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360" yWindow="360" windowWidth="16860" windowHeight="8580" firstSheet="1" activeTab="5"/>
  </bookViews>
  <sheets>
    <sheet name="Лист1" sheetId="28" r:id="rId1"/>
    <sheet name="исходные данные" sheetId="6" r:id="rId2"/>
    <sheet name="Лист2" sheetId="29" r:id="rId3"/>
    <sheet name="Рабочая" sheetId="22" r:id="rId4"/>
    <sheet name="Сводная" sheetId="16" r:id="rId5"/>
    <sheet name="Выходная" sheetId="27" r:id="rId6"/>
  </sheets>
  <definedNames>
    <definedName name="_GoBack" localSheetId="1">'исходные данные'!#REF!</definedName>
    <definedName name="_TO0000003" localSheetId="1">'исходные данные'!#REF!</definedName>
    <definedName name="_xlnm._FilterDatabase" localSheetId="5" hidden="1">Выходная!$A$9:$R$1213</definedName>
    <definedName name="_xlnm._FilterDatabase" localSheetId="3" hidden="1">Рабочая!$B$3:$U$1786</definedName>
    <definedName name="_xlnm._FilterDatabase" localSheetId="4" hidden="1">Сводная!$A$4:$G$143</definedName>
    <definedName name="OLE_LINK1" localSheetId="1">'исходные данные'!#REF!</definedName>
  </definedNames>
  <calcPr calcId="125725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J1754" i="22"/>
  <c r="J1729"/>
  <c r="P1729"/>
  <c r="Q1729"/>
  <c r="J1705"/>
  <c r="J1681"/>
  <c r="J1656"/>
  <c r="J1632"/>
  <c r="P1632"/>
  <c r="Q1632"/>
  <c r="J1587"/>
  <c r="J1562"/>
  <c r="J1543"/>
  <c r="J1542"/>
  <c r="P1542"/>
  <c r="Q1542"/>
  <c r="J1541"/>
  <c r="J1540"/>
  <c r="J1539"/>
  <c r="J1538"/>
  <c r="P1538"/>
  <c r="Q1538"/>
  <c r="J1537"/>
  <c r="J1536"/>
  <c r="J1535"/>
  <c r="J1523"/>
  <c r="P1523"/>
  <c r="Q1523"/>
  <c r="J1521"/>
  <c r="J1520"/>
  <c r="J1500"/>
  <c r="J1499"/>
  <c r="J1493"/>
  <c r="J1474"/>
  <c r="J1473"/>
  <c r="J1467"/>
  <c r="J1450"/>
  <c r="J1449"/>
  <c r="J1448"/>
  <c r="J1447"/>
  <c r="J1442"/>
  <c r="J1441"/>
  <c r="J1440"/>
  <c r="J1439"/>
  <c r="J1434"/>
  <c r="J1433"/>
  <c r="J1432"/>
  <c r="J1431"/>
  <c r="J1418"/>
  <c r="J1417"/>
  <c r="J1416"/>
  <c r="J1415"/>
  <c r="J1358"/>
  <c r="J1357"/>
  <c r="J1356"/>
  <c r="J1355"/>
  <c r="J1345"/>
  <c r="J1344"/>
  <c r="J1343"/>
  <c r="J1342"/>
  <c r="J1270"/>
  <c r="J1269"/>
  <c r="J1268"/>
  <c r="J1267"/>
  <c r="J1261"/>
  <c r="J1260"/>
  <c r="J1259"/>
  <c r="J1258"/>
  <c r="J1252"/>
  <c r="J1251"/>
  <c r="J1250"/>
  <c r="J1249"/>
  <c r="J1244"/>
  <c r="J1243"/>
  <c r="J1242"/>
  <c r="J1241"/>
  <c r="J1236"/>
  <c r="J1235"/>
  <c r="J1234"/>
  <c r="J1233"/>
  <c r="J1221"/>
  <c r="J1219"/>
  <c r="J1207"/>
  <c r="J1206"/>
  <c r="J1205"/>
  <c r="J1204"/>
  <c r="J1086"/>
  <c r="J1062"/>
  <c r="J1038"/>
  <c r="J1014"/>
  <c r="J990"/>
  <c r="J966"/>
  <c r="J942"/>
  <c r="J918"/>
  <c r="J893"/>
  <c r="J782"/>
  <c r="J781"/>
  <c r="J779"/>
  <c r="J755"/>
  <c r="J754"/>
  <c r="J752"/>
  <c r="J728"/>
  <c r="J727"/>
  <c r="J725"/>
  <c r="J692"/>
  <c r="J691"/>
  <c r="J689"/>
  <c r="J665"/>
  <c r="J664"/>
  <c r="J662"/>
  <c r="J638"/>
  <c r="J637"/>
  <c r="J635"/>
  <c r="J568"/>
  <c r="J567"/>
  <c r="J565"/>
  <c r="J540"/>
  <c r="J539"/>
  <c r="J537"/>
  <c r="J512"/>
  <c r="J511"/>
  <c r="J509"/>
  <c r="J496"/>
  <c r="J495"/>
  <c r="J493"/>
  <c r="J469"/>
  <c r="J468"/>
  <c r="J466"/>
  <c r="J434"/>
  <c r="J433"/>
  <c r="J431"/>
  <c r="J421"/>
  <c r="J420"/>
  <c r="J419"/>
  <c r="J418"/>
  <c r="J417"/>
  <c r="J416"/>
  <c r="J415"/>
  <c r="J414"/>
  <c r="J413"/>
  <c r="J412"/>
  <c r="J395"/>
  <c r="J394"/>
  <c r="J392"/>
  <c r="J379"/>
  <c r="J378"/>
  <c r="J376"/>
  <c r="J351"/>
  <c r="J350"/>
  <c r="J348"/>
  <c r="J252"/>
  <c r="J251"/>
  <c r="J249"/>
  <c r="J225"/>
  <c r="J224"/>
  <c r="J222"/>
  <c r="J198"/>
  <c r="J197"/>
  <c r="J195"/>
  <c r="J171"/>
  <c r="J170"/>
  <c r="J168"/>
  <c r="J144"/>
  <c r="J143"/>
  <c r="J141"/>
  <c r="J117"/>
  <c r="J116"/>
  <c r="J114"/>
  <c r="J90"/>
  <c r="J89"/>
  <c r="J87"/>
  <c r="J63"/>
  <c r="J62"/>
  <c r="J60"/>
  <c r="J36"/>
  <c r="J35"/>
  <c r="J33"/>
  <c r="J1220"/>
  <c r="J780"/>
  <c r="J753"/>
  <c r="J726"/>
  <c r="J690"/>
  <c r="J663"/>
  <c r="J636"/>
  <c r="J566"/>
  <c r="J538"/>
  <c r="J510"/>
  <c r="J494"/>
  <c r="J467"/>
  <c r="J432"/>
  <c r="J393"/>
  <c r="J377"/>
  <c r="J349"/>
  <c r="J250"/>
  <c r="J223"/>
  <c r="J196"/>
  <c r="J169"/>
  <c r="J142"/>
  <c r="J115"/>
  <c r="J88"/>
  <c r="J61"/>
  <c r="J34"/>
  <c r="K1376"/>
  <c r="K1313"/>
  <c r="K1168"/>
  <c r="K875"/>
  <c r="K865"/>
  <c r="K855"/>
  <c r="K845"/>
  <c r="K835"/>
  <c r="K825"/>
  <c r="K815"/>
  <c r="K805"/>
  <c r="K621"/>
  <c r="K611"/>
  <c r="K592"/>
  <c r="K582"/>
  <c r="K325"/>
  <c r="K315"/>
  <c r="K305"/>
  <c r="K276"/>
  <c r="K266"/>
  <c r="K284"/>
  <c r="K795"/>
  <c r="K601"/>
  <c r="K295"/>
  <c r="K285"/>
  <c r="K1210"/>
  <c r="K874"/>
  <c r="K864"/>
  <c r="K854"/>
  <c r="K844"/>
  <c r="K834"/>
  <c r="K824"/>
  <c r="K814"/>
  <c r="K804"/>
  <c r="K620"/>
  <c r="K610"/>
  <c r="K591"/>
  <c r="K581"/>
  <c r="K324"/>
  <c r="K314"/>
  <c r="K304"/>
  <c r="K275"/>
  <c r="K265"/>
  <c r="J762"/>
  <c r="J735"/>
  <c r="J699"/>
  <c r="J672"/>
  <c r="J645"/>
  <c r="J547"/>
  <c r="J519"/>
  <c r="J503"/>
  <c r="J476"/>
  <c r="J441"/>
  <c r="J402"/>
  <c r="J386"/>
  <c r="J358"/>
  <c r="J330"/>
  <c r="J232"/>
  <c r="J205"/>
  <c r="J178"/>
  <c r="J151"/>
  <c r="J124"/>
  <c r="J97"/>
  <c r="J70"/>
  <c r="J43"/>
  <c r="J7"/>
  <c r="J710"/>
  <c r="J452"/>
  <c r="J18"/>
  <c r="J1525"/>
  <c r="P1525"/>
  <c r="Q1525"/>
  <c r="L1115"/>
  <c r="R1783"/>
  <c r="S1783"/>
  <c r="P1783"/>
  <c r="Q1783"/>
  <c r="R1782"/>
  <c r="S1782"/>
  <c r="P1782"/>
  <c r="Q1782"/>
  <c r="R1781"/>
  <c r="S1781"/>
  <c r="P1781"/>
  <c r="Q1781"/>
  <c r="R1780"/>
  <c r="S1780"/>
  <c r="P1780"/>
  <c r="Q1780"/>
  <c r="R1779"/>
  <c r="S1779"/>
  <c r="P1779"/>
  <c r="Q1779"/>
  <c r="R1778"/>
  <c r="S1778"/>
  <c r="P1778"/>
  <c r="Q1778"/>
  <c r="R1777"/>
  <c r="S1777"/>
  <c r="P1777"/>
  <c r="Q1777"/>
  <c r="R1776"/>
  <c r="S1776"/>
  <c r="P1776"/>
  <c r="Q1776"/>
  <c r="R1775"/>
  <c r="S1775"/>
  <c r="P1775"/>
  <c r="Q1775"/>
  <c r="R1774"/>
  <c r="S1774"/>
  <c r="P1774"/>
  <c r="Q1774"/>
  <c r="R1773"/>
  <c r="S1773"/>
  <c r="P1773"/>
  <c r="Q1773"/>
  <c r="R1772"/>
  <c r="S1772"/>
  <c r="P1772"/>
  <c r="Q1772"/>
  <c r="R1771"/>
  <c r="S1771"/>
  <c r="P1771"/>
  <c r="Q1771"/>
  <c r="R1770"/>
  <c r="S1770"/>
  <c r="P1770"/>
  <c r="Q1770"/>
  <c r="R1769"/>
  <c r="S1769"/>
  <c r="P1769"/>
  <c r="Q1769"/>
  <c r="R1768"/>
  <c r="S1768"/>
  <c r="P1768"/>
  <c r="Q1768"/>
  <c r="R1767"/>
  <c r="S1767"/>
  <c r="P1767"/>
  <c r="Q1767"/>
  <c r="R1766"/>
  <c r="S1766"/>
  <c r="P1766"/>
  <c r="Q1766"/>
  <c r="R1765"/>
  <c r="S1765"/>
  <c r="P1765"/>
  <c r="Q1765"/>
  <c r="R1764"/>
  <c r="S1764"/>
  <c r="P1764"/>
  <c r="Q1764"/>
  <c r="R1763"/>
  <c r="S1763"/>
  <c r="P1763"/>
  <c r="Q1763"/>
  <c r="R1762"/>
  <c r="S1762"/>
  <c r="P1762"/>
  <c r="Q1762"/>
  <c r="R1761"/>
  <c r="S1761"/>
  <c r="P1761"/>
  <c r="Q1761"/>
  <c r="R1760"/>
  <c r="S1760"/>
  <c r="P1760"/>
  <c r="Q1760"/>
  <c r="R1759"/>
  <c r="S1759"/>
  <c r="P1759"/>
  <c r="Q1759"/>
  <c r="R1758"/>
  <c r="S1758"/>
  <c r="P1758"/>
  <c r="Q1758"/>
  <c r="R1757"/>
  <c r="S1757"/>
  <c r="P1757"/>
  <c r="Q1757"/>
  <c r="R1756"/>
  <c r="S1756"/>
  <c r="P1756"/>
  <c r="Q1756"/>
  <c r="R1755"/>
  <c r="S1755"/>
  <c r="P1755"/>
  <c r="Q1755"/>
  <c r="R1754"/>
  <c r="S1754"/>
  <c r="P1754"/>
  <c r="Q1754"/>
  <c r="R1753"/>
  <c r="S1753"/>
  <c r="P1753"/>
  <c r="Q1753"/>
  <c r="R1752"/>
  <c r="S1752"/>
  <c r="P1752"/>
  <c r="Q1752"/>
  <c r="R1751"/>
  <c r="S1751"/>
  <c r="P1751"/>
  <c r="Q1751"/>
  <c r="R1750"/>
  <c r="S1750"/>
  <c r="P1750"/>
  <c r="Q1750"/>
  <c r="R1749"/>
  <c r="S1749"/>
  <c r="P1749"/>
  <c r="Q1749"/>
  <c r="R1748"/>
  <c r="S1748"/>
  <c r="P1748"/>
  <c r="Q1748"/>
  <c r="R1747"/>
  <c r="S1747"/>
  <c r="P1747"/>
  <c r="Q1747"/>
  <c r="R1746"/>
  <c r="S1746"/>
  <c r="P1746"/>
  <c r="Q1746"/>
  <c r="R1745"/>
  <c r="S1745"/>
  <c r="P1745"/>
  <c r="Q1745"/>
  <c r="R1744"/>
  <c r="S1744"/>
  <c r="P1744"/>
  <c r="Q1744"/>
  <c r="R1743"/>
  <c r="S1743"/>
  <c r="P1743"/>
  <c r="Q1743"/>
  <c r="R1742"/>
  <c r="S1742"/>
  <c r="P1742"/>
  <c r="Q1742"/>
  <c r="R1741"/>
  <c r="S1741"/>
  <c r="P1741"/>
  <c r="Q1741"/>
  <c r="R1740"/>
  <c r="S1740"/>
  <c r="P1740"/>
  <c r="Q1740"/>
  <c r="R1739"/>
  <c r="S1739"/>
  <c r="P1739"/>
  <c r="Q1739"/>
  <c r="R1738"/>
  <c r="S1738"/>
  <c r="P1738"/>
  <c r="Q1738"/>
  <c r="R1737"/>
  <c r="S1737"/>
  <c r="P1737"/>
  <c r="Q1737"/>
  <c r="R1736"/>
  <c r="S1736"/>
  <c r="P1736"/>
  <c r="Q1736"/>
  <c r="R1735"/>
  <c r="S1735"/>
  <c r="P1735"/>
  <c r="Q1735"/>
  <c r="R1734"/>
  <c r="S1734"/>
  <c r="P1734"/>
  <c r="Q1734"/>
  <c r="R1733"/>
  <c r="S1733"/>
  <c r="P1733"/>
  <c r="Q1733"/>
  <c r="R1732"/>
  <c r="S1732"/>
  <c r="P1732"/>
  <c r="Q1732"/>
  <c r="R1731"/>
  <c r="S1731"/>
  <c r="P1731"/>
  <c r="Q1731"/>
  <c r="R1730"/>
  <c r="S1730"/>
  <c r="P1730"/>
  <c r="Q1730"/>
  <c r="R1729"/>
  <c r="S1729"/>
  <c r="R1728"/>
  <c r="S1728"/>
  <c r="P1728"/>
  <c r="Q1728"/>
  <c r="R1727"/>
  <c r="P1727"/>
  <c r="Q1727"/>
  <c r="R1726"/>
  <c r="S1726"/>
  <c r="P1726"/>
  <c r="Q1726"/>
  <c r="R1725"/>
  <c r="S1725"/>
  <c r="P1725"/>
  <c r="Q1725"/>
  <c r="R1724"/>
  <c r="S1724"/>
  <c r="P1724"/>
  <c r="Q1724"/>
  <c r="R1723"/>
  <c r="S1723"/>
  <c r="P1723"/>
  <c r="Q1723"/>
  <c r="R1722"/>
  <c r="S1722"/>
  <c r="P1722"/>
  <c r="Q1722"/>
  <c r="R1721"/>
  <c r="S1721"/>
  <c r="P1721"/>
  <c r="Q1721"/>
  <c r="R1720"/>
  <c r="S1720"/>
  <c r="P1720"/>
  <c r="Q1720"/>
  <c r="R1719"/>
  <c r="P1719"/>
  <c r="Q1719"/>
  <c r="R1718"/>
  <c r="S1718"/>
  <c r="P1718"/>
  <c r="Q1718"/>
  <c r="R1717"/>
  <c r="S1717"/>
  <c r="P1717"/>
  <c r="Q1717"/>
  <c r="R1716"/>
  <c r="S1716"/>
  <c r="P1716"/>
  <c r="Q1716"/>
  <c r="R1715"/>
  <c r="S1715"/>
  <c r="P1715"/>
  <c r="Q1715"/>
  <c r="R1714"/>
  <c r="S1714"/>
  <c r="P1714"/>
  <c r="Q1714"/>
  <c r="R1713"/>
  <c r="S1713"/>
  <c r="P1713"/>
  <c r="Q1713"/>
  <c r="R1712"/>
  <c r="S1712"/>
  <c r="P1712"/>
  <c r="Q1712"/>
  <c r="R1711"/>
  <c r="P1711"/>
  <c r="Q1711"/>
  <c r="R1710"/>
  <c r="S1710"/>
  <c r="P1710"/>
  <c r="Q1710"/>
  <c r="R1709"/>
  <c r="S1709"/>
  <c r="P1709"/>
  <c r="Q1709"/>
  <c r="R1708"/>
  <c r="S1708"/>
  <c r="P1708"/>
  <c r="Q1708"/>
  <c r="R1707"/>
  <c r="S1707"/>
  <c r="P1707"/>
  <c r="Q1707"/>
  <c r="R1706"/>
  <c r="S1706"/>
  <c r="P1706"/>
  <c r="Q1706"/>
  <c r="R1705"/>
  <c r="S1705"/>
  <c r="P1705"/>
  <c r="Q1705"/>
  <c r="R1704"/>
  <c r="S1704"/>
  <c r="P1704"/>
  <c r="Q1704"/>
  <c r="R1703"/>
  <c r="P1703"/>
  <c r="Q1703"/>
  <c r="R1702"/>
  <c r="S1702"/>
  <c r="P1702"/>
  <c r="Q1702"/>
  <c r="R1701"/>
  <c r="S1701"/>
  <c r="P1701"/>
  <c r="Q1701"/>
  <c r="R1700"/>
  <c r="S1700"/>
  <c r="P1700"/>
  <c r="Q1700"/>
  <c r="R1699"/>
  <c r="S1699"/>
  <c r="P1699"/>
  <c r="Q1699"/>
  <c r="R1698"/>
  <c r="S1698"/>
  <c r="P1698"/>
  <c r="Q1698"/>
  <c r="R1697"/>
  <c r="S1697"/>
  <c r="P1697"/>
  <c r="Q1697"/>
  <c r="R1696"/>
  <c r="S1696"/>
  <c r="P1696"/>
  <c r="Q1696"/>
  <c r="R1695"/>
  <c r="S1695"/>
  <c r="P1695"/>
  <c r="Q1695"/>
  <c r="R1694"/>
  <c r="S1694"/>
  <c r="P1694"/>
  <c r="Q1694"/>
  <c r="R1693"/>
  <c r="S1693"/>
  <c r="P1693"/>
  <c r="Q1693"/>
  <c r="R1692"/>
  <c r="S1692"/>
  <c r="P1692"/>
  <c r="Q1692"/>
  <c r="R1691"/>
  <c r="S1691"/>
  <c r="P1691"/>
  <c r="Q1691"/>
  <c r="R1690"/>
  <c r="S1690"/>
  <c r="P1690"/>
  <c r="Q1690"/>
  <c r="R1689"/>
  <c r="S1689"/>
  <c r="P1689"/>
  <c r="Q1689"/>
  <c r="R1688"/>
  <c r="S1688"/>
  <c r="P1688"/>
  <c r="Q1688"/>
  <c r="R1687"/>
  <c r="S1687"/>
  <c r="P1687"/>
  <c r="Q1687"/>
  <c r="R1686"/>
  <c r="S1686"/>
  <c r="P1686"/>
  <c r="Q1686"/>
  <c r="R1685"/>
  <c r="S1685"/>
  <c r="P1685"/>
  <c r="Q1685"/>
  <c r="R1684"/>
  <c r="S1684"/>
  <c r="P1684"/>
  <c r="Q1684"/>
  <c r="R1683"/>
  <c r="S1683"/>
  <c r="P1683"/>
  <c r="Q1683"/>
  <c r="R1682"/>
  <c r="S1682"/>
  <c r="P1682"/>
  <c r="Q1682"/>
  <c r="R1681"/>
  <c r="S1681"/>
  <c r="P1681"/>
  <c r="Q1681"/>
  <c r="R1680"/>
  <c r="S1680"/>
  <c r="P1680"/>
  <c r="Q1680"/>
  <c r="R1679"/>
  <c r="S1679"/>
  <c r="P1679"/>
  <c r="Q1679"/>
  <c r="R1678"/>
  <c r="S1678"/>
  <c r="P1678"/>
  <c r="Q1678"/>
  <c r="R1677"/>
  <c r="S1677"/>
  <c r="P1677"/>
  <c r="Q1677"/>
  <c r="R1676"/>
  <c r="S1676"/>
  <c r="P1676"/>
  <c r="Q1676"/>
  <c r="R1675"/>
  <c r="S1675"/>
  <c r="P1675"/>
  <c r="Q1675"/>
  <c r="R1674"/>
  <c r="S1674"/>
  <c r="P1674"/>
  <c r="Q1674"/>
  <c r="R1673"/>
  <c r="S1673"/>
  <c r="P1673"/>
  <c r="Q1673"/>
  <c r="R1672"/>
  <c r="S1672"/>
  <c r="P1672"/>
  <c r="Q1672"/>
  <c r="R1671"/>
  <c r="S1671"/>
  <c r="P1671"/>
  <c r="Q1671"/>
  <c r="R1670"/>
  <c r="S1670"/>
  <c r="P1670"/>
  <c r="Q1670"/>
  <c r="R1669"/>
  <c r="S1669"/>
  <c r="P1669"/>
  <c r="Q1669"/>
  <c r="R1668"/>
  <c r="S1668"/>
  <c r="P1668"/>
  <c r="Q1668"/>
  <c r="R1667"/>
  <c r="S1667"/>
  <c r="P1667"/>
  <c r="Q1667"/>
  <c r="R1666"/>
  <c r="S1666"/>
  <c r="P1666"/>
  <c r="Q1666"/>
  <c r="R1665"/>
  <c r="S1665"/>
  <c r="P1665"/>
  <c r="Q1665"/>
  <c r="R1664"/>
  <c r="S1664"/>
  <c r="P1664"/>
  <c r="Q1664"/>
  <c r="R1663"/>
  <c r="S1663"/>
  <c r="P1663"/>
  <c r="Q1663"/>
  <c r="R1662"/>
  <c r="S1662"/>
  <c r="P1662"/>
  <c r="Q1662"/>
  <c r="R1661"/>
  <c r="S1661"/>
  <c r="P1661"/>
  <c r="Q1661"/>
  <c r="R1660"/>
  <c r="S1660"/>
  <c r="P1660"/>
  <c r="Q1660"/>
  <c r="R1659"/>
  <c r="S1659"/>
  <c r="P1659"/>
  <c r="Q1659"/>
  <c r="R1658"/>
  <c r="S1658"/>
  <c r="P1658"/>
  <c r="Q1658"/>
  <c r="R1657"/>
  <c r="S1657"/>
  <c r="P1657"/>
  <c r="Q1657"/>
  <c r="R1656"/>
  <c r="S1656"/>
  <c r="P1656"/>
  <c r="Q1656"/>
  <c r="R1655"/>
  <c r="S1655"/>
  <c r="P1655"/>
  <c r="Q1655"/>
  <c r="R1654"/>
  <c r="S1654"/>
  <c r="P1654"/>
  <c r="Q1654"/>
  <c r="R1653"/>
  <c r="S1653"/>
  <c r="P1653"/>
  <c r="Q1653"/>
  <c r="R1652"/>
  <c r="S1652"/>
  <c r="P1652"/>
  <c r="Q1652"/>
  <c r="R1651"/>
  <c r="S1651"/>
  <c r="P1651"/>
  <c r="Q1651"/>
  <c r="R1650"/>
  <c r="S1650"/>
  <c r="P1650"/>
  <c r="Q1650"/>
  <c r="R1649"/>
  <c r="S1649"/>
  <c r="P1649"/>
  <c r="Q1649"/>
  <c r="R1648"/>
  <c r="S1648"/>
  <c r="P1648"/>
  <c r="Q1648"/>
  <c r="R1647"/>
  <c r="S1647"/>
  <c r="P1647"/>
  <c r="Q1647"/>
  <c r="R1646"/>
  <c r="S1646"/>
  <c r="P1646"/>
  <c r="Q1646"/>
  <c r="R1645"/>
  <c r="S1645"/>
  <c r="P1645"/>
  <c r="Q1645"/>
  <c r="R1644"/>
  <c r="S1644"/>
  <c r="P1644"/>
  <c r="Q1644"/>
  <c r="R1643"/>
  <c r="S1643"/>
  <c r="P1643"/>
  <c r="Q1643"/>
  <c r="R1642"/>
  <c r="S1642"/>
  <c r="P1642"/>
  <c r="Q1642"/>
  <c r="R1641"/>
  <c r="S1641"/>
  <c r="P1641"/>
  <c r="Q1641"/>
  <c r="R1640"/>
  <c r="S1640"/>
  <c r="P1640"/>
  <c r="Q1640"/>
  <c r="R1639"/>
  <c r="S1639"/>
  <c r="P1639"/>
  <c r="Q1639"/>
  <c r="R1638"/>
  <c r="S1638"/>
  <c r="P1638"/>
  <c r="Q1638"/>
  <c r="R1637"/>
  <c r="S1637"/>
  <c r="P1637"/>
  <c r="Q1637"/>
  <c r="R1636"/>
  <c r="S1636"/>
  <c r="P1636"/>
  <c r="Q1636"/>
  <c r="R1635"/>
  <c r="S1635"/>
  <c r="P1635"/>
  <c r="Q1635"/>
  <c r="R1634"/>
  <c r="S1634"/>
  <c r="P1634"/>
  <c r="Q1634"/>
  <c r="R1633"/>
  <c r="S1633"/>
  <c r="P1633"/>
  <c r="Q1633"/>
  <c r="R1632"/>
  <c r="S1632"/>
  <c r="R1631"/>
  <c r="S1631"/>
  <c r="P1631"/>
  <c r="Q1631"/>
  <c r="R1630"/>
  <c r="S1630"/>
  <c r="P1630"/>
  <c r="Q1630"/>
  <c r="R1629"/>
  <c r="S1629"/>
  <c r="P1629"/>
  <c r="Q1629"/>
  <c r="R1628"/>
  <c r="S1628"/>
  <c r="P1628"/>
  <c r="Q1628"/>
  <c r="R1627"/>
  <c r="S1627"/>
  <c r="P1627"/>
  <c r="Q1627"/>
  <c r="R1626"/>
  <c r="S1626"/>
  <c r="P1626"/>
  <c r="Q1626"/>
  <c r="R1625"/>
  <c r="S1625"/>
  <c r="P1625"/>
  <c r="Q1625"/>
  <c r="R1624"/>
  <c r="S1624"/>
  <c r="P1624"/>
  <c r="Q1624"/>
  <c r="R1623"/>
  <c r="S1623"/>
  <c r="P1623"/>
  <c r="Q1623"/>
  <c r="R1622"/>
  <c r="S1622"/>
  <c r="P1622"/>
  <c r="Q1622"/>
  <c r="R1621"/>
  <c r="S1621"/>
  <c r="P1621"/>
  <c r="Q1621"/>
  <c r="R1620"/>
  <c r="S1620"/>
  <c r="P1620"/>
  <c r="Q1620"/>
  <c r="R1619"/>
  <c r="S1619"/>
  <c r="P1619"/>
  <c r="Q1619"/>
  <c r="R1618"/>
  <c r="S1618"/>
  <c r="P1618"/>
  <c r="Q1618"/>
  <c r="R1617"/>
  <c r="S1617"/>
  <c r="P1617"/>
  <c r="Q1617"/>
  <c r="R1616"/>
  <c r="S1616"/>
  <c r="P1616"/>
  <c r="Q1616"/>
  <c r="R1615"/>
  <c r="S1615"/>
  <c r="P1615"/>
  <c r="Q1615"/>
  <c r="R1614"/>
  <c r="S1614"/>
  <c r="P1614"/>
  <c r="Q1614"/>
  <c r="R1613"/>
  <c r="S1613"/>
  <c r="P1613"/>
  <c r="Q1613"/>
  <c r="R1612"/>
  <c r="S1612"/>
  <c r="P1612"/>
  <c r="Q1612"/>
  <c r="R1611"/>
  <c r="S1611"/>
  <c r="P1611"/>
  <c r="Q1611"/>
  <c r="R1610"/>
  <c r="S1610"/>
  <c r="P1610"/>
  <c r="Q1610"/>
  <c r="R1609"/>
  <c r="S1609"/>
  <c r="P1609"/>
  <c r="Q1609"/>
  <c r="R1608"/>
  <c r="S1608"/>
  <c r="P1608"/>
  <c r="Q1608"/>
  <c r="R1607"/>
  <c r="S1607"/>
  <c r="P1607"/>
  <c r="Q1607"/>
  <c r="R1606"/>
  <c r="S1606"/>
  <c r="P1606"/>
  <c r="Q1606"/>
  <c r="R1605"/>
  <c r="S1605"/>
  <c r="P1605"/>
  <c r="Q1605"/>
  <c r="R1604"/>
  <c r="S1604"/>
  <c r="P1604"/>
  <c r="Q1604"/>
  <c r="R1603"/>
  <c r="S1603"/>
  <c r="P1603"/>
  <c r="Q1603"/>
  <c r="R1602"/>
  <c r="S1602"/>
  <c r="P1602"/>
  <c r="Q1602"/>
  <c r="R1601"/>
  <c r="S1601"/>
  <c r="P1601"/>
  <c r="Q1601"/>
  <c r="R1600"/>
  <c r="S1600"/>
  <c r="P1600"/>
  <c r="Q1600"/>
  <c r="R1599"/>
  <c r="S1599"/>
  <c r="P1599"/>
  <c r="Q1599"/>
  <c r="R1598"/>
  <c r="S1598"/>
  <c r="P1598"/>
  <c r="Q1598"/>
  <c r="R1597"/>
  <c r="S1597"/>
  <c r="P1597"/>
  <c r="Q1597"/>
  <c r="R1596"/>
  <c r="S1596"/>
  <c r="P1596"/>
  <c r="Q1596"/>
  <c r="R1595"/>
  <c r="S1595"/>
  <c r="P1595"/>
  <c r="Q1595"/>
  <c r="R1594"/>
  <c r="S1594"/>
  <c r="P1594"/>
  <c r="Q1594"/>
  <c r="R1593"/>
  <c r="S1593"/>
  <c r="P1593"/>
  <c r="Q1593"/>
  <c r="R1592"/>
  <c r="S1592"/>
  <c r="P1592"/>
  <c r="Q1592"/>
  <c r="R1591"/>
  <c r="S1591"/>
  <c r="P1591"/>
  <c r="Q1591"/>
  <c r="R1590"/>
  <c r="S1590"/>
  <c r="P1590"/>
  <c r="Q1590"/>
  <c r="R1589"/>
  <c r="S1589"/>
  <c r="P1589"/>
  <c r="Q1589"/>
  <c r="R1588"/>
  <c r="S1588"/>
  <c r="P1588"/>
  <c r="Q1588"/>
  <c r="R1587"/>
  <c r="S1587"/>
  <c r="P1587"/>
  <c r="Q1587"/>
  <c r="R1586"/>
  <c r="S1586"/>
  <c r="P1586"/>
  <c r="Q1586"/>
  <c r="R1585"/>
  <c r="S1585"/>
  <c r="P1585"/>
  <c r="Q1585"/>
  <c r="R1584"/>
  <c r="S1584"/>
  <c r="P1584"/>
  <c r="Q1584"/>
  <c r="R1583"/>
  <c r="S1583"/>
  <c r="P1583"/>
  <c r="Q1583"/>
  <c r="R1582"/>
  <c r="S1582"/>
  <c r="P1582"/>
  <c r="Q1582"/>
  <c r="R1581"/>
  <c r="S1581"/>
  <c r="P1581"/>
  <c r="Q1581"/>
  <c r="R1580"/>
  <c r="S1580"/>
  <c r="P1580"/>
  <c r="Q1580"/>
  <c r="R1579"/>
  <c r="S1579"/>
  <c r="P1579"/>
  <c r="Q1579"/>
  <c r="R1578"/>
  <c r="S1578"/>
  <c r="P1578"/>
  <c r="Q1578"/>
  <c r="R1577"/>
  <c r="S1577"/>
  <c r="P1577"/>
  <c r="Q1577"/>
  <c r="R1576"/>
  <c r="S1576"/>
  <c r="P1576"/>
  <c r="Q1576"/>
  <c r="R1575"/>
  <c r="S1575"/>
  <c r="P1575"/>
  <c r="Q1575"/>
  <c r="R1574"/>
  <c r="S1574"/>
  <c r="P1574"/>
  <c r="Q1574"/>
  <c r="R1573"/>
  <c r="S1573"/>
  <c r="P1573"/>
  <c r="Q1573"/>
  <c r="R1572"/>
  <c r="S1572"/>
  <c r="P1572"/>
  <c r="Q1572"/>
  <c r="R1571"/>
  <c r="S1571"/>
  <c r="P1571"/>
  <c r="Q1571"/>
  <c r="R1570"/>
  <c r="S1570"/>
  <c r="P1570"/>
  <c r="Q1570"/>
  <c r="R1569"/>
  <c r="S1569"/>
  <c r="P1569"/>
  <c r="Q1569"/>
  <c r="R1568"/>
  <c r="S1568"/>
  <c r="P1568"/>
  <c r="Q1568"/>
  <c r="R1567"/>
  <c r="S1567"/>
  <c r="P1567"/>
  <c r="Q1567"/>
  <c r="R1566"/>
  <c r="S1566"/>
  <c r="P1566"/>
  <c r="Q1566"/>
  <c r="R1565"/>
  <c r="S1565"/>
  <c r="P1565"/>
  <c r="Q1565"/>
  <c r="R1564"/>
  <c r="S1564"/>
  <c r="P1564"/>
  <c r="Q1564"/>
  <c r="R1563"/>
  <c r="S1563"/>
  <c r="P1563"/>
  <c r="Q1563"/>
  <c r="R1562"/>
  <c r="S1562"/>
  <c r="P1562"/>
  <c r="Q1562"/>
  <c r="R1561"/>
  <c r="S1561"/>
  <c r="P1561"/>
  <c r="Q1561"/>
  <c r="R1560"/>
  <c r="S1560"/>
  <c r="P1560"/>
  <c r="Q1560"/>
  <c r="R1559"/>
  <c r="S1559"/>
  <c r="P1559"/>
  <c r="Q1559"/>
  <c r="R1558"/>
  <c r="S1558"/>
  <c r="P1558"/>
  <c r="Q1558"/>
  <c r="R1557"/>
  <c r="S1557"/>
  <c r="P1557"/>
  <c r="Q1557"/>
  <c r="R1556"/>
  <c r="S1556"/>
  <c r="P1556"/>
  <c r="Q1556"/>
  <c r="R1555"/>
  <c r="S1555"/>
  <c r="P1555"/>
  <c r="Q1555"/>
  <c r="R1554"/>
  <c r="S1554"/>
  <c r="P1554"/>
  <c r="Q1554"/>
  <c r="R1553"/>
  <c r="S1553"/>
  <c r="P1553"/>
  <c r="Q1553"/>
  <c r="R1552"/>
  <c r="S1552"/>
  <c r="P1552"/>
  <c r="Q1552"/>
  <c r="R1551"/>
  <c r="S1551"/>
  <c r="P1551"/>
  <c r="Q1551"/>
  <c r="R1550"/>
  <c r="S1550"/>
  <c r="P1550"/>
  <c r="Q1550"/>
  <c r="R1549"/>
  <c r="S1549"/>
  <c r="P1549"/>
  <c r="Q1549"/>
  <c r="R1548"/>
  <c r="S1548"/>
  <c r="P1548"/>
  <c r="Q1548"/>
  <c r="R1547"/>
  <c r="S1547"/>
  <c r="P1547"/>
  <c r="Q1547"/>
  <c r="R1546"/>
  <c r="S1546"/>
  <c r="P1546"/>
  <c r="Q1546"/>
  <c r="R1545"/>
  <c r="S1545"/>
  <c r="P1545"/>
  <c r="Q1545"/>
  <c r="R1544"/>
  <c r="S1544"/>
  <c r="P1544"/>
  <c r="Q1544"/>
  <c r="R1543"/>
  <c r="S1543"/>
  <c r="P1543"/>
  <c r="Q1543"/>
  <c r="R1542"/>
  <c r="S1542"/>
  <c r="R1541"/>
  <c r="S1541"/>
  <c r="P1541"/>
  <c r="Q1541"/>
  <c r="R1540"/>
  <c r="S1540"/>
  <c r="P1540"/>
  <c r="Q1540"/>
  <c r="R1539"/>
  <c r="S1539"/>
  <c r="P1539"/>
  <c r="Q1539"/>
  <c r="R1538"/>
  <c r="S1538"/>
  <c r="R1537"/>
  <c r="S1537"/>
  <c r="P1537"/>
  <c r="Q1537"/>
  <c r="R1536"/>
  <c r="S1536"/>
  <c r="P1536"/>
  <c r="Q1536"/>
  <c r="R1535"/>
  <c r="S1535"/>
  <c r="P1535"/>
  <c r="Q1535"/>
  <c r="R1534"/>
  <c r="S1534"/>
  <c r="P1534"/>
  <c r="Q1534"/>
  <c r="R1533"/>
  <c r="S1533"/>
  <c r="P1533"/>
  <c r="Q1533"/>
  <c r="R1532"/>
  <c r="S1532"/>
  <c r="P1532"/>
  <c r="Q1532"/>
  <c r="R1531"/>
  <c r="S1531"/>
  <c r="P1531"/>
  <c r="Q1531"/>
  <c r="R1530"/>
  <c r="S1530"/>
  <c r="P1530"/>
  <c r="Q1530"/>
  <c r="R1529"/>
  <c r="S1529"/>
  <c r="P1529"/>
  <c r="Q1529"/>
  <c r="R1528"/>
  <c r="S1528"/>
  <c r="P1528"/>
  <c r="Q1528"/>
  <c r="R1527"/>
  <c r="S1527"/>
  <c r="P1527"/>
  <c r="Q1527"/>
  <c r="R1526"/>
  <c r="S1526"/>
  <c r="P1526"/>
  <c r="Q1526"/>
  <c r="R1525"/>
  <c r="S1525"/>
  <c r="R1524"/>
  <c r="S1524"/>
  <c r="P1524"/>
  <c r="Q1524"/>
  <c r="R1523"/>
  <c r="S1523"/>
  <c r="R1522"/>
  <c r="S1522"/>
  <c r="P1522"/>
  <c r="Q1522"/>
  <c r="R1521"/>
  <c r="S1521"/>
  <c r="P1521"/>
  <c r="Q1521"/>
  <c r="R1520"/>
  <c r="S1520"/>
  <c r="P1520"/>
  <c r="Q1520"/>
  <c r="R1519"/>
  <c r="S1519"/>
  <c r="P1519"/>
  <c r="Q1519"/>
  <c r="R1518"/>
  <c r="S1518"/>
  <c r="P1518"/>
  <c r="Q1518"/>
  <c r="R1517"/>
  <c r="S1517"/>
  <c r="P1517"/>
  <c r="Q1517"/>
  <c r="R1516"/>
  <c r="S1516"/>
  <c r="P1516"/>
  <c r="Q1516"/>
  <c r="R1515"/>
  <c r="S1515"/>
  <c r="P1515"/>
  <c r="Q1515"/>
  <c r="R1514"/>
  <c r="S1514"/>
  <c r="P1514"/>
  <c r="Q1514"/>
  <c r="R1513"/>
  <c r="S1513"/>
  <c r="P1513"/>
  <c r="Q1513"/>
  <c r="R1512"/>
  <c r="S1512"/>
  <c r="P1512"/>
  <c r="Q1512"/>
  <c r="R1511"/>
  <c r="S1511"/>
  <c r="P1511"/>
  <c r="Q1511"/>
  <c r="R1510"/>
  <c r="S1510"/>
  <c r="P1510"/>
  <c r="Q1510"/>
  <c r="R1509"/>
  <c r="S1509"/>
  <c r="P1509"/>
  <c r="Q1509"/>
  <c r="R1508"/>
  <c r="S1508"/>
  <c r="P1508"/>
  <c r="Q1508"/>
  <c r="R1507"/>
  <c r="S1507"/>
  <c r="P1507"/>
  <c r="Q1507"/>
  <c r="R1506"/>
  <c r="S1506"/>
  <c r="P1506"/>
  <c r="Q1506"/>
  <c r="R1505"/>
  <c r="S1505"/>
  <c r="P1505"/>
  <c r="Q1505"/>
  <c r="R1504"/>
  <c r="S1504"/>
  <c r="P1504"/>
  <c r="Q1504"/>
  <c r="R1503"/>
  <c r="S1503"/>
  <c r="P1503"/>
  <c r="Q1503"/>
  <c r="R1502"/>
  <c r="S1502"/>
  <c r="P1502"/>
  <c r="Q1502"/>
  <c r="R1501"/>
  <c r="S1501"/>
  <c r="P1501"/>
  <c r="Q1501"/>
  <c r="R1500"/>
  <c r="S1500"/>
  <c r="P1500"/>
  <c r="Q1500"/>
  <c r="R1499"/>
  <c r="S1499"/>
  <c r="P1499"/>
  <c r="Q1499"/>
  <c r="R1498"/>
  <c r="S1498"/>
  <c r="P1498"/>
  <c r="Q1498"/>
  <c r="R1497"/>
  <c r="S1497"/>
  <c r="P1497"/>
  <c r="Q1497"/>
  <c r="R1496"/>
  <c r="S1496"/>
  <c r="P1496"/>
  <c r="Q1496"/>
  <c r="R1495"/>
  <c r="S1495"/>
  <c r="P1495"/>
  <c r="Q1495"/>
  <c r="R1494"/>
  <c r="S1494"/>
  <c r="P1494"/>
  <c r="Q1494"/>
  <c r="R1493"/>
  <c r="S1493"/>
  <c r="P1493"/>
  <c r="Q1493"/>
  <c r="R1492"/>
  <c r="S1492"/>
  <c r="P1492"/>
  <c r="Q1492"/>
  <c r="R1491"/>
  <c r="S1491"/>
  <c r="P1491"/>
  <c r="Q1491"/>
  <c r="R1490"/>
  <c r="S1490"/>
  <c r="P1490"/>
  <c r="Q1490"/>
  <c r="R1489"/>
  <c r="S1489"/>
  <c r="P1489"/>
  <c r="Q1489"/>
  <c r="R1488"/>
  <c r="S1488"/>
  <c r="P1488"/>
  <c r="Q1488"/>
  <c r="R1487"/>
  <c r="S1487"/>
  <c r="P1487"/>
  <c r="Q1487"/>
  <c r="R1486"/>
  <c r="S1486"/>
  <c r="P1486"/>
  <c r="Q1486"/>
  <c r="R1485"/>
  <c r="S1485"/>
  <c r="P1485"/>
  <c r="Q1485"/>
  <c r="R1484"/>
  <c r="S1484"/>
  <c r="P1484"/>
  <c r="Q1484"/>
  <c r="R1483"/>
  <c r="S1483"/>
  <c r="P1483"/>
  <c r="Q1483"/>
  <c r="R1482"/>
  <c r="S1482"/>
  <c r="P1482"/>
  <c r="Q1482"/>
  <c r="R1481"/>
  <c r="S1481"/>
  <c r="P1481"/>
  <c r="Q1481"/>
  <c r="R1480"/>
  <c r="S1480"/>
  <c r="P1480"/>
  <c r="Q1480"/>
  <c r="R1479"/>
  <c r="S1479"/>
  <c r="P1479"/>
  <c r="Q1479"/>
  <c r="R1478"/>
  <c r="S1478"/>
  <c r="P1478"/>
  <c r="Q1478"/>
  <c r="R1477"/>
  <c r="S1477"/>
  <c r="P1477"/>
  <c r="Q1477"/>
  <c r="R1476"/>
  <c r="S1476"/>
  <c r="P1476"/>
  <c r="Q1476"/>
  <c r="R1475"/>
  <c r="S1475"/>
  <c r="P1475"/>
  <c r="Q1475"/>
  <c r="R1474"/>
  <c r="S1474"/>
  <c r="P1474"/>
  <c r="Q1474"/>
  <c r="R1473"/>
  <c r="S1473"/>
  <c r="P1473"/>
  <c r="Q1473"/>
  <c r="R1472"/>
  <c r="S1472"/>
  <c r="P1472"/>
  <c r="Q1472"/>
  <c r="R1471"/>
  <c r="S1471"/>
  <c r="P1471"/>
  <c r="Q1471"/>
  <c r="R1470"/>
  <c r="S1470"/>
  <c r="P1470"/>
  <c r="Q1470"/>
  <c r="R1469"/>
  <c r="S1469"/>
  <c r="P1469"/>
  <c r="Q1469"/>
  <c r="R1468"/>
  <c r="S1468"/>
  <c r="P1468"/>
  <c r="Q1468"/>
  <c r="R1467"/>
  <c r="S1467"/>
  <c r="P1467"/>
  <c r="Q1467"/>
  <c r="R1466"/>
  <c r="S1466"/>
  <c r="P1466"/>
  <c r="Q1466"/>
  <c r="R1465"/>
  <c r="S1465"/>
  <c r="P1465"/>
  <c r="Q1465"/>
  <c r="R1464"/>
  <c r="S1464"/>
  <c r="P1464"/>
  <c r="Q1464"/>
  <c r="R1463"/>
  <c r="S1463"/>
  <c r="P1463"/>
  <c r="Q1463"/>
  <c r="R1462"/>
  <c r="S1462"/>
  <c r="P1462"/>
  <c r="Q1462"/>
  <c r="R1461"/>
  <c r="S1461"/>
  <c r="P1461"/>
  <c r="Q1461"/>
  <c r="R1460"/>
  <c r="S1460"/>
  <c r="P1460"/>
  <c r="Q1460"/>
  <c r="R1459"/>
  <c r="S1459"/>
  <c r="P1459"/>
  <c r="Q1459"/>
  <c r="R1458"/>
  <c r="S1458"/>
  <c r="P1458"/>
  <c r="Q1458"/>
  <c r="R1457"/>
  <c r="S1457"/>
  <c r="P1457"/>
  <c r="Q1457"/>
  <c r="R1456"/>
  <c r="S1456"/>
  <c r="P1456"/>
  <c r="Q1456"/>
  <c r="R1455"/>
  <c r="S1455"/>
  <c r="P1455"/>
  <c r="Q1455"/>
  <c r="R1454"/>
  <c r="S1454"/>
  <c r="P1454"/>
  <c r="Q1454"/>
  <c r="R1453"/>
  <c r="S1453"/>
  <c r="P1453"/>
  <c r="Q1453"/>
  <c r="R1452"/>
  <c r="S1452"/>
  <c r="P1452"/>
  <c r="Q1452"/>
  <c r="R1451"/>
  <c r="S1451"/>
  <c r="P1451"/>
  <c r="Q1451"/>
  <c r="R1450"/>
  <c r="S1450"/>
  <c r="P1450"/>
  <c r="Q1450"/>
  <c r="R1449"/>
  <c r="S1449"/>
  <c r="P1449"/>
  <c r="Q1449"/>
  <c r="R1448"/>
  <c r="S1448"/>
  <c r="P1448"/>
  <c r="Q1448"/>
  <c r="R1447"/>
  <c r="S1447"/>
  <c r="P1447"/>
  <c r="Q1447"/>
  <c r="R1446"/>
  <c r="S1446"/>
  <c r="P1446"/>
  <c r="Q1446"/>
  <c r="R1445"/>
  <c r="S1445"/>
  <c r="P1445"/>
  <c r="Q1445"/>
  <c r="R1444"/>
  <c r="S1444"/>
  <c r="P1444"/>
  <c r="Q1444"/>
  <c r="R1443"/>
  <c r="S1443"/>
  <c r="P1443"/>
  <c r="Q1443"/>
  <c r="R1442"/>
  <c r="S1442"/>
  <c r="P1442"/>
  <c r="Q1442"/>
  <c r="R1441"/>
  <c r="S1441"/>
  <c r="P1441"/>
  <c r="Q1441"/>
  <c r="R1440"/>
  <c r="S1440"/>
  <c r="P1440"/>
  <c r="Q1440"/>
  <c r="R1439"/>
  <c r="S1439"/>
  <c r="P1439"/>
  <c r="Q1439"/>
  <c r="R1438"/>
  <c r="S1438"/>
  <c r="P1438"/>
  <c r="Q1438"/>
  <c r="R1437"/>
  <c r="S1437"/>
  <c r="P1437"/>
  <c r="Q1437"/>
  <c r="R1436"/>
  <c r="S1436"/>
  <c r="P1436"/>
  <c r="Q1436"/>
  <c r="R1435"/>
  <c r="S1435"/>
  <c r="P1435"/>
  <c r="Q1435"/>
  <c r="R1434"/>
  <c r="S1434"/>
  <c r="P1434"/>
  <c r="Q1434"/>
  <c r="R1433"/>
  <c r="S1433"/>
  <c r="P1433"/>
  <c r="Q1433"/>
  <c r="R1432"/>
  <c r="S1432"/>
  <c r="P1432"/>
  <c r="Q1432"/>
  <c r="R1431"/>
  <c r="S1431"/>
  <c r="P1431"/>
  <c r="Q1431"/>
  <c r="R1430"/>
  <c r="S1430"/>
  <c r="P1430"/>
  <c r="Q1430"/>
  <c r="R1429"/>
  <c r="S1429"/>
  <c r="P1429"/>
  <c r="Q1429"/>
  <c r="R1428"/>
  <c r="S1428"/>
  <c r="P1428"/>
  <c r="Q1428"/>
  <c r="R1427"/>
  <c r="S1427"/>
  <c r="P1427"/>
  <c r="Q1427"/>
  <c r="R1426"/>
  <c r="S1426"/>
  <c r="P1426"/>
  <c r="Q1426"/>
  <c r="R1425"/>
  <c r="S1425"/>
  <c r="P1425"/>
  <c r="Q1425"/>
  <c r="R1424"/>
  <c r="S1424"/>
  <c r="P1424"/>
  <c r="Q1424"/>
  <c r="R1423"/>
  <c r="S1423"/>
  <c r="P1423"/>
  <c r="Q1423"/>
  <c r="R1422"/>
  <c r="S1422"/>
  <c r="P1422"/>
  <c r="Q1422"/>
  <c r="R1421"/>
  <c r="S1421"/>
  <c r="P1421"/>
  <c r="Q1421"/>
  <c r="R1420"/>
  <c r="S1420"/>
  <c r="P1420"/>
  <c r="Q1420"/>
  <c r="R1419"/>
  <c r="S1419"/>
  <c r="P1419"/>
  <c r="Q1419"/>
  <c r="R1418"/>
  <c r="S1418"/>
  <c r="P1418"/>
  <c r="Q1418"/>
  <c r="R1417"/>
  <c r="S1417"/>
  <c r="P1417"/>
  <c r="Q1417"/>
  <c r="R1416"/>
  <c r="S1416"/>
  <c r="P1416"/>
  <c r="Q1416"/>
  <c r="R1415"/>
  <c r="S1415"/>
  <c r="P1415"/>
  <c r="Q1415"/>
  <c r="R1414"/>
  <c r="S1414"/>
  <c r="P1414"/>
  <c r="Q1414"/>
  <c r="R1413"/>
  <c r="S1413"/>
  <c r="P1413"/>
  <c r="Q1413"/>
  <c r="R1412"/>
  <c r="S1412"/>
  <c r="P1412"/>
  <c r="Q1412"/>
  <c r="R1411"/>
  <c r="S1411"/>
  <c r="P1411"/>
  <c r="Q1411"/>
  <c r="R1410"/>
  <c r="S1410"/>
  <c r="P1410"/>
  <c r="Q1410"/>
  <c r="R1409"/>
  <c r="S1409"/>
  <c r="P1409"/>
  <c r="Q1409"/>
  <c r="R1408"/>
  <c r="S1408"/>
  <c r="P1408"/>
  <c r="Q1408"/>
  <c r="R1407"/>
  <c r="S1407"/>
  <c r="P1407"/>
  <c r="Q1407"/>
  <c r="R1406"/>
  <c r="S1406"/>
  <c r="P1406"/>
  <c r="Q1406"/>
  <c r="R1405"/>
  <c r="S1405"/>
  <c r="P1405"/>
  <c r="Q1405"/>
  <c r="R1404"/>
  <c r="S1404"/>
  <c r="P1404"/>
  <c r="Q1404"/>
  <c r="R1403"/>
  <c r="S1403"/>
  <c r="P1403"/>
  <c r="Q1403"/>
  <c r="R1402"/>
  <c r="S1402"/>
  <c r="P1402"/>
  <c r="Q1402"/>
  <c r="R1401"/>
  <c r="S1401"/>
  <c r="P1401"/>
  <c r="Q1401"/>
  <c r="R1400"/>
  <c r="S1400"/>
  <c r="P1400"/>
  <c r="Q1400"/>
  <c r="R1399"/>
  <c r="S1399"/>
  <c r="P1399"/>
  <c r="Q1399"/>
  <c r="R1398"/>
  <c r="S1398"/>
  <c r="P1398"/>
  <c r="Q1398"/>
  <c r="R1397"/>
  <c r="S1397"/>
  <c r="P1397"/>
  <c r="Q1397"/>
  <c r="R1396"/>
  <c r="S1396"/>
  <c r="P1396"/>
  <c r="Q1396"/>
  <c r="R1395"/>
  <c r="S1395"/>
  <c r="P1395"/>
  <c r="Q1395"/>
  <c r="R1394"/>
  <c r="S1394"/>
  <c r="P1394"/>
  <c r="Q1394"/>
  <c r="R1393"/>
  <c r="S1393"/>
  <c r="P1393"/>
  <c r="Q1393"/>
  <c r="R1392"/>
  <c r="S1392"/>
  <c r="P1392"/>
  <c r="Q1392"/>
  <c r="R1391"/>
  <c r="S1391"/>
  <c r="P1391"/>
  <c r="Q1391"/>
  <c r="R1390"/>
  <c r="S1390"/>
  <c r="P1390"/>
  <c r="Q1390"/>
  <c r="R1389"/>
  <c r="S1389"/>
  <c r="P1389"/>
  <c r="Q1389"/>
  <c r="R1388"/>
  <c r="S1388"/>
  <c r="P1388"/>
  <c r="Q1388"/>
  <c r="R1387"/>
  <c r="S1387"/>
  <c r="P1387"/>
  <c r="Q1387"/>
  <c r="R1386"/>
  <c r="S1386"/>
  <c r="P1386"/>
  <c r="Q1386"/>
  <c r="R1385"/>
  <c r="S1385"/>
  <c r="P1385"/>
  <c r="Q1385"/>
  <c r="R1384"/>
  <c r="S1384"/>
  <c r="P1384"/>
  <c r="Q1384"/>
  <c r="R1383"/>
  <c r="S1383"/>
  <c r="P1383"/>
  <c r="Q1383"/>
  <c r="R1382"/>
  <c r="S1382"/>
  <c r="P1382"/>
  <c r="Q1382"/>
  <c r="R1381"/>
  <c r="S1381"/>
  <c r="P1381"/>
  <c r="Q1381"/>
  <c r="R1380"/>
  <c r="S1380"/>
  <c r="P1380"/>
  <c r="Q1380"/>
  <c r="R1379"/>
  <c r="S1379"/>
  <c r="P1379"/>
  <c r="Q1379"/>
  <c r="R1378"/>
  <c r="S1378"/>
  <c r="P1378"/>
  <c r="Q1378"/>
  <c r="R1377"/>
  <c r="S1377"/>
  <c r="P1377"/>
  <c r="Q1377"/>
  <c r="R1376"/>
  <c r="S1376"/>
  <c r="P1376"/>
  <c r="Q1376"/>
  <c r="R1375"/>
  <c r="S1375"/>
  <c r="P1375"/>
  <c r="Q1375"/>
  <c r="R1374"/>
  <c r="S1374"/>
  <c r="P1374"/>
  <c r="Q1374"/>
  <c r="R1373"/>
  <c r="S1373"/>
  <c r="P1373"/>
  <c r="Q1373"/>
  <c r="R1372"/>
  <c r="S1372"/>
  <c r="P1372"/>
  <c r="Q1372"/>
  <c r="R1371"/>
  <c r="S1371"/>
  <c r="P1371"/>
  <c r="Q1371"/>
  <c r="R1370"/>
  <c r="S1370"/>
  <c r="P1370"/>
  <c r="Q1370"/>
  <c r="R1369"/>
  <c r="S1369"/>
  <c r="P1369"/>
  <c r="Q1369"/>
  <c r="R1368"/>
  <c r="S1368"/>
  <c r="P1368"/>
  <c r="Q1368"/>
  <c r="R1367"/>
  <c r="S1367"/>
  <c r="P1367"/>
  <c r="Q1367"/>
  <c r="R1366"/>
  <c r="S1366"/>
  <c r="P1366"/>
  <c r="Q1366"/>
  <c r="R1365"/>
  <c r="S1365"/>
  <c r="P1365"/>
  <c r="Q1365"/>
  <c r="R1364"/>
  <c r="S1364"/>
  <c r="P1364"/>
  <c r="Q1364"/>
  <c r="R1363"/>
  <c r="S1363"/>
  <c r="P1363"/>
  <c r="Q1363"/>
  <c r="R1362"/>
  <c r="S1362"/>
  <c r="P1362"/>
  <c r="Q1362"/>
  <c r="R1361"/>
  <c r="S1361"/>
  <c r="P1361"/>
  <c r="Q1361"/>
  <c r="R1360"/>
  <c r="S1360"/>
  <c r="P1360"/>
  <c r="Q1360"/>
  <c r="R1359"/>
  <c r="S1359"/>
  <c r="P1359"/>
  <c r="Q1359"/>
  <c r="R1358"/>
  <c r="S1358"/>
  <c r="P1358"/>
  <c r="Q1358"/>
  <c r="R1357"/>
  <c r="S1357"/>
  <c r="P1357"/>
  <c r="Q1357"/>
  <c r="R1356"/>
  <c r="S1356"/>
  <c r="P1356"/>
  <c r="Q1356"/>
  <c r="R1355"/>
  <c r="S1355"/>
  <c r="P1355"/>
  <c r="Q1355"/>
  <c r="R1354"/>
  <c r="S1354"/>
  <c r="P1354"/>
  <c r="Q1354"/>
  <c r="R1353"/>
  <c r="S1353"/>
  <c r="P1353"/>
  <c r="Q1353"/>
  <c r="R1352"/>
  <c r="S1352"/>
  <c r="P1352"/>
  <c r="Q1352"/>
  <c r="R1351"/>
  <c r="S1351"/>
  <c r="P1351"/>
  <c r="Q1351"/>
  <c r="R1350"/>
  <c r="S1350"/>
  <c r="P1350"/>
  <c r="Q1350"/>
  <c r="R1349"/>
  <c r="S1349"/>
  <c r="P1349"/>
  <c r="Q1349"/>
  <c r="R1348"/>
  <c r="S1348"/>
  <c r="P1348"/>
  <c r="Q1348"/>
  <c r="R1347"/>
  <c r="S1347"/>
  <c r="P1347"/>
  <c r="Q1347"/>
  <c r="R1346"/>
  <c r="S1346"/>
  <c r="P1346"/>
  <c r="Q1346"/>
  <c r="R1345"/>
  <c r="S1345"/>
  <c r="P1345"/>
  <c r="Q1345"/>
  <c r="R1344"/>
  <c r="S1344"/>
  <c r="P1344"/>
  <c r="Q1344"/>
  <c r="R1343"/>
  <c r="S1343"/>
  <c r="P1343"/>
  <c r="Q1343"/>
  <c r="R1342"/>
  <c r="S1342"/>
  <c r="P1342"/>
  <c r="Q1342"/>
  <c r="R1341"/>
  <c r="S1341"/>
  <c r="P1341"/>
  <c r="Q1341"/>
  <c r="R1340"/>
  <c r="S1340"/>
  <c r="P1340"/>
  <c r="Q1340"/>
  <c r="R1339"/>
  <c r="S1339"/>
  <c r="P1339"/>
  <c r="Q1339"/>
  <c r="R1338"/>
  <c r="S1338"/>
  <c r="P1338"/>
  <c r="Q1338"/>
  <c r="R1337"/>
  <c r="S1337"/>
  <c r="P1337"/>
  <c r="Q1337"/>
  <c r="R1336"/>
  <c r="S1336"/>
  <c r="P1336"/>
  <c r="Q1336"/>
  <c r="R1335"/>
  <c r="S1335"/>
  <c r="P1335"/>
  <c r="Q1335"/>
  <c r="R1334"/>
  <c r="S1334"/>
  <c r="P1334"/>
  <c r="Q1334"/>
  <c r="R1333"/>
  <c r="S1333"/>
  <c r="P1333"/>
  <c r="Q1333"/>
  <c r="R1332"/>
  <c r="S1332"/>
  <c r="P1332"/>
  <c r="Q1332"/>
  <c r="R1331"/>
  <c r="S1331"/>
  <c r="P1331"/>
  <c r="Q1331"/>
  <c r="R1330"/>
  <c r="S1330"/>
  <c r="P1330"/>
  <c r="Q1330"/>
  <c r="R1329"/>
  <c r="S1329"/>
  <c r="P1329"/>
  <c r="Q1329"/>
  <c r="R1328"/>
  <c r="S1328"/>
  <c r="P1328"/>
  <c r="Q1328"/>
  <c r="R1327"/>
  <c r="S1327"/>
  <c r="P1327"/>
  <c r="Q1327"/>
  <c r="R1326"/>
  <c r="S1326"/>
  <c r="P1326"/>
  <c r="Q1326"/>
  <c r="R1325"/>
  <c r="S1325"/>
  <c r="P1325"/>
  <c r="Q1325"/>
  <c r="R1324"/>
  <c r="S1324"/>
  <c r="P1324"/>
  <c r="Q1324"/>
  <c r="R1323"/>
  <c r="S1323"/>
  <c r="P1323"/>
  <c r="Q1323"/>
  <c r="R1322"/>
  <c r="S1322"/>
  <c r="P1322"/>
  <c r="Q1322"/>
  <c r="R1321"/>
  <c r="S1321"/>
  <c r="P1321"/>
  <c r="Q1321"/>
  <c r="R1320"/>
  <c r="S1320"/>
  <c r="P1320"/>
  <c r="Q1320"/>
  <c r="R1319"/>
  <c r="S1319"/>
  <c r="P1319"/>
  <c r="Q1319"/>
  <c r="R1318"/>
  <c r="S1318"/>
  <c r="P1318"/>
  <c r="Q1318"/>
  <c r="R1317"/>
  <c r="S1317"/>
  <c r="P1317"/>
  <c r="Q1317"/>
  <c r="R1316"/>
  <c r="S1316"/>
  <c r="P1316"/>
  <c r="Q1316"/>
  <c r="R1315"/>
  <c r="S1315"/>
  <c r="P1315"/>
  <c r="Q1315"/>
  <c r="R1314"/>
  <c r="S1314"/>
  <c r="P1314"/>
  <c r="Q1314"/>
  <c r="R1313"/>
  <c r="S1313"/>
  <c r="P1313"/>
  <c r="Q1313"/>
  <c r="R1312"/>
  <c r="S1312"/>
  <c r="P1312"/>
  <c r="Q1312"/>
  <c r="R1311"/>
  <c r="S1311"/>
  <c r="P1311"/>
  <c r="Q1311"/>
  <c r="R1310"/>
  <c r="S1310"/>
  <c r="P1310"/>
  <c r="Q1310"/>
  <c r="R1309"/>
  <c r="S1309"/>
  <c r="P1309"/>
  <c r="Q1309"/>
  <c r="R1308"/>
  <c r="S1308"/>
  <c r="P1308"/>
  <c r="Q1308"/>
  <c r="R1307"/>
  <c r="S1307"/>
  <c r="P1307"/>
  <c r="Q1307"/>
  <c r="R1306"/>
  <c r="S1306"/>
  <c r="P1306"/>
  <c r="Q1306"/>
  <c r="R1305"/>
  <c r="S1305"/>
  <c r="P1305"/>
  <c r="Q1305"/>
  <c r="R1304"/>
  <c r="S1304"/>
  <c r="P1304"/>
  <c r="Q1304"/>
  <c r="R1303"/>
  <c r="S1303"/>
  <c r="P1303"/>
  <c r="Q1303"/>
  <c r="R1302"/>
  <c r="S1302"/>
  <c r="P1302"/>
  <c r="Q1302"/>
  <c r="R1301"/>
  <c r="S1301"/>
  <c r="P1301"/>
  <c r="Q1301"/>
  <c r="R1300"/>
  <c r="S1300"/>
  <c r="P1300"/>
  <c r="Q1300"/>
  <c r="R1299"/>
  <c r="S1299"/>
  <c r="P1299"/>
  <c r="Q1299"/>
  <c r="R1298"/>
  <c r="S1298"/>
  <c r="P1298"/>
  <c r="Q1298"/>
  <c r="R1297"/>
  <c r="S1297"/>
  <c r="P1297"/>
  <c r="Q1297"/>
  <c r="R1296"/>
  <c r="S1296"/>
  <c r="P1296"/>
  <c r="Q1296"/>
  <c r="R1295"/>
  <c r="S1295"/>
  <c r="P1295"/>
  <c r="Q1295"/>
  <c r="R1294"/>
  <c r="S1294"/>
  <c r="P1294"/>
  <c r="Q1294"/>
  <c r="R1293"/>
  <c r="S1293"/>
  <c r="P1293"/>
  <c r="Q1293"/>
  <c r="R1292"/>
  <c r="S1292"/>
  <c r="P1292"/>
  <c r="Q1292"/>
  <c r="R1291"/>
  <c r="S1291"/>
  <c r="P1291"/>
  <c r="Q1291"/>
  <c r="R1290"/>
  <c r="S1290"/>
  <c r="P1290"/>
  <c r="Q1290"/>
  <c r="R1289"/>
  <c r="S1289"/>
  <c r="P1289"/>
  <c r="Q1289"/>
  <c r="R1288"/>
  <c r="S1288"/>
  <c r="P1288"/>
  <c r="Q1288"/>
  <c r="R1287"/>
  <c r="S1287"/>
  <c r="P1287"/>
  <c r="Q1287"/>
  <c r="R1286"/>
  <c r="S1286"/>
  <c r="P1286"/>
  <c r="Q1286"/>
  <c r="R1285"/>
  <c r="S1285"/>
  <c r="P1285"/>
  <c r="Q1285"/>
  <c r="R1284"/>
  <c r="S1284"/>
  <c r="P1284"/>
  <c r="Q1284"/>
  <c r="R1283"/>
  <c r="S1283"/>
  <c r="P1283"/>
  <c r="Q1283"/>
  <c r="R1282"/>
  <c r="S1282"/>
  <c r="P1282"/>
  <c r="Q1282"/>
  <c r="R1281"/>
  <c r="S1281"/>
  <c r="P1281"/>
  <c r="Q1281"/>
  <c r="R1280"/>
  <c r="S1280"/>
  <c r="P1280"/>
  <c r="Q1280"/>
  <c r="R1279"/>
  <c r="S1279"/>
  <c r="P1279"/>
  <c r="Q1279"/>
  <c r="R1278"/>
  <c r="S1278"/>
  <c r="P1278"/>
  <c r="Q1278"/>
  <c r="R1277"/>
  <c r="S1277"/>
  <c r="P1277"/>
  <c r="Q1277"/>
  <c r="R1276"/>
  <c r="S1276"/>
  <c r="P1276"/>
  <c r="Q1276"/>
  <c r="R1275"/>
  <c r="S1275"/>
  <c r="P1275"/>
  <c r="Q1275"/>
  <c r="R1274"/>
  <c r="S1274"/>
  <c r="P1274"/>
  <c r="Q1274"/>
  <c r="R1273"/>
  <c r="S1273"/>
  <c r="P1273"/>
  <c r="Q1273"/>
  <c r="R1272"/>
  <c r="S1272"/>
  <c r="P1272"/>
  <c r="Q1272"/>
  <c r="R1271"/>
  <c r="S1271"/>
  <c r="P1271"/>
  <c r="Q1271"/>
  <c r="R1270"/>
  <c r="S1270"/>
  <c r="P1270"/>
  <c r="Q1270"/>
  <c r="R1269"/>
  <c r="S1269"/>
  <c r="P1269"/>
  <c r="Q1269"/>
  <c r="R1268"/>
  <c r="S1268"/>
  <c r="P1268"/>
  <c r="Q1268"/>
  <c r="R1267"/>
  <c r="S1267"/>
  <c r="P1267"/>
  <c r="Q1267"/>
  <c r="R1266"/>
  <c r="S1266"/>
  <c r="P1266"/>
  <c r="Q1266"/>
  <c r="R1265"/>
  <c r="S1265"/>
  <c r="P1265"/>
  <c r="Q1265"/>
  <c r="R1264"/>
  <c r="S1264"/>
  <c r="P1264"/>
  <c r="Q1264"/>
  <c r="R1263"/>
  <c r="S1263"/>
  <c r="P1263"/>
  <c r="Q1263"/>
  <c r="R1262"/>
  <c r="S1262"/>
  <c r="P1262"/>
  <c r="Q1262"/>
  <c r="R1261"/>
  <c r="S1261"/>
  <c r="P1261"/>
  <c r="Q1261"/>
  <c r="R1260"/>
  <c r="S1260"/>
  <c r="P1260"/>
  <c r="Q1260"/>
  <c r="R1259"/>
  <c r="S1259"/>
  <c r="P1259"/>
  <c r="Q1259"/>
  <c r="R1258"/>
  <c r="S1258"/>
  <c r="P1258"/>
  <c r="Q1258"/>
  <c r="R1257"/>
  <c r="S1257"/>
  <c r="P1257"/>
  <c r="Q1257"/>
  <c r="R1256"/>
  <c r="S1256"/>
  <c r="P1256"/>
  <c r="Q1256"/>
  <c r="R1255"/>
  <c r="S1255"/>
  <c r="P1255"/>
  <c r="Q1255"/>
  <c r="R1254"/>
  <c r="S1254"/>
  <c r="P1254"/>
  <c r="Q1254"/>
  <c r="R1253"/>
  <c r="S1253"/>
  <c r="P1253"/>
  <c r="Q1253"/>
  <c r="R1252"/>
  <c r="S1252"/>
  <c r="P1252"/>
  <c r="Q1252"/>
  <c r="R1251"/>
  <c r="S1251"/>
  <c r="P1251"/>
  <c r="Q1251"/>
  <c r="R1250"/>
  <c r="S1250"/>
  <c r="P1250"/>
  <c r="Q1250"/>
  <c r="R1249"/>
  <c r="S1249"/>
  <c r="P1249"/>
  <c r="Q1249"/>
  <c r="R1248"/>
  <c r="S1248"/>
  <c r="P1248"/>
  <c r="Q1248"/>
  <c r="R1247"/>
  <c r="S1247"/>
  <c r="P1247"/>
  <c r="Q1247"/>
  <c r="R1246"/>
  <c r="S1246"/>
  <c r="P1246"/>
  <c r="Q1246"/>
  <c r="R1245"/>
  <c r="S1245"/>
  <c r="P1245"/>
  <c r="Q1245"/>
  <c r="R1244"/>
  <c r="S1244"/>
  <c r="P1244"/>
  <c r="Q1244"/>
  <c r="R1243"/>
  <c r="S1243"/>
  <c r="P1243"/>
  <c r="Q1243"/>
  <c r="R1242"/>
  <c r="S1242"/>
  <c r="P1242"/>
  <c r="Q1242"/>
  <c r="R1241"/>
  <c r="S1241"/>
  <c r="P1241"/>
  <c r="Q1241"/>
  <c r="R1240"/>
  <c r="S1240"/>
  <c r="P1240"/>
  <c r="Q1240"/>
  <c r="R1239"/>
  <c r="S1239"/>
  <c r="P1239"/>
  <c r="Q1239"/>
  <c r="R1238"/>
  <c r="S1238"/>
  <c r="P1238"/>
  <c r="Q1238"/>
  <c r="R1237"/>
  <c r="S1237"/>
  <c r="P1237"/>
  <c r="Q1237"/>
  <c r="R1236"/>
  <c r="S1236"/>
  <c r="P1236"/>
  <c r="Q1236"/>
  <c r="R1235"/>
  <c r="S1235"/>
  <c r="P1235"/>
  <c r="Q1235"/>
  <c r="R1234"/>
  <c r="S1234"/>
  <c r="P1234"/>
  <c r="Q1234"/>
  <c r="R1233"/>
  <c r="S1233"/>
  <c r="P1233"/>
  <c r="Q1233"/>
  <c r="R1232"/>
  <c r="S1232"/>
  <c r="P1232"/>
  <c r="Q1232"/>
  <c r="R1231"/>
  <c r="S1231"/>
  <c r="P1231"/>
  <c r="Q1231"/>
  <c r="R1230"/>
  <c r="S1230"/>
  <c r="P1230"/>
  <c r="Q1230"/>
  <c r="R1229"/>
  <c r="S1229"/>
  <c r="P1229"/>
  <c r="Q1229"/>
  <c r="R1228"/>
  <c r="S1228"/>
  <c r="P1228"/>
  <c r="Q1228"/>
  <c r="R1227"/>
  <c r="S1227"/>
  <c r="P1227"/>
  <c r="Q1227"/>
  <c r="R1226"/>
  <c r="S1226"/>
  <c r="P1226"/>
  <c r="Q1226"/>
  <c r="R1225"/>
  <c r="S1225"/>
  <c r="P1225"/>
  <c r="Q1225"/>
  <c r="R1224"/>
  <c r="S1224"/>
  <c r="P1224"/>
  <c r="Q1224"/>
  <c r="R1223"/>
  <c r="S1223"/>
  <c r="P1223"/>
  <c r="Q1223"/>
  <c r="R1222"/>
  <c r="S1222"/>
  <c r="P1222"/>
  <c r="Q1222"/>
  <c r="R1221"/>
  <c r="S1221"/>
  <c r="P1221"/>
  <c r="Q1221"/>
  <c r="R1220"/>
  <c r="S1220"/>
  <c r="P1220"/>
  <c r="Q1220"/>
  <c r="R1219"/>
  <c r="S1219"/>
  <c r="P1219"/>
  <c r="Q1219"/>
  <c r="R1218"/>
  <c r="S1218"/>
  <c r="P1218"/>
  <c r="Q1218"/>
  <c r="R1217"/>
  <c r="S1217"/>
  <c r="P1217"/>
  <c r="Q1217"/>
  <c r="R1216"/>
  <c r="S1216"/>
  <c r="P1216"/>
  <c r="Q1216"/>
  <c r="R1215"/>
  <c r="S1215"/>
  <c r="P1215"/>
  <c r="Q1215"/>
  <c r="R1214"/>
  <c r="S1214"/>
  <c r="P1214"/>
  <c r="Q1214"/>
  <c r="R1213"/>
  <c r="S1213"/>
  <c r="P1213"/>
  <c r="Q1213"/>
  <c r="R1212"/>
  <c r="S1212"/>
  <c r="P1212"/>
  <c r="Q1212"/>
  <c r="R1211"/>
  <c r="S1211"/>
  <c r="P1211"/>
  <c r="Q1211"/>
  <c r="R1210"/>
  <c r="S1210"/>
  <c r="P1210"/>
  <c r="Q1210"/>
  <c r="R1209"/>
  <c r="S1209"/>
  <c r="P1209"/>
  <c r="Q1209"/>
  <c r="R1208"/>
  <c r="S1208"/>
  <c r="P1208"/>
  <c r="Q1208"/>
  <c r="R1207"/>
  <c r="S1207"/>
  <c r="P1207"/>
  <c r="Q1207"/>
  <c r="R1206"/>
  <c r="S1206"/>
  <c r="P1206"/>
  <c r="Q1206"/>
  <c r="R1205"/>
  <c r="S1205"/>
  <c r="P1205"/>
  <c r="Q1205"/>
  <c r="R1204"/>
  <c r="S1204"/>
  <c r="P1204"/>
  <c r="Q1204"/>
  <c r="R1203"/>
  <c r="S1203"/>
  <c r="P1203"/>
  <c r="Q1203"/>
  <c r="R1202"/>
  <c r="S1202"/>
  <c r="P1202"/>
  <c r="Q1202"/>
  <c r="R1201"/>
  <c r="S1201"/>
  <c r="P1201"/>
  <c r="Q1201"/>
  <c r="R1200"/>
  <c r="S1200"/>
  <c r="P1200"/>
  <c r="Q1200"/>
  <c r="R1199"/>
  <c r="S1199"/>
  <c r="P1199"/>
  <c r="Q1199"/>
  <c r="R1198"/>
  <c r="S1198"/>
  <c r="P1198"/>
  <c r="Q1198"/>
  <c r="R1197"/>
  <c r="S1197"/>
  <c r="P1197"/>
  <c r="Q1197"/>
  <c r="R1196"/>
  <c r="S1196"/>
  <c r="P1196"/>
  <c r="Q1196"/>
  <c r="R1195"/>
  <c r="S1195"/>
  <c r="P1195"/>
  <c r="Q1195"/>
  <c r="R1194"/>
  <c r="S1194"/>
  <c r="P1194"/>
  <c r="Q1194"/>
  <c r="R1193"/>
  <c r="S1193"/>
  <c r="P1193"/>
  <c r="Q1193"/>
  <c r="R1192"/>
  <c r="S1192"/>
  <c r="P1192"/>
  <c r="Q1192"/>
  <c r="R1191"/>
  <c r="S1191"/>
  <c r="P1191"/>
  <c r="Q1191"/>
  <c r="R1190"/>
  <c r="S1190"/>
  <c r="P1190"/>
  <c r="Q1190"/>
  <c r="R1189"/>
  <c r="S1189"/>
  <c r="P1189"/>
  <c r="Q1189"/>
  <c r="R1188"/>
  <c r="S1188"/>
  <c r="P1188"/>
  <c r="Q1188"/>
  <c r="R1187"/>
  <c r="S1187"/>
  <c r="P1187"/>
  <c r="Q1187"/>
  <c r="R1186"/>
  <c r="S1186"/>
  <c r="P1186"/>
  <c r="Q1186"/>
  <c r="R1185"/>
  <c r="S1185"/>
  <c r="P1185"/>
  <c r="Q1185"/>
  <c r="R1184"/>
  <c r="S1184"/>
  <c r="P1184"/>
  <c r="Q1184"/>
  <c r="R1183"/>
  <c r="S1183"/>
  <c r="P1183"/>
  <c r="Q1183"/>
  <c r="R1182"/>
  <c r="S1182"/>
  <c r="P1182"/>
  <c r="Q1182"/>
  <c r="R1181"/>
  <c r="S1181"/>
  <c r="P1181"/>
  <c r="Q1181"/>
  <c r="R1180"/>
  <c r="S1180"/>
  <c r="P1180"/>
  <c r="Q1180"/>
  <c r="R1179"/>
  <c r="S1179"/>
  <c r="P1179"/>
  <c r="Q1179"/>
  <c r="R1178"/>
  <c r="S1178"/>
  <c r="P1178"/>
  <c r="Q1178"/>
  <c r="R1177"/>
  <c r="S1177"/>
  <c r="P1177"/>
  <c r="Q1177"/>
  <c r="R1176"/>
  <c r="S1176"/>
  <c r="P1176"/>
  <c r="Q1176"/>
  <c r="R1175"/>
  <c r="S1175"/>
  <c r="P1175"/>
  <c r="Q1175"/>
  <c r="R1174"/>
  <c r="S1174"/>
  <c r="P1174"/>
  <c r="Q1174"/>
  <c r="R1173"/>
  <c r="S1173"/>
  <c r="P1173"/>
  <c r="Q1173"/>
  <c r="R1172"/>
  <c r="S1172"/>
  <c r="P1172"/>
  <c r="Q1172"/>
  <c r="R1171"/>
  <c r="S1171"/>
  <c r="P1171"/>
  <c r="Q1171"/>
  <c r="R1170"/>
  <c r="S1170"/>
  <c r="P1170"/>
  <c r="Q1170"/>
  <c r="R1169"/>
  <c r="S1169"/>
  <c r="P1169"/>
  <c r="Q1169"/>
  <c r="R1168"/>
  <c r="S1168"/>
  <c r="P1168"/>
  <c r="Q1168"/>
  <c r="R1167"/>
  <c r="S1167"/>
  <c r="P1167"/>
  <c r="Q1167"/>
  <c r="R1166"/>
  <c r="S1166"/>
  <c r="P1166"/>
  <c r="Q1166"/>
  <c r="R1165"/>
  <c r="S1165"/>
  <c r="P1165"/>
  <c r="Q1165"/>
  <c r="R1164"/>
  <c r="S1164"/>
  <c r="P1164"/>
  <c r="Q1164"/>
  <c r="R1163"/>
  <c r="S1163"/>
  <c r="P1163"/>
  <c r="Q1163"/>
  <c r="R1162"/>
  <c r="S1162"/>
  <c r="P1162"/>
  <c r="Q1162"/>
  <c r="R1161"/>
  <c r="S1161"/>
  <c r="P1161"/>
  <c r="Q1161"/>
  <c r="R1160"/>
  <c r="S1160"/>
  <c r="P1160"/>
  <c r="Q1160"/>
  <c r="R1159"/>
  <c r="S1159"/>
  <c r="P1159"/>
  <c r="Q1159"/>
  <c r="R1158"/>
  <c r="S1158"/>
  <c r="P1158"/>
  <c r="Q1158"/>
  <c r="R1157"/>
  <c r="S1157"/>
  <c r="P1157"/>
  <c r="Q1157"/>
  <c r="R1156"/>
  <c r="S1156"/>
  <c r="P1156"/>
  <c r="Q1156"/>
  <c r="R1155"/>
  <c r="S1155"/>
  <c r="P1155"/>
  <c r="Q1155"/>
  <c r="R1154"/>
  <c r="S1154"/>
  <c r="P1154"/>
  <c r="Q1154"/>
  <c r="R1153"/>
  <c r="S1153"/>
  <c r="P1153"/>
  <c r="Q1153"/>
  <c r="R1152"/>
  <c r="S1152"/>
  <c r="P1152"/>
  <c r="Q1152"/>
  <c r="R1151"/>
  <c r="S1151"/>
  <c r="P1151"/>
  <c r="Q1151"/>
  <c r="R1150"/>
  <c r="S1150"/>
  <c r="P1150"/>
  <c r="Q1150"/>
  <c r="R1149"/>
  <c r="S1149"/>
  <c r="P1149"/>
  <c r="Q1149"/>
  <c r="R1148"/>
  <c r="S1148"/>
  <c r="P1148"/>
  <c r="Q1148"/>
  <c r="R1147"/>
  <c r="S1147"/>
  <c r="P1147"/>
  <c r="Q1147"/>
  <c r="R1146"/>
  <c r="S1146"/>
  <c r="P1146"/>
  <c r="Q1146"/>
  <c r="R1145"/>
  <c r="S1145"/>
  <c r="P1145"/>
  <c r="Q1145"/>
  <c r="R1144"/>
  <c r="S1144"/>
  <c r="P1144"/>
  <c r="Q1144"/>
  <c r="R1143"/>
  <c r="S1143"/>
  <c r="P1143"/>
  <c r="Q1143"/>
  <c r="R1142"/>
  <c r="S1142"/>
  <c r="P1142"/>
  <c r="Q1142"/>
  <c r="R1141"/>
  <c r="S1141"/>
  <c r="P1141"/>
  <c r="Q1141"/>
  <c r="R1140"/>
  <c r="S1140"/>
  <c r="P1140"/>
  <c r="Q1140"/>
  <c r="R1139"/>
  <c r="S1139"/>
  <c r="P1139"/>
  <c r="Q1139"/>
  <c r="R1138"/>
  <c r="S1138"/>
  <c r="P1138"/>
  <c r="Q1138"/>
  <c r="R1137"/>
  <c r="S1137"/>
  <c r="P1137"/>
  <c r="Q1137"/>
  <c r="R1136"/>
  <c r="S1136"/>
  <c r="P1136"/>
  <c r="Q1136"/>
  <c r="R1135"/>
  <c r="S1135"/>
  <c r="P1135"/>
  <c r="Q1135"/>
  <c r="R1134"/>
  <c r="S1134"/>
  <c r="P1134"/>
  <c r="Q1134"/>
  <c r="R1133"/>
  <c r="S1133"/>
  <c r="P1133"/>
  <c r="Q1133"/>
  <c r="R1132"/>
  <c r="S1132"/>
  <c r="P1132"/>
  <c r="Q1132"/>
  <c r="R1131"/>
  <c r="S1131"/>
  <c r="P1131"/>
  <c r="Q1131"/>
  <c r="R1130"/>
  <c r="S1130"/>
  <c r="P1130"/>
  <c r="Q1130"/>
  <c r="R1129"/>
  <c r="S1129"/>
  <c r="P1129"/>
  <c r="Q1129"/>
  <c r="R1128"/>
  <c r="S1128"/>
  <c r="P1128"/>
  <c r="Q1128"/>
  <c r="R1127"/>
  <c r="S1127"/>
  <c r="P1127"/>
  <c r="Q1127"/>
  <c r="R1126"/>
  <c r="S1126"/>
  <c r="P1126"/>
  <c r="Q1126"/>
  <c r="R1125"/>
  <c r="S1125"/>
  <c r="P1125"/>
  <c r="Q1125"/>
  <c r="R1124"/>
  <c r="S1124"/>
  <c r="P1124"/>
  <c r="Q1124"/>
  <c r="R1123"/>
  <c r="S1123"/>
  <c r="P1123"/>
  <c r="Q1123"/>
  <c r="R1122"/>
  <c r="S1122"/>
  <c r="P1122"/>
  <c r="Q1122"/>
  <c r="R1121"/>
  <c r="S1121"/>
  <c r="P1121"/>
  <c r="Q1121"/>
  <c r="R1120"/>
  <c r="S1120"/>
  <c r="P1120"/>
  <c r="Q1120"/>
  <c r="R1119"/>
  <c r="S1119"/>
  <c r="P1119"/>
  <c r="Q1119"/>
  <c r="R1118"/>
  <c r="S1118"/>
  <c r="P1118"/>
  <c r="Q1118"/>
  <c r="R1117"/>
  <c r="S1117"/>
  <c r="P1117"/>
  <c r="Q1117"/>
  <c r="R1116"/>
  <c r="S1116"/>
  <c r="P1116"/>
  <c r="Q1116"/>
  <c r="R1115"/>
  <c r="S1115"/>
  <c r="P1115"/>
  <c r="Q1115"/>
  <c r="R1114"/>
  <c r="S1114"/>
  <c r="P1114"/>
  <c r="Q1114"/>
  <c r="R1113"/>
  <c r="S1113"/>
  <c r="P1113"/>
  <c r="Q1113"/>
  <c r="R1112"/>
  <c r="S1112"/>
  <c r="P1112"/>
  <c r="Q1112"/>
  <c r="R1111"/>
  <c r="S1111"/>
  <c r="P1111"/>
  <c r="Q1111"/>
  <c r="R1110"/>
  <c r="S1110"/>
  <c r="P1110"/>
  <c r="Q1110"/>
  <c r="R1109"/>
  <c r="S1109"/>
  <c r="P1109"/>
  <c r="Q1109"/>
  <c r="R1108"/>
  <c r="S1108"/>
  <c r="P1108"/>
  <c r="Q1108"/>
  <c r="R1107"/>
  <c r="S1107"/>
  <c r="P1107"/>
  <c r="Q1107"/>
  <c r="R1106"/>
  <c r="S1106"/>
  <c r="P1106"/>
  <c r="Q1106"/>
  <c r="R1105"/>
  <c r="S1105"/>
  <c r="P1105"/>
  <c r="Q1105"/>
  <c r="R1104"/>
  <c r="S1104"/>
  <c r="P1104"/>
  <c r="Q1104"/>
  <c r="R1103"/>
  <c r="S1103"/>
  <c r="P1103"/>
  <c r="Q1103"/>
  <c r="R1102"/>
  <c r="S1102"/>
  <c r="P1102"/>
  <c r="Q1102"/>
  <c r="R1101"/>
  <c r="S1101"/>
  <c r="P1101"/>
  <c r="Q1101"/>
  <c r="R1100"/>
  <c r="S1100"/>
  <c r="P1100"/>
  <c r="Q1100"/>
  <c r="R1099"/>
  <c r="S1099"/>
  <c r="P1099"/>
  <c r="Q1099"/>
  <c r="R1098"/>
  <c r="S1098"/>
  <c r="P1098"/>
  <c r="Q1098"/>
  <c r="R1097"/>
  <c r="S1097"/>
  <c r="P1097"/>
  <c r="Q1097"/>
  <c r="R1096"/>
  <c r="S1096"/>
  <c r="P1096"/>
  <c r="Q1096"/>
  <c r="R1095"/>
  <c r="S1095"/>
  <c r="P1095"/>
  <c r="Q1095"/>
  <c r="R1094"/>
  <c r="S1094"/>
  <c r="P1094"/>
  <c r="Q1094"/>
  <c r="R1093"/>
  <c r="S1093"/>
  <c r="P1093"/>
  <c r="Q1093"/>
  <c r="R1092"/>
  <c r="S1092"/>
  <c r="P1092"/>
  <c r="Q1092"/>
  <c r="R1091"/>
  <c r="S1091"/>
  <c r="P1091"/>
  <c r="Q1091"/>
  <c r="R1090"/>
  <c r="S1090"/>
  <c r="P1090"/>
  <c r="Q1090"/>
  <c r="R1089"/>
  <c r="S1089"/>
  <c r="P1089"/>
  <c r="Q1089"/>
  <c r="R1088"/>
  <c r="S1088"/>
  <c r="P1088"/>
  <c r="Q1088"/>
  <c r="R1087"/>
  <c r="S1087"/>
  <c r="P1087"/>
  <c r="Q1087"/>
  <c r="R1086"/>
  <c r="S1086"/>
  <c r="P1086"/>
  <c r="Q1086"/>
  <c r="R1085"/>
  <c r="S1085"/>
  <c r="P1085"/>
  <c r="Q1085"/>
  <c r="R1084"/>
  <c r="S1084"/>
  <c r="P1084"/>
  <c r="Q1084"/>
  <c r="R1083"/>
  <c r="S1083"/>
  <c r="P1083"/>
  <c r="Q1083"/>
  <c r="R1082"/>
  <c r="S1082"/>
  <c r="P1082"/>
  <c r="Q1082"/>
  <c r="R1081"/>
  <c r="S1081"/>
  <c r="P1081"/>
  <c r="Q1081"/>
  <c r="R1080"/>
  <c r="S1080"/>
  <c r="P1080"/>
  <c r="Q1080"/>
  <c r="R1079"/>
  <c r="S1079"/>
  <c r="P1079"/>
  <c r="Q1079"/>
  <c r="R1078"/>
  <c r="S1078"/>
  <c r="P1078"/>
  <c r="Q1078"/>
  <c r="R1077"/>
  <c r="S1077"/>
  <c r="P1077"/>
  <c r="Q1077"/>
  <c r="R1076"/>
  <c r="S1076"/>
  <c r="P1076"/>
  <c r="Q1076"/>
  <c r="R1075"/>
  <c r="S1075"/>
  <c r="P1075"/>
  <c r="Q1075"/>
  <c r="R1074"/>
  <c r="S1074"/>
  <c r="P1074"/>
  <c r="Q1074"/>
  <c r="R1073"/>
  <c r="S1073"/>
  <c r="P1073"/>
  <c r="Q1073"/>
  <c r="R1072"/>
  <c r="S1072"/>
  <c r="P1072"/>
  <c r="Q1072"/>
  <c r="R1071"/>
  <c r="S1071"/>
  <c r="P1071"/>
  <c r="Q1071"/>
  <c r="R1070"/>
  <c r="S1070"/>
  <c r="P1070"/>
  <c r="Q1070"/>
  <c r="R1069"/>
  <c r="S1069"/>
  <c r="P1069"/>
  <c r="Q1069"/>
  <c r="R1068"/>
  <c r="S1068"/>
  <c r="P1068"/>
  <c r="Q1068"/>
  <c r="R1067"/>
  <c r="S1067"/>
  <c r="P1067"/>
  <c r="Q1067"/>
  <c r="R1066"/>
  <c r="S1066"/>
  <c r="P1066"/>
  <c r="Q1066"/>
  <c r="R1065"/>
  <c r="S1065"/>
  <c r="P1065"/>
  <c r="Q1065"/>
  <c r="R1064"/>
  <c r="S1064"/>
  <c r="P1064"/>
  <c r="Q1064"/>
  <c r="R1063"/>
  <c r="S1063"/>
  <c r="P1063"/>
  <c r="Q1063"/>
  <c r="R1062"/>
  <c r="S1062"/>
  <c r="P1062"/>
  <c r="Q1062"/>
  <c r="R1061"/>
  <c r="S1061"/>
  <c r="P1061"/>
  <c r="Q1061"/>
  <c r="R1060"/>
  <c r="S1060"/>
  <c r="P1060"/>
  <c r="Q1060"/>
  <c r="R1059"/>
  <c r="S1059"/>
  <c r="P1059"/>
  <c r="Q1059"/>
  <c r="R1058"/>
  <c r="S1058"/>
  <c r="P1058"/>
  <c r="Q1058"/>
  <c r="R1057"/>
  <c r="S1057"/>
  <c r="P1057"/>
  <c r="Q1057"/>
  <c r="R1056"/>
  <c r="S1056"/>
  <c r="P1056"/>
  <c r="Q1056"/>
  <c r="R1055"/>
  <c r="S1055"/>
  <c r="P1055"/>
  <c r="Q1055"/>
  <c r="R1054"/>
  <c r="S1054"/>
  <c r="P1054"/>
  <c r="Q1054"/>
  <c r="R1053"/>
  <c r="S1053"/>
  <c r="P1053"/>
  <c r="Q1053"/>
  <c r="R1052"/>
  <c r="S1052"/>
  <c r="P1052"/>
  <c r="Q1052"/>
  <c r="R1051"/>
  <c r="S1051"/>
  <c r="P1051"/>
  <c r="Q1051"/>
  <c r="R1050"/>
  <c r="S1050"/>
  <c r="P1050"/>
  <c r="Q1050"/>
  <c r="R1049"/>
  <c r="S1049"/>
  <c r="P1049"/>
  <c r="Q1049"/>
  <c r="R1048"/>
  <c r="S1048"/>
  <c r="P1048"/>
  <c r="Q1048"/>
  <c r="R1047"/>
  <c r="S1047"/>
  <c r="P1047"/>
  <c r="Q1047"/>
  <c r="R1046"/>
  <c r="S1046"/>
  <c r="P1046"/>
  <c r="Q1046"/>
  <c r="R1045"/>
  <c r="S1045"/>
  <c r="P1045"/>
  <c r="Q1045"/>
  <c r="R1044"/>
  <c r="S1044"/>
  <c r="P1044"/>
  <c r="Q1044"/>
  <c r="R1043"/>
  <c r="S1043"/>
  <c r="P1043"/>
  <c r="Q1043"/>
  <c r="R1042"/>
  <c r="S1042"/>
  <c r="P1042"/>
  <c r="Q1042"/>
  <c r="R1041"/>
  <c r="S1041"/>
  <c r="P1041"/>
  <c r="Q1041"/>
  <c r="R1040"/>
  <c r="S1040"/>
  <c r="P1040"/>
  <c r="Q1040"/>
  <c r="R1039"/>
  <c r="S1039"/>
  <c r="P1039"/>
  <c r="Q1039"/>
  <c r="R1038"/>
  <c r="S1038"/>
  <c r="P1038"/>
  <c r="Q1038"/>
  <c r="R1037"/>
  <c r="S1037"/>
  <c r="P1037"/>
  <c r="Q1037"/>
  <c r="R1036"/>
  <c r="S1036"/>
  <c r="P1036"/>
  <c r="Q1036"/>
  <c r="R1035"/>
  <c r="S1035"/>
  <c r="P1035"/>
  <c r="Q1035"/>
  <c r="R1034"/>
  <c r="S1034"/>
  <c r="P1034"/>
  <c r="Q1034"/>
  <c r="R1033"/>
  <c r="S1033"/>
  <c r="P1033"/>
  <c r="Q1033"/>
  <c r="R1032"/>
  <c r="S1032"/>
  <c r="P1032"/>
  <c r="Q1032"/>
  <c r="R1031"/>
  <c r="S1031"/>
  <c r="P1031"/>
  <c r="Q1031"/>
  <c r="R1030"/>
  <c r="S1030"/>
  <c r="P1030"/>
  <c r="Q1030"/>
  <c r="R1029"/>
  <c r="S1029"/>
  <c r="P1029"/>
  <c r="Q1029"/>
  <c r="R1028"/>
  <c r="S1028"/>
  <c r="P1028"/>
  <c r="Q1028"/>
  <c r="R1027"/>
  <c r="S1027"/>
  <c r="P1027"/>
  <c r="Q1027"/>
  <c r="R1026"/>
  <c r="S1026"/>
  <c r="P1026"/>
  <c r="Q1026"/>
  <c r="R1025"/>
  <c r="S1025"/>
  <c r="P1025"/>
  <c r="Q1025"/>
  <c r="R1024"/>
  <c r="S1024"/>
  <c r="P1024"/>
  <c r="Q1024"/>
  <c r="R1023"/>
  <c r="S1023"/>
  <c r="P1023"/>
  <c r="Q1023"/>
  <c r="R1022"/>
  <c r="S1022"/>
  <c r="P1022"/>
  <c r="Q1022"/>
  <c r="R1021"/>
  <c r="S1021"/>
  <c r="P1021"/>
  <c r="Q1021"/>
  <c r="R1020"/>
  <c r="S1020"/>
  <c r="P1020"/>
  <c r="Q1020"/>
  <c r="R1019"/>
  <c r="S1019"/>
  <c r="P1019"/>
  <c r="Q1019"/>
  <c r="R1018"/>
  <c r="S1018"/>
  <c r="P1018"/>
  <c r="Q1018"/>
  <c r="R1017"/>
  <c r="S1017"/>
  <c r="P1017"/>
  <c r="Q1017"/>
  <c r="R1016"/>
  <c r="S1016"/>
  <c r="P1016"/>
  <c r="Q1016"/>
  <c r="R1015"/>
  <c r="S1015"/>
  <c r="P1015"/>
  <c r="Q1015"/>
  <c r="R1014"/>
  <c r="S1014"/>
  <c r="P1014"/>
  <c r="Q1014"/>
  <c r="R1013"/>
  <c r="S1013"/>
  <c r="P1013"/>
  <c r="Q1013"/>
  <c r="R1012"/>
  <c r="S1012"/>
  <c r="P1012"/>
  <c r="Q1012"/>
  <c r="R1011"/>
  <c r="S1011"/>
  <c r="P1011"/>
  <c r="Q1011"/>
  <c r="R1010"/>
  <c r="S1010"/>
  <c r="P1010"/>
  <c r="Q1010"/>
  <c r="R1009"/>
  <c r="S1009"/>
  <c r="P1009"/>
  <c r="Q1009"/>
  <c r="R1008"/>
  <c r="S1008"/>
  <c r="P1008"/>
  <c r="Q1008"/>
  <c r="R1007"/>
  <c r="S1007"/>
  <c r="P1007"/>
  <c r="Q1007"/>
  <c r="R1006"/>
  <c r="S1006"/>
  <c r="P1006"/>
  <c r="Q1006"/>
  <c r="R1005"/>
  <c r="S1005"/>
  <c r="P1005"/>
  <c r="Q1005"/>
  <c r="R1004"/>
  <c r="S1004"/>
  <c r="P1004"/>
  <c r="Q1004"/>
  <c r="R1003"/>
  <c r="S1003"/>
  <c r="P1003"/>
  <c r="Q1003"/>
  <c r="R1002"/>
  <c r="S1002"/>
  <c r="P1002"/>
  <c r="Q1002"/>
  <c r="R1001"/>
  <c r="S1001"/>
  <c r="P1001"/>
  <c r="Q1001"/>
  <c r="R1000"/>
  <c r="S1000"/>
  <c r="P1000"/>
  <c r="Q1000"/>
  <c r="R999"/>
  <c r="S999"/>
  <c r="P999"/>
  <c r="Q999"/>
  <c r="R998"/>
  <c r="S998"/>
  <c r="P998"/>
  <c r="Q998"/>
  <c r="R997"/>
  <c r="S997"/>
  <c r="P997"/>
  <c r="Q997"/>
  <c r="R996"/>
  <c r="S996"/>
  <c r="P996"/>
  <c r="Q996"/>
  <c r="R995"/>
  <c r="S995"/>
  <c r="P995"/>
  <c r="Q995"/>
  <c r="R994"/>
  <c r="S994"/>
  <c r="P994"/>
  <c r="Q994"/>
  <c r="R993"/>
  <c r="S993"/>
  <c r="P993"/>
  <c r="Q993"/>
  <c r="R992"/>
  <c r="S992"/>
  <c r="P992"/>
  <c r="Q992"/>
  <c r="R991"/>
  <c r="S991"/>
  <c r="P991"/>
  <c r="Q991"/>
  <c r="R990"/>
  <c r="S990"/>
  <c r="P990"/>
  <c r="Q990"/>
  <c r="R989"/>
  <c r="S989"/>
  <c r="P989"/>
  <c r="Q989"/>
  <c r="R988"/>
  <c r="S988"/>
  <c r="P988"/>
  <c r="Q988"/>
  <c r="R987"/>
  <c r="S987"/>
  <c r="P987"/>
  <c r="Q987"/>
  <c r="R986"/>
  <c r="S986"/>
  <c r="P986"/>
  <c r="Q986"/>
  <c r="R985"/>
  <c r="S985"/>
  <c r="P985"/>
  <c r="Q985"/>
  <c r="R984"/>
  <c r="S984"/>
  <c r="P984"/>
  <c r="Q984"/>
  <c r="R983"/>
  <c r="S983"/>
  <c r="P983"/>
  <c r="Q983"/>
  <c r="R982"/>
  <c r="S982"/>
  <c r="P982"/>
  <c r="Q982"/>
  <c r="R981"/>
  <c r="S981"/>
  <c r="P981"/>
  <c r="Q981"/>
  <c r="R980"/>
  <c r="S980"/>
  <c r="P980"/>
  <c r="Q980"/>
  <c r="R979"/>
  <c r="S979"/>
  <c r="P979"/>
  <c r="Q979"/>
  <c r="R978"/>
  <c r="S978"/>
  <c r="P978"/>
  <c r="Q978"/>
  <c r="R977"/>
  <c r="S977"/>
  <c r="P977"/>
  <c r="Q977"/>
  <c r="R976"/>
  <c r="S976"/>
  <c r="P976"/>
  <c r="Q976"/>
  <c r="R975"/>
  <c r="S975"/>
  <c r="P975"/>
  <c r="Q975"/>
  <c r="R974"/>
  <c r="S974"/>
  <c r="P974"/>
  <c r="Q974"/>
  <c r="R973"/>
  <c r="S973"/>
  <c r="P973"/>
  <c r="Q973"/>
  <c r="R972"/>
  <c r="P972"/>
  <c r="Q972"/>
  <c r="R971"/>
  <c r="S971"/>
  <c r="P971"/>
  <c r="Q971"/>
  <c r="R970"/>
  <c r="S970"/>
  <c r="P970"/>
  <c r="Q970"/>
  <c r="R969"/>
  <c r="S969"/>
  <c r="P969"/>
  <c r="Q969"/>
  <c r="R968"/>
  <c r="S968"/>
  <c r="P968"/>
  <c r="Q968"/>
  <c r="R967"/>
  <c r="S967"/>
  <c r="P967"/>
  <c r="Q967"/>
  <c r="R966"/>
  <c r="S966"/>
  <c r="P966"/>
  <c r="Q966"/>
  <c r="R965"/>
  <c r="S965"/>
  <c r="P965"/>
  <c r="Q965"/>
  <c r="R964"/>
  <c r="S964"/>
  <c r="P964"/>
  <c r="Q964"/>
  <c r="R963"/>
  <c r="S963"/>
  <c r="P963"/>
  <c r="Q963"/>
  <c r="R962"/>
  <c r="S962"/>
  <c r="P962"/>
  <c r="Q962"/>
  <c r="R961"/>
  <c r="S961"/>
  <c r="P961"/>
  <c r="Q961"/>
  <c r="R960"/>
  <c r="S960"/>
  <c r="P960"/>
  <c r="Q960"/>
  <c r="R959"/>
  <c r="S959"/>
  <c r="P959"/>
  <c r="Q959"/>
  <c r="R958"/>
  <c r="S958"/>
  <c r="P958"/>
  <c r="Q958"/>
  <c r="R957"/>
  <c r="S957"/>
  <c r="P957"/>
  <c r="Q957"/>
  <c r="R956"/>
  <c r="P956"/>
  <c r="Q956"/>
  <c r="R955"/>
  <c r="S955"/>
  <c r="P955"/>
  <c r="Q955"/>
  <c r="R954"/>
  <c r="S954"/>
  <c r="P954"/>
  <c r="Q954"/>
  <c r="R953"/>
  <c r="S953"/>
  <c r="P953"/>
  <c r="Q953"/>
  <c r="R952"/>
  <c r="S952"/>
  <c r="P952"/>
  <c r="Q952"/>
  <c r="R951"/>
  <c r="S951"/>
  <c r="P951"/>
  <c r="Q951"/>
  <c r="R950"/>
  <c r="S950"/>
  <c r="P950"/>
  <c r="Q950"/>
  <c r="R949"/>
  <c r="S949"/>
  <c r="P949"/>
  <c r="Q949"/>
  <c r="R948"/>
  <c r="S948"/>
  <c r="P948"/>
  <c r="Q948"/>
  <c r="R947"/>
  <c r="S947"/>
  <c r="P947"/>
  <c r="Q947"/>
  <c r="R946"/>
  <c r="S946"/>
  <c r="P946"/>
  <c r="Q946"/>
  <c r="R945"/>
  <c r="S945"/>
  <c r="P945"/>
  <c r="Q945"/>
  <c r="R944"/>
  <c r="S944"/>
  <c r="P944"/>
  <c r="Q944"/>
  <c r="R943"/>
  <c r="S943"/>
  <c r="P943"/>
  <c r="Q943"/>
  <c r="R942"/>
  <c r="S942"/>
  <c r="P942"/>
  <c r="Q942"/>
  <c r="R941"/>
  <c r="S941"/>
  <c r="P941"/>
  <c r="Q941"/>
  <c r="R940"/>
  <c r="S940"/>
  <c r="P940"/>
  <c r="Q940"/>
  <c r="R939"/>
  <c r="S939"/>
  <c r="P939"/>
  <c r="Q939"/>
  <c r="R938"/>
  <c r="S938"/>
  <c r="P938"/>
  <c r="Q938"/>
  <c r="R937"/>
  <c r="S937"/>
  <c r="P937"/>
  <c r="Q937"/>
  <c r="R936"/>
  <c r="S936"/>
  <c r="P936"/>
  <c r="Q936"/>
  <c r="R935"/>
  <c r="S935"/>
  <c r="P935"/>
  <c r="Q935"/>
  <c r="R934"/>
  <c r="S934"/>
  <c r="P934"/>
  <c r="Q934"/>
  <c r="R933"/>
  <c r="S933"/>
  <c r="P933"/>
  <c r="Q933"/>
  <c r="R932"/>
  <c r="S932"/>
  <c r="P932"/>
  <c r="Q932"/>
  <c r="R931"/>
  <c r="S931"/>
  <c r="P931"/>
  <c r="Q931"/>
  <c r="R930"/>
  <c r="S930"/>
  <c r="P930"/>
  <c r="Q930"/>
  <c r="R929"/>
  <c r="S929"/>
  <c r="P929"/>
  <c r="Q929"/>
  <c r="R928"/>
  <c r="S928"/>
  <c r="P928"/>
  <c r="Q928"/>
  <c r="R927"/>
  <c r="S927"/>
  <c r="P927"/>
  <c r="Q927"/>
  <c r="R926"/>
  <c r="S926"/>
  <c r="P926"/>
  <c r="Q926"/>
  <c r="R925"/>
  <c r="S925"/>
  <c r="P925"/>
  <c r="Q925"/>
  <c r="R924"/>
  <c r="S924"/>
  <c r="P924"/>
  <c r="Q924"/>
  <c r="R923"/>
  <c r="S923"/>
  <c r="P923"/>
  <c r="Q923"/>
  <c r="R922"/>
  <c r="S922"/>
  <c r="P922"/>
  <c r="Q922"/>
  <c r="R921"/>
  <c r="S921"/>
  <c r="P921"/>
  <c r="Q921"/>
  <c r="R920"/>
  <c r="S920"/>
  <c r="P920"/>
  <c r="Q920"/>
  <c r="R919"/>
  <c r="S919"/>
  <c r="P919"/>
  <c r="Q919"/>
  <c r="R918"/>
  <c r="S918"/>
  <c r="P918"/>
  <c r="Q918"/>
  <c r="R917"/>
  <c r="S917"/>
  <c r="P917"/>
  <c r="Q917"/>
  <c r="R916"/>
  <c r="S916"/>
  <c r="P916"/>
  <c r="Q916"/>
  <c r="R915"/>
  <c r="S915"/>
  <c r="P915"/>
  <c r="Q915"/>
  <c r="R914"/>
  <c r="S914"/>
  <c r="P914"/>
  <c r="Q914"/>
  <c r="R913"/>
  <c r="S913"/>
  <c r="P913"/>
  <c r="Q913"/>
  <c r="R912"/>
  <c r="S912"/>
  <c r="P912"/>
  <c r="Q912"/>
  <c r="R911"/>
  <c r="S911"/>
  <c r="P911"/>
  <c r="Q911"/>
  <c r="R910"/>
  <c r="S910"/>
  <c r="P910"/>
  <c r="Q910"/>
  <c r="R909"/>
  <c r="S909"/>
  <c r="P909"/>
  <c r="Q909"/>
  <c r="R908"/>
  <c r="S908"/>
  <c r="P908"/>
  <c r="Q908"/>
  <c r="R907"/>
  <c r="S907"/>
  <c r="P907"/>
  <c r="Q907"/>
  <c r="R906"/>
  <c r="S906"/>
  <c r="P906"/>
  <c r="Q906"/>
  <c r="R905"/>
  <c r="S905"/>
  <c r="P905"/>
  <c r="Q905"/>
  <c r="R904"/>
  <c r="S904"/>
  <c r="P904"/>
  <c r="Q904"/>
  <c r="R903"/>
  <c r="S903"/>
  <c r="P903"/>
  <c r="Q903"/>
  <c r="R902"/>
  <c r="S902"/>
  <c r="P902"/>
  <c r="Q902"/>
  <c r="R901"/>
  <c r="S901"/>
  <c r="P901"/>
  <c r="Q901"/>
  <c r="R900"/>
  <c r="S900"/>
  <c r="P900"/>
  <c r="Q900"/>
  <c r="R899"/>
  <c r="S899"/>
  <c r="P899"/>
  <c r="Q899"/>
  <c r="R898"/>
  <c r="S898"/>
  <c r="P898"/>
  <c r="Q898"/>
  <c r="R897"/>
  <c r="S897"/>
  <c r="P897"/>
  <c r="Q897"/>
  <c r="R896"/>
  <c r="S896"/>
  <c r="P896"/>
  <c r="Q896"/>
  <c r="R895"/>
  <c r="S895"/>
  <c r="P895"/>
  <c r="Q895"/>
  <c r="R894"/>
  <c r="S894"/>
  <c r="P894"/>
  <c r="Q894"/>
  <c r="R893"/>
  <c r="S893"/>
  <c r="P893"/>
  <c r="Q893"/>
  <c r="R892"/>
  <c r="S892"/>
  <c r="P892"/>
  <c r="Q892"/>
  <c r="R891"/>
  <c r="S891"/>
  <c r="P891"/>
  <c r="Q891"/>
  <c r="R890"/>
  <c r="S890"/>
  <c r="P890"/>
  <c r="Q890"/>
  <c r="R889"/>
  <c r="S889"/>
  <c r="P889"/>
  <c r="Q889"/>
  <c r="R888"/>
  <c r="S888"/>
  <c r="P888"/>
  <c r="Q888"/>
  <c r="R887"/>
  <c r="S887"/>
  <c r="P887"/>
  <c r="Q887"/>
  <c r="R886"/>
  <c r="S886"/>
  <c r="P886"/>
  <c r="Q886"/>
  <c r="R885"/>
  <c r="S885"/>
  <c r="P885"/>
  <c r="Q885"/>
  <c r="R884"/>
  <c r="S884"/>
  <c r="P884"/>
  <c r="Q884"/>
  <c r="R883"/>
  <c r="S883"/>
  <c r="P883"/>
  <c r="Q883"/>
  <c r="R882"/>
  <c r="S882"/>
  <c r="P882"/>
  <c r="Q882"/>
  <c r="R881"/>
  <c r="S881"/>
  <c r="P881"/>
  <c r="Q881"/>
  <c r="R880"/>
  <c r="S880"/>
  <c r="P880"/>
  <c r="Q880"/>
  <c r="R879"/>
  <c r="S879"/>
  <c r="P879"/>
  <c r="Q879"/>
  <c r="R878"/>
  <c r="S878"/>
  <c r="P878"/>
  <c r="Q878"/>
  <c r="R877"/>
  <c r="S877"/>
  <c r="P877"/>
  <c r="Q877"/>
  <c r="R876"/>
  <c r="S876"/>
  <c r="P876"/>
  <c r="Q876"/>
  <c r="R875"/>
  <c r="S875"/>
  <c r="P875"/>
  <c r="Q875"/>
  <c r="R874"/>
  <c r="S874"/>
  <c r="P874"/>
  <c r="Q874"/>
  <c r="R873"/>
  <c r="S873"/>
  <c r="P873"/>
  <c r="Q873"/>
  <c r="R872"/>
  <c r="S872"/>
  <c r="P872"/>
  <c r="Q872"/>
  <c r="R871"/>
  <c r="S871"/>
  <c r="P871"/>
  <c r="Q871"/>
  <c r="R870"/>
  <c r="S870"/>
  <c r="P870"/>
  <c r="Q870"/>
  <c r="R869"/>
  <c r="S869"/>
  <c r="P869"/>
  <c r="Q869"/>
  <c r="R868"/>
  <c r="S868"/>
  <c r="P868"/>
  <c r="Q868"/>
  <c r="R867"/>
  <c r="S867"/>
  <c r="P867"/>
  <c r="Q867"/>
  <c r="R866"/>
  <c r="S866"/>
  <c r="P866"/>
  <c r="Q866"/>
  <c r="R865"/>
  <c r="S865"/>
  <c r="P865"/>
  <c r="Q865"/>
  <c r="R864"/>
  <c r="S864"/>
  <c r="P864"/>
  <c r="Q864"/>
  <c r="R863"/>
  <c r="S863"/>
  <c r="P863"/>
  <c r="Q863"/>
  <c r="R862"/>
  <c r="S862"/>
  <c r="P862"/>
  <c r="Q862"/>
  <c r="R861"/>
  <c r="S861"/>
  <c r="P861"/>
  <c r="Q861"/>
  <c r="R860"/>
  <c r="S860"/>
  <c r="P860"/>
  <c r="Q860"/>
  <c r="R859"/>
  <c r="S859"/>
  <c r="P859"/>
  <c r="Q859"/>
  <c r="R858"/>
  <c r="S858"/>
  <c r="P858"/>
  <c r="Q858"/>
  <c r="R857"/>
  <c r="S857"/>
  <c r="P857"/>
  <c r="Q857"/>
  <c r="R856"/>
  <c r="S856"/>
  <c r="P856"/>
  <c r="Q856"/>
  <c r="R855"/>
  <c r="S855"/>
  <c r="P855"/>
  <c r="Q855"/>
  <c r="R854"/>
  <c r="S854"/>
  <c r="P854"/>
  <c r="Q854"/>
  <c r="R853"/>
  <c r="S853"/>
  <c r="P853"/>
  <c r="Q853"/>
  <c r="R852"/>
  <c r="S852"/>
  <c r="P852"/>
  <c r="Q852"/>
  <c r="R851"/>
  <c r="S851"/>
  <c r="P851"/>
  <c r="Q851"/>
  <c r="R850"/>
  <c r="S850"/>
  <c r="P850"/>
  <c r="Q850"/>
  <c r="R849"/>
  <c r="S849"/>
  <c r="P849"/>
  <c r="Q849"/>
  <c r="R848"/>
  <c r="S848"/>
  <c r="P848"/>
  <c r="Q848"/>
  <c r="R847"/>
  <c r="S847"/>
  <c r="P847"/>
  <c r="Q847"/>
  <c r="R846"/>
  <c r="S846"/>
  <c r="P846"/>
  <c r="Q846"/>
  <c r="R845"/>
  <c r="S845"/>
  <c r="P845"/>
  <c r="Q845"/>
  <c r="R844"/>
  <c r="S844"/>
  <c r="P844"/>
  <c r="Q844"/>
  <c r="R843"/>
  <c r="S843"/>
  <c r="P843"/>
  <c r="Q843"/>
  <c r="R842"/>
  <c r="S842"/>
  <c r="P842"/>
  <c r="Q842"/>
  <c r="R841"/>
  <c r="S841"/>
  <c r="P841"/>
  <c r="Q841"/>
  <c r="R840"/>
  <c r="S840"/>
  <c r="P840"/>
  <c r="Q840"/>
  <c r="R839"/>
  <c r="S839"/>
  <c r="P839"/>
  <c r="Q839"/>
  <c r="R838"/>
  <c r="S838"/>
  <c r="P838"/>
  <c r="Q838"/>
  <c r="R837"/>
  <c r="S837"/>
  <c r="P837"/>
  <c r="Q837"/>
  <c r="R836"/>
  <c r="S836"/>
  <c r="P836"/>
  <c r="Q836"/>
  <c r="R835"/>
  <c r="S835"/>
  <c r="P835"/>
  <c r="Q835"/>
  <c r="R834"/>
  <c r="S834"/>
  <c r="P834"/>
  <c r="Q834"/>
  <c r="R833"/>
  <c r="S833"/>
  <c r="P833"/>
  <c r="Q833"/>
  <c r="R832"/>
  <c r="S832"/>
  <c r="P832"/>
  <c r="Q832"/>
  <c r="R831"/>
  <c r="S831"/>
  <c r="P831"/>
  <c r="Q831"/>
  <c r="R830"/>
  <c r="S830"/>
  <c r="P830"/>
  <c r="Q830"/>
  <c r="R829"/>
  <c r="S829"/>
  <c r="P829"/>
  <c r="Q829"/>
  <c r="R828"/>
  <c r="S828"/>
  <c r="P828"/>
  <c r="Q828"/>
  <c r="R827"/>
  <c r="S827"/>
  <c r="P827"/>
  <c r="Q827"/>
  <c r="R826"/>
  <c r="S826"/>
  <c r="P826"/>
  <c r="Q826"/>
  <c r="R825"/>
  <c r="S825"/>
  <c r="P825"/>
  <c r="Q825"/>
  <c r="R824"/>
  <c r="S824"/>
  <c r="P824"/>
  <c r="Q824"/>
  <c r="R823"/>
  <c r="S823"/>
  <c r="P823"/>
  <c r="Q823"/>
  <c r="R822"/>
  <c r="S822"/>
  <c r="P822"/>
  <c r="Q822"/>
  <c r="R821"/>
  <c r="S821"/>
  <c r="P821"/>
  <c r="Q821"/>
  <c r="R820"/>
  <c r="S820"/>
  <c r="P820"/>
  <c r="Q820"/>
  <c r="R819"/>
  <c r="S819"/>
  <c r="P819"/>
  <c r="Q819"/>
  <c r="R818"/>
  <c r="S818"/>
  <c r="P818"/>
  <c r="Q818"/>
  <c r="R817"/>
  <c r="S817"/>
  <c r="P817"/>
  <c r="Q817"/>
  <c r="R816"/>
  <c r="S816"/>
  <c r="P816"/>
  <c r="Q816"/>
  <c r="R815"/>
  <c r="S815"/>
  <c r="P815"/>
  <c r="Q815"/>
  <c r="R814"/>
  <c r="S814"/>
  <c r="P814"/>
  <c r="Q814"/>
  <c r="R813"/>
  <c r="S813"/>
  <c r="P813"/>
  <c r="Q813"/>
  <c r="R812"/>
  <c r="S812"/>
  <c r="P812"/>
  <c r="Q812"/>
  <c r="R811"/>
  <c r="S811"/>
  <c r="P811"/>
  <c r="Q811"/>
  <c r="R810"/>
  <c r="S810"/>
  <c r="P810"/>
  <c r="Q810"/>
  <c r="R809"/>
  <c r="S809"/>
  <c r="P809"/>
  <c r="Q809"/>
  <c r="R808"/>
  <c r="S808"/>
  <c r="P808"/>
  <c r="Q808"/>
  <c r="R807"/>
  <c r="S807"/>
  <c r="P807"/>
  <c r="Q807"/>
  <c r="R806"/>
  <c r="S806"/>
  <c r="P806"/>
  <c r="Q806"/>
  <c r="R805"/>
  <c r="S805"/>
  <c r="P805"/>
  <c r="Q805"/>
  <c r="R804"/>
  <c r="S804"/>
  <c r="P804"/>
  <c r="Q804"/>
  <c r="R803"/>
  <c r="S803"/>
  <c r="P803"/>
  <c r="Q803"/>
  <c r="R802"/>
  <c r="S802"/>
  <c r="P802"/>
  <c r="Q802"/>
  <c r="R801"/>
  <c r="S801"/>
  <c r="P801"/>
  <c r="Q801"/>
  <c r="R800"/>
  <c r="S800"/>
  <c r="P800"/>
  <c r="Q800"/>
  <c r="R799"/>
  <c r="S799"/>
  <c r="P799"/>
  <c r="Q799"/>
  <c r="R798"/>
  <c r="S798"/>
  <c r="P798"/>
  <c r="Q798"/>
  <c r="R797"/>
  <c r="S797"/>
  <c r="P797"/>
  <c r="Q797"/>
  <c r="R796"/>
  <c r="S796"/>
  <c r="P796"/>
  <c r="Q796"/>
  <c r="R795"/>
  <c r="S795"/>
  <c r="P795"/>
  <c r="Q795"/>
  <c r="R794"/>
  <c r="S794"/>
  <c r="P794"/>
  <c r="Q794"/>
  <c r="R793"/>
  <c r="S793"/>
  <c r="P793"/>
  <c r="Q793"/>
  <c r="R792"/>
  <c r="S792"/>
  <c r="P792"/>
  <c r="Q792"/>
  <c r="R791"/>
  <c r="S791"/>
  <c r="P791"/>
  <c r="Q791"/>
  <c r="R790"/>
  <c r="S790"/>
  <c r="P790"/>
  <c r="Q790"/>
  <c r="R789"/>
  <c r="S789"/>
  <c r="P789"/>
  <c r="Q789"/>
  <c r="R788"/>
  <c r="S788"/>
  <c r="P788"/>
  <c r="Q788"/>
  <c r="R787"/>
  <c r="S787"/>
  <c r="P787"/>
  <c r="Q787"/>
  <c r="R786"/>
  <c r="S786"/>
  <c r="P786"/>
  <c r="Q786"/>
  <c r="R785"/>
  <c r="S785"/>
  <c r="P785"/>
  <c r="Q785"/>
  <c r="R784"/>
  <c r="S784"/>
  <c r="P784"/>
  <c r="Q784"/>
  <c r="R783"/>
  <c r="S783"/>
  <c r="P783"/>
  <c r="Q783"/>
  <c r="R782"/>
  <c r="S782"/>
  <c r="P782"/>
  <c r="Q782"/>
  <c r="R781"/>
  <c r="S781"/>
  <c r="P781"/>
  <c r="Q781"/>
  <c r="R780"/>
  <c r="S780"/>
  <c r="P780"/>
  <c r="Q780"/>
  <c r="R779"/>
  <c r="S779"/>
  <c r="P779"/>
  <c r="Q779"/>
  <c r="R778"/>
  <c r="S778"/>
  <c r="P778"/>
  <c r="Q778"/>
  <c r="R777"/>
  <c r="S777"/>
  <c r="P777"/>
  <c r="Q777"/>
  <c r="R776"/>
  <c r="S776"/>
  <c r="P776"/>
  <c r="Q776"/>
  <c r="R775"/>
  <c r="S775"/>
  <c r="P775"/>
  <c r="Q775"/>
  <c r="R774"/>
  <c r="S774"/>
  <c r="P774"/>
  <c r="Q774"/>
  <c r="R773"/>
  <c r="S773"/>
  <c r="P773"/>
  <c r="Q773"/>
  <c r="R772"/>
  <c r="S772"/>
  <c r="P772"/>
  <c r="Q772"/>
  <c r="R771"/>
  <c r="S771"/>
  <c r="P771"/>
  <c r="Q771"/>
  <c r="R770"/>
  <c r="S770"/>
  <c r="P770"/>
  <c r="Q770"/>
  <c r="R769"/>
  <c r="S769"/>
  <c r="P769"/>
  <c r="Q769"/>
  <c r="R768"/>
  <c r="S768"/>
  <c r="P768"/>
  <c r="Q768"/>
  <c r="R767"/>
  <c r="S767"/>
  <c r="P767"/>
  <c r="Q767"/>
  <c r="R766"/>
  <c r="S766"/>
  <c r="P766"/>
  <c r="Q766"/>
  <c r="R765"/>
  <c r="S765"/>
  <c r="P765"/>
  <c r="Q765"/>
  <c r="R764"/>
  <c r="S764"/>
  <c r="P764"/>
  <c r="Q764"/>
  <c r="R763"/>
  <c r="S763"/>
  <c r="P763"/>
  <c r="Q763"/>
  <c r="R762"/>
  <c r="S762"/>
  <c r="P762"/>
  <c r="Q762"/>
  <c r="R761"/>
  <c r="S761"/>
  <c r="P761"/>
  <c r="Q761"/>
  <c r="R760"/>
  <c r="S760"/>
  <c r="P760"/>
  <c r="Q760"/>
  <c r="R759"/>
  <c r="S759"/>
  <c r="P759"/>
  <c r="Q759"/>
  <c r="R758"/>
  <c r="S758"/>
  <c r="P758"/>
  <c r="Q758"/>
  <c r="R757"/>
  <c r="S757"/>
  <c r="P757"/>
  <c r="Q757"/>
  <c r="R756"/>
  <c r="S756"/>
  <c r="P756"/>
  <c r="Q756"/>
  <c r="R755"/>
  <c r="S755"/>
  <c r="P755"/>
  <c r="Q755"/>
  <c r="R754"/>
  <c r="S754"/>
  <c r="P754"/>
  <c r="Q754"/>
  <c r="R753"/>
  <c r="S753"/>
  <c r="P753"/>
  <c r="Q753"/>
  <c r="R752"/>
  <c r="S752"/>
  <c r="P752"/>
  <c r="Q752"/>
  <c r="R751"/>
  <c r="S751"/>
  <c r="P751"/>
  <c r="Q751"/>
  <c r="R750"/>
  <c r="S750"/>
  <c r="P750"/>
  <c r="Q750"/>
  <c r="R749"/>
  <c r="S749"/>
  <c r="P749"/>
  <c r="Q749"/>
  <c r="R748"/>
  <c r="S748"/>
  <c r="P748"/>
  <c r="Q748"/>
  <c r="R747"/>
  <c r="S747"/>
  <c r="P747"/>
  <c r="Q747"/>
  <c r="R746"/>
  <c r="S746"/>
  <c r="P746"/>
  <c r="Q746"/>
  <c r="R745"/>
  <c r="S745"/>
  <c r="P745"/>
  <c r="Q745"/>
  <c r="R744"/>
  <c r="S744"/>
  <c r="P744"/>
  <c r="Q744"/>
  <c r="R743"/>
  <c r="S743"/>
  <c r="P743"/>
  <c r="Q743"/>
  <c r="R742"/>
  <c r="S742"/>
  <c r="P742"/>
  <c r="Q742"/>
  <c r="R741"/>
  <c r="S741"/>
  <c r="P741"/>
  <c r="Q741"/>
  <c r="R740"/>
  <c r="S740"/>
  <c r="P740"/>
  <c r="Q740"/>
  <c r="R739"/>
  <c r="S739"/>
  <c r="P739"/>
  <c r="Q739"/>
  <c r="R738"/>
  <c r="S738"/>
  <c r="P738"/>
  <c r="Q738"/>
  <c r="R737"/>
  <c r="S737"/>
  <c r="P737"/>
  <c r="Q737"/>
  <c r="R736"/>
  <c r="S736"/>
  <c r="P736"/>
  <c r="Q736"/>
  <c r="R735"/>
  <c r="S735"/>
  <c r="P735"/>
  <c r="Q735"/>
  <c r="R734"/>
  <c r="S734"/>
  <c r="P734"/>
  <c r="Q734"/>
  <c r="R733"/>
  <c r="S733"/>
  <c r="P733"/>
  <c r="Q733"/>
  <c r="R732"/>
  <c r="S732"/>
  <c r="P732"/>
  <c r="Q732"/>
  <c r="R731"/>
  <c r="S731"/>
  <c r="P731"/>
  <c r="Q731"/>
  <c r="R730"/>
  <c r="S730"/>
  <c r="P730"/>
  <c r="Q730"/>
  <c r="R729"/>
  <c r="S729"/>
  <c r="P729"/>
  <c r="Q729"/>
  <c r="R728"/>
  <c r="S728"/>
  <c r="P728"/>
  <c r="Q728"/>
  <c r="R727"/>
  <c r="S727"/>
  <c r="P727"/>
  <c r="Q727"/>
  <c r="R726"/>
  <c r="S726"/>
  <c r="P726"/>
  <c r="Q726"/>
  <c r="R725"/>
  <c r="S725"/>
  <c r="P725"/>
  <c r="Q725"/>
  <c r="R724"/>
  <c r="S724"/>
  <c r="P724"/>
  <c r="Q724"/>
  <c r="R723"/>
  <c r="S723"/>
  <c r="P723"/>
  <c r="Q723"/>
  <c r="R722"/>
  <c r="S722"/>
  <c r="P722"/>
  <c r="Q722"/>
  <c r="R721"/>
  <c r="S721"/>
  <c r="P721"/>
  <c r="Q721"/>
  <c r="R720"/>
  <c r="S720"/>
  <c r="P720"/>
  <c r="Q720"/>
  <c r="R719"/>
  <c r="S719"/>
  <c r="P719"/>
  <c r="Q719"/>
  <c r="R718"/>
  <c r="S718"/>
  <c r="P718"/>
  <c r="Q718"/>
  <c r="R717"/>
  <c r="S717"/>
  <c r="P717"/>
  <c r="Q717"/>
  <c r="R716"/>
  <c r="S716"/>
  <c r="P716"/>
  <c r="Q716"/>
  <c r="R715"/>
  <c r="S715"/>
  <c r="P715"/>
  <c r="Q715"/>
  <c r="R714"/>
  <c r="S714"/>
  <c r="P714"/>
  <c r="Q714"/>
  <c r="R713"/>
  <c r="S713"/>
  <c r="P713"/>
  <c r="Q713"/>
  <c r="R712"/>
  <c r="S712"/>
  <c r="P712"/>
  <c r="Q712"/>
  <c r="R711"/>
  <c r="S711"/>
  <c r="P711"/>
  <c r="Q711"/>
  <c r="R710"/>
  <c r="S710"/>
  <c r="P710"/>
  <c r="Q710"/>
  <c r="R709"/>
  <c r="S709"/>
  <c r="P709"/>
  <c r="Q709"/>
  <c r="R708"/>
  <c r="S708"/>
  <c r="P708"/>
  <c r="Q708"/>
  <c r="R707"/>
  <c r="S707"/>
  <c r="P707"/>
  <c r="Q707"/>
  <c r="R706"/>
  <c r="S706"/>
  <c r="P706"/>
  <c r="Q706"/>
  <c r="R705"/>
  <c r="S705"/>
  <c r="P705"/>
  <c r="Q705"/>
  <c r="R704"/>
  <c r="S704"/>
  <c r="P704"/>
  <c r="Q704"/>
  <c r="R703"/>
  <c r="S703"/>
  <c r="P703"/>
  <c r="Q703"/>
  <c r="R702"/>
  <c r="S702"/>
  <c r="P702"/>
  <c r="Q702"/>
  <c r="R701"/>
  <c r="S701"/>
  <c r="P701"/>
  <c r="Q701"/>
  <c r="R700"/>
  <c r="S700"/>
  <c r="P700"/>
  <c r="Q700"/>
  <c r="R699"/>
  <c r="S699"/>
  <c r="P699"/>
  <c r="Q699"/>
  <c r="R698"/>
  <c r="S698"/>
  <c r="P698"/>
  <c r="Q698"/>
  <c r="R697"/>
  <c r="S697"/>
  <c r="P697"/>
  <c r="Q697"/>
  <c r="R696"/>
  <c r="S696"/>
  <c r="P696"/>
  <c r="Q696"/>
  <c r="R695"/>
  <c r="S695"/>
  <c r="P695"/>
  <c r="Q695"/>
  <c r="R694"/>
  <c r="S694"/>
  <c r="P694"/>
  <c r="Q694"/>
  <c r="R693"/>
  <c r="S693"/>
  <c r="P693"/>
  <c r="Q693"/>
  <c r="R692"/>
  <c r="S692"/>
  <c r="P692"/>
  <c r="Q692"/>
  <c r="R691"/>
  <c r="S691"/>
  <c r="P691"/>
  <c r="Q691"/>
  <c r="R690"/>
  <c r="S690"/>
  <c r="P690"/>
  <c r="Q690"/>
  <c r="R689"/>
  <c r="S689"/>
  <c r="P689"/>
  <c r="Q689"/>
  <c r="R688"/>
  <c r="S688"/>
  <c r="P688"/>
  <c r="Q688"/>
  <c r="R687"/>
  <c r="S687"/>
  <c r="P687"/>
  <c r="Q687"/>
  <c r="R686"/>
  <c r="S686"/>
  <c r="P686"/>
  <c r="Q686"/>
  <c r="R685"/>
  <c r="S685"/>
  <c r="P685"/>
  <c r="Q685"/>
  <c r="R684"/>
  <c r="S684"/>
  <c r="P684"/>
  <c r="Q684"/>
  <c r="R683"/>
  <c r="S683"/>
  <c r="P683"/>
  <c r="Q683"/>
  <c r="R682"/>
  <c r="S682"/>
  <c r="P682"/>
  <c r="Q682"/>
  <c r="R681"/>
  <c r="S681"/>
  <c r="P681"/>
  <c r="Q681"/>
  <c r="R680"/>
  <c r="S680"/>
  <c r="P680"/>
  <c r="Q680"/>
  <c r="R679"/>
  <c r="S679"/>
  <c r="P679"/>
  <c r="Q679"/>
  <c r="R678"/>
  <c r="S678"/>
  <c r="P678"/>
  <c r="Q678"/>
  <c r="R677"/>
  <c r="S677"/>
  <c r="P677"/>
  <c r="Q677"/>
  <c r="R676"/>
  <c r="S676"/>
  <c r="P676"/>
  <c r="Q676"/>
  <c r="R675"/>
  <c r="S675"/>
  <c r="P675"/>
  <c r="Q675"/>
  <c r="R674"/>
  <c r="S674"/>
  <c r="P674"/>
  <c r="Q674"/>
  <c r="R673"/>
  <c r="S673"/>
  <c r="P673"/>
  <c r="Q673"/>
  <c r="R672"/>
  <c r="S672"/>
  <c r="P672"/>
  <c r="Q672"/>
  <c r="R671"/>
  <c r="S671"/>
  <c r="P671"/>
  <c r="Q671"/>
  <c r="R670"/>
  <c r="S670"/>
  <c r="P670"/>
  <c r="Q670"/>
  <c r="R669"/>
  <c r="S669"/>
  <c r="P669"/>
  <c r="Q669"/>
  <c r="R668"/>
  <c r="S668"/>
  <c r="P668"/>
  <c r="Q668"/>
  <c r="R667"/>
  <c r="S667"/>
  <c r="P667"/>
  <c r="Q667"/>
  <c r="R666"/>
  <c r="S666"/>
  <c r="P666"/>
  <c r="Q666"/>
  <c r="R665"/>
  <c r="S665"/>
  <c r="P665"/>
  <c r="Q665"/>
  <c r="R664"/>
  <c r="S664"/>
  <c r="P664"/>
  <c r="Q664"/>
  <c r="R663"/>
  <c r="S663"/>
  <c r="P663"/>
  <c r="Q663"/>
  <c r="R662"/>
  <c r="S662"/>
  <c r="P662"/>
  <c r="Q662"/>
  <c r="R661"/>
  <c r="S661"/>
  <c r="P661"/>
  <c r="Q661"/>
  <c r="R660"/>
  <c r="S660"/>
  <c r="P660"/>
  <c r="Q660"/>
  <c r="R659"/>
  <c r="S659"/>
  <c r="P659"/>
  <c r="Q659"/>
  <c r="R658"/>
  <c r="S658"/>
  <c r="P658"/>
  <c r="Q658"/>
  <c r="R657"/>
  <c r="S657"/>
  <c r="P657"/>
  <c r="Q657"/>
  <c r="R656"/>
  <c r="S656"/>
  <c r="P656"/>
  <c r="Q656"/>
  <c r="R655"/>
  <c r="S655"/>
  <c r="P655"/>
  <c r="Q655"/>
  <c r="R654"/>
  <c r="S654"/>
  <c r="P654"/>
  <c r="Q654"/>
  <c r="R653"/>
  <c r="S653"/>
  <c r="P653"/>
  <c r="Q653"/>
  <c r="R652"/>
  <c r="S652"/>
  <c r="P652"/>
  <c r="Q652"/>
  <c r="R651"/>
  <c r="S651"/>
  <c r="P651"/>
  <c r="Q651"/>
  <c r="R650"/>
  <c r="S650"/>
  <c r="P650"/>
  <c r="Q650"/>
  <c r="R649"/>
  <c r="S649"/>
  <c r="P649"/>
  <c r="Q649"/>
  <c r="R648"/>
  <c r="S648"/>
  <c r="P648"/>
  <c r="Q648"/>
  <c r="R647"/>
  <c r="S647"/>
  <c r="P647"/>
  <c r="Q647"/>
  <c r="R646"/>
  <c r="S646"/>
  <c r="P646"/>
  <c r="Q646"/>
  <c r="R645"/>
  <c r="S645"/>
  <c r="P645"/>
  <c r="Q645"/>
  <c r="R644"/>
  <c r="S644"/>
  <c r="P644"/>
  <c r="Q644"/>
  <c r="R643"/>
  <c r="S643"/>
  <c r="P643"/>
  <c r="Q643"/>
  <c r="R642"/>
  <c r="S642"/>
  <c r="P642"/>
  <c r="Q642"/>
  <c r="R641"/>
  <c r="S641"/>
  <c r="P641"/>
  <c r="Q641"/>
  <c r="R640"/>
  <c r="S640"/>
  <c r="P640"/>
  <c r="Q640"/>
  <c r="R639"/>
  <c r="S639"/>
  <c r="P639"/>
  <c r="Q639"/>
  <c r="R638"/>
  <c r="S638"/>
  <c r="P638"/>
  <c r="Q638"/>
  <c r="R637"/>
  <c r="S637"/>
  <c r="P637"/>
  <c r="Q637"/>
  <c r="R636"/>
  <c r="S636"/>
  <c r="P636"/>
  <c r="Q636"/>
  <c r="R635"/>
  <c r="S635"/>
  <c r="P635"/>
  <c r="Q635"/>
  <c r="R634"/>
  <c r="S634"/>
  <c r="P634"/>
  <c r="Q634"/>
  <c r="R633"/>
  <c r="S633"/>
  <c r="P633"/>
  <c r="Q633"/>
  <c r="R632"/>
  <c r="S632"/>
  <c r="P632"/>
  <c r="Q632"/>
  <c r="R631"/>
  <c r="S631"/>
  <c r="P631"/>
  <c r="Q631"/>
  <c r="R630"/>
  <c r="S630"/>
  <c r="P630"/>
  <c r="Q630"/>
  <c r="R629"/>
  <c r="S629"/>
  <c r="P629"/>
  <c r="Q629"/>
  <c r="R628"/>
  <c r="S628"/>
  <c r="P628"/>
  <c r="Q628"/>
  <c r="R627"/>
  <c r="S627"/>
  <c r="P627"/>
  <c r="Q627"/>
  <c r="R626"/>
  <c r="S626"/>
  <c r="P626"/>
  <c r="Q626"/>
  <c r="R625"/>
  <c r="S625"/>
  <c r="P625"/>
  <c r="Q625"/>
  <c r="R624"/>
  <c r="S624"/>
  <c r="P624"/>
  <c r="Q624"/>
  <c r="R623"/>
  <c r="S623"/>
  <c r="P623"/>
  <c r="Q623"/>
  <c r="R622"/>
  <c r="S622"/>
  <c r="P622"/>
  <c r="Q622"/>
  <c r="R621"/>
  <c r="S621"/>
  <c r="P621"/>
  <c r="Q621"/>
  <c r="R620"/>
  <c r="S620"/>
  <c r="P620"/>
  <c r="Q620"/>
  <c r="R619"/>
  <c r="S619"/>
  <c r="P619"/>
  <c r="Q619"/>
  <c r="R618"/>
  <c r="S618"/>
  <c r="P618"/>
  <c r="Q618"/>
  <c r="R617"/>
  <c r="S617"/>
  <c r="P617"/>
  <c r="Q617"/>
  <c r="R616"/>
  <c r="S616"/>
  <c r="P616"/>
  <c r="Q616"/>
  <c r="R615"/>
  <c r="S615"/>
  <c r="P615"/>
  <c r="Q615"/>
  <c r="R614"/>
  <c r="S614"/>
  <c r="P614"/>
  <c r="Q614"/>
  <c r="R613"/>
  <c r="S613"/>
  <c r="P613"/>
  <c r="Q613"/>
  <c r="R612"/>
  <c r="S612"/>
  <c r="P612"/>
  <c r="Q612"/>
  <c r="R611"/>
  <c r="S611"/>
  <c r="P611"/>
  <c r="Q611"/>
  <c r="R610"/>
  <c r="S610"/>
  <c r="P610"/>
  <c r="Q610"/>
  <c r="R609"/>
  <c r="S609"/>
  <c r="P609"/>
  <c r="Q609"/>
  <c r="R608"/>
  <c r="S608"/>
  <c r="P608"/>
  <c r="Q608"/>
  <c r="R607"/>
  <c r="S607"/>
  <c r="P607"/>
  <c r="Q607"/>
  <c r="R606"/>
  <c r="S606"/>
  <c r="P606"/>
  <c r="Q606"/>
  <c r="R605"/>
  <c r="S605"/>
  <c r="P605"/>
  <c r="Q605"/>
  <c r="R604"/>
  <c r="S604"/>
  <c r="P604"/>
  <c r="Q604"/>
  <c r="R603"/>
  <c r="S603"/>
  <c r="P603"/>
  <c r="Q603"/>
  <c r="R602"/>
  <c r="S602"/>
  <c r="P602"/>
  <c r="Q602"/>
  <c r="R601"/>
  <c r="S601"/>
  <c r="P601"/>
  <c r="Q601"/>
  <c r="R600"/>
  <c r="S600"/>
  <c r="P600"/>
  <c r="Q600"/>
  <c r="R599"/>
  <c r="S599"/>
  <c r="P599"/>
  <c r="Q599"/>
  <c r="R598"/>
  <c r="S598"/>
  <c r="P598"/>
  <c r="Q598"/>
  <c r="R597"/>
  <c r="S597"/>
  <c r="P597"/>
  <c r="Q597"/>
  <c r="R596"/>
  <c r="S596"/>
  <c r="P596"/>
  <c r="Q596"/>
  <c r="R595"/>
  <c r="S595"/>
  <c r="P595"/>
  <c r="Q595"/>
  <c r="R594"/>
  <c r="S594"/>
  <c r="P594"/>
  <c r="Q594"/>
  <c r="R593"/>
  <c r="S593"/>
  <c r="P593"/>
  <c r="Q593"/>
  <c r="R592"/>
  <c r="S592"/>
  <c r="P592"/>
  <c r="Q592"/>
  <c r="R591"/>
  <c r="S591"/>
  <c r="P591"/>
  <c r="Q591"/>
  <c r="R590"/>
  <c r="S590"/>
  <c r="P590"/>
  <c r="Q590"/>
  <c r="R589"/>
  <c r="S589"/>
  <c r="P589"/>
  <c r="Q589"/>
  <c r="R588"/>
  <c r="S588"/>
  <c r="P588"/>
  <c r="Q588"/>
  <c r="R587"/>
  <c r="S587"/>
  <c r="P587"/>
  <c r="Q587"/>
  <c r="R586"/>
  <c r="S586"/>
  <c r="P586"/>
  <c r="Q586"/>
  <c r="R585"/>
  <c r="S585"/>
  <c r="P585"/>
  <c r="Q585"/>
  <c r="R584"/>
  <c r="S584"/>
  <c r="P584"/>
  <c r="Q584"/>
  <c r="R583"/>
  <c r="S583"/>
  <c r="P583"/>
  <c r="Q583"/>
  <c r="R582"/>
  <c r="S582"/>
  <c r="P582"/>
  <c r="Q582"/>
  <c r="R581"/>
  <c r="S581"/>
  <c r="P581"/>
  <c r="Q581"/>
  <c r="R580"/>
  <c r="S580"/>
  <c r="P580"/>
  <c r="Q580"/>
  <c r="R579"/>
  <c r="S579"/>
  <c r="P579"/>
  <c r="Q579"/>
  <c r="R578"/>
  <c r="S578"/>
  <c r="P578"/>
  <c r="Q578"/>
  <c r="R577"/>
  <c r="S577"/>
  <c r="P577"/>
  <c r="Q577"/>
  <c r="R576"/>
  <c r="S576"/>
  <c r="P576"/>
  <c r="Q576"/>
  <c r="R575"/>
  <c r="S575"/>
  <c r="P575"/>
  <c r="Q575"/>
  <c r="R574"/>
  <c r="S574"/>
  <c r="P574"/>
  <c r="Q574"/>
  <c r="R573"/>
  <c r="S573"/>
  <c r="P573"/>
  <c r="Q573"/>
  <c r="R572"/>
  <c r="S572"/>
  <c r="P572"/>
  <c r="Q572"/>
  <c r="R571"/>
  <c r="S571"/>
  <c r="P571"/>
  <c r="Q571"/>
  <c r="R570"/>
  <c r="S570"/>
  <c r="P570"/>
  <c r="Q570"/>
  <c r="R569"/>
  <c r="S569"/>
  <c r="P569"/>
  <c r="Q569"/>
  <c r="R568"/>
  <c r="S568"/>
  <c r="P568"/>
  <c r="Q568"/>
  <c r="R567"/>
  <c r="S567"/>
  <c r="P567"/>
  <c r="Q567"/>
  <c r="R566"/>
  <c r="S566"/>
  <c r="P566"/>
  <c r="Q566"/>
  <c r="R565"/>
  <c r="S565"/>
  <c r="P565"/>
  <c r="Q565"/>
  <c r="R564"/>
  <c r="S564"/>
  <c r="P564"/>
  <c r="Q564"/>
  <c r="R563"/>
  <c r="S563"/>
  <c r="P563"/>
  <c r="Q563"/>
  <c r="R562"/>
  <c r="S562"/>
  <c r="P562"/>
  <c r="Q562"/>
  <c r="R561"/>
  <c r="S561"/>
  <c r="P561"/>
  <c r="Q561"/>
  <c r="R560"/>
  <c r="S560"/>
  <c r="P560"/>
  <c r="Q560"/>
  <c r="R559"/>
  <c r="S559"/>
  <c r="P559"/>
  <c r="Q559"/>
  <c r="R558"/>
  <c r="S558"/>
  <c r="P558"/>
  <c r="Q558"/>
  <c r="R557"/>
  <c r="S557"/>
  <c r="P557"/>
  <c r="Q557"/>
  <c r="R556"/>
  <c r="S556"/>
  <c r="P556"/>
  <c r="Q556"/>
  <c r="R555"/>
  <c r="S555"/>
  <c r="P555"/>
  <c r="Q555"/>
  <c r="R554"/>
  <c r="S554"/>
  <c r="P554"/>
  <c r="Q554"/>
  <c r="R553"/>
  <c r="S553"/>
  <c r="P553"/>
  <c r="Q553"/>
  <c r="R552"/>
  <c r="S552"/>
  <c r="P552"/>
  <c r="Q552"/>
  <c r="R551"/>
  <c r="S551"/>
  <c r="P551"/>
  <c r="Q551"/>
  <c r="R550"/>
  <c r="S550"/>
  <c r="P550"/>
  <c r="Q550"/>
  <c r="R549"/>
  <c r="S549"/>
  <c r="P549"/>
  <c r="Q549"/>
  <c r="R548"/>
  <c r="S548"/>
  <c r="P548"/>
  <c r="Q548"/>
  <c r="R547"/>
  <c r="S547"/>
  <c r="P547"/>
  <c r="Q547"/>
  <c r="R546"/>
  <c r="S546"/>
  <c r="P546"/>
  <c r="Q546"/>
  <c r="R545"/>
  <c r="S545"/>
  <c r="P545"/>
  <c r="Q545"/>
  <c r="R544"/>
  <c r="S544"/>
  <c r="P544"/>
  <c r="Q544"/>
  <c r="R543"/>
  <c r="S543"/>
  <c r="P543"/>
  <c r="Q543"/>
  <c r="R542"/>
  <c r="S542"/>
  <c r="P542"/>
  <c r="Q542"/>
  <c r="R541"/>
  <c r="S541"/>
  <c r="P541"/>
  <c r="Q541"/>
  <c r="R540"/>
  <c r="S540"/>
  <c r="P540"/>
  <c r="Q540"/>
  <c r="R539"/>
  <c r="S539"/>
  <c r="P539"/>
  <c r="Q539"/>
  <c r="R538"/>
  <c r="S538"/>
  <c r="P538"/>
  <c r="Q538"/>
  <c r="R537"/>
  <c r="S537"/>
  <c r="P537"/>
  <c r="Q537"/>
  <c r="R536"/>
  <c r="S536"/>
  <c r="P536"/>
  <c r="Q536"/>
  <c r="R535"/>
  <c r="S535"/>
  <c r="P535"/>
  <c r="Q535"/>
  <c r="R534"/>
  <c r="S534"/>
  <c r="P534"/>
  <c r="Q534"/>
  <c r="R533"/>
  <c r="S533"/>
  <c r="P533"/>
  <c r="Q533"/>
  <c r="R532"/>
  <c r="S532"/>
  <c r="P532"/>
  <c r="Q532"/>
  <c r="R531"/>
  <c r="S531"/>
  <c r="P531"/>
  <c r="Q531"/>
  <c r="R530"/>
  <c r="S530"/>
  <c r="P530"/>
  <c r="Q530"/>
  <c r="R529"/>
  <c r="S529"/>
  <c r="P529"/>
  <c r="Q529"/>
  <c r="R528"/>
  <c r="S528"/>
  <c r="P528"/>
  <c r="Q528"/>
  <c r="R527"/>
  <c r="S527"/>
  <c r="P527"/>
  <c r="Q527"/>
  <c r="R526"/>
  <c r="S526"/>
  <c r="P526"/>
  <c r="Q526"/>
  <c r="R525"/>
  <c r="S525"/>
  <c r="P525"/>
  <c r="Q525"/>
  <c r="R524"/>
  <c r="S524"/>
  <c r="P524"/>
  <c r="Q524"/>
  <c r="R523"/>
  <c r="S523"/>
  <c r="P523"/>
  <c r="Q523"/>
  <c r="R522"/>
  <c r="S522"/>
  <c r="P522"/>
  <c r="Q522"/>
  <c r="R521"/>
  <c r="S521"/>
  <c r="P521"/>
  <c r="Q521"/>
  <c r="R520"/>
  <c r="S520"/>
  <c r="P520"/>
  <c r="Q520"/>
  <c r="R519"/>
  <c r="S519"/>
  <c r="P519"/>
  <c r="Q519"/>
  <c r="R518"/>
  <c r="S518"/>
  <c r="P518"/>
  <c r="Q518"/>
  <c r="R517"/>
  <c r="S517"/>
  <c r="P517"/>
  <c r="Q517"/>
  <c r="R516"/>
  <c r="S516"/>
  <c r="P516"/>
  <c r="Q516"/>
  <c r="R515"/>
  <c r="S515"/>
  <c r="P515"/>
  <c r="Q515"/>
  <c r="R514"/>
  <c r="S514"/>
  <c r="P514"/>
  <c r="Q514"/>
  <c r="R513"/>
  <c r="S513"/>
  <c r="P513"/>
  <c r="Q513"/>
  <c r="R512"/>
  <c r="S512"/>
  <c r="P512"/>
  <c r="Q512"/>
  <c r="R511"/>
  <c r="S511"/>
  <c r="P511"/>
  <c r="Q511"/>
  <c r="R510"/>
  <c r="S510"/>
  <c r="P510"/>
  <c r="Q510"/>
  <c r="R509"/>
  <c r="S509"/>
  <c r="P509"/>
  <c r="Q509"/>
  <c r="R508"/>
  <c r="S508"/>
  <c r="P508"/>
  <c r="Q508"/>
  <c r="R507"/>
  <c r="S507"/>
  <c r="P507"/>
  <c r="Q507"/>
  <c r="R506"/>
  <c r="S506"/>
  <c r="P506"/>
  <c r="Q506"/>
  <c r="R505"/>
  <c r="S505"/>
  <c r="P505"/>
  <c r="Q505"/>
  <c r="R504"/>
  <c r="S504"/>
  <c r="P504"/>
  <c r="Q504"/>
  <c r="R503"/>
  <c r="S503"/>
  <c r="P503"/>
  <c r="Q503"/>
  <c r="R502"/>
  <c r="S502"/>
  <c r="P502"/>
  <c r="Q502"/>
  <c r="R501"/>
  <c r="S501"/>
  <c r="P501"/>
  <c r="Q501"/>
  <c r="R500"/>
  <c r="S500"/>
  <c r="P500"/>
  <c r="Q500"/>
  <c r="R499"/>
  <c r="S499"/>
  <c r="P499"/>
  <c r="Q499"/>
  <c r="R498"/>
  <c r="S498"/>
  <c r="P498"/>
  <c r="Q498"/>
  <c r="R497"/>
  <c r="S497"/>
  <c r="P497"/>
  <c r="Q497"/>
  <c r="R496"/>
  <c r="S496"/>
  <c r="P496"/>
  <c r="Q496"/>
  <c r="R495"/>
  <c r="S495"/>
  <c r="P495"/>
  <c r="Q495"/>
  <c r="R494"/>
  <c r="S494"/>
  <c r="P494"/>
  <c r="Q494"/>
  <c r="R493"/>
  <c r="S493"/>
  <c r="P493"/>
  <c r="Q493"/>
  <c r="R492"/>
  <c r="S492"/>
  <c r="P492"/>
  <c r="Q492"/>
  <c r="R491"/>
  <c r="S491"/>
  <c r="P491"/>
  <c r="Q491"/>
  <c r="R490"/>
  <c r="S490"/>
  <c r="P490"/>
  <c r="Q490"/>
  <c r="R489"/>
  <c r="S489"/>
  <c r="P489"/>
  <c r="Q489"/>
  <c r="R488"/>
  <c r="S488"/>
  <c r="P488"/>
  <c r="Q488"/>
  <c r="R487"/>
  <c r="S487"/>
  <c r="P487"/>
  <c r="Q487"/>
  <c r="R486"/>
  <c r="S486"/>
  <c r="P486"/>
  <c r="Q486"/>
  <c r="R485"/>
  <c r="S485"/>
  <c r="P485"/>
  <c r="Q485"/>
  <c r="R484"/>
  <c r="S484"/>
  <c r="P484"/>
  <c r="Q484"/>
  <c r="R483"/>
  <c r="S483"/>
  <c r="P483"/>
  <c r="Q483"/>
  <c r="R482"/>
  <c r="S482"/>
  <c r="P482"/>
  <c r="Q482"/>
  <c r="R481"/>
  <c r="S481"/>
  <c r="P481"/>
  <c r="Q481"/>
  <c r="R480"/>
  <c r="S480"/>
  <c r="P480"/>
  <c r="Q480"/>
  <c r="R479"/>
  <c r="S479"/>
  <c r="P479"/>
  <c r="Q479"/>
  <c r="R478"/>
  <c r="S478"/>
  <c r="P478"/>
  <c r="Q478"/>
  <c r="R477"/>
  <c r="S477"/>
  <c r="P477"/>
  <c r="Q477"/>
  <c r="R476"/>
  <c r="S476"/>
  <c r="P476"/>
  <c r="Q476"/>
  <c r="R475"/>
  <c r="S475"/>
  <c r="P475"/>
  <c r="Q475"/>
  <c r="R474"/>
  <c r="S474"/>
  <c r="P474"/>
  <c r="Q474"/>
  <c r="R473"/>
  <c r="S473"/>
  <c r="P473"/>
  <c r="Q473"/>
  <c r="R472"/>
  <c r="S472"/>
  <c r="P472"/>
  <c r="Q472"/>
  <c r="R471"/>
  <c r="S471"/>
  <c r="P471"/>
  <c r="Q471"/>
  <c r="R470"/>
  <c r="S470"/>
  <c r="P470"/>
  <c r="Q470"/>
  <c r="R469"/>
  <c r="S469"/>
  <c r="P469"/>
  <c r="Q469"/>
  <c r="R468"/>
  <c r="S468"/>
  <c r="P468"/>
  <c r="Q468"/>
  <c r="R467"/>
  <c r="S467"/>
  <c r="P467"/>
  <c r="Q467"/>
  <c r="R466"/>
  <c r="S466"/>
  <c r="P466"/>
  <c r="Q466"/>
  <c r="R465"/>
  <c r="S465"/>
  <c r="P465"/>
  <c r="Q465"/>
  <c r="R464"/>
  <c r="S464"/>
  <c r="P464"/>
  <c r="Q464"/>
  <c r="R463"/>
  <c r="S463"/>
  <c r="P463"/>
  <c r="Q463"/>
  <c r="R462"/>
  <c r="S462"/>
  <c r="P462"/>
  <c r="Q462"/>
  <c r="R461"/>
  <c r="S461"/>
  <c r="P461"/>
  <c r="Q461"/>
  <c r="R460"/>
  <c r="S460"/>
  <c r="P460"/>
  <c r="Q460"/>
  <c r="R459"/>
  <c r="S459"/>
  <c r="P459"/>
  <c r="Q459"/>
  <c r="R458"/>
  <c r="S458"/>
  <c r="P458"/>
  <c r="Q458"/>
  <c r="R457"/>
  <c r="S457"/>
  <c r="P457"/>
  <c r="Q457"/>
  <c r="R456"/>
  <c r="S456"/>
  <c r="P456"/>
  <c r="Q456"/>
  <c r="R455"/>
  <c r="S455"/>
  <c r="P455"/>
  <c r="Q455"/>
  <c r="R454"/>
  <c r="S454"/>
  <c r="P454"/>
  <c r="Q454"/>
  <c r="R453"/>
  <c r="S453"/>
  <c r="P453"/>
  <c r="Q453"/>
  <c r="R452"/>
  <c r="S452"/>
  <c r="P452"/>
  <c r="Q452"/>
  <c r="R451"/>
  <c r="S451"/>
  <c r="P451"/>
  <c r="Q451"/>
  <c r="R450"/>
  <c r="S450"/>
  <c r="P450"/>
  <c r="Q450"/>
  <c r="R449"/>
  <c r="S449"/>
  <c r="P449"/>
  <c r="Q449"/>
  <c r="R448"/>
  <c r="S448"/>
  <c r="P448"/>
  <c r="Q448"/>
  <c r="R447"/>
  <c r="S447"/>
  <c r="P447"/>
  <c r="Q447"/>
  <c r="R446"/>
  <c r="S446"/>
  <c r="P446"/>
  <c r="Q446"/>
  <c r="R445"/>
  <c r="S445"/>
  <c r="P445"/>
  <c r="Q445"/>
  <c r="R444"/>
  <c r="S444"/>
  <c r="P444"/>
  <c r="Q444"/>
  <c r="R443"/>
  <c r="S443"/>
  <c r="P443"/>
  <c r="Q443"/>
  <c r="R442"/>
  <c r="S442"/>
  <c r="P442"/>
  <c r="Q442"/>
  <c r="R441"/>
  <c r="S441"/>
  <c r="P441"/>
  <c r="Q441"/>
  <c r="R440"/>
  <c r="S440"/>
  <c r="P440"/>
  <c r="Q440"/>
  <c r="R439"/>
  <c r="S439"/>
  <c r="P439"/>
  <c r="Q439"/>
  <c r="R438"/>
  <c r="S438"/>
  <c r="P438"/>
  <c r="Q438"/>
  <c r="R437"/>
  <c r="S437"/>
  <c r="P437"/>
  <c r="Q437"/>
  <c r="R436"/>
  <c r="S436"/>
  <c r="P436"/>
  <c r="Q436"/>
  <c r="R435"/>
  <c r="S435"/>
  <c r="P435"/>
  <c r="Q435"/>
  <c r="R434"/>
  <c r="S434"/>
  <c r="P434"/>
  <c r="Q434"/>
  <c r="R433"/>
  <c r="S433"/>
  <c r="P433"/>
  <c r="Q433"/>
  <c r="R432"/>
  <c r="S432"/>
  <c r="P432"/>
  <c r="Q432"/>
  <c r="R431"/>
  <c r="S431"/>
  <c r="P431"/>
  <c r="Q431"/>
  <c r="R430"/>
  <c r="S430"/>
  <c r="P430"/>
  <c r="Q430"/>
  <c r="R429"/>
  <c r="S429"/>
  <c r="P429"/>
  <c r="Q429"/>
  <c r="R428"/>
  <c r="S428"/>
  <c r="P428"/>
  <c r="Q428"/>
  <c r="R427"/>
  <c r="S427"/>
  <c r="P427"/>
  <c r="Q427"/>
  <c r="R426"/>
  <c r="S426"/>
  <c r="P426"/>
  <c r="Q426"/>
  <c r="R425"/>
  <c r="S425"/>
  <c r="P425"/>
  <c r="Q425"/>
  <c r="R424"/>
  <c r="S424"/>
  <c r="P424"/>
  <c r="Q424"/>
  <c r="R423"/>
  <c r="S423"/>
  <c r="P423"/>
  <c r="Q423"/>
  <c r="R422"/>
  <c r="S422"/>
  <c r="P422"/>
  <c r="Q422"/>
  <c r="R421"/>
  <c r="S421"/>
  <c r="P421"/>
  <c r="Q421"/>
  <c r="R420"/>
  <c r="S420"/>
  <c r="P420"/>
  <c r="Q420"/>
  <c r="R419"/>
  <c r="S419"/>
  <c r="P419"/>
  <c r="Q419"/>
  <c r="R418"/>
  <c r="S418"/>
  <c r="P418"/>
  <c r="Q418"/>
  <c r="R417"/>
  <c r="S417"/>
  <c r="P417"/>
  <c r="Q417"/>
  <c r="R416"/>
  <c r="S416"/>
  <c r="P416"/>
  <c r="Q416"/>
  <c r="R415"/>
  <c r="S415"/>
  <c r="P415"/>
  <c r="Q415"/>
  <c r="R414"/>
  <c r="S414"/>
  <c r="P414"/>
  <c r="Q414"/>
  <c r="R413"/>
  <c r="S413"/>
  <c r="P413"/>
  <c r="Q413"/>
  <c r="R412"/>
  <c r="S412"/>
  <c r="P412"/>
  <c r="Q412"/>
  <c r="R411"/>
  <c r="S411"/>
  <c r="P411"/>
  <c r="Q411"/>
  <c r="R410"/>
  <c r="S410"/>
  <c r="P410"/>
  <c r="Q410"/>
  <c r="R409"/>
  <c r="S409"/>
  <c r="P409"/>
  <c r="Q409"/>
  <c r="R408"/>
  <c r="S408"/>
  <c r="P408"/>
  <c r="Q408"/>
  <c r="R407"/>
  <c r="S407"/>
  <c r="P407"/>
  <c r="Q407"/>
  <c r="R406"/>
  <c r="S406"/>
  <c r="P406"/>
  <c r="Q406"/>
  <c r="R405"/>
  <c r="S405"/>
  <c r="P405"/>
  <c r="Q405"/>
  <c r="R404"/>
  <c r="S404"/>
  <c r="P404"/>
  <c r="Q404"/>
  <c r="R403"/>
  <c r="S403"/>
  <c r="P403"/>
  <c r="Q403"/>
  <c r="R402"/>
  <c r="S402"/>
  <c r="P402"/>
  <c r="Q402"/>
  <c r="R401"/>
  <c r="S401"/>
  <c r="P401"/>
  <c r="Q401"/>
  <c r="R400"/>
  <c r="S400"/>
  <c r="P400"/>
  <c r="Q400"/>
  <c r="R399"/>
  <c r="S399"/>
  <c r="P399"/>
  <c r="Q399"/>
  <c r="R398"/>
  <c r="S398"/>
  <c r="P398"/>
  <c r="Q398"/>
  <c r="R397"/>
  <c r="S397"/>
  <c r="P397"/>
  <c r="Q397"/>
  <c r="R396"/>
  <c r="S396"/>
  <c r="P396"/>
  <c r="Q396"/>
  <c r="R395"/>
  <c r="S395"/>
  <c r="P395"/>
  <c r="Q395"/>
  <c r="R394"/>
  <c r="S394"/>
  <c r="P394"/>
  <c r="Q394"/>
  <c r="R393"/>
  <c r="S393"/>
  <c r="P393"/>
  <c r="Q393"/>
  <c r="R392"/>
  <c r="S392"/>
  <c r="P392"/>
  <c r="Q392"/>
  <c r="R391"/>
  <c r="S391"/>
  <c r="P391"/>
  <c r="Q391"/>
  <c r="R390"/>
  <c r="S390"/>
  <c r="P390"/>
  <c r="Q390"/>
  <c r="R389"/>
  <c r="S389"/>
  <c r="P389"/>
  <c r="Q389"/>
  <c r="R388"/>
  <c r="S388"/>
  <c r="P388"/>
  <c r="Q388"/>
  <c r="R387"/>
  <c r="S387"/>
  <c r="P387"/>
  <c r="Q387"/>
  <c r="R386"/>
  <c r="S386"/>
  <c r="P386"/>
  <c r="Q386"/>
  <c r="R385"/>
  <c r="S385"/>
  <c r="P385"/>
  <c r="Q385"/>
  <c r="R384"/>
  <c r="S384"/>
  <c r="P384"/>
  <c r="Q384"/>
  <c r="R383"/>
  <c r="S383"/>
  <c r="P383"/>
  <c r="Q383"/>
  <c r="R382"/>
  <c r="S382"/>
  <c r="P382"/>
  <c r="Q382"/>
  <c r="R381"/>
  <c r="S381"/>
  <c r="P381"/>
  <c r="Q381"/>
  <c r="R380"/>
  <c r="S380"/>
  <c r="P380"/>
  <c r="Q380"/>
  <c r="R379"/>
  <c r="S379"/>
  <c r="P379"/>
  <c r="Q379"/>
  <c r="R378"/>
  <c r="S378"/>
  <c r="P378"/>
  <c r="Q378"/>
  <c r="R377"/>
  <c r="S377"/>
  <c r="P377"/>
  <c r="Q377"/>
  <c r="R376"/>
  <c r="S376"/>
  <c r="P376"/>
  <c r="Q376"/>
  <c r="R375"/>
  <c r="S375"/>
  <c r="P375"/>
  <c r="Q375"/>
  <c r="R374"/>
  <c r="S374"/>
  <c r="P374"/>
  <c r="Q374"/>
  <c r="R373"/>
  <c r="S373"/>
  <c r="P373"/>
  <c r="Q373"/>
  <c r="R372"/>
  <c r="S372"/>
  <c r="P372"/>
  <c r="Q372"/>
  <c r="R371"/>
  <c r="S371"/>
  <c r="P371"/>
  <c r="Q371"/>
  <c r="R370"/>
  <c r="S370"/>
  <c r="P370"/>
  <c r="Q370"/>
  <c r="R369"/>
  <c r="S369"/>
  <c r="P369"/>
  <c r="Q369"/>
  <c r="R368"/>
  <c r="S368"/>
  <c r="P368"/>
  <c r="Q368"/>
  <c r="R367"/>
  <c r="S367"/>
  <c r="P367"/>
  <c r="Q367"/>
  <c r="R366"/>
  <c r="S366"/>
  <c r="P366"/>
  <c r="Q366"/>
  <c r="R365"/>
  <c r="S365"/>
  <c r="P365"/>
  <c r="Q365"/>
  <c r="R364"/>
  <c r="S364"/>
  <c r="P364"/>
  <c r="Q364"/>
  <c r="R363"/>
  <c r="S363"/>
  <c r="P363"/>
  <c r="Q363"/>
  <c r="R362"/>
  <c r="S362"/>
  <c r="P362"/>
  <c r="Q362"/>
  <c r="R361"/>
  <c r="S361"/>
  <c r="P361"/>
  <c r="Q361"/>
  <c r="R360"/>
  <c r="S360"/>
  <c r="P360"/>
  <c r="Q360"/>
  <c r="R359"/>
  <c r="S359"/>
  <c r="P359"/>
  <c r="Q359"/>
  <c r="R358"/>
  <c r="S358"/>
  <c r="P358"/>
  <c r="Q358"/>
  <c r="R357"/>
  <c r="S357"/>
  <c r="P357"/>
  <c r="Q357"/>
  <c r="R356"/>
  <c r="S356"/>
  <c r="P356"/>
  <c r="Q356"/>
  <c r="R355"/>
  <c r="S355"/>
  <c r="P355"/>
  <c r="Q355"/>
  <c r="R354"/>
  <c r="S354"/>
  <c r="P354"/>
  <c r="Q354"/>
  <c r="R353"/>
  <c r="S353"/>
  <c r="P353"/>
  <c r="Q353"/>
  <c r="R352"/>
  <c r="S352"/>
  <c r="P352"/>
  <c r="Q352"/>
  <c r="R351"/>
  <c r="S351"/>
  <c r="P351"/>
  <c r="Q351"/>
  <c r="R350"/>
  <c r="S350"/>
  <c r="P350"/>
  <c r="Q350"/>
  <c r="R349"/>
  <c r="S349"/>
  <c r="P349"/>
  <c r="Q349"/>
  <c r="R348"/>
  <c r="S348"/>
  <c r="P348"/>
  <c r="Q348"/>
  <c r="R347"/>
  <c r="S347"/>
  <c r="P347"/>
  <c r="Q347"/>
  <c r="R346"/>
  <c r="S346"/>
  <c r="P346"/>
  <c r="Q346"/>
  <c r="R345"/>
  <c r="S345"/>
  <c r="P345"/>
  <c r="Q345"/>
  <c r="R344"/>
  <c r="S344"/>
  <c r="P344"/>
  <c r="Q344"/>
  <c r="R343"/>
  <c r="S343"/>
  <c r="P343"/>
  <c r="Q343"/>
  <c r="R342"/>
  <c r="S342"/>
  <c r="P342"/>
  <c r="Q342"/>
  <c r="R341"/>
  <c r="S341"/>
  <c r="P341"/>
  <c r="Q341"/>
  <c r="R340"/>
  <c r="S340"/>
  <c r="P340"/>
  <c r="Q340"/>
  <c r="R339"/>
  <c r="S339"/>
  <c r="P339"/>
  <c r="Q339"/>
  <c r="R338"/>
  <c r="S338"/>
  <c r="P338"/>
  <c r="Q338"/>
  <c r="R337"/>
  <c r="S337"/>
  <c r="P337"/>
  <c r="Q337"/>
  <c r="R336"/>
  <c r="S336"/>
  <c r="P336"/>
  <c r="Q336"/>
  <c r="R335"/>
  <c r="S335"/>
  <c r="P335"/>
  <c r="Q335"/>
  <c r="R334"/>
  <c r="S334"/>
  <c r="P334"/>
  <c r="Q334"/>
  <c r="R333"/>
  <c r="S333"/>
  <c r="P333"/>
  <c r="Q333"/>
  <c r="R332"/>
  <c r="S332"/>
  <c r="P332"/>
  <c r="Q332"/>
  <c r="R331"/>
  <c r="S331"/>
  <c r="P331"/>
  <c r="Q331"/>
  <c r="R330"/>
  <c r="S330"/>
  <c r="P330"/>
  <c r="Q330"/>
  <c r="R329"/>
  <c r="S329"/>
  <c r="P329"/>
  <c r="Q329"/>
  <c r="R328"/>
  <c r="S328"/>
  <c r="P328"/>
  <c r="Q328"/>
  <c r="R327"/>
  <c r="S327"/>
  <c r="P327"/>
  <c r="Q327"/>
  <c r="R326"/>
  <c r="S326"/>
  <c r="P326"/>
  <c r="Q326"/>
  <c r="R325"/>
  <c r="S325"/>
  <c r="P325"/>
  <c r="Q325"/>
  <c r="R324"/>
  <c r="S324"/>
  <c r="P324"/>
  <c r="Q324"/>
  <c r="R323"/>
  <c r="S323"/>
  <c r="P323"/>
  <c r="Q323"/>
  <c r="R322"/>
  <c r="S322"/>
  <c r="P322"/>
  <c r="Q322"/>
  <c r="R321"/>
  <c r="S321"/>
  <c r="P321"/>
  <c r="Q321"/>
  <c r="R320"/>
  <c r="S320"/>
  <c r="P320"/>
  <c r="Q320"/>
  <c r="R319"/>
  <c r="S319"/>
  <c r="P319"/>
  <c r="Q319"/>
  <c r="R318"/>
  <c r="S318"/>
  <c r="P318"/>
  <c r="Q318"/>
  <c r="R317"/>
  <c r="S317"/>
  <c r="P317"/>
  <c r="Q317"/>
  <c r="R316"/>
  <c r="S316"/>
  <c r="P316"/>
  <c r="Q316"/>
  <c r="R315"/>
  <c r="S315"/>
  <c r="P315"/>
  <c r="Q315"/>
  <c r="R314"/>
  <c r="S314"/>
  <c r="P314"/>
  <c r="Q314"/>
  <c r="R313"/>
  <c r="S313"/>
  <c r="P313"/>
  <c r="Q313"/>
  <c r="R312"/>
  <c r="S312"/>
  <c r="P312"/>
  <c r="Q312"/>
  <c r="R311"/>
  <c r="S311"/>
  <c r="P311"/>
  <c r="Q311"/>
  <c r="R310"/>
  <c r="S310"/>
  <c r="P310"/>
  <c r="Q310"/>
  <c r="R309"/>
  <c r="S309"/>
  <c r="P309"/>
  <c r="Q309"/>
  <c r="R308"/>
  <c r="S308"/>
  <c r="P308"/>
  <c r="Q308"/>
  <c r="R307"/>
  <c r="S307"/>
  <c r="P307"/>
  <c r="Q307"/>
  <c r="R306"/>
  <c r="S306"/>
  <c r="P306"/>
  <c r="Q306"/>
  <c r="R305"/>
  <c r="S305"/>
  <c r="P305"/>
  <c r="Q305"/>
  <c r="R304"/>
  <c r="S304"/>
  <c r="P304"/>
  <c r="Q304"/>
  <c r="R303"/>
  <c r="S303"/>
  <c r="P303"/>
  <c r="Q303"/>
  <c r="R302"/>
  <c r="S302"/>
  <c r="P302"/>
  <c r="Q302"/>
  <c r="R301"/>
  <c r="S301"/>
  <c r="P301"/>
  <c r="Q301"/>
  <c r="R300"/>
  <c r="S300"/>
  <c r="P300"/>
  <c r="Q300"/>
  <c r="R299"/>
  <c r="S299"/>
  <c r="P299"/>
  <c r="Q299"/>
  <c r="R298"/>
  <c r="S298"/>
  <c r="P298"/>
  <c r="Q298"/>
  <c r="R297"/>
  <c r="S297"/>
  <c r="P297"/>
  <c r="Q297"/>
  <c r="R296"/>
  <c r="S296"/>
  <c r="P296"/>
  <c r="Q296"/>
  <c r="R295"/>
  <c r="S295"/>
  <c r="P295"/>
  <c r="Q295"/>
  <c r="R294"/>
  <c r="S294"/>
  <c r="P294"/>
  <c r="Q294"/>
  <c r="R293"/>
  <c r="S293"/>
  <c r="P293"/>
  <c r="Q293"/>
  <c r="R292"/>
  <c r="S292"/>
  <c r="P292"/>
  <c r="Q292"/>
  <c r="R291"/>
  <c r="S291"/>
  <c r="P291"/>
  <c r="Q291"/>
  <c r="R290"/>
  <c r="S290"/>
  <c r="P290"/>
  <c r="Q290"/>
  <c r="R289"/>
  <c r="S289"/>
  <c r="P289"/>
  <c r="Q289"/>
  <c r="R288"/>
  <c r="S288"/>
  <c r="P288"/>
  <c r="Q288"/>
  <c r="R287"/>
  <c r="S287"/>
  <c r="P287"/>
  <c r="Q287"/>
  <c r="R286"/>
  <c r="S286"/>
  <c r="P286"/>
  <c r="Q286"/>
  <c r="R285"/>
  <c r="S285"/>
  <c r="P285"/>
  <c r="Q285"/>
  <c r="R284"/>
  <c r="S284"/>
  <c r="P284"/>
  <c r="Q284"/>
  <c r="R283"/>
  <c r="S283"/>
  <c r="P283"/>
  <c r="Q283"/>
  <c r="R282"/>
  <c r="S282"/>
  <c r="P282"/>
  <c r="Q282"/>
  <c r="R281"/>
  <c r="S281"/>
  <c r="P281"/>
  <c r="Q281"/>
  <c r="R280"/>
  <c r="S280"/>
  <c r="P280"/>
  <c r="Q280"/>
  <c r="R279"/>
  <c r="S279"/>
  <c r="P279"/>
  <c r="Q279"/>
  <c r="R278"/>
  <c r="S278"/>
  <c r="P278"/>
  <c r="Q278"/>
  <c r="R277"/>
  <c r="S277"/>
  <c r="P277"/>
  <c r="Q277"/>
  <c r="R276"/>
  <c r="S276"/>
  <c r="P276"/>
  <c r="Q276"/>
  <c r="R275"/>
  <c r="S275"/>
  <c r="P275"/>
  <c r="Q275"/>
  <c r="R274"/>
  <c r="S274"/>
  <c r="P274"/>
  <c r="Q274"/>
  <c r="R273"/>
  <c r="S273"/>
  <c r="P273"/>
  <c r="Q273"/>
  <c r="R272"/>
  <c r="S272"/>
  <c r="P272"/>
  <c r="Q272"/>
  <c r="R271"/>
  <c r="S271"/>
  <c r="P271"/>
  <c r="Q271"/>
  <c r="R270"/>
  <c r="S270"/>
  <c r="P270"/>
  <c r="Q270"/>
  <c r="R269"/>
  <c r="S269"/>
  <c r="P269"/>
  <c r="Q269"/>
  <c r="R268"/>
  <c r="S268"/>
  <c r="P268"/>
  <c r="Q268"/>
  <c r="R267"/>
  <c r="S267"/>
  <c r="P267"/>
  <c r="Q267"/>
  <c r="R266"/>
  <c r="S266"/>
  <c r="P266"/>
  <c r="Q266"/>
  <c r="R265"/>
  <c r="S265"/>
  <c r="P265"/>
  <c r="Q265"/>
  <c r="R264"/>
  <c r="S264"/>
  <c r="P264"/>
  <c r="Q264"/>
  <c r="R263"/>
  <c r="S263"/>
  <c r="P263"/>
  <c r="Q263"/>
  <c r="R262"/>
  <c r="S262"/>
  <c r="P262"/>
  <c r="Q262"/>
  <c r="R261"/>
  <c r="S261"/>
  <c r="P261"/>
  <c r="Q261"/>
  <c r="R260"/>
  <c r="S260"/>
  <c r="P260"/>
  <c r="Q260"/>
  <c r="R259"/>
  <c r="P259"/>
  <c r="Q259"/>
  <c r="R258"/>
  <c r="S258"/>
  <c r="P258"/>
  <c r="Q258"/>
  <c r="R257"/>
  <c r="S257"/>
  <c r="P257"/>
  <c r="Q257"/>
  <c r="R256"/>
  <c r="V256"/>
  <c r="P256"/>
  <c r="Q256"/>
  <c r="R255"/>
  <c r="P255"/>
  <c r="Q255"/>
  <c r="R254"/>
  <c r="S254"/>
  <c r="P254"/>
  <c r="Q254"/>
  <c r="R253"/>
  <c r="S253"/>
  <c r="P253"/>
  <c r="Q253"/>
  <c r="R252"/>
  <c r="S252"/>
  <c r="P252"/>
  <c r="Q252"/>
  <c r="R251"/>
  <c r="P251"/>
  <c r="Q251"/>
  <c r="R250"/>
  <c r="S250"/>
  <c r="P250"/>
  <c r="Q250"/>
  <c r="R249"/>
  <c r="S249"/>
  <c r="P249"/>
  <c r="Q249"/>
  <c r="R248"/>
  <c r="V248"/>
  <c r="P248"/>
  <c r="Q248"/>
  <c r="R247"/>
  <c r="P247"/>
  <c r="Q247"/>
  <c r="R246"/>
  <c r="S246"/>
  <c r="P246"/>
  <c r="Q246"/>
  <c r="R245"/>
  <c r="S245"/>
  <c r="P245"/>
  <c r="Q245"/>
  <c r="R244"/>
  <c r="S244"/>
  <c r="P244"/>
  <c r="Q244"/>
  <c r="R243"/>
  <c r="V243"/>
  <c r="P243"/>
  <c r="Q243"/>
  <c r="R242"/>
  <c r="S242"/>
  <c r="P242"/>
  <c r="Q242"/>
  <c r="R241"/>
  <c r="S241"/>
  <c r="P241"/>
  <c r="Q241"/>
  <c r="R240"/>
  <c r="P240"/>
  <c r="Q240"/>
  <c r="R239"/>
  <c r="V239"/>
  <c r="P239"/>
  <c r="Q239"/>
  <c r="R238"/>
  <c r="S238"/>
  <c r="P238"/>
  <c r="Q238"/>
  <c r="R237"/>
  <c r="S237"/>
  <c r="P237"/>
  <c r="Q237"/>
  <c r="R236"/>
  <c r="P236"/>
  <c r="Q236"/>
  <c r="R235"/>
  <c r="V235"/>
  <c r="P235"/>
  <c r="Q235"/>
  <c r="R234"/>
  <c r="S234"/>
  <c r="P234"/>
  <c r="Q234"/>
  <c r="R233"/>
  <c r="S233"/>
  <c r="P233"/>
  <c r="Q233"/>
  <c r="R232"/>
  <c r="P232"/>
  <c r="Q232"/>
  <c r="R231"/>
  <c r="V231"/>
  <c r="P231"/>
  <c r="Q231"/>
  <c r="R230"/>
  <c r="S230"/>
  <c r="P230"/>
  <c r="Q230"/>
  <c r="R229"/>
  <c r="S229"/>
  <c r="P229"/>
  <c r="Q229"/>
  <c r="R228"/>
  <c r="S228"/>
  <c r="P228"/>
  <c r="Q228"/>
  <c r="R227"/>
  <c r="P227"/>
  <c r="Q227"/>
  <c r="R226"/>
  <c r="S226"/>
  <c r="P226"/>
  <c r="Q226"/>
  <c r="R225"/>
  <c r="S225"/>
  <c r="P225"/>
  <c r="Q225"/>
  <c r="R224"/>
  <c r="V224"/>
  <c r="P224"/>
  <c r="Q224"/>
  <c r="R223"/>
  <c r="P223"/>
  <c r="Q223"/>
  <c r="R222"/>
  <c r="V222"/>
  <c r="P222"/>
  <c r="Q222"/>
  <c r="R221"/>
  <c r="S221"/>
  <c r="P221"/>
  <c r="Q221"/>
  <c r="R220"/>
  <c r="S220"/>
  <c r="P220"/>
  <c r="Q220"/>
  <c r="R219"/>
  <c r="P219"/>
  <c r="Q219"/>
  <c r="R218"/>
  <c r="S218"/>
  <c r="P218"/>
  <c r="Q218"/>
  <c r="R217"/>
  <c r="S217"/>
  <c r="P217"/>
  <c r="Q217"/>
  <c r="R216"/>
  <c r="V216"/>
  <c r="P216"/>
  <c r="Q216"/>
  <c r="R215"/>
  <c r="P215"/>
  <c r="Q215"/>
  <c r="R214"/>
  <c r="V214"/>
  <c r="P214"/>
  <c r="Q214"/>
  <c r="R213"/>
  <c r="S213"/>
  <c r="P213"/>
  <c r="Q213"/>
  <c r="R212"/>
  <c r="S212"/>
  <c r="P212"/>
  <c r="Q212"/>
  <c r="R211"/>
  <c r="V211"/>
  <c r="P211"/>
  <c r="Q211"/>
  <c r="R210"/>
  <c r="S210"/>
  <c r="P210"/>
  <c r="Q210"/>
  <c r="R209"/>
  <c r="S209"/>
  <c r="P209"/>
  <c r="Q209"/>
  <c r="R208"/>
  <c r="P208"/>
  <c r="Q208"/>
  <c r="R207"/>
  <c r="V207"/>
  <c r="P207"/>
  <c r="Q207"/>
  <c r="R206"/>
  <c r="S206"/>
  <c r="P206"/>
  <c r="Q206"/>
  <c r="R205"/>
  <c r="S205"/>
  <c r="P205"/>
  <c r="Q205"/>
  <c r="R204"/>
  <c r="P204"/>
  <c r="Q204"/>
  <c r="R203"/>
  <c r="V203"/>
  <c r="P203"/>
  <c r="Q203"/>
  <c r="R202"/>
  <c r="S202"/>
  <c r="P202"/>
  <c r="Q202"/>
  <c r="R201"/>
  <c r="S201"/>
  <c r="P201"/>
  <c r="Q201"/>
  <c r="R200"/>
  <c r="P200"/>
  <c r="Q200"/>
  <c r="R199"/>
  <c r="V199"/>
  <c r="P199"/>
  <c r="Q199"/>
  <c r="R198"/>
  <c r="S198"/>
  <c r="P198"/>
  <c r="Q198"/>
  <c r="R197"/>
  <c r="S197"/>
  <c r="P197"/>
  <c r="Q197"/>
  <c r="R196"/>
  <c r="S196"/>
  <c r="P196"/>
  <c r="Q196"/>
  <c r="R195"/>
  <c r="P195"/>
  <c r="Q195"/>
  <c r="R194"/>
  <c r="V194"/>
  <c r="P194"/>
  <c r="Q194"/>
  <c r="R193"/>
  <c r="V193"/>
  <c r="P193"/>
  <c r="Q193"/>
  <c r="R192"/>
  <c r="V192"/>
  <c r="P192"/>
  <c r="Q192"/>
  <c r="R191"/>
  <c r="P191"/>
  <c r="Q191"/>
  <c r="R190"/>
  <c r="S190"/>
  <c r="P190"/>
  <c r="Q190"/>
  <c r="R189"/>
  <c r="S189"/>
  <c r="P189"/>
  <c r="Q189"/>
  <c r="R188"/>
  <c r="S188"/>
  <c r="P188"/>
  <c r="Q188"/>
  <c r="R187"/>
  <c r="P187"/>
  <c r="Q187"/>
  <c r="R186"/>
  <c r="V186"/>
  <c r="P186"/>
  <c r="Q186"/>
  <c r="R185"/>
  <c r="V185"/>
  <c r="P185"/>
  <c r="Q185"/>
  <c r="R184"/>
  <c r="V184"/>
  <c r="P184"/>
  <c r="Q184"/>
  <c r="R183"/>
  <c r="P183"/>
  <c r="Q183"/>
  <c r="R182"/>
  <c r="S182"/>
  <c r="P182"/>
  <c r="Q182"/>
  <c r="R181"/>
  <c r="S181"/>
  <c r="P181"/>
  <c r="Q181"/>
  <c r="R180"/>
  <c r="S180"/>
  <c r="P180"/>
  <c r="Q180"/>
  <c r="R179"/>
  <c r="V179"/>
  <c r="P179"/>
  <c r="Q179"/>
  <c r="R178"/>
  <c r="S178"/>
  <c r="P178"/>
  <c r="Q178"/>
  <c r="R177"/>
  <c r="S177"/>
  <c r="P177"/>
  <c r="Q177"/>
  <c r="R176"/>
  <c r="P176"/>
  <c r="Q176"/>
  <c r="R175"/>
  <c r="V175"/>
  <c r="P175"/>
  <c r="Q175"/>
  <c r="R174"/>
  <c r="S174"/>
  <c r="P174"/>
  <c r="Q174"/>
  <c r="R173"/>
  <c r="S173"/>
  <c r="P173"/>
  <c r="Q173"/>
  <c r="R172"/>
  <c r="P172"/>
  <c r="Q172"/>
  <c r="R171"/>
  <c r="V171"/>
  <c r="P171"/>
  <c r="Q171"/>
  <c r="R170"/>
  <c r="S170"/>
  <c r="P170"/>
  <c r="Q170"/>
  <c r="R169"/>
  <c r="S169"/>
  <c r="P169"/>
  <c r="Q169"/>
  <c r="R168"/>
  <c r="P168"/>
  <c r="Q168"/>
  <c r="R167"/>
  <c r="V167"/>
  <c r="P167"/>
  <c r="Q167"/>
  <c r="R166"/>
  <c r="S166"/>
  <c r="P166"/>
  <c r="Q166"/>
  <c r="R165"/>
  <c r="S165"/>
  <c r="P165"/>
  <c r="Q165"/>
  <c r="R164"/>
  <c r="S164"/>
  <c r="P164"/>
  <c r="Q164"/>
  <c r="R163"/>
  <c r="P163"/>
  <c r="Q163"/>
  <c r="R162"/>
  <c r="S162"/>
  <c r="P162"/>
  <c r="Q162"/>
  <c r="R161"/>
  <c r="S161"/>
  <c r="P161"/>
  <c r="Q161"/>
  <c r="R160"/>
  <c r="V160"/>
  <c r="P160"/>
  <c r="Q160"/>
  <c r="R159"/>
  <c r="P159"/>
  <c r="Q159"/>
  <c r="R158"/>
  <c r="S158"/>
  <c r="P158"/>
  <c r="Q158"/>
  <c r="R157"/>
  <c r="V157"/>
  <c r="P157"/>
  <c r="Q157"/>
  <c r="R156"/>
  <c r="S156"/>
  <c r="P156"/>
  <c r="Q156"/>
  <c r="R155"/>
  <c r="P155"/>
  <c r="Q155"/>
  <c r="R154"/>
  <c r="S154"/>
  <c r="P154"/>
  <c r="Q154"/>
  <c r="R153"/>
  <c r="S153"/>
  <c r="P153"/>
  <c r="Q153"/>
  <c r="R152"/>
  <c r="V152"/>
  <c r="P152"/>
  <c r="Q152"/>
  <c r="R151"/>
  <c r="P151"/>
  <c r="Q151"/>
  <c r="R150"/>
  <c r="S150"/>
  <c r="P150"/>
  <c r="Q150"/>
  <c r="R149"/>
  <c r="V149"/>
  <c r="P149"/>
  <c r="Q149"/>
  <c r="R148"/>
  <c r="V148"/>
  <c r="P148"/>
  <c r="Q148"/>
  <c r="R147"/>
  <c r="V147"/>
  <c r="P147"/>
  <c r="Q147"/>
  <c r="R146"/>
  <c r="S146"/>
  <c r="P146"/>
  <c r="Q146"/>
  <c r="R145"/>
  <c r="S145"/>
  <c r="P145"/>
  <c r="Q145"/>
  <c r="R144"/>
  <c r="P144"/>
  <c r="Q144"/>
  <c r="R143"/>
  <c r="V143"/>
  <c r="P143"/>
  <c r="Q143"/>
  <c r="R142"/>
  <c r="S142"/>
  <c r="P142"/>
  <c r="Q142"/>
  <c r="R141"/>
  <c r="S141"/>
  <c r="P141"/>
  <c r="Q141"/>
  <c r="R140"/>
  <c r="P140"/>
  <c r="Q140"/>
  <c r="R139"/>
  <c r="V139"/>
  <c r="P139"/>
  <c r="Q139"/>
  <c r="R138"/>
  <c r="S138"/>
  <c r="P138"/>
  <c r="Q138"/>
  <c r="R137"/>
  <c r="S137"/>
  <c r="P137"/>
  <c r="Q137"/>
  <c r="R136"/>
  <c r="P136"/>
  <c r="Q136"/>
  <c r="R135"/>
  <c r="V135"/>
  <c r="P135"/>
  <c r="Q135"/>
  <c r="R134"/>
  <c r="S134"/>
  <c r="P134"/>
  <c r="Q134"/>
  <c r="R133"/>
  <c r="S133"/>
  <c r="P133"/>
  <c r="Q133"/>
  <c r="R132"/>
  <c r="S132"/>
  <c r="P132"/>
  <c r="Q132"/>
  <c r="R131"/>
  <c r="P131"/>
  <c r="Q131"/>
  <c r="R130"/>
  <c r="S130"/>
  <c r="P130"/>
  <c r="Q130"/>
  <c r="R129"/>
  <c r="S129"/>
  <c r="P129"/>
  <c r="Q129"/>
  <c r="R128"/>
  <c r="V128"/>
  <c r="P128"/>
  <c r="Q128"/>
  <c r="R127"/>
  <c r="P127"/>
  <c r="Q127"/>
  <c r="R126"/>
  <c r="S126"/>
  <c r="P126"/>
  <c r="Q126"/>
  <c r="R125"/>
  <c r="S125"/>
  <c r="P125"/>
  <c r="Q125"/>
  <c r="R124"/>
  <c r="S124"/>
  <c r="P124"/>
  <c r="Q124"/>
  <c r="R123"/>
  <c r="P123"/>
  <c r="Q123"/>
  <c r="R122"/>
  <c r="S122"/>
  <c r="P122"/>
  <c r="Q122"/>
  <c r="R121"/>
  <c r="S121"/>
  <c r="P121"/>
  <c r="Q121"/>
  <c r="R120"/>
  <c r="V120"/>
  <c r="P120"/>
  <c r="Q120"/>
  <c r="R119"/>
  <c r="P119"/>
  <c r="Q119"/>
  <c r="R118"/>
  <c r="S118"/>
  <c r="P118"/>
  <c r="Q118"/>
  <c r="R117"/>
  <c r="S117"/>
  <c r="P117"/>
  <c r="Q117"/>
  <c r="R116"/>
  <c r="S116"/>
  <c r="P116"/>
  <c r="Q116"/>
  <c r="R115"/>
  <c r="V115"/>
  <c r="P115"/>
  <c r="Q115"/>
  <c r="R114"/>
  <c r="S114"/>
  <c r="P114"/>
  <c r="Q114"/>
  <c r="R113"/>
  <c r="S113"/>
  <c r="P113"/>
  <c r="Q113"/>
  <c r="R112"/>
  <c r="P112"/>
  <c r="Q112"/>
  <c r="R111"/>
  <c r="V111"/>
  <c r="P111"/>
  <c r="Q111"/>
  <c r="R110"/>
  <c r="S110"/>
  <c r="P110"/>
  <c r="Q110"/>
  <c r="R109"/>
  <c r="S109"/>
  <c r="P109"/>
  <c r="Q109"/>
  <c r="R108"/>
  <c r="P108"/>
  <c r="Q108"/>
  <c r="R107"/>
  <c r="V107"/>
  <c r="P107"/>
  <c r="Q107"/>
  <c r="R106"/>
  <c r="S106"/>
  <c r="P106"/>
  <c r="Q106"/>
  <c r="R105"/>
  <c r="V105"/>
  <c r="P105"/>
  <c r="Q105"/>
  <c r="R104"/>
  <c r="P104"/>
  <c r="Q104"/>
  <c r="R103"/>
  <c r="V103"/>
  <c r="P103"/>
  <c r="Q103"/>
  <c r="R102"/>
  <c r="S102"/>
  <c r="P102"/>
  <c r="Q102"/>
  <c r="R101"/>
  <c r="S101"/>
  <c r="P101"/>
  <c r="Q101"/>
  <c r="R100"/>
  <c r="S100"/>
  <c r="P100"/>
  <c r="Q100"/>
  <c r="R99"/>
  <c r="P99"/>
  <c r="Q99"/>
  <c r="R98"/>
  <c r="S98"/>
  <c r="P98"/>
  <c r="Q98"/>
  <c r="R97"/>
  <c r="S97"/>
  <c r="P97"/>
  <c r="Q97"/>
  <c r="R96"/>
  <c r="V96"/>
  <c r="P96"/>
  <c r="Q96"/>
  <c r="R95"/>
  <c r="P95"/>
  <c r="Q95"/>
  <c r="R94"/>
  <c r="V94"/>
  <c r="P94"/>
  <c r="Q94"/>
  <c r="R93"/>
  <c r="S93"/>
  <c r="P93"/>
  <c r="Q93"/>
  <c r="R92"/>
  <c r="S92"/>
  <c r="P92"/>
  <c r="Q92"/>
  <c r="R91"/>
  <c r="P91"/>
  <c r="Q91"/>
  <c r="R90"/>
  <c r="S90"/>
  <c r="P90"/>
  <c r="Q90"/>
  <c r="R89"/>
  <c r="S89"/>
  <c r="P89"/>
  <c r="Q89"/>
  <c r="R88"/>
  <c r="V88"/>
  <c r="P88"/>
  <c r="Q88"/>
  <c r="R87"/>
  <c r="S87"/>
  <c r="P87"/>
  <c r="Q87"/>
  <c r="R86"/>
  <c r="V86"/>
  <c r="P86"/>
  <c r="Q86"/>
  <c r="R85"/>
  <c r="S85"/>
  <c r="P85"/>
  <c r="Q85"/>
  <c r="R84"/>
  <c r="S84"/>
  <c r="P84"/>
  <c r="Q84"/>
  <c r="R83"/>
  <c r="V83"/>
  <c r="P83"/>
  <c r="Q83"/>
  <c r="R82"/>
  <c r="S82"/>
  <c r="P82"/>
  <c r="Q82"/>
  <c r="R81"/>
  <c r="S81"/>
  <c r="P81"/>
  <c r="Q81"/>
  <c r="R80"/>
  <c r="P80"/>
  <c r="Q80"/>
  <c r="R79"/>
  <c r="V79"/>
  <c r="P79"/>
  <c r="Q79"/>
  <c r="R78"/>
  <c r="S78"/>
  <c r="P78"/>
  <c r="Q78"/>
  <c r="R77"/>
  <c r="S77"/>
  <c r="P77"/>
  <c r="Q77"/>
  <c r="R76"/>
  <c r="P76"/>
  <c r="Q76"/>
  <c r="R75"/>
  <c r="V75"/>
  <c r="P75"/>
  <c r="Q75"/>
  <c r="R74"/>
  <c r="S74"/>
  <c r="P74"/>
  <c r="Q74"/>
  <c r="R73"/>
  <c r="S73"/>
  <c r="P73"/>
  <c r="Q73"/>
  <c r="R72"/>
  <c r="P72"/>
  <c r="Q72"/>
  <c r="R71"/>
  <c r="V71"/>
  <c r="P71"/>
  <c r="Q71"/>
  <c r="R70"/>
  <c r="S70"/>
  <c r="P70"/>
  <c r="Q70"/>
  <c r="R69"/>
  <c r="S69"/>
  <c r="P69"/>
  <c r="Q69"/>
  <c r="R68"/>
  <c r="S68"/>
  <c r="P68"/>
  <c r="Q68"/>
  <c r="R67"/>
  <c r="P67"/>
  <c r="Q67"/>
  <c r="R66"/>
  <c r="V66"/>
  <c r="P66"/>
  <c r="Q66"/>
  <c r="R65"/>
  <c r="S65"/>
  <c r="P65"/>
  <c r="Q65"/>
  <c r="R64"/>
  <c r="V64"/>
  <c r="P64"/>
  <c r="Q64"/>
  <c r="R63"/>
  <c r="P63"/>
  <c r="Q63"/>
  <c r="R62"/>
  <c r="S62"/>
  <c r="P62"/>
  <c r="Q62"/>
  <c r="R61"/>
  <c r="S61"/>
  <c r="P61"/>
  <c r="Q61"/>
  <c r="R60"/>
  <c r="S60"/>
  <c r="P60"/>
  <c r="Q60"/>
  <c r="R59"/>
  <c r="P59"/>
  <c r="Q59"/>
  <c r="R58"/>
  <c r="S58"/>
  <c r="P58"/>
  <c r="Q58"/>
  <c r="R57"/>
  <c r="V57"/>
  <c r="P57"/>
  <c r="Q57"/>
  <c r="R56"/>
  <c r="V56"/>
  <c r="P56"/>
  <c r="Q56"/>
  <c r="R55"/>
  <c r="P55"/>
  <c r="Q55"/>
  <c r="R54"/>
  <c r="S54"/>
  <c r="P54"/>
  <c r="Q54"/>
  <c r="R53"/>
  <c r="S53"/>
  <c r="P53"/>
  <c r="Q53"/>
  <c r="R52"/>
  <c r="S52"/>
  <c r="P52"/>
  <c r="Q52"/>
  <c r="R51"/>
  <c r="V51"/>
  <c r="P51"/>
  <c r="Q51"/>
  <c r="R50"/>
  <c r="S50"/>
  <c r="P50"/>
  <c r="Q50"/>
  <c r="R49"/>
  <c r="S49"/>
  <c r="P49"/>
  <c r="Q49"/>
  <c r="R48"/>
  <c r="S48"/>
  <c r="P48"/>
  <c r="Q48"/>
  <c r="R47"/>
  <c r="V47"/>
  <c r="P47"/>
  <c r="Q47"/>
  <c r="R46"/>
  <c r="S46"/>
  <c r="P46"/>
  <c r="Q46"/>
  <c r="R45"/>
  <c r="S45"/>
  <c r="P45"/>
  <c r="Q45"/>
  <c r="R44"/>
  <c r="P44"/>
  <c r="Q44"/>
  <c r="R43"/>
  <c r="V43"/>
  <c r="P43"/>
  <c r="Q43"/>
  <c r="R42"/>
  <c r="S42"/>
  <c r="P42"/>
  <c r="Q42"/>
  <c r="R41"/>
  <c r="S41"/>
  <c r="P41"/>
  <c r="Q41"/>
  <c r="R40"/>
  <c r="P40"/>
  <c r="Q40"/>
  <c r="R39"/>
  <c r="V39"/>
  <c r="P39"/>
  <c r="Q39"/>
  <c r="R38"/>
  <c r="S38"/>
  <c r="P38"/>
  <c r="Q38"/>
  <c r="R37"/>
  <c r="S37"/>
  <c r="P37"/>
  <c r="Q37"/>
  <c r="R36"/>
  <c r="S36"/>
  <c r="P36"/>
  <c r="Q36"/>
  <c r="R35"/>
  <c r="P35"/>
  <c r="Q35"/>
  <c r="R34"/>
  <c r="S34"/>
  <c r="P34"/>
  <c r="Q34"/>
  <c r="R33"/>
  <c r="S33"/>
  <c r="P33"/>
  <c r="Q33"/>
  <c r="R32"/>
  <c r="V32"/>
  <c r="P32"/>
  <c r="Q32"/>
  <c r="R31"/>
  <c r="S31"/>
  <c r="P31"/>
  <c r="Q31"/>
  <c r="R30"/>
  <c r="S30"/>
  <c r="P30"/>
  <c r="Q30"/>
  <c r="R29"/>
  <c r="V29"/>
  <c r="P29"/>
  <c r="Q29"/>
  <c r="R28"/>
  <c r="V28"/>
  <c r="P28"/>
  <c r="Q28"/>
  <c r="R27"/>
  <c r="P27"/>
  <c r="Q27"/>
  <c r="R26"/>
  <c r="S26"/>
  <c r="P26"/>
  <c r="Q26"/>
  <c r="R25"/>
  <c r="S25"/>
  <c r="P25"/>
  <c r="Q25"/>
  <c r="R24"/>
  <c r="V24"/>
  <c r="P24"/>
  <c r="Q24"/>
  <c r="R23"/>
  <c r="P23"/>
  <c r="Q23"/>
  <c r="R22"/>
  <c r="S22"/>
  <c r="P22"/>
  <c r="Q22"/>
  <c r="R21"/>
  <c r="V21"/>
  <c r="P21"/>
  <c r="Q21"/>
  <c r="R20"/>
  <c r="S20"/>
  <c r="P20"/>
  <c r="Q20"/>
  <c r="R19"/>
  <c r="V19"/>
  <c r="P19"/>
  <c r="Q19"/>
  <c r="R18"/>
  <c r="S18"/>
  <c r="P18"/>
  <c r="Q18"/>
  <c r="R17"/>
  <c r="S17"/>
  <c r="P17"/>
  <c r="Q17"/>
  <c r="R16"/>
  <c r="P16"/>
  <c r="Q16"/>
  <c r="R15"/>
  <c r="V15"/>
  <c r="P15"/>
  <c r="Q15"/>
  <c r="R14"/>
  <c r="S14"/>
  <c r="P14"/>
  <c r="Q14"/>
  <c r="R13"/>
  <c r="S13"/>
  <c r="P13"/>
  <c r="Q13"/>
  <c r="R12"/>
  <c r="P12"/>
  <c r="Q12"/>
  <c r="R11"/>
  <c r="V11"/>
  <c r="P11"/>
  <c r="Q11"/>
  <c r="R10"/>
  <c r="S10"/>
  <c r="P10"/>
  <c r="Q10"/>
  <c r="R9"/>
  <c r="S9"/>
  <c r="P9"/>
  <c r="Q9"/>
  <c r="R8"/>
  <c r="P8"/>
  <c r="Q8"/>
  <c r="R7"/>
  <c r="V7"/>
  <c r="P7"/>
  <c r="Q7"/>
  <c r="R6"/>
  <c r="S6"/>
  <c r="P6"/>
  <c r="Q6"/>
  <c r="R5"/>
  <c r="V5"/>
  <c r="P5"/>
  <c r="Q5"/>
  <c r="V1067"/>
  <c r="V1066"/>
  <c r="V1065"/>
  <c r="V1064"/>
  <c r="V1063"/>
  <c r="V1062"/>
  <c r="V1061"/>
  <c r="V1060"/>
  <c r="V1059"/>
  <c r="V1058"/>
  <c r="V1057"/>
  <c r="V1056"/>
  <c r="V1055"/>
  <c r="V1054"/>
  <c r="V1053"/>
  <c r="V1052"/>
  <c r="V1051"/>
  <c r="V1050"/>
  <c r="V1049"/>
  <c r="V1048"/>
  <c r="V1047"/>
  <c r="V1046"/>
  <c r="V1045"/>
  <c r="V1044"/>
  <c r="V1043"/>
  <c r="V1042"/>
  <c r="V1041"/>
  <c r="V1040"/>
  <c r="V1039"/>
  <c r="V1038"/>
  <c r="V1037"/>
  <c r="V1036"/>
  <c r="V1035"/>
  <c r="V1034"/>
  <c r="V1033"/>
  <c r="V1032"/>
  <c r="V1031"/>
  <c r="V1030"/>
  <c r="V1029"/>
  <c r="V1028"/>
  <c r="V1027"/>
  <c r="V1026"/>
  <c r="V1025"/>
  <c r="V1024"/>
  <c r="V1023"/>
  <c r="V1022"/>
  <c r="V1021"/>
  <c r="V1020"/>
  <c r="V1019"/>
  <c r="V1018"/>
  <c r="V1017"/>
  <c r="V1016"/>
  <c r="V1015"/>
  <c r="V1014"/>
  <c r="V1013"/>
  <c r="V1012"/>
  <c r="V1011"/>
  <c r="V1010"/>
  <c r="V1009"/>
  <c r="V1008"/>
  <c r="V1007"/>
  <c r="V1006"/>
  <c r="V1005"/>
  <c r="V1004"/>
  <c r="V1003"/>
  <c r="V1002"/>
  <c r="V1001"/>
  <c r="V1000"/>
  <c r="V999"/>
  <c r="V998"/>
  <c r="V997"/>
  <c r="V996"/>
  <c r="V995"/>
  <c r="V994"/>
  <c r="V993"/>
  <c r="V992"/>
  <c r="V991"/>
  <c r="V990"/>
  <c r="V989"/>
  <c r="V988"/>
  <c r="V987"/>
  <c r="V986"/>
  <c r="V985"/>
  <c r="V984"/>
  <c r="V983"/>
  <c r="V982"/>
  <c r="V981"/>
  <c r="V980"/>
  <c r="V979"/>
  <c r="V978"/>
  <c r="V977"/>
  <c r="V976"/>
  <c r="V975"/>
  <c r="V974"/>
  <c r="V973"/>
  <c r="V971"/>
  <c r="V970"/>
  <c r="V969"/>
  <c r="V968"/>
  <c r="V967"/>
  <c r="V966"/>
  <c r="V965"/>
  <c r="V964"/>
  <c r="V963"/>
  <c r="V962"/>
  <c r="V961"/>
  <c r="V960"/>
  <c r="V959"/>
  <c r="V958"/>
  <c r="V957"/>
  <c r="V954"/>
  <c r="V953"/>
  <c r="V952"/>
  <c r="V951"/>
  <c r="V950"/>
  <c r="V949"/>
  <c r="V948"/>
  <c r="V947"/>
  <c r="V946"/>
  <c r="V945"/>
  <c r="V944"/>
  <c r="V943"/>
  <c r="V942"/>
  <c r="V941"/>
  <c r="V940"/>
  <c r="V938"/>
  <c r="V937"/>
  <c r="V936"/>
  <c r="V935"/>
  <c r="V934"/>
  <c r="V933"/>
  <c r="V932"/>
  <c r="V931"/>
  <c r="V930"/>
  <c r="V929"/>
  <c r="V928"/>
  <c r="V927"/>
  <c r="V926"/>
  <c r="V925"/>
  <c r="V924"/>
  <c r="V922"/>
  <c r="V921"/>
  <c r="V920"/>
  <c r="V919"/>
  <c r="V918"/>
  <c r="V917"/>
  <c r="V916"/>
  <c r="V915"/>
  <c r="V914"/>
  <c r="V913"/>
  <c r="V912"/>
  <c r="V911"/>
  <c r="V910"/>
  <c r="V909"/>
  <c r="V908"/>
  <c r="V906"/>
  <c r="V905"/>
  <c r="V904"/>
  <c r="V903"/>
  <c r="V902"/>
  <c r="V901"/>
  <c r="V900"/>
  <c r="V899"/>
  <c r="V898"/>
  <c r="V897"/>
  <c r="V896"/>
  <c r="V895"/>
  <c r="V894"/>
  <c r="V893"/>
  <c r="V892"/>
  <c r="V890"/>
  <c r="V889"/>
  <c r="V888"/>
  <c r="V886"/>
  <c r="V885"/>
  <c r="V884"/>
  <c r="V883"/>
  <c r="V882"/>
  <c r="V881"/>
  <c r="V880"/>
  <c r="V879"/>
  <c r="V878"/>
  <c r="V877"/>
  <c r="V876"/>
  <c r="V874"/>
  <c r="V873"/>
  <c r="V872"/>
  <c r="V871"/>
  <c r="V870"/>
  <c r="V258"/>
  <c r="V254"/>
  <c r="V250"/>
  <c r="V246"/>
  <c r="V242"/>
  <c r="V241"/>
  <c r="V238"/>
  <c r="V237"/>
  <c r="V234"/>
  <c r="V233"/>
  <c r="V230"/>
  <c r="V229"/>
  <c r="V228"/>
  <c r="V225"/>
  <c r="V221"/>
  <c r="V217"/>
  <c r="V213"/>
  <c r="V210"/>
  <c r="V209"/>
  <c r="V206"/>
  <c r="V205"/>
  <c r="V202"/>
  <c r="V201"/>
  <c r="V198"/>
  <c r="V197"/>
  <c r="V190"/>
  <c r="V182"/>
  <c r="V178"/>
  <c r="V177"/>
  <c r="V174"/>
  <c r="V173"/>
  <c r="V170"/>
  <c r="V169"/>
  <c r="V166"/>
  <c r="V165"/>
  <c r="V164"/>
  <c r="V161"/>
  <c r="V153"/>
  <c r="V146"/>
  <c r="V145"/>
  <c r="V142"/>
  <c r="V141"/>
  <c r="V138"/>
  <c r="V137"/>
  <c r="V134"/>
  <c r="V130"/>
  <c r="V126"/>
  <c r="V122"/>
  <c r="V118"/>
  <c r="V114"/>
  <c r="V113"/>
  <c r="V110"/>
  <c r="V109"/>
  <c r="V106"/>
  <c r="V102"/>
  <c r="V101"/>
  <c r="V100"/>
  <c r="V97"/>
  <c r="V93"/>
  <c r="V89"/>
  <c r="V85"/>
  <c r="V82"/>
  <c r="V81"/>
  <c r="V77"/>
  <c r="V74"/>
  <c r="V73"/>
  <c r="V69"/>
  <c r="V61"/>
  <c r="V53"/>
  <c r="V46"/>
  <c r="V45"/>
  <c r="V42"/>
  <c r="V38"/>
  <c r="V37"/>
  <c r="V34"/>
  <c r="V25"/>
  <c r="V18"/>
  <c r="V13"/>
  <c r="V1593"/>
  <c r="V1592"/>
  <c r="V1591"/>
  <c r="V1590"/>
  <c r="V1589"/>
  <c r="V1588"/>
  <c r="V1587"/>
  <c r="V1586"/>
  <c r="V1585"/>
  <c r="V1584"/>
  <c r="V1583"/>
  <c r="V1582"/>
  <c r="V1581"/>
  <c r="V1580"/>
  <c r="V1579"/>
  <c r="V1578"/>
  <c r="V1577"/>
  <c r="V1576"/>
  <c r="V1575"/>
  <c r="V1574"/>
  <c r="V1573"/>
  <c r="V1572"/>
  <c r="V1571"/>
  <c r="V1570"/>
  <c r="V1569"/>
  <c r="V1568"/>
  <c r="V1567"/>
  <c r="V1566"/>
  <c r="V1565"/>
  <c r="V1564"/>
  <c r="V1563"/>
  <c r="V1562"/>
  <c r="V1561"/>
  <c r="V1560"/>
  <c r="V1559"/>
  <c r="V1558"/>
  <c r="V1557"/>
  <c r="V1556"/>
  <c r="V1555"/>
  <c r="V1554"/>
  <c r="V1553"/>
  <c r="V1552"/>
  <c r="V1551"/>
  <c r="V1550"/>
  <c r="V1549"/>
  <c r="V1548"/>
  <c r="V1547"/>
  <c r="V1546"/>
  <c r="V1545"/>
  <c r="V1544"/>
  <c r="V1543"/>
  <c r="V1542"/>
  <c r="V1541"/>
  <c r="V1540"/>
  <c r="V1539"/>
  <c r="V1538"/>
  <c r="V1537"/>
  <c r="V1536"/>
  <c r="V1535"/>
  <c r="V1534"/>
  <c r="V1533"/>
  <c r="V1532"/>
  <c r="V1531"/>
  <c r="V1530"/>
  <c r="V1529"/>
  <c r="V1528"/>
  <c r="V1525"/>
  <c r="V1523"/>
  <c r="V1522"/>
  <c r="V1521"/>
  <c r="V1520"/>
  <c r="V1519"/>
  <c r="V1518"/>
  <c r="V1517"/>
  <c r="V1516"/>
  <c r="V1515"/>
  <c r="V1514"/>
  <c r="V1513"/>
  <c r="V1512"/>
  <c r="V1511"/>
  <c r="V1510"/>
  <c r="V1509"/>
  <c r="V1508"/>
  <c r="V1507"/>
  <c r="V1506"/>
  <c r="V1505"/>
  <c r="V1504"/>
  <c r="V1503"/>
  <c r="V1502"/>
  <c r="V1501"/>
  <c r="V1500"/>
  <c r="V1499"/>
  <c r="V1498"/>
  <c r="V1497"/>
  <c r="V1496"/>
  <c r="V1495"/>
  <c r="V1494"/>
  <c r="V1493"/>
  <c r="V1492"/>
  <c r="V1491"/>
  <c r="V1490"/>
  <c r="V1489"/>
  <c r="V1488"/>
  <c r="V1487"/>
  <c r="V1486"/>
  <c r="V1485"/>
  <c r="V1484"/>
  <c r="V1483"/>
  <c r="V1482"/>
  <c r="V1481"/>
  <c r="V1480"/>
  <c r="V1479"/>
  <c r="V1478"/>
  <c r="V1477"/>
  <c r="V1476"/>
  <c r="V1475"/>
  <c r="V1474"/>
  <c r="V1473"/>
  <c r="V1472"/>
  <c r="V1471"/>
  <c r="V1470"/>
  <c r="V1469"/>
  <c r="V1468"/>
  <c r="V1467"/>
  <c r="V1466"/>
  <c r="V1465"/>
  <c r="V1464"/>
  <c r="V1463"/>
  <c r="V1462"/>
  <c r="V1461"/>
  <c r="V1460"/>
  <c r="V1459"/>
  <c r="V1458"/>
  <c r="V1457"/>
  <c r="V1456"/>
  <c r="V1455"/>
  <c r="V1454"/>
  <c r="V1453"/>
  <c r="V1452"/>
  <c r="V1451"/>
  <c r="V1450"/>
  <c r="V1449"/>
  <c r="V1448"/>
  <c r="V1447"/>
  <c r="V1446"/>
  <c r="V1445"/>
  <c r="V1444"/>
  <c r="V1443"/>
  <c r="V1442"/>
  <c r="V1441"/>
  <c r="V1440"/>
  <c r="V1439"/>
  <c r="V1438"/>
  <c r="V1437"/>
  <c r="V1436"/>
  <c r="V1435"/>
  <c r="V1434"/>
  <c r="V1433"/>
  <c r="V1432"/>
  <c r="V1431"/>
  <c r="V1430"/>
  <c r="V1429"/>
  <c r="V1428"/>
  <c r="V1427"/>
  <c r="V1426"/>
  <c r="V1425"/>
  <c r="V1424"/>
  <c r="V1423"/>
  <c r="V1422"/>
  <c r="V1421"/>
  <c r="V1420"/>
  <c r="V1419"/>
  <c r="V1418"/>
  <c r="V1417"/>
  <c r="V1416"/>
  <c r="V1415"/>
  <c r="V1414"/>
  <c r="V1413"/>
  <c r="V1412"/>
  <c r="V1411"/>
  <c r="V1410"/>
  <c r="V1409"/>
  <c r="V1408"/>
  <c r="V1407"/>
  <c r="V1406"/>
  <c r="V1405"/>
  <c r="V1404"/>
  <c r="V1403"/>
  <c r="V1402"/>
  <c r="V1401"/>
  <c r="V1400"/>
  <c r="V1399"/>
  <c r="V1398"/>
  <c r="V1397"/>
  <c r="V1396"/>
  <c r="V1395"/>
  <c r="V1394"/>
  <c r="V1393"/>
  <c r="V1392"/>
  <c r="V1391"/>
  <c r="V1390"/>
  <c r="V1389"/>
  <c r="V1388"/>
  <c r="V1387"/>
  <c r="V1386"/>
  <c r="V1385"/>
  <c r="V1384"/>
  <c r="V1383"/>
  <c r="V1382"/>
  <c r="V1381"/>
  <c r="V1380"/>
  <c r="V1379"/>
  <c r="V1378"/>
  <c r="V1377"/>
  <c r="V1376"/>
  <c r="V1375"/>
  <c r="V1374"/>
  <c r="V1373"/>
  <c r="V1372"/>
  <c r="V1371"/>
  <c r="V1370"/>
  <c r="V1369"/>
  <c r="V1368"/>
  <c r="V1367"/>
  <c r="V1366"/>
  <c r="V1365"/>
  <c r="V1364"/>
  <c r="V1363"/>
  <c r="V1362"/>
  <c r="V1361"/>
  <c r="V1360"/>
  <c r="V1359"/>
  <c r="V1358"/>
  <c r="V1357"/>
  <c r="V1356"/>
  <c r="V1355"/>
  <c r="V1354"/>
  <c r="V1353"/>
  <c r="V1352"/>
  <c r="V1351"/>
  <c r="V1350"/>
  <c r="V1349"/>
  <c r="V1348"/>
  <c r="V1347"/>
  <c r="V1346"/>
  <c r="V1345"/>
  <c r="V1344"/>
  <c r="V1343"/>
  <c r="V1342"/>
  <c r="V1341"/>
  <c r="V1340"/>
  <c r="V1339"/>
  <c r="V1338"/>
  <c r="V1337"/>
  <c r="V1336"/>
  <c r="V1335"/>
  <c r="V1334"/>
  <c r="V1333"/>
  <c r="V1332"/>
  <c r="V1331"/>
  <c r="V1330"/>
  <c r="V1329"/>
  <c r="V1328"/>
  <c r="V1327"/>
  <c r="V1326"/>
  <c r="V1325"/>
  <c r="V1324"/>
  <c r="V1323"/>
  <c r="V1322"/>
  <c r="V1321"/>
  <c r="V1320"/>
  <c r="V1319"/>
  <c r="V1318"/>
  <c r="V1317"/>
  <c r="V1316"/>
  <c r="V1315"/>
  <c r="V1314"/>
  <c r="V1313"/>
  <c r="V1312"/>
  <c r="V1311"/>
  <c r="V1310"/>
  <c r="V1309"/>
  <c r="V1308"/>
  <c r="V1307"/>
  <c r="V1306"/>
  <c r="V1305"/>
  <c r="V1304"/>
  <c r="V1303"/>
  <c r="V1302"/>
  <c r="V1301"/>
  <c r="V1300"/>
  <c r="V1299"/>
  <c r="V1298"/>
  <c r="V1297"/>
  <c r="V1296"/>
  <c r="V1295"/>
  <c r="V1294"/>
  <c r="V1293"/>
  <c r="V1292"/>
  <c r="V1291"/>
  <c r="V1290"/>
  <c r="V1289"/>
  <c r="V1288"/>
  <c r="V1287"/>
  <c r="V1286"/>
  <c r="V1285"/>
  <c r="V1284"/>
  <c r="V1283"/>
  <c r="V1282"/>
  <c r="V1281"/>
  <c r="V1280"/>
  <c r="V1279"/>
  <c r="V1278"/>
  <c r="V1277"/>
  <c r="V1276"/>
  <c r="V1275"/>
  <c r="V1274"/>
  <c r="V1273"/>
  <c r="V1272"/>
  <c r="V1271"/>
  <c r="V1270"/>
  <c r="V1269"/>
  <c r="V1268"/>
  <c r="V1267"/>
  <c r="V1266"/>
  <c r="V1265"/>
  <c r="V1264"/>
  <c r="V1263"/>
  <c r="V1262"/>
  <c r="V1261"/>
  <c r="V1260"/>
  <c r="V1259"/>
  <c r="V1258"/>
  <c r="V1257"/>
  <c r="V1256"/>
  <c r="V1255"/>
  <c r="V1254"/>
  <c r="V1253"/>
  <c r="V1252"/>
  <c r="V1251"/>
  <c r="V1250"/>
  <c r="V1249"/>
  <c r="V1248"/>
  <c r="V1247"/>
  <c r="V1246"/>
  <c r="V1245"/>
  <c r="V1244"/>
  <c r="V1243"/>
  <c r="V1242"/>
  <c r="V1241"/>
  <c r="V1240"/>
  <c r="V1239"/>
  <c r="V1238"/>
  <c r="V1237"/>
  <c r="V1236"/>
  <c r="V1235"/>
  <c r="V1234"/>
  <c r="V1233"/>
  <c r="V1232"/>
  <c r="V1231"/>
  <c r="V1230"/>
  <c r="V1229"/>
  <c r="V1228"/>
  <c r="V1227"/>
  <c r="V1226"/>
  <c r="V1225"/>
  <c r="V1224"/>
  <c r="V1223"/>
  <c r="V1222"/>
  <c r="V1221"/>
  <c r="V1220"/>
  <c r="V1219"/>
  <c r="V1218"/>
  <c r="V1217"/>
  <c r="V1216"/>
  <c r="V1215"/>
  <c r="V1214"/>
  <c r="V1213"/>
  <c r="V1212"/>
  <c r="V1211"/>
  <c r="V1210"/>
  <c r="V1209"/>
  <c r="V1208"/>
  <c r="V1207"/>
  <c r="V1206"/>
  <c r="V1205"/>
  <c r="V1204"/>
  <c r="V1203"/>
  <c r="V1202"/>
  <c r="V1201"/>
  <c r="V1200"/>
  <c r="V1199"/>
  <c r="V1198"/>
  <c r="V1197"/>
  <c r="V1196"/>
  <c r="V1195"/>
  <c r="V1194"/>
  <c r="V1193"/>
  <c r="V1192"/>
  <c r="V1191"/>
  <c r="V1190"/>
  <c r="V1189"/>
  <c r="V1188"/>
  <c r="V1187"/>
  <c r="V1186"/>
  <c r="V1185"/>
  <c r="V1184"/>
  <c r="V1183"/>
  <c r="V1182"/>
  <c r="V1181"/>
  <c r="V1180"/>
  <c r="V1179"/>
  <c r="V1178"/>
  <c r="V1177"/>
  <c r="V1176"/>
  <c r="V1175"/>
  <c r="V1174"/>
  <c r="V1173"/>
  <c r="V1172"/>
  <c r="V1171"/>
  <c r="V1170"/>
  <c r="V1169"/>
  <c r="V1168"/>
  <c r="V1167"/>
  <c r="V1166"/>
  <c r="V1165"/>
  <c r="V1164"/>
  <c r="V1163"/>
  <c r="V1162"/>
  <c r="V1161"/>
  <c r="V1160"/>
  <c r="V1159"/>
  <c r="V1158"/>
  <c r="V1157"/>
  <c r="V1156"/>
  <c r="V1155"/>
  <c r="V1154"/>
  <c r="V1153"/>
  <c r="V1152"/>
  <c r="V1151"/>
  <c r="V1150"/>
  <c r="V1149"/>
  <c r="V1148"/>
  <c r="V1147"/>
  <c r="V1146"/>
  <c r="V1145"/>
  <c r="V1144"/>
  <c r="V1143"/>
  <c r="V1142"/>
  <c r="V1141"/>
  <c r="V1140"/>
  <c r="V1139"/>
  <c r="V1138"/>
  <c r="V1137"/>
  <c r="V1136"/>
  <c r="V1135"/>
  <c r="V1134"/>
  <c r="V1133"/>
  <c r="V1132"/>
  <c r="V1131"/>
  <c r="V1130"/>
  <c r="V1129"/>
  <c r="V1128"/>
  <c r="V1127"/>
  <c r="V1126"/>
  <c r="V1125"/>
  <c r="V1124"/>
  <c r="V1123"/>
  <c r="V1122"/>
  <c r="V1121"/>
  <c r="V1120"/>
  <c r="V1119"/>
  <c r="V1118"/>
  <c r="V1117"/>
  <c r="V1116"/>
  <c r="V1115"/>
  <c r="V1114"/>
  <c r="V1113"/>
  <c r="V1112"/>
  <c r="V1111"/>
  <c r="V1110"/>
  <c r="V1109"/>
  <c r="V1108"/>
  <c r="V1107"/>
  <c r="V1106"/>
  <c r="V1105"/>
  <c r="V1104"/>
  <c r="V1103"/>
  <c r="V1102"/>
  <c r="V1101"/>
  <c r="V1100"/>
  <c r="V1099"/>
  <c r="V1098"/>
  <c r="V1097"/>
  <c r="V1096"/>
  <c r="V1095"/>
  <c r="V1094"/>
  <c r="V1093"/>
  <c r="V1092"/>
  <c r="V1091"/>
  <c r="V1090"/>
  <c r="V1089"/>
  <c r="V1088"/>
  <c r="V1087"/>
  <c r="V1086"/>
  <c r="V1085"/>
  <c r="V1084"/>
  <c r="V1083"/>
  <c r="V1082"/>
  <c r="V1081"/>
  <c r="V1080"/>
  <c r="V1079"/>
  <c r="V1078"/>
  <c r="V1077"/>
  <c r="V1076"/>
  <c r="V1075"/>
  <c r="V1074"/>
  <c r="V1073"/>
  <c r="V1072"/>
  <c r="V1071"/>
  <c r="V1070"/>
  <c r="V1069"/>
  <c r="V1068"/>
  <c r="V10"/>
  <c r="V9"/>
  <c r="V1783"/>
  <c r="V1782"/>
  <c r="V1781"/>
  <c r="V1780"/>
  <c r="V1779"/>
  <c r="V1778"/>
  <c r="V1777"/>
  <c r="V1776"/>
  <c r="V1775"/>
  <c r="V1774"/>
  <c r="V1773"/>
  <c r="V1772"/>
  <c r="V1771"/>
  <c r="V1770"/>
  <c r="V1769"/>
  <c r="V1768"/>
  <c r="V1767"/>
  <c r="V1766"/>
  <c r="V1765"/>
  <c r="V1764"/>
  <c r="V1763"/>
  <c r="V1762"/>
  <c r="V1761"/>
  <c r="V1760"/>
  <c r="V1759"/>
  <c r="V1758"/>
  <c r="V1757"/>
  <c r="V1756"/>
  <c r="V1755"/>
  <c r="V1754"/>
  <c r="V1753"/>
  <c r="V1752"/>
  <c r="V1751"/>
  <c r="V1750"/>
  <c r="V1749"/>
  <c r="V1748"/>
  <c r="V1747"/>
  <c r="V1746"/>
  <c r="V1745"/>
  <c r="V1744"/>
  <c r="V1743"/>
  <c r="V1742"/>
  <c r="V1741"/>
  <c r="V1740"/>
  <c r="V1739"/>
  <c r="V1738"/>
  <c r="V1737"/>
  <c r="V1736"/>
  <c r="V1735"/>
  <c r="V1734"/>
  <c r="V1733"/>
  <c r="V1732"/>
  <c r="V1731"/>
  <c r="V1730"/>
  <c r="V1729"/>
  <c r="V1728"/>
  <c r="V1726"/>
  <c r="V1725"/>
  <c r="V1724"/>
  <c r="V1723"/>
  <c r="V1722"/>
  <c r="V1721"/>
  <c r="V1720"/>
  <c r="V1718"/>
  <c r="V1717"/>
  <c r="V1716"/>
  <c r="V1715"/>
  <c r="V1714"/>
  <c r="V1713"/>
  <c r="V1712"/>
  <c r="V1710"/>
  <c r="V1709"/>
  <c r="V1708"/>
  <c r="V1707"/>
  <c r="V1706"/>
  <c r="V1705"/>
  <c r="V1704"/>
  <c r="V1702"/>
  <c r="V1701"/>
  <c r="V1700"/>
  <c r="V1699"/>
  <c r="V1698"/>
  <c r="V1697"/>
  <c r="V1696"/>
  <c r="V1695"/>
  <c r="V1694"/>
  <c r="V1693"/>
  <c r="V1692"/>
  <c r="V1691"/>
  <c r="V1690"/>
  <c r="V1689"/>
  <c r="V1688"/>
  <c r="V1687"/>
  <c r="V1686"/>
  <c r="V1685"/>
  <c r="V1684"/>
  <c r="V1683"/>
  <c r="V1682"/>
  <c r="V1681"/>
  <c r="V1680"/>
  <c r="V1679"/>
  <c r="V1678"/>
  <c r="V1677"/>
  <c r="V1676"/>
  <c r="V1675"/>
  <c r="V1674"/>
  <c r="V1673"/>
  <c r="V1672"/>
  <c r="V1671"/>
  <c r="V1670"/>
  <c r="V1669"/>
  <c r="V1668"/>
  <c r="V1667"/>
  <c r="V1666"/>
  <c r="V1665"/>
  <c r="V1664"/>
  <c r="V1663"/>
  <c r="V1662"/>
  <c r="V1661"/>
  <c r="V1660"/>
  <c r="V1659"/>
  <c r="V1658"/>
  <c r="V1657"/>
  <c r="V1656"/>
  <c r="V1655"/>
  <c r="V1654"/>
  <c r="V1653"/>
  <c r="V1652"/>
  <c r="V1651"/>
  <c r="V1650"/>
  <c r="V1649"/>
  <c r="V1648"/>
  <c r="V1647"/>
  <c r="V1646"/>
  <c r="V1645"/>
  <c r="V1644"/>
  <c r="V1643"/>
  <c r="V1642"/>
  <c r="V1641"/>
  <c r="V1640"/>
  <c r="V1639"/>
  <c r="V1638"/>
  <c r="V1637"/>
  <c r="V1636"/>
  <c r="V1635"/>
  <c r="V1634"/>
  <c r="V1633"/>
  <c r="V1632"/>
  <c r="V1631"/>
  <c r="V1630"/>
  <c r="V1629"/>
  <c r="V1628"/>
  <c r="V1627"/>
  <c r="V1626"/>
  <c r="V1625"/>
  <c r="V1624"/>
  <c r="V1623"/>
  <c r="V1622"/>
  <c r="V1621"/>
  <c r="V1620"/>
  <c r="V1619"/>
  <c r="V1618"/>
  <c r="V1617"/>
  <c r="V1616"/>
  <c r="V1615"/>
  <c r="V1614"/>
  <c r="V1613"/>
  <c r="V1612"/>
  <c r="V1611"/>
  <c r="V1610"/>
  <c r="V1609"/>
  <c r="V1608"/>
  <c r="V1607"/>
  <c r="V1606"/>
  <c r="V1605"/>
  <c r="V1604"/>
  <c r="V1603"/>
  <c r="V1602"/>
  <c r="V1601"/>
  <c r="V1600"/>
  <c r="V1599"/>
  <c r="V1598"/>
  <c r="V1597"/>
  <c r="V1596"/>
  <c r="V1595"/>
  <c r="V1594"/>
  <c r="V6"/>
  <c r="A14" i="27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53"/>
  <c r="A54"/>
  <c r="A61"/>
  <c r="A62"/>
  <c r="A63"/>
  <c r="A66"/>
  <c r="A67"/>
  <c r="A68"/>
  <c r="A69"/>
  <c r="A70"/>
  <c r="A71"/>
  <c r="A72"/>
  <c r="A73"/>
  <c r="A74"/>
  <c r="A75"/>
  <c r="A78"/>
  <c r="A79"/>
  <c r="A80"/>
  <c r="A81"/>
  <c r="A82"/>
  <c r="A83"/>
  <c r="A84"/>
  <c r="A85"/>
  <c r="A86"/>
  <c r="A87"/>
  <c r="A88"/>
  <c r="A89"/>
  <c r="A90"/>
  <c r="A91"/>
  <c r="A92"/>
  <c r="A93"/>
  <c r="A96"/>
  <c r="A97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R4" i="22"/>
  <c r="V4"/>
  <c r="P4"/>
  <c r="Q4"/>
  <c r="P1797"/>
  <c r="Q1797"/>
  <c r="R1797"/>
  <c r="S1797"/>
  <c r="P1798"/>
  <c r="Q1798"/>
  <c r="R1798"/>
  <c r="S1798"/>
  <c r="P1799"/>
  <c r="Q1799"/>
  <c r="R1799"/>
  <c r="S1799"/>
  <c r="P1800"/>
  <c r="Q1800"/>
  <c r="R1800"/>
  <c r="S1800"/>
  <c r="P1801"/>
  <c r="Q1801"/>
  <c r="R1801"/>
  <c r="S1801"/>
  <c r="P1802"/>
  <c r="Q1802"/>
  <c r="R1802"/>
  <c r="S1802"/>
  <c r="P1803"/>
  <c r="Q1803"/>
  <c r="R1803"/>
  <c r="S1803"/>
  <c r="P1804"/>
  <c r="Q1804"/>
  <c r="R1804"/>
  <c r="S1804"/>
  <c r="P1805"/>
  <c r="Q1805"/>
  <c r="R1805"/>
  <c r="S1805"/>
  <c r="P1806"/>
  <c r="Q1806"/>
  <c r="R1806"/>
  <c r="S1806"/>
  <c r="P1807"/>
  <c r="Q1807"/>
  <c r="R1807"/>
  <c r="S1807"/>
  <c r="P1808"/>
  <c r="Q1808"/>
  <c r="R1808"/>
  <c r="S1808"/>
  <c r="P1809"/>
  <c r="Q1809"/>
  <c r="R1809"/>
  <c r="S1809"/>
  <c r="P1810"/>
  <c r="Q1810"/>
  <c r="R1810"/>
  <c r="S1810"/>
  <c r="P1811"/>
  <c r="Q1811"/>
  <c r="R1811"/>
  <c r="S1811"/>
  <c r="P1812"/>
  <c r="Q1812"/>
  <c r="R1812"/>
  <c r="S1812"/>
  <c r="P1813"/>
  <c r="Q1813"/>
  <c r="R1813"/>
  <c r="S1813"/>
  <c r="P1814"/>
  <c r="Q1814"/>
  <c r="R1814"/>
  <c r="S1814"/>
  <c r="P1815"/>
  <c r="Q1815"/>
  <c r="R1815"/>
  <c r="S1815"/>
  <c r="P1816"/>
  <c r="Q1816"/>
  <c r="R1816"/>
  <c r="S1816"/>
  <c r="P1817"/>
  <c r="Q1817"/>
  <c r="R1817"/>
  <c r="S1817"/>
  <c r="P1818"/>
  <c r="Q1818"/>
  <c r="R1818"/>
  <c r="S1818"/>
  <c r="P1819"/>
  <c r="Q1819"/>
  <c r="R1819"/>
  <c r="S1819"/>
  <c r="P1820"/>
  <c r="Q1820"/>
  <c r="R1820"/>
  <c r="S1820"/>
  <c r="P1821"/>
  <c r="Q1821"/>
  <c r="R1821"/>
  <c r="S1821"/>
  <c r="P1822"/>
  <c r="Q1822"/>
  <c r="R1822"/>
  <c r="S1822"/>
  <c r="P1823"/>
  <c r="Q1823"/>
  <c r="R1823"/>
  <c r="S1823"/>
  <c r="P1824"/>
  <c r="Q1824"/>
  <c r="R1824"/>
  <c r="S1824"/>
  <c r="P1825"/>
  <c r="Q1825"/>
  <c r="R1825"/>
  <c r="S1825"/>
  <c r="P1826"/>
  <c r="Q1826"/>
  <c r="R1826"/>
  <c r="S1826"/>
  <c r="P1827"/>
  <c r="Q1827"/>
  <c r="R1827"/>
  <c r="S1827"/>
  <c r="P1828"/>
  <c r="Q1828"/>
  <c r="R1828"/>
  <c r="S1828"/>
  <c r="P1829"/>
  <c r="Q1829"/>
  <c r="R1829"/>
  <c r="S1829"/>
  <c r="P1830"/>
  <c r="Q1830"/>
  <c r="R1830"/>
  <c r="S1830"/>
  <c r="P1831"/>
  <c r="Q1831"/>
  <c r="R1831"/>
  <c r="S1831"/>
  <c r="P1832"/>
  <c r="Q1832"/>
  <c r="R1832"/>
  <c r="S1832"/>
  <c r="P1833"/>
  <c r="Q1833"/>
  <c r="R1833"/>
  <c r="S1833"/>
  <c r="P1834"/>
  <c r="Q1834"/>
  <c r="R1834"/>
  <c r="S1834"/>
  <c r="P1835"/>
  <c r="Q1835"/>
  <c r="R1835"/>
  <c r="S1835"/>
  <c r="P1836"/>
  <c r="Q1836"/>
  <c r="R1836"/>
  <c r="S1836"/>
  <c r="P1837"/>
  <c r="Q1837"/>
  <c r="R1837"/>
  <c r="S1837"/>
  <c r="P1838"/>
  <c r="Q1838"/>
  <c r="R1838"/>
  <c r="S1838"/>
  <c r="P1839"/>
  <c r="Q1839"/>
  <c r="R1839"/>
  <c r="S1839"/>
  <c r="P1840"/>
  <c r="Q1840"/>
  <c r="R1840"/>
  <c r="S1840"/>
  <c r="P1841"/>
  <c r="Q1841"/>
  <c r="R1841"/>
  <c r="S1841"/>
  <c r="P1842"/>
  <c r="Q1842"/>
  <c r="R1842"/>
  <c r="S1842"/>
  <c r="P1843"/>
  <c r="Q1843"/>
  <c r="R1843"/>
  <c r="S1843"/>
  <c r="P1844"/>
  <c r="Q1844"/>
  <c r="R1844"/>
  <c r="S1844"/>
  <c r="P1845"/>
  <c r="Q1845"/>
  <c r="R1845"/>
  <c r="S1845"/>
  <c r="P1846"/>
  <c r="Q1846"/>
  <c r="R1846"/>
  <c r="S1846"/>
  <c r="P1847"/>
  <c r="Q1847"/>
  <c r="R1847"/>
  <c r="S1847"/>
  <c r="P1848"/>
  <c r="Q1848"/>
  <c r="R1848"/>
  <c r="S1848"/>
  <c r="P1849"/>
  <c r="Q1849"/>
  <c r="R1849"/>
  <c r="S1849"/>
  <c r="P1850"/>
  <c r="Q1850"/>
  <c r="R1850"/>
  <c r="S1850"/>
  <c r="P1851"/>
  <c r="Q1851"/>
  <c r="R1851"/>
  <c r="S1851"/>
  <c r="P1852"/>
  <c r="Q1852"/>
  <c r="R1852"/>
  <c r="S1852"/>
  <c r="P1853"/>
  <c r="Q1853"/>
  <c r="R1853"/>
  <c r="S1853"/>
  <c r="P1854"/>
  <c r="Q1854"/>
  <c r="R1854"/>
  <c r="S1854"/>
  <c r="P1855"/>
  <c r="Q1855"/>
  <c r="R1855"/>
  <c r="S1855"/>
  <c r="P1856"/>
  <c r="Q1856"/>
  <c r="R1856"/>
  <c r="S1856"/>
  <c r="P1857"/>
  <c r="Q1857"/>
  <c r="R1857"/>
  <c r="S1857"/>
  <c r="P1858"/>
  <c r="Q1858"/>
  <c r="R1858"/>
  <c r="S1858"/>
  <c r="P1859"/>
  <c r="Q1859"/>
  <c r="R1859"/>
  <c r="S1859"/>
  <c r="P1860"/>
  <c r="Q1860"/>
  <c r="R1860"/>
  <c r="S1860"/>
  <c r="P1861"/>
  <c r="Q1861"/>
  <c r="R1861"/>
  <c r="S1861"/>
  <c r="P1862"/>
  <c r="Q1862"/>
  <c r="R1862"/>
  <c r="S1862"/>
  <c r="P1863"/>
  <c r="Q1863"/>
  <c r="R1863"/>
  <c r="S1863"/>
  <c r="P1864"/>
  <c r="Q1864"/>
  <c r="R1864"/>
  <c r="S1864"/>
  <c r="P1865"/>
  <c r="Q1865"/>
  <c r="R1865"/>
  <c r="S1865"/>
  <c r="P1866"/>
  <c r="Q1866"/>
  <c r="R1866"/>
  <c r="S1866"/>
  <c r="P1867"/>
  <c r="Q1867"/>
  <c r="R1867"/>
  <c r="S1867"/>
  <c r="P1868"/>
  <c r="Q1868"/>
  <c r="R1868"/>
  <c r="S1868"/>
  <c r="P1869"/>
  <c r="Q1869"/>
  <c r="R1869"/>
  <c r="S1869"/>
  <c r="P1870"/>
  <c r="Q1870"/>
  <c r="R1870"/>
  <c r="S1870"/>
  <c r="P1871"/>
  <c r="Q1871"/>
  <c r="R1871"/>
  <c r="S1871"/>
  <c r="P1872"/>
  <c r="Q1872"/>
  <c r="R1872"/>
  <c r="S1872"/>
  <c r="P1873"/>
  <c r="Q1873"/>
  <c r="R1873"/>
  <c r="S1873"/>
  <c r="P1874"/>
  <c r="Q1874"/>
  <c r="R1874"/>
  <c r="S1874"/>
  <c r="P1875"/>
  <c r="Q1875"/>
  <c r="R1875"/>
  <c r="S1875"/>
  <c r="P1876"/>
  <c r="Q1876"/>
  <c r="R1876"/>
  <c r="S1876"/>
  <c r="P1877"/>
  <c r="Q1877"/>
  <c r="R1877"/>
  <c r="S1877"/>
  <c r="P1878"/>
  <c r="Q1878"/>
  <c r="R1878"/>
  <c r="S1878"/>
  <c r="P1879"/>
  <c r="Q1879"/>
  <c r="R1879"/>
  <c r="S1879"/>
  <c r="P1880"/>
  <c r="Q1880"/>
  <c r="R1880"/>
  <c r="S1880"/>
  <c r="P1881"/>
  <c r="Q1881"/>
  <c r="R1881"/>
  <c r="S1881"/>
  <c r="P1882"/>
  <c r="Q1882"/>
  <c r="R1882"/>
  <c r="S1882"/>
  <c r="P1883"/>
  <c r="Q1883"/>
  <c r="R1883"/>
  <c r="S1883"/>
  <c r="P1884"/>
  <c r="Q1884"/>
  <c r="R1884"/>
  <c r="S1884"/>
  <c r="P1885"/>
  <c r="Q1885"/>
  <c r="R1885"/>
  <c r="S1885"/>
  <c r="P1886"/>
  <c r="Q1886"/>
  <c r="R1886"/>
  <c r="S1886"/>
  <c r="P1887"/>
  <c r="Q1887"/>
  <c r="R1887"/>
  <c r="S1887"/>
  <c r="P1888"/>
  <c r="Q1888"/>
  <c r="R1888"/>
  <c r="S1888"/>
  <c r="P1889"/>
  <c r="Q1889"/>
  <c r="R1889"/>
  <c r="S1889"/>
  <c r="P1890"/>
  <c r="Q1890"/>
  <c r="R1890"/>
  <c r="S1890"/>
  <c r="P1891"/>
  <c r="Q1891"/>
  <c r="R1891"/>
  <c r="S1891"/>
  <c r="P1892"/>
  <c r="Q1892"/>
  <c r="R1892"/>
  <c r="S1892"/>
  <c r="P1893"/>
  <c r="Q1893"/>
  <c r="R1893"/>
  <c r="S1893"/>
  <c r="P1894"/>
  <c r="Q1894"/>
  <c r="R1894"/>
  <c r="S1894"/>
  <c r="P1895"/>
  <c r="Q1895"/>
  <c r="R1895"/>
  <c r="S1895"/>
  <c r="P1896"/>
  <c r="Q1896"/>
  <c r="R1896"/>
  <c r="S1896"/>
  <c r="P1897"/>
  <c r="Q1897"/>
  <c r="R1897"/>
  <c r="S1897"/>
  <c r="P1898"/>
  <c r="Q1898"/>
  <c r="R1898"/>
  <c r="S1898"/>
  <c r="P1899"/>
  <c r="Q1899"/>
  <c r="R1899"/>
  <c r="S1899"/>
  <c r="P1900"/>
  <c r="Q1900"/>
  <c r="R1900"/>
  <c r="S1900"/>
  <c r="P1901"/>
  <c r="Q1901"/>
  <c r="R1901"/>
  <c r="S1901"/>
  <c r="P1902"/>
  <c r="Q1902"/>
  <c r="R1902"/>
  <c r="S1902"/>
  <c r="P1903"/>
  <c r="Q1903"/>
  <c r="R1903"/>
  <c r="S1903"/>
  <c r="P1904"/>
  <c r="Q1904"/>
  <c r="R1904"/>
  <c r="S1904"/>
  <c r="P1905"/>
  <c r="Q1905"/>
  <c r="R1905"/>
  <c r="S1905"/>
  <c r="P1906"/>
  <c r="Q1906"/>
  <c r="R1906"/>
  <c r="S1906"/>
  <c r="P1907"/>
  <c r="Q1907"/>
  <c r="R1907"/>
  <c r="S1907"/>
  <c r="P1908"/>
  <c r="Q1908"/>
  <c r="R1908"/>
  <c r="S1908"/>
  <c r="P1909"/>
  <c r="Q1909"/>
  <c r="R1909"/>
  <c r="S1909"/>
  <c r="P1910"/>
  <c r="Q1910"/>
  <c r="R1910"/>
  <c r="S1910"/>
  <c r="P1911"/>
  <c r="Q1911"/>
  <c r="R1911"/>
  <c r="S1911"/>
  <c r="P1912"/>
  <c r="Q1912"/>
  <c r="R1912"/>
  <c r="S1912"/>
  <c r="P1913"/>
  <c r="Q1913"/>
  <c r="R1913"/>
  <c r="S1913"/>
  <c r="P1914"/>
  <c r="Q1914"/>
  <c r="R1914"/>
  <c r="S1914"/>
  <c r="P1915"/>
  <c r="Q1915"/>
  <c r="R1915"/>
  <c r="S1915"/>
  <c r="P1916"/>
  <c r="Q1916"/>
  <c r="R1916"/>
  <c r="S1916"/>
  <c r="P1917"/>
  <c r="Q1917"/>
  <c r="R1917"/>
  <c r="S1917"/>
  <c r="P1918"/>
  <c r="Q1918"/>
  <c r="R1918"/>
  <c r="S1918"/>
  <c r="P1919"/>
  <c r="Q1919"/>
  <c r="R1919"/>
  <c r="S1919"/>
  <c r="P1920"/>
  <c r="Q1920"/>
  <c r="R1920"/>
  <c r="S1920"/>
  <c r="P1921"/>
  <c r="Q1921"/>
  <c r="R1921"/>
  <c r="S1921"/>
  <c r="P1922"/>
  <c r="Q1922"/>
  <c r="R1922"/>
  <c r="S1922"/>
  <c r="P1923"/>
  <c r="Q1923"/>
  <c r="R1923"/>
  <c r="S1923"/>
  <c r="P1924"/>
  <c r="Q1924"/>
  <c r="R1924"/>
  <c r="S1924"/>
  <c r="P1925"/>
  <c r="Q1925"/>
  <c r="R1925"/>
  <c r="S1925"/>
  <c r="P1926"/>
  <c r="Q1926"/>
  <c r="R1926"/>
  <c r="S1926"/>
  <c r="P1927"/>
  <c r="Q1927"/>
  <c r="R1927"/>
  <c r="S1927"/>
  <c r="P1928"/>
  <c r="Q1928"/>
  <c r="R1928"/>
  <c r="S1928"/>
  <c r="P1929"/>
  <c r="Q1929"/>
  <c r="R1929"/>
  <c r="S1929"/>
  <c r="P1930"/>
  <c r="Q1930"/>
  <c r="R1930"/>
  <c r="S1930"/>
  <c r="P1931"/>
  <c r="Q1931"/>
  <c r="R1931"/>
  <c r="S1931"/>
  <c r="P1932"/>
  <c r="Q1932"/>
  <c r="R1932"/>
  <c r="S1932"/>
  <c r="P1933"/>
  <c r="Q1933"/>
  <c r="R1933"/>
  <c r="S1933"/>
  <c r="P1934"/>
  <c r="Q1934"/>
  <c r="R1934"/>
  <c r="S1934"/>
  <c r="P1935"/>
  <c r="Q1935"/>
  <c r="R1935"/>
  <c r="S1935"/>
  <c r="P1936"/>
  <c r="Q1936"/>
  <c r="R1936"/>
  <c r="S1936"/>
  <c r="P1937"/>
  <c r="Q1937"/>
  <c r="R1937"/>
  <c r="S1937"/>
  <c r="P1938"/>
  <c r="Q1938"/>
  <c r="R1938"/>
  <c r="S1938"/>
  <c r="P1939"/>
  <c r="Q1939"/>
  <c r="R1939"/>
  <c r="S1939"/>
  <c r="P1940"/>
  <c r="Q1940"/>
  <c r="R1940"/>
  <c r="S1940"/>
  <c r="P1941"/>
  <c r="Q1941"/>
  <c r="R1941"/>
  <c r="S1941"/>
  <c r="P1942"/>
  <c r="Q1942"/>
  <c r="R1942"/>
  <c r="S1942"/>
  <c r="P1943"/>
  <c r="Q1943"/>
  <c r="R1943"/>
  <c r="S1943"/>
  <c r="P1944"/>
  <c r="Q1944"/>
  <c r="R1944"/>
  <c r="S1944"/>
  <c r="P1945"/>
  <c r="Q1945"/>
  <c r="R1945"/>
  <c r="S1945"/>
  <c r="P1946"/>
  <c r="Q1946"/>
  <c r="R1946"/>
  <c r="S1946"/>
  <c r="P1947"/>
  <c r="Q1947"/>
  <c r="R1947"/>
  <c r="S1947"/>
  <c r="P1948"/>
  <c r="Q1948"/>
  <c r="R1948"/>
  <c r="S1948"/>
  <c r="P1949"/>
  <c r="Q1949"/>
  <c r="R1949"/>
  <c r="S1949"/>
  <c r="P1950"/>
  <c r="Q1950"/>
  <c r="R1950"/>
  <c r="S1950"/>
  <c r="P1951"/>
  <c r="Q1951"/>
  <c r="R1951"/>
  <c r="S1951"/>
  <c r="P1952"/>
  <c r="Q1952"/>
  <c r="R1952"/>
  <c r="S1952"/>
  <c r="P1953"/>
  <c r="Q1953"/>
  <c r="R1953"/>
  <c r="S1953"/>
  <c r="P1954"/>
  <c r="Q1954"/>
  <c r="R1954"/>
  <c r="S1954"/>
  <c r="S12"/>
  <c r="V12"/>
  <c r="S44"/>
  <c r="V44"/>
  <c r="S76"/>
  <c r="V76"/>
  <c r="S108"/>
  <c r="V108"/>
  <c r="V124"/>
  <c r="S140"/>
  <c r="V140"/>
  <c r="V156"/>
  <c r="S172"/>
  <c r="V172"/>
  <c r="V188"/>
  <c r="S204"/>
  <c r="V204"/>
  <c r="V220"/>
  <c r="S236"/>
  <c r="V236"/>
  <c r="V252"/>
  <c r="S956"/>
  <c r="V956"/>
  <c r="S972"/>
  <c r="V972"/>
  <c r="S1703"/>
  <c r="V1703"/>
  <c r="S1711"/>
  <c r="V1711"/>
  <c r="S1719"/>
  <c r="V1719"/>
  <c r="S1727"/>
  <c r="V1727"/>
  <c r="V60"/>
  <c r="V180"/>
  <c r="V36"/>
  <c r="V52"/>
  <c r="V68"/>
  <c r="V132"/>
  <c r="V196"/>
  <c r="S8"/>
  <c r="V8"/>
  <c r="S16"/>
  <c r="V16"/>
  <c r="S24"/>
  <c r="S32"/>
  <c r="S40"/>
  <c r="V40"/>
  <c r="V48"/>
  <c r="S64"/>
  <c r="S72"/>
  <c r="V72"/>
  <c r="S80"/>
  <c r="V80"/>
  <c r="S88"/>
  <c r="S96"/>
  <c r="S104"/>
  <c r="V104"/>
  <c r="S112"/>
  <c r="V112"/>
  <c r="S128"/>
  <c r="S136"/>
  <c r="V136"/>
  <c r="S144"/>
  <c r="V144"/>
  <c r="S152"/>
  <c r="S160"/>
  <c r="S168"/>
  <c r="V168"/>
  <c r="S176"/>
  <c r="V176"/>
  <c r="S192"/>
  <c r="S200"/>
  <c r="V200"/>
  <c r="S208"/>
  <c r="V208"/>
  <c r="S216"/>
  <c r="S224"/>
  <c r="S232"/>
  <c r="V232"/>
  <c r="S240"/>
  <c r="V240"/>
  <c r="S256"/>
  <c r="S5"/>
  <c r="S7"/>
  <c r="S11"/>
  <c r="S15"/>
  <c r="S19"/>
  <c r="S23"/>
  <c r="V23"/>
  <c r="S27"/>
  <c r="V27"/>
  <c r="V31"/>
  <c r="S35"/>
  <c r="V35"/>
  <c r="S43"/>
  <c r="S51"/>
  <c r="S55"/>
  <c r="V55"/>
  <c r="S59"/>
  <c r="V59"/>
  <c r="S63"/>
  <c r="V63"/>
  <c r="S67"/>
  <c r="V67"/>
  <c r="S71"/>
  <c r="S75"/>
  <c r="S79"/>
  <c r="S83"/>
  <c r="V87"/>
  <c r="S91"/>
  <c r="V91"/>
  <c r="S95"/>
  <c r="V95"/>
  <c r="S99"/>
  <c r="V99"/>
  <c r="S107"/>
  <c r="S115"/>
  <c r="S119"/>
  <c r="V119"/>
  <c r="S123"/>
  <c r="V123"/>
  <c r="S127"/>
  <c r="V127"/>
  <c r="S131"/>
  <c r="V131"/>
  <c r="S135"/>
  <c r="S139"/>
  <c r="S143"/>
  <c r="S147"/>
  <c r="S151"/>
  <c r="V151"/>
  <c r="S155"/>
  <c r="V155"/>
  <c r="S159"/>
  <c r="V159"/>
  <c r="S163"/>
  <c r="V163"/>
  <c r="S171"/>
  <c r="S179"/>
  <c r="S183"/>
  <c r="V183"/>
  <c r="S187"/>
  <c r="V187"/>
  <c r="S191"/>
  <c r="V191"/>
  <c r="S195"/>
  <c r="V195"/>
  <c r="S199"/>
  <c r="S203"/>
  <c r="S207"/>
  <c r="S211"/>
  <c r="S215"/>
  <c r="V215"/>
  <c r="S219"/>
  <c r="V219"/>
  <c r="S223"/>
  <c r="V223"/>
  <c r="S227"/>
  <c r="V227"/>
  <c r="S235"/>
  <c r="S243"/>
  <c r="S247"/>
  <c r="V247"/>
  <c r="S251"/>
  <c r="V251"/>
  <c r="S255"/>
  <c r="V255"/>
  <c r="S259"/>
  <c r="V259"/>
  <c r="V17"/>
  <c r="V49"/>
  <c r="S4"/>
  <c r="V92"/>
  <c r="V41"/>
  <c r="V50"/>
  <c r="V70"/>
  <c r="V78"/>
  <c r="V133"/>
  <c r="S105"/>
  <c r="V20"/>
  <c r="V14"/>
  <c r="Q1784"/>
  <c r="V65"/>
  <c r="V116"/>
  <c r="S28"/>
  <c r="V1524"/>
  <c r="V22"/>
  <c r="V30"/>
  <c r="V58"/>
  <c r="V84"/>
  <c r="V90"/>
  <c r="V98"/>
  <c r="V121"/>
  <c r="V129"/>
  <c r="V150"/>
  <c r="V158"/>
  <c r="V181"/>
  <c r="V189"/>
  <c r="V212"/>
  <c r="V218"/>
  <c r="V226"/>
  <c r="V249"/>
  <c r="V257"/>
  <c r="S21"/>
  <c r="S29"/>
  <c r="S57"/>
  <c r="S66"/>
  <c r="S86"/>
  <c r="S94"/>
  <c r="S148"/>
  <c r="S149"/>
  <c r="S157"/>
  <c r="S185"/>
  <c r="S186"/>
  <c r="S193"/>
  <c r="S194"/>
  <c r="S214"/>
  <c r="S222"/>
  <c r="S239"/>
  <c r="S231"/>
  <c r="S175"/>
  <c r="S167"/>
  <c r="S111"/>
  <c r="S103"/>
  <c r="S47"/>
  <c r="S39"/>
  <c r="S248"/>
  <c r="S184"/>
  <c r="S120"/>
  <c r="S56"/>
  <c r="V875"/>
  <c r="V33"/>
  <c r="V244"/>
  <c r="V26"/>
  <c r="V54"/>
  <c r="V62"/>
  <c r="V117"/>
  <c r="V125"/>
  <c r="V154"/>
  <c r="V162"/>
  <c r="V245"/>
  <c r="V253"/>
  <c r="V891"/>
  <c r="V907"/>
  <c r="V923"/>
  <c r="V939"/>
  <c r="V955"/>
  <c r="S1784"/>
  <c r="S1785"/>
  <c r="S1786"/>
</calcChain>
</file>

<file path=xl/sharedStrings.xml><?xml version="1.0" encoding="utf-8"?>
<sst xmlns="http://schemas.openxmlformats.org/spreadsheetml/2006/main" count="25768" uniqueCount="2160">
  <si>
    <r>
      <t>33</t>
    </r>
    <r>
      <rPr>
        <sz val="7"/>
        <rFont val="Times New Roman"/>
        <family val="1"/>
        <charset val="204"/>
      </rPr>
      <t xml:space="preserve">     </t>
    </r>
    <r>
      <rPr>
        <sz val="11"/>
        <rFont val="Arial"/>
        <family val="2"/>
        <charset val="204"/>
      </rPr>
      <t> </t>
    </r>
  </si>
  <si>
    <r>
      <t>33.1</t>
    </r>
    <r>
      <rPr>
        <b/>
        <sz val="7"/>
        <rFont val="Times New Roman"/>
        <family val="1"/>
        <charset val="204"/>
      </rPr>
      <t xml:space="preserve">  </t>
    </r>
    <r>
      <rPr>
        <b/>
        <sz val="11"/>
        <rFont val="Arial"/>
        <family val="2"/>
        <charset val="204"/>
      </rPr>
      <t> </t>
    </r>
  </si>
  <si>
    <t>Видеосервер DEPO Storm 3400G2 (архив 20Тб)</t>
  </si>
  <si>
    <t>DEPO Storm W10_fW64/ 3400G2 2xE5-2620v4/ 16GBRE2/A8405/AFM7/1DT240/ 5T4000G7/ 2T4000G7/ 2GLAN_i210/8D/6E/2CH/IPMI+/ 550W2HS1/ RMK/ CAR3S</t>
  </si>
  <si>
    <r>
      <t>33.2</t>
    </r>
    <r>
      <rPr>
        <b/>
        <sz val="7"/>
        <rFont val="Times New Roman"/>
        <family val="1"/>
        <charset val="204"/>
      </rPr>
      <t xml:space="preserve">  </t>
    </r>
    <r>
      <rPr>
        <b/>
        <sz val="11"/>
        <rFont val="Arial"/>
        <family val="2"/>
        <charset val="204"/>
      </rPr>
      <t> </t>
    </r>
  </si>
  <si>
    <r>
      <t>33.3</t>
    </r>
    <r>
      <rPr>
        <b/>
        <sz val="7"/>
        <rFont val="Times New Roman"/>
        <family val="1"/>
        <charset val="204"/>
      </rPr>
      <t xml:space="preserve">  </t>
    </r>
    <r>
      <rPr>
        <b/>
        <sz val="11"/>
        <rFont val="Arial"/>
        <family val="2"/>
        <charset val="204"/>
      </rPr>
      <t> </t>
    </r>
  </si>
  <si>
    <r>
      <t>33.4</t>
    </r>
    <r>
      <rPr>
        <b/>
        <sz val="7"/>
        <rFont val="Times New Roman"/>
        <family val="1"/>
        <charset val="204"/>
      </rPr>
      <t xml:space="preserve">  </t>
    </r>
    <r>
      <rPr>
        <b/>
        <sz val="11"/>
        <rFont val="Arial"/>
        <family val="2"/>
        <charset val="204"/>
      </rPr>
      <t> </t>
    </r>
  </si>
  <si>
    <r>
      <t>33.5</t>
    </r>
    <r>
      <rPr>
        <b/>
        <sz val="7"/>
        <rFont val="Times New Roman"/>
        <family val="1"/>
        <charset val="204"/>
      </rPr>
      <t xml:space="preserve">  </t>
    </r>
    <r>
      <rPr>
        <b/>
        <sz val="11"/>
        <rFont val="Arial"/>
        <family val="2"/>
        <charset val="204"/>
      </rPr>
      <t> </t>
    </r>
  </si>
  <si>
    <r>
      <t>34</t>
    </r>
    <r>
      <rPr>
        <sz val="7"/>
        <rFont val="Times New Roman"/>
        <family val="1"/>
        <charset val="204"/>
      </rPr>
      <t xml:space="preserve">     </t>
    </r>
    <r>
      <rPr>
        <sz val="11"/>
        <rFont val="Arial"/>
        <family val="2"/>
        <charset val="204"/>
      </rPr>
      <t> </t>
    </r>
  </si>
  <si>
    <t>Видеосервер системы распознавания номеров в составе:</t>
  </si>
  <si>
    <r>
      <t>34.1</t>
    </r>
    <r>
      <rPr>
        <b/>
        <sz val="7"/>
        <rFont val="Times New Roman"/>
        <family val="1"/>
        <charset val="204"/>
      </rPr>
      <t xml:space="preserve">  </t>
    </r>
    <r>
      <rPr>
        <b/>
        <sz val="11"/>
        <rFont val="Arial"/>
        <family val="2"/>
        <charset val="204"/>
      </rPr>
      <t> </t>
    </r>
  </si>
  <si>
    <t>Видеосервер распознавания номеров автотранспорта 1*CPU Intel® Xeon® E5-2603v3 15Mb Cache 6C/6T / 1.60Ghz / 6.40GT/s – 1 шт. 8GB DDR4 2133MHz ECC REG – 2 шт. HDD 3000 Gb 7200 rpm SATA for servers – 5 шт. RAID SAS контроллер LSI 2108 PCIe2 8 портов аппар (RAID 0, 1, 10, 5, 6) кэш-память 512Mb** - 1 шт. SVGA 1024Mb Radeon R5 230 1024MB DDR3 (64bit) DVI VGA HDMI Lp – 1 шт. Microsoft Windows Server 2012 Standard (на 2 процессора / включает 2 лицензии на виртуальные машины) 1 – шт.</t>
  </si>
  <si>
    <t>Aquarius Srv T50 D26</t>
  </si>
  <si>
    <t>Aquarius</t>
  </si>
  <si>
    <r>
      <t>34.2</t>
    </r>
    <r>
      <rPr>
        <b/>
        <sz val="7"/>
        <rFont val="Times New Roman"/>
        <family val="1"/>
        <charset val="204"/>
      </rPr>
      <t xml:space="preserve">  </t>
    </r>
    <r>
      <rPr>
        <b/>
        <sz val="11"/>
        <rFont val="Arial"/>
        <family val="2"/>
        <charset val="204"/>
      </rPr>
      <t> </t>
    </r>
  </si>
  <si>
    <t>Обеспечение программное Бастион-2 - VideoNova</t>
  </si>
  <si>
    <t>Бастион-2 - VideoNova</t>
  </si>
  <si>
    <t>НИЦ ФОРС</t>
  </si>
  <si>
    <r>
      <t>34.3</t>
    </r>
    <r>
      <rPr>
        <b/>
        <sz val="7"/>
        <rFont val="Times New Roman"/>
        <family val="1"/>
        <charset val="204"/>
      </rPr>
      <t xml:space="preserve">  </t>
    </r>
    <r>
      <rPr>
        <b/>
        <sz val="11"/>
        <rFont val="Arial"/>
        <family val="2"/>
        <charset val="204"/>
      </rPr>
      <t> </t>
    </r>
  </si>
  <si>
    <t>Система распознавания автомобильных номеров. 2 канала распознавания + 2 дополнительных обзорных канала</t>
  </si>
  <si>
    <t>VideoNova-Номер (исп.2) A50-IP-2</t>
  </si>
  <si>
    <r>
      <t>35</t>
    </r>
    <r>
      <rPr>
        <sz val="7"/>
        <rFont val="Times New Roman"/>
        <family val="1"/>
        <charset val="204"/>
      </rPr>
      <t xml:space="preserve">     </t>
    </r>
    <r>
      <rPr>
        <sz val="11"/>
        <rFont val="Arial"/>
        <family val="2"/>
        <charset val="204"/>
      </rPr>
      <t> </t>
    </r>
  </si>
  <si>
    <t>КВМ-коммутатор 8-портовый, PS/2, USB, VGA, с ЖК дисплеем, разъемом гирляндного подключения и поддержкой USB-периферии</t>
  </si>
  <si>
    <t>CL5708N</t>
  </si>
  <si>
    <t>13,47</t>
  </si>
  <si>
    <r>
      <t>36</t>
    </r>
    <r>
      <rPr>
        <sz val="7"/>
        <rFont val="Times New Roman"/>
        <family val="1"/>
        <charset val="204"/>
      </rPr>
      <t xml:space="preserve">     </t>
    </r>
    <r>
      <rPr>
        <sz val="11"/>
        <rFont val="Arial"/>
        <family val="2"/>
        <charset val="204"/>
      </rPr>
      <t> </t>
    </r>
  </si>
  <si>
    <r>
      <t>36.1</t>
    </r>
    <r>
      <rPr>
        <b/>
        <sz val="7"/>
        <rFont val="Times New Roman"/>
        <family val="1"/>
        <charset val="204"/>
      </rPr>
      <t xml:space="preserve">  </t>
    </r>
    <r>
      <rPr>
        <b/>
        <sz val="11"/>
        <rFont val="Arial"/>
        <family val="2"/>
        <charset val="204"/>
      </rPr>
      <t> </t>
    </r>
  </si>
  <si>
    <t>Станция рабочая оператора DEPO Race ST318 (2 монитора)</t>
  </si>
  <si>
    <t>DEPO Race ST318 W10_P64/ Z270/ i7-6700/ 4G2133/ SSD128G/1024_GT710/ USB3.0/ KBu/Mu/ 500W/ RMK/ CAR3WS</t>
  </si>
  <si>
    <r>
      <t>36.2</t>
    </r>
    <r>
      <rPr>
        <b/>
        <sz val="7"/>
        <rFont val="Times New Roman"/>
        <family val="1"/>
        <charset val="204"/>
      </rPr>
      <t xml:space="preserve">  </t>
    </r>
    <r>
      <rPr>
        <b/>
        <sz val="11"/>
        <rFont val="Arial"/>
        <family val="2"/>
        <charset val="204"/>
      </rPr>
      <t> </t>
    </r>
  </si>
  <si>
    <r>
      <t>36.3</t>
    </r>
    <r>
      <rPr>
        <b/>
        <sz val="7"/>
        <rFont val="Times New Roman"/>
        <family val="1"/>
        <charset val="204"/>
      </rPr>
      <t xml:space="preserve">  </t>
    </r>
    <r>
      <rPr>
        <b/>
        <sz val="11"/>
        <rFont val="Arial"/>
        <family val="2"/>
        <charset val="204"/>
      </rPr>
      <t> </t>
    </r>
  </si>
  <si>
    <r>
      <t>37</t>
    </r>
    <r>
      <rPr>
        <sz val="7"/>
        <rFont val="Times New Roman"/>
        <family val="1"/>
        <charset val="204"/>
      </rPr>
      <t xml:space="preserve">     </t>
    </r>
    <r>
      <rPr>
        <sz val="11"/>
        <rFont val="Arial"/>
        <family val="2"/>
        <charset val="204"/>
      </rPr>
      <t> </t>
    </r>
  </si>
  <si>
    <t>Монитор 21.5", тип матрицы экрана TFT TN, разрешение 1920x1080 (16:9), подсветка без мерцания (Flicker-Free) подключение: VGA, DVI</t>
  </si>
  <si>
    <t>S22E200B</t>
  </si>
  <si>
    <t>Самсунг</t>
  </si>
  <si>
    <r>
      <t>38</t>
    </r>
    <r>
      <rPr>
        <sz val="7"/>
        <rFont val="Times New Roman"/>
        <family val="1"/>
        <charset val="204"/>
      </rPr>
      <t xml:space="preserve">     </t>
    </r>
    <r>
      <rPr>
        <sz val="11"/>
        <rFont val="Arial"/>
        <family val="2"/>
        <charset val="204"/>
      </rPr>
      <t> </t>
    </r>
  </si>
  <si>
    <t>СИПБ1,5БА.9-11</t>
  </si>
  <si>
    <r>
      <t>39</t>
    </r>
    <r>
      <rPr>
        <sz val="7"/>
        <rFont val="Times New Roman"/>
        <family val="1"/>
        <charset val="204"/>
      </rPr>
      <t xml:space="preserve">     </t>
    </r>
    <r>
      <rPr>
        <sz val="11"/>
        <rFont val="Arial"/>
        <family val="2"/>
        <charset val="204"/>
      </rPr>
      <t> </t>
    </r>
  </si>
  <si>
    <r>
      <t>40</t>
    </r>
    <r>
      <rPr>
        <sz val="7"/>
        <rFont val="Times New Roman"/>
        <family val="1"/>
        <charset val="204"/>
      </rPr>
      <t xml:space="preserve">     </t>
    </r>
    <r>
      <rPr>
        <sz val="11"/>
        <rFont val="Arial"/>
        <family val="2"/>
        <charset val="204"/>
      </rPr>
      <t> </t>
    </r>
  </si>
  <si>
    <r>
      <t>41</t>
    </r>
    <r>
      <rPr>
        <sz val="7"/>
        <rFont val="Times New Roman"/>
        <family val="1"/>
        <charset val="204"/>
      </rPr>
      <t xml:space="preserve">     </t>
    </r>
    <r>
      <rPr>
        <sz val="11"/>
        <rFont val="Arial"/>
        <family val="2"/>
        <charset val="204"/>
      </rPr>
      <t> </t>
    </r>
  </si>
  <si>
    <r>
      <t>42</t>
    </r>
    <r>
      <rPr>
        <sz val="7"/>
        <rFont val="Times New Roman"/>
        <family val="1"/>
        <charset val="204"/>
      </rPr>
      <t xml:space="preserve">     </t>
    </r>
    <r>
      <rPr>
        <sz val="11"/>
        <rFont val="Arial"/>
        <family val="2"/>
        <charset val="204"/>
      </rPr>
      <t> </t>
    </r>
  </si>
  <si>
    <r>
      <t>43</t>
    </r>
    <r>
      <rPr>
        <sz val="7"/>
        <rFont val="Times New Roman"/>
        <family val="1"/>
        <charset val="204"/>
      </rPr>
      <t xml:space="preserve">     </t>
    </r>
    <r>
      <rPr>
        <sz val="11"/>
        <rFont val="Arial"/>
        <family val="2"/>
        <charset val="204"/>
      </rPr>
      <t> </t>
    </r>
  </si>
  <si>
    <r>
      <t>44</t>
    </r>
    <r>
      <rPr>
        <sz val="7"/>
        <rFont val="Times New Roman"/>
        <family val="1"/>
        <charset val="204"/>
      </rPr>
      <t xml:space="preserve">     </t>
    </r>
    <r>
      <rPr>
        <sz val="11"/>
        <rFont val="Arial"/>
        <family val="2"/>
        <charset val="204"/>
      </rPr>
      <t> </t>
    </r>
  </si>
  <si>
    <r>
      <t>45</t>
    </r>
    <r>
      <rPr>
        <sz val="7"/>
        <rFont val="Times New Roman"/>
        <family val="1"/>
        <charset val="204"/>
      </rPr>
      <t xml:space="preserve">     </t>
    </r>
    <r>
      <rPr>
        <sz val="11"/>
        <rFont val="Arial"/>
        <family val="2"/>
        <charset val="204"/>
      </rPr>
      <t> </t>
    </r>
  </si>
  <si>
    <r>
      <t>46</t>
    </r>
    <r>
      <rPr>
        <sz val="7"/>
        <rFont val="Times New Roman"/>
        <family val="1"/>
        <charset val="204"/>
      </rPr>
      <t xml:space="preserve">     </t>
    </r>
    <r>
      <rPr>
        <sz val="11"/>
        <rFont val="Arial"/>
        <family val="2"/>
        <charset val="204"/>
      </rPr>
      <t> </t>
    </r>
  </si>
  <si>
    <r>
      <t>47</t>
    </r>
    <r>
      <rPr>
        <sz val="7"/>
        <rFont val="Times New Roman"/>
        <family val="1"/>
        <charset val="204"/>
      </rPr>
      <t xml:space="preserve">     </t>
    </r>
    <r>
      <rPr>
        <sz val="11"/>
        <rFont val="Arial"/>
        <family val="2"/>
        <charset val="204"/>
      </rPr>
      <t> </t>
    </r>
  </si>
  <si>
    <r>
      <t>48</t>
    </r>
    <r>
      <rPr>
        <sz val="7"/>
        <rFont val="Times New Roman"/>
        <family val="1"/>
        <charset val="204"/>
      </rPr>
      <t xml:space="preserve">     </t>
    </r>
    <r>
      <rPr>
        <sz val="11"/>
        <rFont val="Arial"/>
        <family val="2"/>
        <charset val="204"/>
      </rPr>
      <t> </t>
    </r>
  </si>
  <si>
    <r>
      <t>49</t>
    </r>
    <r>
      <rPr>
        <sz val="7"/>
        <rFont val="Times New Roman"/>
        <family val="1"/>
        <charset val="204"/>
      </rPr>
      <t xml:space="preserve">     </t>
    </r>
    <r>
      <rPr>
        <sz val="11"/>
        <rFont val="Arial"/>
        <family val="2"/>
        <charset val="204"/>
      </rPr>
      <t> </t>
    </r>
  </si>
  <si>
    <r>
      <t>50</t>
    </r>
    <r>
      <rPr>
        <sz val="7"/>
        <rFont val="Times New Roman"/>
        <family val="1"/>
        <charset val="204"/>
      </rPr>
      <t xml:space="preserve">     </t>
    </r>
    <r>
      <rPr>
        <sz val="11"/>
        <rFont val="Arial"/>
        <family val="2"/>
        <charset val="204"/>
      </rPr>
      <t> </t>
    </r>
  </si>
  <si>
    <r>
      <t>51</t>
    </r>
    <r>
      <rPr>
        <sz val="7"/>
        <rFont val="Times New Roman"/>
        <family val="1"/>
        <charset val="204"/>
      </rPr>
      <t xml:space="preserve">     </t>
    </r>
    <r>
      <rPr>
        <sz val="11"/>
        <rFont val="Arial"/>
        <family val="2"/>
        <charset val="204"/>
      </rPr>
      <t> </t>
    </r>
  </si>
  <si>
    <r>
      <t>52</t>
    </r>
    <r>
      <rPr>
        <sz val="7"/>
        <rFont val="Times New Roman"/>
        <family val="1"/>
        <charset val="204"/>
      </rPr>
      <t xml:space="preserve">     </t>
    </r>
    <r>
      <rPr>
        <sz val="11"/>
        <rFont val="Arial"/>
        <family val="2"/>
        <charset val="204"/>
      </rPr>
      <t> </t>
    </r>
  </si>
  <si>
    <r>
      <t>53</t>
    </r>
    <r>
      <rPr>
        <sz val="7"/>
        <rFont val="Times New Roman"/>
        <family val="1"/>
        <charset val="204"/>
      </rPr>
      <t xml:space="preserve">     </t>
    </r>
    <r>
      <rPr>
        <sz val="11"/>
        <rFont val="Arial"/>
        <family val="2"/>
        <charset val="204"/>
      </rPr>
      <t> </t>
    </r>
  </si>
  <si>
    <t xml:space="preserve">Коробка монтажная </t>
  </si>
  <si>
    <t>LTV-BMW-JB3-E</t>
  </si>
  <si>
    <r>
      <t>3</t>
    </r>
    <r>
      <rPr>
        <sz val="7"/>
        <rFont val="Times New Roman"/>
        <family val="1"/>
        <charset val="204"/>
      </rPr>
      <t xml:space="preserve">       </t>
    </r>
    <r>
      <rPr>
        <sz val="11"/>
        <rFont val="Arial"/>
        <family val="2"/>
        <charset val="204"/>
      </rPr>
      <t> </t>
    </r>
  </si>
  <si>
    <t>Блок розеток Rem-10 без шнура с выкл., 8 Sсhuko, вход IEC 60320 C14, 10A</t>
  </si>
  <si>
    <t>R-10-8S-V-440-Z</t>
  </si>
  <si>
    <t>0,6</t>
  </si>
  <si>
    <r>
      <t>4</t>
    </r>
    <r>
      <rPr>
        <sz val="7"/>
        <rFont val="Times New Roman"/>
        <family val="1"/>
        <charset val="204"/>
      </rPr>
      <t xml:space="preserve">       </t>
    </r>
    <r>
      <rPr>
        <sz val="11"/>
        <rFont val="Arial"/>
        <family val="2"/>
        <charset val="204"/>
      </rPr>
      <t> </t>
    </r>
  </si>
  <si>
    <t>Штекер аудио (СТ) 3.5мм</t>
  </si>
  <si>
    <t>NP-107</t>
  </si>
  <si>
    <t>ЗАО «ЧИП и ДИП»</t>
  </si>
  <si>
    <t>до 1 кг</t>
  </si>
  <si>
    <r>
      <t>5</t>
    </r>
    <r>
      <rPr>
        <sz val="7"/>
        <rFont val="Times New Roman"/>
        <family val="1"/>
        <charset val="204"/>
      </rPr>
      <t xml:space="preserve">       </t>
    </r>
    <r>
      <rPr>
        <sz val="11"/>
        <rFont val="Arial"/>
        <family val="2"/>
        <charset val="204"/>
      </rPr>
      <t> </t>
    </r>
  </si>
  <si>
    <t>Кабель огнестойкий групповой прокладки для систем противопожарной защиты</t>
  </si>
  <si>
    <t>КПСнг(А)-FRHF 2х2х0,75</t>
  </si>
  <si>
    <t>74,1 кг/км</t>
  </si>
  <si>
    <t>Коробка ответвит. с 6 кабельными вводами д.25мм, IP55, 120х80х50мм</t>
  </si>
  <si>
    <t>53900R</t>
  </si>
  <si>
    <t>ЗАО ДКС</t>
  </si>
  <si>
    <t>0,22</t>
  </si>
  <si>
    <t>Клемник Полиамид 6.6,12р,110°С,450V, 32A, 4мм.кв.</t>
  </si>
  <si>
    <t>0,027</t>
  </si>
  <si>
    <t>Труба ПВХ гибкая гофр. д.20мм</t>
  </si>
  <si>
    <t>0,047 кг/м</t>
  </si>
  <si>
    <r>
      <t>Коробка</t>
    </r>
    <r>
      <rPr>
        <sz val="11"/>
        <color indexed="8"/>
        <rFont val="Arial"/>
        <family val="2"/>
        <charset val="204"/>
      </rPr>
      <t xml:space="preserve"> монтажная </t>
    </r>
  </si>
  <si>
    <t>Кронштейн настенный для ЖК-мониторов, универсальное крепление VESA 200x200мм</t>
  </si>
  <si>
    <t>LTV-BW02-AS</t>
  </si>
  <si>
    <t xml:space="preserve">LTV </t>
  </si>
  <si>
    <r>
      <t>12</t>
    </r>
    <r>
      <rPr>
        <sz val="7"/>
        <rFont val="Times New Roman"/>
        <family val="1"/>
        <charset val="204"/>
      </rPr>
      <t xml:space="preserve">     </t>
    </r>
    <r>
      <rPr>
        <sz val="11"/>
        <rFont val="Arial"/>
        <family val="2"/>
        <charset val="204"/>
      </rPr>
      <t> </t>
    </r>
  </si>
  <si>
    <t>Комплект рельс монтажный 2U для 19" стойки</t>
  </si>
  <si>
    <t>Rail Kit 19" 2U</t>
  </si>
  <si>
    <t>Кабель питания с заземлением (IEC320-C14 &gt; IEC320-C13) 10А/250В</t>
  </si>
  <si>
    <t>PWC-IEC13-IEC14-5.0-BK</t>
  </si>
  <si>
    <t>Шнур питания с заземлением IEC 60320 C13/IEC 60320 C14, 10 А / 250 В (3 × 1,0), длина 1,8 м</t>
  </si>
  <si>
    <t>Кабель для монитора VCOM VGA 15M/15M 5.0 метров</t>
  </si>
  <si>
    <t>VVG6448-5M</t>
  </si>
  <si>
    <t>VCOM</t>
  </si>
  <si>
    <t>Кабель Nexport HDMI-HDMI 19M/19M, 5.0 метров, v1.4</t>
  </si>
  <si>
    <t>NP-HM\HM-RBB-5</t>
  </si>
  <si>
    <t>Кабель VGA/SVGA вилка - VGA/SVGA вилка, 10м</t>
  </si>
  <si>
    <t>BW1476</t>
  </si>
  <si>
    <t>Кабель HDMI-HDMI 10.0 метров, v1.4</t>
  </si>
  <si>
    <t>SP3041</t>
  </si>
  <si>
    <t>Юлмарт</t>
  </si>
  <si>
    <t>Кабель мультимедийный USB2.0 A вилка-USB B вилка, 3м</t>
  </si>
  <si>
    <t>PL1305</t>
  </si>
  <si>
    <t>Канал напольный 75x17 мм CSP-F, серый</t>
  </si>
  <si>
    <t>01332</t>
  </si>
  <si>
    <t>0,65</t>
  </si>
  <si>
    <t>Миниканал TMC 50x20</t>
  </si>
  <si>
    <t>00313</t>
  </si>
  <si>
    <t>0,29</t>
  </si>
  <si>
    <t>Угол внутренний AIM 50x20</t>
  </si>
  <si>
    <t>00655</t>
  </si>
  <si>
    <t>0,012</t>
  </si>
  <si>
    <t>Кабель КВМ с интерфейсами USB, VGA и разъемом SPHD 3-в-1 (1.8м)</t>
  </si>
  <si>
    <t>2L-5202U</t>
  </si>
  <si>
    <t>Кабель КВМ кабель с интерфейсами USB, VGA и разъемом SPHD 3-в-1 (3м)</t>
  </si>
  <si>
    <t>Набор для монтажа в стойку длинный/опционный</t>
  </si>
  <si>
    <t>2Х-010G</t>
  </si>
  <si>
    <r>
      <t>54</t>
    </r>
    <r>
      <rPr>
        <sz val="7"/>
        <rFont val="Times New Roman"/>
        <family val="1"/>
        <charset val="204"/>
      </rPr>
      <t xml:space="preserve">     </t>
    </r>
    <r>
      <rPr>
        <sz val="11"/>
        <rFont val="Arial"/>
        <family val="2"/>
        <charset val="204"/>
      </rPr>
      <t> </t>
    </r>
  </si>
  <si>
    <r>
      <t>55</t>
    </r>
    <r>
      <rPr>
        <sz val="7"/>
        <rFont val="Times New Roman"/>
        <family val="1"/>
        <charset val="204"/>
      </rPr>
      <t xml:space="preserve">     </t>
    </r>
    <r>
      <rPr>
        <sz val="11"/>
        <rFont val="Arial"/>
        <family val="2"/>
        <charset val="204"/>
      </rPr>
      <t> </t>
    </r>
  </si>
  <si>
    <r>
      <t>56</t>
    </r>
    <r>
      <rPr>
        <sz val="7"/>
        <rFont val="Times New Roman"/>
        <family val="1"/>
        <charset val="204"/>
      </rPr>
      <t xml:space="preserve">     </t>
    </r>
    <r>
      <rPr>
        <sz val="11"/>
        <rFont val="Arial"/>
        <family val="2"/>
        <charset val="204"/>
      </rPr>
      <t> </t>
    </r>
  </si>
  <si>
    <r>
      <t>57</t>
    </r>
    <r>
      <rPr>
        <sz val="7"/>
        <rFont val="Times New Roman"/>
        <family val="1"/>
        <charset val="204"/>
      </rPr>
      <t xml:space="preserve">     </t>
    </r>
    <r>
      <rPr>
        <sz val="11"/>
        <rFont val="Arial"/>
        <family val="2"/>
        <charset val="204"/>
      </rPr>
      <t> </t>
    </r>
  </si>
  <si>
    <r>
      <t>58</t>
    </r>
    <r>
      <rPr>
        <sz val="7"/>
        <rFont val="Times New Roman"/>
        <family val="1"/>
        <charset val="204"/>
      </rPr>
      <t xml:space="preserve">     </t>
    </r>
    <r>
      <rPr>
        <sz val="11"/>
        <rFont val="Arial"/>
        <family val="2"/>
        <charset val="204"/>
      </rPr>
      <t> </t>
    </r>
  </si>
  <si>
    <r>
      <t>59</t>
    </r>
    <r>
      <rPr>
        <sz val="7"/>
        <rFont val="Times New Roman"/>
        <family val="1"/>
        <charset val="204"/>
      </rPr>
      <t xml:space="preserve">     </t>
    </r>
    <r>
      <rPr>
        <sz val="11"/>
        <rFont val="Arial"/>
        <family val="2"/>
        <charset val="204"/>
      </rPr>
      <t> </t>
    </r>
  </si>
  <si>
    <r>
      <t>60</t>
    </r>
    <r>
      <rPr>
        <sz val="7"/>
        <rFont val="Times New Roman"/>
        <family val="1"/>
        <charset val="204"/>
      </rPr>
      <t xml:space="preserve">     </t>
    </r>
    <r>
      <rPr>
        <sz val="11"/>
        <rFont val="Arial"/>
        <family val="2"/>
        <charset val="204"/>
      </rPr>
      <t> </t>
    </r>
  </si>
  <si>
    <r>
      <t>61</t>
    </r>
    <r>
      <rPr>
        <sz val="7"/>
        <rFont val="Times New Roman"/>
        <family val="1"/>
        <charset val="204"/>
      </rPr>
      <t xml:space="preserve">     </t>
    </r>
    <r>
      <rPr>
        <sz val="11"/>
        <rFont val="Arial"/>
        <family val="2"/>
        <charset val="204"/>
      </rPr>
      <t> </t>
    </r>
  </si>
  <si>
    <r>
      <t>62</t>
    </r>
    <r>
      <rPr>
        <sz val="7"/>
        <rFont val="Times New Roman"/>
        <family val="1"/>
        <charset val="204"/>
      </rPr>
      <t xml:space="preserve">     </t>
    </r>
    <r>
      <rPr>
        <sz val="11"/>
        <rFont val="Arial"/>
        <family val="2"/>
        <charset val="204"/>
      </rPr>
      <t> </t>
    </r>
  </si>
  <si>
    <r>
      <t>1</t>
    </r>
    <r>
      <rPr>
        <sz val="7"/>
        <rFont val="Times New Roman"/>
        <family val="1"/>
        <charset val="204"/>
      </rPr>
      <t xml:space="preserve">       </t>
    </r>
    <r>
      <rPr>
        <sz val="11"/>
        <rFont val="Arial"/>
        <family val="2"/>
        <charset val="204"/>
      </rPr>
      <t> </t>
    </r>
  </si>
  <si>
    <r>
      <t>2</t>
    </r>
    <r>
      <rPr>
        <sz val="7"/>
        <rFont val="Times New Roman"/>
        <family val="1"/>
        <charset val="204"/>
      </rPr>
      <t xml:space="preserve">       </t>
    </r>
    <r>
      <rPr>
        <sz val="11"/>
        <rFont val="Arial"/>
        <family val="2"/>
        <charset val="204"/>
      </rPr>
      <t> </t>
    </r>
  </si>
  <si>
    <r>
      <t>2.1</t>
    </r>
    <r>
      <rPr>
        <sz val="7"/>
        <rFont val="Times New Roman"/>
        <family val="1"/>
        <charset val="204"/>
      </rPr>
      <t xml:space="preserve">    </t>
    </r>
    <r>
      <rPr>
        <b/>
        <sz val="11"/>
        <rFont val="Arial"/>
        <family val="2"/>
        <charset val="204"/>
      </rPr>
      <t> </t>
    </r>
  </si>
  <si>
    <r>
      <t>2.2</t>
    </r>
    <r>
      <rPr>
        <sz val="7"/>
        <rFont val="Times New Roman"/>
        <family val="1"/>
        <charset val="204"/>
      </rPr>
      <t xml:space="preserve">    </t>
    </r>
    <r>
      <rPr>
        <b/>
        <sz val="11"/>
        <rFont val="Arial"/>
        <family val="2"/>
        <charset val="204"/>
      </rPr>
      <t> </t>
    </r>
  </si>
  <si>
    <r>
      <t>2.3</t>
    </r>
    <r>
      <rPr>
        <sz val="7"/>
        <rFont val="Times New Roman"/>
        <family val="1"/>
        <charset val="204"/>
      </rPr>
      <t xml:space="preserve">    </t>
    </r>
    <r>
      <rPr>
        <b/>
        <sz val="11"/>
        <rFont val="Arial"/>
        <family val="2"/>
        <charset val="204"/>
      </rPr>
      <t> </t>
    </r>
  </si>
  <si>
    <r>
      <t>2.4</t>
    </r>
    <r>
      <rPr>
        <sz val="7"/>
        <rFont val="Times New Roman"/>
        <family val="1"/>
        <charset val="204"/>
      </rPr>
      <t xml:space="preserve">    </t>
    </r>
    <r>
      <rPr>
        <b/>
        <sz val="11"/>
        <rFont val="Arial"/>
        <family val="2"/>
        <charset val="204"/>
      </rPr>
      <t> </t>
    </r>
  </si>
  <si>
    <r>
      <t>3.1</t>
    </r>
    <r>
      <rPr>
        <sz val="7"/>
        <rFont val="Times New Roman"/>
        <family val="1"/>
        <charset val="204"/>
      </rPr>
      <t xml:space="preserve">    </t>
    </r>
    <r>
      <rPr>
        <b/>
        <sz val="11"/>
        <rFont val="Arial"/>
        <family val="2"/>
        <charset val="204"/>
      </rPr>
      <t> </t>
    </r>
  </si>
  <si>
    <r>
      <t>3.2</t>
    </r>
    <r>
      <rPr>
        <sz val="7"/>
        <rFont val="Times New Roman"/>
        <family val="1"/>
        <charset val="204"/>
      </rPr>
      <t xml:space="preserve">    </t>
    </r>
    <r>
      <rPr>
        <b/>
        <sz val="11"/>
        <rFont val="Arial"/>
        <family val="2"/>
        <charset val="204"/>
      </rPr>
      <t> </t>
    </r>
  </si>
  <si>
    <r>
      <t>3.3</t>
    </r>
    <r>
      <rPr>
        <sz val="7"/>
        <rFont val="Times New Roman"/>
        <family val="1"/>
        <charset val="204"/>
      </rPr>
      <t xml:space="preserve">    </t>
    </r>
    <r>
      <rPr>
        <b/>
        <sz val="11"/>
        <rFont val="Arial"/>
        <family val="2"/>
        <charset val="204"/>
      </rPr>
      <t> </t>
    </r>
  </si>
  <si>
    <r>
      <t>3.4</t>
    </r>
    <r>
      <rPr>
        <sz val="7"/>
        <rFont val="Times New Roman"/>
        <family val="1"/>
        <charset val="204"/>
      </rPr>
      <t xml:space="preserve">    </t>
    </r>
    <r>
      <rPr>
        <b/>
        <sz val="11"/>
        <rFont val="Arial"/>
        <family val="2"/>
        <charset val="204"/>
      </rPr>
      <t> </t>
    </r>
  </si>
  <si>
    <r>
      <t>4.1</t>
    </r>
    <r>
      <rPr>
        <sz val="7"/>
        <rFont val="Times New Roman"/>
        <family val="1"/>
        <charset val="204"/>
      </rPr>
      <t xml:space="preserve">    </t>
    </r>
    <r>
      <rPr>
        <b/>
        <sz val="11"/>
        <rFont val="Arial"/>
        <family val="2"/>
        <charset val="204"/>
      </rPr>
      <t> </t>
    </r>
  </si>
  <si>
    <r>
      <t>4.2</t>
    </r>
    <r>
      <rPr>
        <sz val="7"/>
        <rFont val="Times New Roman"/>
        <family val="1"/>
        <charset val="204"/>
      </rPr>
      <t xml:space="preserve">    </t>
    </r>
    <r>
      <rPr>
        <b/>
        <sz val="11"/>
        <rFont val="Arial"/>
        <family val="2"/>
        <charset val="204"/>
      </rPr>
      <t> </t>
    </r>
  </si>
  <si>
    <r>
      <t>4.3</t>
    </r>
    <r>
      <rPr>
        <sz val="7"/>
        <rFont val="Times New Roman"/>
        <family val="1"/>
        <charset val="204"/>
      </rPr>
      <t xml:space="preserve">    </t>
    </r>
    <r>
      <rPr>
        <b/>
        <sz val="11"/>
        <rFont val="Arial"/>
        <family val="2"/>
        <charset val="204"/>
      </rPr>
      <t> </t>
    </r>
  </si>
  <si>
    <r>
      <t>4.4</t>
    </r>
    <r>
      <rPr>
        <sz val="7"/>
        <rFont val="Times New Roman"/>
        <family val="1"/>
        <charset val="204"/>
      </rPr>
      <t xml:space="preserve">    </t>
    </r>
    <r>
      <rPr>
        <b/>
        <sz val="11"/>
        <rFont val="Arial"/>
        <family val="2"/>
        <charset val="204"/>
      </rPr>
      <t> </t>
    </r>
  </si>
  <si>
    <r>
      <t>5.1</t>
    </r>
    <r>
      <rPr>
        <sz val="7"/>
        <rFont val="Times New Roman"/>
        <family val="1"/>
        <charset val="204"/>
      </rPr>
      <t xml:space="preserve">    </t>
    </r>
    <r>
      <rPr>
        <sz val="11"/>
        <rFont val="Arial"/>
        <family val="2"/>
        <charset val="204"/>
      </rPr>
      <t> </t>
    </r>
  </si>
  <si>
    <t>Видеосервер DEPO Storm 3400G2 (архив 12Тб)</t>
  </si>
  <si>
    <t>DEPO Storm 3400G2 W10_fW64/ E5-2620v4/ 16GBRE2/ A8405/ AFM7/ 5T4000G7/ 2GLAN_i210/ 8D/ 6E/2CH/ IPMI+/ 550W2HS1/ RMK/ CAR3S</t>
  </si>
  <si>
    <r>
      <t>5.2</t>
    </r>
    <r>
      <rPr>
        <sz val="7"/>
        <rFont val="Times New Roman"/>
        <family val="1"/>
        <charset val="204"/>
      </rPr>
      <t xml:space="preserve">    </t>
    </r>
    <r>
      <rPr>
        <sz val="11"/>
        <rFont val="Arial"/>
        <family val="2"/>
        <charset val="204"/>
      </rPr>
      <t> </t>
    </r>
  </si>
  <si>
    <r>
      <t>5.3</t>
    </r>
    <r>
      <rPr>
        <sz val="7"/>
        <rFont val="Times New Roman"/>
        <family val="1"/>
        <charset val="204"/>
      </rPr>
      <t xml:space="preserve">    </t>
    </r>
    <r>
      <rPr>
        <sz val="11"/>
        <rFont val="Arial"/>
        <family val="2"/>
        <charset val="204"/>
      </rPr>
      <t> </t>
    </r>
  </si>
  <si>
    <r>
      <t>5.4</t>
    </r>
    <r>
      <rPr>
        <sz val="7"/>
        <rFont val="Times New Roman"/>
        <family val="1"/>
        <charset val="204"/>
      </rPr>
      <t xml:space="preserve">    </t>
    </r>
    <r>
      <rPr>
        <sz val="11"/>
        <rFont val="Arial"/>
        <family val="2"/>
        <charset val="204"/>
      </rPr>
      <t> </t>
    </r>
  </si>
  <si>
    <r>
      <t>5.5</t>
    </r>
    <r>
      <rPr>
        <sz val="7"/>
        <rFont val="Times New Roman"/>
        <family val="1"/>
        <charset val="204"/>
      </rPr>
      <t xml:space="preserve">    </t>
    </r>
    <r>
      <rPr>
        <sz val="11"/>
        <rFont val="Arial"/>
        <family val="2"/>
        <charset val="204"/>
      </rPr>
      <t> </t>
    </r>
  </si>
  <si>
    <r>
      <t>6</t>
    </r>
    <r>
      <rPr>
        <b/>
        <sz val="7"/>
        <rFont val="Times New Roman"/>
        <family val="1"/>
        <charset val="204"/>
      </rPr>
      <t xml:space="preserve">       </t>
    </r>
    <r>
      <rPr>
        <b/>
        <sz val="11"/>
        <rFont val="Arial"/>
        <family val="2"/>
        <charset val="204"/>
      </rPr>
      <t> </t>
    </r>
  </si>
  <si>
    <r>
      <t>11</t>
    </r>
    <r>
      <rPr>
        <b/>
        <sz val="7"/>
        <rFont val="Times New Roman"/>
        <family val="1"/>
        <charset val="204"/>
      </rPr>
      <t xml:space="preserve">     </t>
    </r>
    <r>
      <rPr>
        <b/>
        <sz val="11"/>
        <rFont val="Arial"/>
        <family val="2"/>
        <charset val="204"/>
      </rPr>
      <t> </t>
    </r>
  </si>
  <si>
    <t>Видеокамера внутренняя купольная IP, разрешение 4 Mp, чувствительность 0.05 лк (цвет, F1.2, АРУ вкл.), WDR(120 дБ), кодек сжатия Н265/H264/MPEG, тип объектива VF 2.8-12, ИК-подсветка 10-20, интерфейс передачи данных 1xRJ45, 1xBNC, 1xJack 3,5, скорость передачи данных 1x100 Мб/с, поддержка карт памяти microSD, аудио входы/выходы 1/-, тревожные входы/выходы нет, рабочая температура -20…+50 °C, мощность 6 Вт, электропитание 12В (DC) / PoE (IEEE 802.3af)</t>
  </si>
  <si>
    <r>
      <t>12</t>
    </r>
    <r>
      <rPr>
        <b/>
        <sz val="7"/>
        <rFont val="Times New Roman"/>
        <family val="1"/>
        <charset val="204"/>
      </rPr>
      <t xml:space="preserve">     </t>
    </r>
    <r>
      <rPr>
        <b/>
        <sz val="11"/>
        <rFont val="Arial"/>
        <family val="2"/>
        <charset val="204"/>
      </rPr>
      <t> </t>
    </r>
  </si>
  <si>
    <r>
      <t>12.1</t>
    </r>
    <r>
      <rPr>
        <sz val="7"/>
        <rFont val="Times New Roman"/>
        <family val="1"/>
        <charset val="204"/>
      </rPr>
      <t xml:space="preserve">  </t>
    </r>
    <r>
      <rPr>
        <b/>
        <sz val="11"/>
        <rFont val="Arial"/>
        <family val="2"/>
        <charset val="204"/>
      </rPr>
      <t> </t>
    </r>
  </si>
  <si>
    <r>
      <t>12.2</t>
    </r>
    <r>
      <rPr>
        <sz val="7"/>
        <rFont val="Times New Roman"/>
        <family val="1"/>
        <charset val="204"/>
      </rPr>
      <t xml:space="preserve">  </t>
    </r>
    <r>
      <rPr>
        <b/>
        <sz val="11"/>
        <rFont val="Arial"/>
        <family val="2"/>
        <charset val="204"/>
      </rPr>
      <t> </t>
    </r>
  </si>
  <si>
    <r>
      <t>12.3</t>
    </r>
    <r>
      <rPr>
        <sz val="7"/>
        <rFont val="Times New Roman"/>
        <family val="1"/>
        <charset val="204"/>
      </rPr>
      <t xml:space="preserve">  </t>
    </r>
    <r>
      <rPr>
        <b/>
        <sz val="11"/>
        <rFont val="Arial"/>
        <family val="2"/>
        <charset val="204"/>
      </rPr>
      <t> </t>
    </r>
  </si>
  <si>
    <r>
      <t>13</t>
    </r>
    <r>
      <rPr>
        <b/>
        <sz val="7"/>
        <rFont val="Times New Roman"/>
        <family val="1"/>
        <charset val="204"/>
      </rPr>
      <t xml:space="preserve">     </t>
    </r>
    <r>
      <rPr>
        <b/>
        <sz val="11"/>
        <rFont val="Arial"/>
        <family val="2"/>
        <charset val="204"/>
      </rPr>
      <t> </t>
    </r>
  </si>
  <si>
    <r>
      <t>14</t>
    </r>
    <r>
      <rPr>
        <b/>
        <sz val="7"/>
        <rFont val="Times New Roman"/>
        <family val="1"/>
        <charset val="204"/>
      </rPr>
      <t xml:space="preserve">     </t>
    </r>
    <r>
      <rPr>
        <b/>
        <sz val="11"/>
        <rFont val="Arial"/>
        <family val="2"/>
        <charset val="204"/>
      </rPr>
      <t> </t>
    </r>
  </si>
  <si>
    <r>
      <t>15</t>
    </r>
    <r>
      <rPr>
        <b/>
        <sz val="7"/>
        <rFont val="Times New Roman"/>
        <family val="1"/>
        <charset val="204"/>
      </rPr>
      <t xml:space="preserve">     </t>
    </r>
    <r>
      <rPr>
        <b/>
        <sz val="11"/>
        <rFont val="Arial"/>
        <family val="2"/>
        <charset val="204"/>
      </rPr>
      <t> </t>
    </r>
  </si>
  <si>
    <t>12 этаж</t>
  </si>
  <si>
    <t>13 этаж</t>
  </si>
  <si>
    <t>14 этаж</t>
  </si>
  <si>
    <t>15 этаж</t>
  </si>
  <si>
    <t>16 этаж</t>
  </si>
  <si>
    <r>
      <t>1</t>
    </r>
    <r>
      <rPr>
        <b/>
        <sz val="7"/>
        <rFont val="Times New Roman"/>
        <family val="1"/>
        <charset val="204"/>
      </rPr>
      <t xml:space="preserve">       </t>
    </r>
    <r>
      <rPr>
        <b/>
        <sz val="11"/>
        <rFont val="Arial"/>
        <family val="2"/>
        <charset val="204"/>
      </rPr>
      <t> </t>
    </r>
  </si>
  <si>
    <r>
      <t>2</t>
    </r>
    <r>
      <rPr>
        <b/>
        <sz val="7"/>
        <rFont val="Times New Roman"/>
        <family val="1"/>
        <charset val="204"/>
      </rPr>
      <t xml:space="preserve">       </t>
    </r>
    <r>
      <rPr>
        <b/>
        <sz val="11"/>
        <rFont val="Arial"/>
        <family val="2"/>
        <charset val="204"/>
      </rPr>
      <t> </t>
    </r>
  </si>
  <si>
    <r>
      <t>3</t>
    </r>
    <r>
      <rPr>
        <b/>
        <sz val="7"/>
        <rFont val="Times New Roman"/>
        <family val="1"/>
        <charset val="204"/>
      </rPr>
      <t xml:space="preserve">       </t>
    </r>
    <r>
      <rPr>
        <b/>
        <sz val="11"/>
        <rFont val="Arial"/>
        <family val="2"/>
        <charset val="204"/>
      </rPr>
      <t> </t>
    </r>
  </si>
  <si>
    <r>
      <t>1.</t>
    </r>
    <r>
      <rPr>
        <b/>
        <sz val="7"/>
        <rFont val="Times New Roman"/>
        <family val="1"/>
        <charset val="204"/>
      </rPr>
      <t xml:space="preserve">    </t>
    </r>
    <r>
      <rPr>
        <b/>
        <sz val="11"/>
        <rFont val="Arial"/>
        <family val="2"/>
        <charset val="204"/>
      </rPr>
      <t> </t>
    </r>
  </si>
  <si>
    <r>
      <t>2.</t>
    </r>
    <r>
      <rPr>
        <b/>
        <sz val="7"/>
        <rFont val="Times New Roman"/>
        <family val="1"/>
        <charset val="204"/>
      </rPr>
      <t xml:space="preserve">    </t>
    </r>
    <r>
      <rPr>
        <b/>
        <sz val="11"/>
        <rFont val="Arial"/>
        <family val="2"/>
        <charset val="204"/>
      </rPr>
      <t> </t>
    </r>
  </si>
  <si>
    <r>
      <t>3.</t>
    </r>
    <r>
      <rPr>
        <b/>
        <sz val="7"/>
        <rFont val="Times New Roman"/>
        <family val="1"/>
        <charset val="204"/>
      </rPr>
      <t xml:space="preserve">    </t>
    </r>
    <r>
      <rPr>
        <b/>
        <sz val="11"/>
        <rFont val="Arial"/>
        <family val="2"/>
        <charset val="204"/>
      </rPr>
      <t> </t>
    </r>
  </si>
  <si>
    <t>17 этаж</t>
  </si>
  <si>
    <r>
      <t>4.</t>
    </r>
    <r>
      <rPr>
        <b/>
        <sz val="7"/>
        <rFont val="Times New Roman"/>
        <family val="1"/>
        <charset val="204"/>
      </rPr>
      <t xml:space="preserve">    </t>
    </r>
    <r>
      <rPr>
        <b/>
        <sz val="11"/>
        <rFont val="Arial"/>
        <family val="2"/>
        <charset val="204"/>
      </rPr>
      <t> </t>
    </r>
  </si>
  <si>
    <t>18 этаж</t>
  </si>
  <si>
    <r>
      <t>5.</t>
    </r>
    <r>
      <rPr>
        <b/>
        <sz val="7"/>
        <rFont val="Times New Roman"/>
        <family val="1"/>
        <charset val="204"/>
      </rPr>
      <t xml:space="preserve">    </t>
    </r>
    <r>
      <rPr>
        <b/>
        <sz val="11"/>
        <rFont val="Arial"/>
        <family val="2"/>
        <charset val="204"/>
      </rPr>
      <t> </t>
    </r>
  </si>
  <si>
    <r>
      <t>6.</t>
    </r>
    <r>
      <rPr>
        <b/>
        <sz val="7"/>
        <rFont val="Times New Roman"/>
        <family val="1"/>
        <charset val="204"/>
      </rPr>
      <t xml:space="preserve">    </t>
    </r>
    <r>
      <rPr>
        <b/>
        <sz val="11"/>
        <rFont val="Arial"/>
        <family val="2"/>
        <charset val="204"/>
      </rPr>
      <t> </t>
    </r>
  </si>
  <si>
    <r>
      <t>6.1.</t>
    </r>
    <r>
      <rPr>
        <b/>
        <sz val="7"/>
        <rFont val="Times New Roman"/>
        <family val="1"/>
        <charset val="204"/>
      </rPr>
      <t xml:space="preserve">     </t>
    </r>
    <r>
      <rPr>
        <b/>
        <sz val="11"/>
        <rFont val="Arial"/>
        <family val="2"/>
        <charset val="204"/>
      </rPr>
      <t> </t>
    </r>
  </si>
  <si>
    <r>
      <t>6.2.</t>
    </r>
    <r>
      <rPr>
        <b/>
        <sz val="7"/>
        <rFont val="Times New Roman"/>
        <family val="1"/>
        <charset val="204"/>
      </rPr>
      <t xml:space="preserve">     </t>
    </r>
    <r>
      <rPr>
        <b/>
        <sz val="11"/>
        <rFont val="Arial"/>
        <family val="2"/>
        <charset val="204"/>
      </rPr>
      <t> </t>
    </r>
  </si>
  <si>
    <r>
      <t>6.3.</t>
    </r>
    <r>
      <rPr>
        <b/>
        <sz val="7"/>
        <rFont val="Times New Roman"/>
        <family val="1"/>
        <charset val="204"/>
      </rPr>
      <t xml:space="preserve">     </t>
    </r>
    <r>
      <rPr>
        <b/>
        <sz val="11"/>
        <rFont val="Arial"/>
        <family val="2"/>
        <charset val="204"/>
      </rPr>
      <t> </t>
    </r>
  </si>
  <si>
    <r>
      <t>7.</t>
    </r>
    <r>
      <rPr>
        <b/>
        <sz val="7"/>
        <rFont val="Times New Roman"/>
        <family val="1"/>
        <charset val="204"/>
      </rPr>
      <t xml:space="preserve">    </t>
    </r>
    <r>
      <rPr>
        <b/>
        <sz val="11"/>
        <rFont val="Arial"/>
        <family val="2"/>
        <charset val="204"/>
      </rPr>
      <t> </t>
    </r>
  </si>
  <si>
    <r>
      <t>8.</t>
    </r>
    <r>
      <rPr>
        <b/>
        <sz val="7"/>
        <rFont val="Times New Roman"/>
        <family val="1"/>
        <charset val="204"/>
      </rPr>
      <t xml:space="preserve">    </t>
    </r>
    <r>
      <rPr>
        <b/>
        <sz val="11"/>
        <rFont val="Arial"/>
        <family val="2"/>
        <charset val="204"/>
      </rPr>
      <t> </t>
    </r>
  </si>
  <si>
    <r>
      <t>9.</t>
    </r>
    <r>
      <rPr>
        <b/>
        <sz val="7"/>
        <rFont val="Times New Roman"/>
        <family val="1"/>
        <charset val="204"/>
      </rPr>
      <t xml:space="preserve">    </t>
    </r>
    <r>
      <rPr>
        <b/>
        <sz val="11"/>
        <rFont val="Arial"/>
        <family val="2"/>
        <charset val="204"/>
      </rPr>
      <t> </t>
    </r>
  </si>
  <si>
    <t>19 этаж</t>
  </si>
  <si>
    <r>
      <t>10.</t>
    </r>
    <r>
      <rPr>
        <b/>
        <sz val="7"/>
        <rFont val="Times New Roman"/>
        <family val="1"/>
        <charset val="204"/>
      </rPr>
      <t xml:space="preserve">  </t>
    </r>
    <r>
      <rPr>
        <b/>
        <sz val="11"/>
        <rFont val="Arial"/>
        <family val="2"/>
        <charset val="204"/>
      </rPr>
      <t> </t>
    </r>
  </si>
  <si>
    <r>
      <t>11.</t>
    </r>
    <r>
      <rPr>
        <b/>
        <sz val="7"/>
        <rFont val="Times New Roman"/>
        <family val="1"/>
        <charset val="204"/>
      </rPr>
      <t xml:space="preserve">  </t>
    </r>
    <r>
      <rPr>
        <b/>
        <sz val="11"/>
        <rFont val="Arial"/>
        <family val="2"/>
        <charset val="204"/>
      </rPr>
      <t> </t>
    </r>
  </si>
  <si>
    <r>
      <t>12.</t>
    </r>
    <r>
      <rPr>
        <b/>
        <sz val="7"/>
        <rFont val="Times New Roman"/>
        <family val="1"/>
        <charset val="204"/>
      </rPr>
      <t xml:space="preserve">  </t>
    </r>
    <r>
      <rPr>
        <b/>
        <sz val="11"/>
        <rFont val="Arial"/>
        <family val="2"/>
        <charset val="204"/>
      </rPr>
      <t> </t>
    </r>
  </si>
  <si>
    <r>
      <t>13.</t>
    </r>
    <r>
      <rPr>
        <b/>
        <sz val="7"/>
        <rFont val="Times New Roman"/>
        <family val="1"/>
        <charset val="204"/>
      </rPr>
      <t xml:space="preserve">  </t>
    </r>
    <r>
      <rPr>
        <b/>
        <sz val="11"/>
        <rFont val="Arial"/>
        <family val="2"/>
        <charset val="204"/>
      </rPr>
      <t> </t>
    </r>
  </si>
  <si>
    <r>
      <t>13.1.</t>
    </r>
    <r>
      <rPr>
        <b/>
        <sz val="7"/>
        <rFont val="Times New Roman"/>
        <family val="1"/>
        <charset val="204"/>
      </rPr>
      <t xml:space="preserve">  </t>
    </r>
    <r>
      <rPr>
        <b/>
        <sz val="11"/>
        <rFont val="Arial"/>
        <family val="2"/>
        <charset val="204"/>
      </rPr>
      <t> </t>
    </r>
  </si>
  <si>
    <r>
      <t>13.2.</t>
    </r>
    <r>
      <rPr>
        <b/>
        <sz val="7"/>
        <rFont val="Times New Roman"/>
        <family val="1"/>
        <charset val="204"/>
      </rPr>
      <t xml:space="preserve">  </t>
    </r>
    <r>
      <rPr>
        <b/>
        <sz val="11"/>
        <rFont val="Arial"/>
        <family val="2"/>
        <charset val="204"/>
      </rPr>
      <t> </t>
    </r>
  </si>
  <si>
    <r>
      <t>13.3.</t>
    </r>
    <r>
      <rPr>
        <b/>
        <sz val="7"/>
        <rFont val="Times New Roman"/>
        <family val="1"/>
        <charset val="204"/>
      </rPr>
      <t xml:space="preserve">  </t>
    </r>
    <r>
      <rPr>
        <b/>
        <sz val="11"/>
        <rFont val="Arial"/>
        <family val="2"/>
        <charset val="204"/>
      </rPr>
      <t> </t>
    </r>
  </si>
  <si>
    <r>
      <t>13.4.</t>
    </r>
    <r>
      <rPr>
        <b/>
        <sz val="7"/>
        <rFont val="Times New Roman"/>
        <family val="1"/>
        <charset val="204"/>
      </rPr>
      <t xml:space="preserve">  </t>
    </r>
    <r>
      <rPr>
        <b/>
        <sz val="11"/>
        <rFont val="Arial"/>
        <family val="2"/>
        <charset val="204"/>
      </rPr>
      <t> </t>
    </r>
  </si>
  <si>
    <t>53</t>
  </si>
  <si>
    <r>
      <t>14.</t>
    </r>
    <r>
      <rPr>
        <b/>
        <sz val="7"/>
        <rFont val="Times New Roman"/>
        <family val="1"/>
        <charset val="204"/>
      </rPr>
      <t xml:space="preserve">  </t>
    </r>
    <r>
      <rPr>
        <b/>
        <sz val="11"/>
        <rFont val="Arial"/>
        <family val="2"/>
        <charset val="204"/>
      </rPr>
      <t> </t>
    </r>
  </si>
  <si>
    <r>
      <t>14.1.</t>
    </r>
    <r>
      <rPr>
        <b/>
        <sz val="7"/>
        <rFont val="Times New Roman"/>
        <family val="1"/>
        <charset val="204"/>
      </rPr>
      <t xml:space="preserve">  </t>
    </r>
    <r>
      <rPr>
        <b/>
        <sz val="11"/>
        <rFont val="Arial"/>
        <family val="2"/>
        <charset val="204"/>
      </rPr>
      <t> </t>
    </r>
  </si>
  <si>
    <r>
      <t>14.2.</t>
    </r>
    <r>
      <rPr>
        <b/>
        <sz val="7"/>
        <rFont val="Times New Roman"/>
        <family val="1"/>
        <charset val="204"/>
      </rPr>
      <t xml:space="preserve">  </t>
    </r>
    <r>
      <rPr>
        <b/>
        <sz val="11"/>
        <rFont val="Arial"/>
        <family val="2"/>
        <charset val="204"/>
      </rPr>
      <t> </t>
    </r>
  </si>
  <si>
    <r>
      <t>14.3.</t>
    </r>
    <r>
      <rPr>
        <b/>
        <sz val="7"/>
        <rFont val="Times New Roman"/>
        <family val="1"/>
        <charset val="204"/>
      </rPr>
      <t xml:space="preserve">  </t>
    </r>
    <r>
      <rPr>
        <b/>
        <sz val="11"/>
        <rFont val="Arial"/>
        <family val="2"/>
        <charset val="204"/>
      </rPr>
      <t> </t>
    </r>
  </si>
  <si>
    <r>
      <t>14.4.</t>
    </r>
    <r>
      <rPr>
        <b/>
        <sz val="7"/>
        <rFont val="Times New Roman"/>
        <family val="1"/>
        <charset val="204"/>
      </rPr>
      <t xml:space="preserve">  </t>
    </r>
    <r>
      <rPr>
        <b/>
        <sz val="11"/>
        <rFont val="Arial"/>
        <family val="2"/>
        <charset val="204"/>
      </rPr>
      <t> </t>
    </r>
  </si>
  <si>
    <r>
      <t>14.5.</t>
    </r>
    <r>
      <rPr>
        <b/>
        <sz val="7"/>
        <rFont val="Times New Roman"/>
        <family val="1"/>
        <charset val="204"/>
      </rPr>
      <t xml:space="preserve">  </t>
    </r>
    <r>
      <rPr>
        <b/>
        <sz val="11"/>
        <rFont val="Arial"/>
        <family val="2"/>
        <charset val="204"/>
      </rPr>
      <t> </t>
    </r>
  </si>
  <si>
    <r>
      <t>15.</t>
    </r>
    <r>
      <rPr>
        <b/>
        <sz val="7"/>
        <rFont val="Times New Roman"/>
        <family val="1"/>
        <charset val="204"/>
      </rPr>
      <t xml:space="preserve">  </t>
    </r>
    <r>
      <rPr>
        <b/>
        <sz val="11"/>
        <rFont val="Arial"/>
        <family val="2"/>
        <charset val="204"/>
      </rPr>
      <t> </t>
    </r>
  </si>
  <si>
    <r>
      <t>15.1.</t>
    </r>
    <r>
      <rPr>
        <b/>
        <sz val="7"/>
        <rFont val="Times New Roman"/>
        <family val="1"/>
        <charset val="204"/>
      </rPr>
      <t xml:space="preserve">  </t>
    </r>
    <r>
      <rPr>
        <b/>
        <sz val="11"/>
        <rFont val="Arial"/>
        <family val="2"/>
        <charset val="204"/>
      </rPr>
      <t> </t>
    </r>
  </si>
  <si>
    <r>
      <t>15.2.</t>
    </r>
    <r>
      <rPr>
        <b/>
        <sz val="7"/>
        <rFont val="Times New Roman"/>
        <family val="1"/>
        <charset val="204"/>
      </rPr>
      <t xml:space="preserve">  </t>
    </r>
    <r>
      <rPr>
        <b/>
        <sz val="11"/>
        <rFont val="Arial"/>
        <family val="2"/>
        <charset val="204"/>
      </rPr>
      <t> </t>
    </r>
  </si>
  <si>
    <r>
      <t>15.3.</t>
    </r>
    <r>
      <rPr>
        <b/>
        <sz val="7"/>
        <rFont val="Times New Roman"/>
        <family val="1"/>
        <charset val="204"/>
      </rPr>
      <t xml:space="preserve">  </t>
    </r>
    <r>
      <rPr>
        <b/>
        <sz val="11"/>
        <rFont val="Arial"/>
        <family val="2"/>
        <charset val="204"/>
      </rPr>
      <t> </t>
    </r>
  </si>
  <si>
    <r>
      <t>15.4.</t>
    </r>
    <r>
      <rPr>
        <b/>
        <sz val="7"/>
        <rFont val="Times New Roman"/>
        <family val="1"/>
        <charset val="204"/>
      </rPr>
      <t xml:space="preserve">  </t>
    </r>
    <r>
      <rPr>
        <b/>
        <sz val="11"/>
        <rFont val="Arial"/>
        <family val="2"/>
        <charset val="204"/>
      </rPr>
      <t> </t>
    </r>
  </si>
  <si>
    <r>
      <t>16.</t>
    </r>
    <r>
      <rPr>
        <b/>
        <sz val="7"/>
        <rFont val="Times New Roman"/>
        <family val="1"/>
        <charset val="204"/>
      </rPr>
      <t xml:space="preserve">  </t>
    </r>
    <r>
      <rPr>
        <b/>
        <sz val="11"/>
        <rFont val="Arial"/>
        <family val="2"/>
        <charset val="204"/>
      </rPr>
      <t> </t>
    </r>
  </si>
  <si>
    <t>20 этаж</t>
  </si>
  <si>
    <r>
      <t>17.</t>
    </r>
    <r>
      <rPr>
        <b/>
        <sz val="7"/>
        <rFont val="Times New Roman"/>
        <family val="1"/>
        <charset val="204"/>
      </rPr>
      <t xml:space="preserve">  </t>
    </r>
    <r>
      <rPr>
        <b/>
        <sz val="11"/>
        <rFont val="Arial"/>
        <family val="2"/>
        <charset val="204"/>
      </rPr>
      <t> </t>
    </r>
  </si>
  <si>
    <r>
      <t>18.</t>
    </r>
    <r>
      <rPr>
        <b/>
        <sz val="7"/>
        <rFont val="Times New Roman"/>
        <family val="1"/>
        <charset val="204"/>
      </rPr>
      <t xml:space="preserve">  </t>
    </r>
    <r>
      <rPr>
        <b/>
        <sz val="11"/>
        <rFont val="Arial"/>
        <family val="2"/>
        <charset val="204"/>
      </rPr>
      <t> </t>
    </r>
  </si>
  <si>
    <r>
      <t>19.</t>
    </r>
    <r>
      <rPr>
        <b/>
        <sz val="7"/>
        <rFont val="Times New Roman"/>
        <family val="1"/>
        <charset val="204"/>
      </rPr>
      <t xml:space="preserve">  </t>
    </r>
    <r>
      <rPr>
        <b/>
        <sz val="11"/>
        <rFont val="Arial"/>
        <family val="2"/>
        <charset val="204"/>
      </rPr>
      <t> </t>
    </r>
  </si>
  <si>
    <t>21 этаж</t>
  </si>
  <si>
    <r>
      <t>20.</t>
    </r>
    <r>
      <rPr>
        <b/>
        <sz val="7"/>
        <rFont val="Times New Roman"/>
        <family val="1"/>
        <charset val="204"/>
      </rPr>
      <t xml:space="preserve">  </t>
    </r>
    <r>
      <rPr>
        <b/>
        <sz val="11"/>
        <rFont val="Arial"/>
        <family val="2"/>
        <charset val="204"/>
      </rPr>
      <t> </t>
    </r>
  </si>
  <si>
    <r>
      <t>21.</t>
    </r>
    <r>
      <rPr>
        <b/>
        <sz val="7"/>
        <rFont val="Times New Roman"/>
        <family val="1"/>
        <charset val="204"/>
      </rPr>
      <t xml:space="preserve">  </t>
    </r>
    <r>
      <rPr>
        <b/>
        <sz val="11"/>
        <rFont val="Arial"/>
        <family val="2"/>
        <charset val="204"/>
      </rPr>
      <t> </t>
    </r>
  </si>
  <si>
    <r>
      <t>22.</t>
    </r>
    <r>
      <rPr>
        <b/>
        <sz val="7"/>
        <rFont val="Times New Roman"/>
        <family val="1"/>
        <charset val="204"/>
      </rPr>
      <t xml:space="preserve">  </t>
    </r>
    <r>
      <rPr>
        <b/>
        <sz val="11"/>
        <rFont val="Arial"/>
        <family val="2"/>
        <charset val="204"/>
      </rPr>
      <t> </t>
    </r>
  </si>
  <si>
    <r>
      <t>23.</t>
    </r>
    <r>
      <rPr>
        <b/>
        <sz val="7"/>
        <rFont val="Times New Roman"/>
        <family val="1"/>
        <charset val="204"/>
      </rPr>
      <t xml:space="preserve">  </t>
    </r>
    <r>
      <rPr>
        <b/>
        <sz val="11"/>
        <rFont val="Arial"/>
        <family val="2"/>
        <charset val="204"/>
      </rPr>
      <t> </t>
    </r>
  </si>
  <si>
    <r>
      <t>24.</t>
    </r>
    <r>
      <rPr>
        <b/>
        <sz val="7"/>
        <rFont val="Times New Roman"/>
        <family val="1"/>
        <charset val="204"/>
      </rPr>
      <t xml:space="preserve">  </t>
    </r>
    <r>
      <rPr>
        <b/>
        <sz val="11"/>
        <rFont val="Arial"/>
        <family val="2"/>
        <charset val="204"/>
      </rPr>
      <t> </t>
    </r>
  </si>
  <si>
    <r>
      <t>25.</t>
    </r>
    <r>
      <rPr>
        <b/>
        <sz val="7"/>
        <rFont val="Times New Roman"/>
        <family val="1"/>
        <charset val="204"/>
      </rPr>
      <t xml:space="preserve">  </t>
    </r>
    <r>
      <rPr>
        <b/>
        <sz val="11"/>
        <rFont val="Arial"/>
        <family val="2"/>
        <charset val="204"/>
      </rPr>
      <t> </t>
    </r>
  </si>
  <si>
    <r>
      <t>26.</t>
    </r>
    <r>
      <rPr>
        <b/>
        <sz val="7"/>
        <rFont val="Times New Roman"/>
        <family val="1"/>
        <charset val="204"/>
      </rPr>
      <t xml:space="preserve">  </t>
    </r>
    <r>
      <rPr>
        <b/>
        <sz val="11"/>
        <rFont val="Arial"/>
        <family val="2"/>
        <charset val="204"/>
      </rPr>
      <t> </t>
    </r>
  </si>
  <si>
    <r>
      <t>27.</t>
    </r>
    <r>
      <rPr>
        <b/>
        <sz val="7"/>
        <rFont val="Times New Roman"/>
        <family val="1"/>
        <charset val="204"/>
      </rPr>
      <t xml:space="preserve">  </t>
    </r>
    <r>
      <rPr>
        <b/>
        <sz val="11"/>
        <rFont val="Arial"/>
        <family val="2"/>
        <charset val="204"/>
      </rPr>
      <t> </t>
    </r>
  </si>
  <si>
    <r>
      <t>28.</t>
    </r>
    <r>
      <rPr>
        <b/>
        <sz val="7"/>
        <rFont val="Times New Roman"/>
        <family val="1"/>
        <charset val="204"/>
      </rPr>
      <t xml:space="preserve">  </t>
    </r>
    <r>
      <rPr>
        <b/>
        <sz val="11"/>
        <rFont val="Arial"/>
        <family val="2"/>
        <charset val="204"/>
      </rPr>
      <t> </t>
    </r>
  </si>
  <si>
    <r>
      <t>29.</t>
    </r>
    <r>
      <rPr>
        <b/>
        <sz val="7"/>
        <rFont val="Times New Roman"/>
        <family val="1"/>
        <charset val="204"/>
      </rPr>
      <t xml:space="preserve">  </t>
    </r>
    <r>
      <rPr>
        <b/>
        <sz val="11"/>
        <rFont val="Arial"/>
        <family val="2"/>
        <charset val="204"/>
      </rPr>
      <t> </t>
    </r>
  </si>
  <si>
    <r>
      <t>30.</t>
    </r>
    <r>
      <rPr>
        <b/>
        <sz val="7"/>
        <rFont val="Times New Roman"/>
        <family val="1"/>
        <charset val="204"/>
      </rPr>
      <t xml:space="preserve">  </t>
    </r>
    <r>
      <rPr>
        <b/>
        <sz val="11"/>
        <rFont val="Arial"/>
        <family val="2"/>
        <charset val="204"/>
      </rPr>
      <t> </t>
    </r>
  </si>
  <si>
    <r>
      <t>2</t>
    </r>
    <r>
      <rPr>
        <sz val="7"/>
        <rFont val="Times New Roman"/>
        <family val="1"/>
        <charset val="204"/>
      </rPr>
      <t xml:space="preserve">            </t>
    </r>
    <r>
      <rPr>
        <sz val="11"/>
        <rFont val="Arial"/>
        <family val="2"/>
        <charset val="204"/>
      </rPr>
      <t> </t>
    </r>
  </si>
  <si>
    <t>Перемычка FBS 5-5 Кол-во клемм: 5  Цвет: Красный</t>
  </si>
  <si>
    <r>
      <t>3</t>
    </r>
    <r>
      <rPr>
        <sz val="7"/>
        <rFont val="Times New Roman"/>
        <family val="1"/>
        <charset val="204"/>
      </rPr>
      <t xml:space="preserve">            </t>
    </r>
    <r>
      <rPr>
        <sz val="11"/>
        <rFont val="Arial"/>
        <family val="2"/>
        <charset val="204"/>
      </rPr>
      <t> </t>
    </r>
  </si>
  <si>
    <r>
      <t>1</t>
    </r>
    <r>
      <rPr>
        <sz val="7"/>
        <rFont val="Times New Roman"/>
        <family val="1"/>
        <charset val="204"/>
      </rPr>
      <t xml:space="preserve">        </t>
    </r>
    <r>
      <rPr>
        <sz val="11"/>
        <rFont val="Arial"/>
        <family val="2"/>
        <charset val="204"/>
      </rPr>
      <t> </t>
    </r>
  </si>
  <si>
    <r>
      <t>Кабель огнестойкий силовой, не распространяющий горение, с изоляцией и оболочкой из полимерных композиций, не содержащих галогенов Диаметр наружный: 13,8 мм  Температура окружающей среды: от -50</t>
    </r>
    <r>
      <rPr>
        <vertAlign val="superscript"/>
        <sz val="11"/>
        <rFont val="Arial"/>
        <family val="2"/>
        <charset val="204"/>
      </rPr>
      <t xml:space="preserve">о </t>
    </r>
    <r>
      <rPr>
        <sz val="11"/>
        <rFont val="Arial"/>
        <family val="2"/>
        <charset val="204"/>
      </rPr>
      <t>до 50</t>
    </r>
    <r>
      <rPr>
        <vertAlign val="superscript"/>
        <sz val="11"/>
        <rFont val="Arial"/>
        <family val="2"/>
        <charset val="204"/>
      </rPr>
      <t xml:space="preserve">о </t>
    </r>
    <r>
      <rPr>
        <sz val="11"/>
        <rFont val="Arial"/>
        <family val="2"/>
        <charset val="204"/>
      </rPr>
      <t>С</t>
    </r>
  </si>
  <si>
    <t>0,050</t>
  </si>
  <si>
    <r>
      <t>2</t>
    </r>
    <r>
      <rPr>
        <sz val="7"/>
        <rFont val="Times New Roman"/>
        <family val="1"/>
        <charset val="204"/>
      </rPr>
      <t xml:space="preserve">        </t>
    </r>
    <r>
      <rPr>
        <sz val="11"/>
        <rFont val="Arial"/>
        <family val="2"/>
        <charset val="204"/>
      </rPr>
      <t> </t>
    </r>
  </si>
  <si>
    <r>
      <t>Кабель огнестойкий силовой, не распространяющий горение, с изоляцией и оболочкой из полимерных композиций, не содержащих галогенов Диаметр наружный: 14,6 мм  Температура окружающей среды: от -50</t>
    </r>
    <r>
      <rPr>
        <vertAlign val="superscript"/>
        <sz val="11"/>
        <rFont val="Arial"/>
        <family val="2"/>
        <charset val="204"/>
      </rPr>
      <t xml:space="preserve">о </t>
    </r>
    <r>
      <rPr>
        <sz val="11"/>
        <rFont val="Arial"/>
        <family val="2"/>
        <charset val="204"/>
      </rPr>
      <t>до 50</t>
    </r>
    <r>
      <rPr>
        <vertAlign val="superscript"/>
        <sz val="11"/>
        <rFont val="Arial"/>
        <family val="2"/>
        <charset val="204"/>
      </rPr>
      <t xml:space="preserve">о </t>
    </r>
    <r>
      <rPr>
        <sz val="11"/>
        <rFont val="Arial"/>
        <family val="2"/>
        <charset val="204"/>
      </rPr>
      <t>С</t>
    </r>
  </si>
  <si>
    <t>0,660</t>
  </si>
  <si>
    <r>
      <t>3</t>
    </r>
    <r>
      <rPr>
        <sz val="7"/>
        <rFont val="Times New Roman"/>
        <family val="1"/>
        <charset val="204"/>
      </rPr>
      <t xml:space="preserve">        </t>
    </r>
    <r>
      <rPr>
        <sz val="11"/>
        <rFont val="Arial"/>
        <family val="2"/>
        <charset val="204"/>
      </rPr>
      <t> </t>
    </r>
  </si>
  <si>
    <r>
      <t>Провод одножильный для электрических установок на напряжение до 450/750 В Цвет оболочки: желто-зеленый Диаметр наружный: 4,7 мм  Температура окружающей среды: от -50</t>
    </r>
    <r>
      <rPr>
        <vertAlign val="superscript"/>
        <sz val="11"/>
        <rFont val="Arial"/>
        <family val="2"/>
        <charset val="204"/>
      </rPr>
      <t xml:space="preserve"> </t>
    </r>
    <r>
      <rPr>
        <sz val="11"/>
        <rFont val="Arial"/>
        <family val="2"/>
        <charset val="204"/>
      </rPr>
      <t xml:space="preserve">до 65 </t>
    </r>
    <r>
      <rPr>
        <vertAlign val="superscript"/>
        <sz val="11"/>
        <rFont val="Arial"/>
        <family val="2"/>
        <charset val="204"/>
      </rPr>
      <t>о</t>
    </r>
    <r>
      <rPr>
        <sz val="11"/>
        <rFont val="Arial"/>
        <family val="2"/>
        <charset val="204"/>
      </rPr>
      <t>С</t>
    </r>
  </si>
  <si>
    <t>Труба гофрированная ПВХ 20 мм, с протяжкой, легкая Внутренний диаметр: 16 мм</t>
  </si>
  <si>
    <t>Держатель с защелкой для трубы гофрированной ПВХ 20 мм</t>
  </si>
  <si>
    <t>0,005</t>
  </si>
  <si>
    <t>75</t>
  </si>
  <si>
    <r>
      <t>5</t>
    </r>
    <r>
      <rPr>
        <sz val="7"/>
        <rFont val="Times New Roman"/>
        <family val="1"/>
        <charset val="204"/>
      </rPr>
      <t xml:space="preserve">      </t>
    </r>
    <r>
      <rPr>
        <sz val="11"/>
        <rFont val="Arial"/>
        <family val="2"/>
        <charset val="204"/>
      </rPr>
      <t> </t>
    </r>
  </si>
  <si>
    <r>
      <t>Наконечник кабельный медный луженый ТМЛ6-6-4 Диаметр винта: М6  Сечение жилы: 6 мм</t>
    </r>
    <r>
      <rPr>
        <vertAlign val="superscript"/>
        <sz val="11"/>
        <rFont val="Arial"/>
        <family val="2"/>
        <charset val="204"/>
      </rPr>
      <t>2</t>
    </r>
  </si>
  <si>
    <t>-1 этаж (Кроссовая, П1.13)</t>
  </si>
  <si>
    <t>1 этаж (ЦПО 1.06)</t>
  </si>
  <si>
    <t>Розетка силовая 16 А, 250 В для установки в ПВХ-короб в составе:</t>
  </si>
  <si>
    <r>
      <t>3.1</t>
    </r>
    <r>
      <rPr>
        <sz val="7"/>
        <rFont val="Times New Roman"/>
        <family val="1"/>
        <charset val="204"/>
      </rPr>
      <t xml:space="preserve">         </t>
    </r>
    <r>
      <rPr>
        <sz val="11"/>
        <rFont val="Arial"/>
        <family val="2"/>
        <charset val="204"/>
      </rPr>
      <t> </t>
    </r>
  </si>
  <si>
    <t>Рамка-суппорт под 2 модуля  Цвет: белый</t>
  </si>
  <si>
    <t>Brava PDA-BN  кат. 10453</t>
  </si>
  <si>
    <t>0,052</t>
  </si>
  <si>
    <r>
      <t>3.2</t>
    </r>
    <r>
      <rPr>
        <sz val="7"/>
        <rFont val="Times New Roman"/>
        <family val="1"/>
        <charset val="204"/>
      </rPr>
      <t xml:space="preserve">         </t>
    </r>
    <r>
      <rPr>
        <sz val="11"/>
        <rFont val="Arial"/>
        <family val="2"/>
        <charset val="204"/>
      </rPr>
      <t> </t>
    </r>
  </si>
  <si>
    <t>Розетка электрическая с заземлением, 2Р+Е, со шторками Кол-во модулей: 2 модуля Цвет: белый Размер установочный: 43х43 мм</t>
  </si>
  <si>
    <t>Brava кат. №76482B</t>
  </si>
  <si>
    <t>0,033</t>
  </si>
  <si>
    <t>Фильтр сетевой 230 В, 10 А Количество розеток: 6 шт. Длина сетевого шнура: 1,8 м</t>
  </si>
  <si>
    <t>Pilot L</t>
  </si>
  <si>
    <t>ООО «Защита информационных систем»</t>
  </si>
  <si>
    <r>
      <t>6</t>
    </r>
    <r>
      <rPr>
        <sz val="7"/>
        <rFont val="Times New Roman"/>
        <family val="1"/>
        <charset val="204"/>
      </rPr>
      <t xml:space="preserve">      </t>
    </r>
    <r>
      <rPr>
        <sz val="11"/>
        <rFont val="Arial"/>
        <family val="2"/>
        <charset val="204"/>
      </rPr>
      <t> </t>
    </r>
  </si>
  <si>
    <t>Панель распределительная в серверном шкафу в составе:</t>
  </si>
  <si>
    <r>
      <t>6.1</t>
    </r>
    <r>
      <rPr>
        <sz val="7"/>
        <rFont val="Times New Roman"/>
        <family val="1"/>
        <charset val="204"/>
      </rPr>
      <t xml:space="preserve">  </t>
    </r>
    <r>
      <rPr>
        <sz val="11"/>
        <rFont val="Arial"/>
        <family val="2"/>
        <charset val="204"/>
      </rPr>
      <t> </t>
    </r>
  </si>
  <si>
    <t>Панель 19” с DIN-рейкой PS-3U</t>
  </si>
  <si>
    <t>арт. КП-АВ</t>
  </si>
  <si>
    <t>ООО «ЦМО»</t>
  </si>
  <si>
    <t>1,8</t>
  </si>
  <si>
    <r>
      <t>6.2</t>
    </r>
    <r>
      <rPr>
        <sz val="7"/>
        <rFont val="Times New Roman"/>
        <family val="1"/>
        <charset val="204"/>
      </rPr>
      <t xml:space="preserve">  </t>
    </r>
    <r>
      <rPr>
        <sz val="11"/>
        <rFont val="Arial"/>
        <family val="2"/>
        <charset val="204"/>
      </rPr>
      <t> </t>
    </r>
  </si>
  <si>
    <t>Выключатель автоматический однополюсный модульный 25 А, тип С, OptiDin ВМ63-1С25-УХЛ3</t>
  </si>
  <si>
    <t>арт. 103548 ТУ3421-040-05758109-2009</t>
  </si>
  <si>
    <t>АО «КЭАЗ»</t>
  </si>
  <si>
    <t>0,132</t>
  </si>
  <si>
    <r>
      <t>6.3</t>
    </r>
    <r>
      <rPr>
        <sz val="7"/>
        <rFont val="Times New Roman"/>
        <family val="1"/>
        <charset val="204"/>
      </rPr>
      <t xml:space="preserve">  </t>
    </r>
    <r>
      <rPr>
        <sz val="11"/>
        <rFont val="Arial"/>
        <family val="2"/>
        <charset val="204"/>
      </rPr>
      <t> </t>
    </r>
  </si>
  <si>
    <t>Выключатель автоматический однополюсный модульный 16 А, тип С, OptiDin ВМ63-1С16-УХЛ3</t>
  </si>
  <si>
    <t>арт. 103545 ТУ3421-040-05758109-2009</t>
  </si>
  <si>
    <r>
      <t>6.4</t>
    </r>
    <r>
      <rPr>
        <sz val="7"/>
        <rFont val="Times New Roman"/>
        <family val="1"/>
        <charset val="204"/>
      </rPr>
      <t xml:space="preserve">  </t>
    </r>
    <r>
      <rPr>
        <sz val="11"/>
        <rFont val="Arial"/>
        <family val="2"/>
        <charset val="204"/>
      </rPr>
      <t> </t>
    </r>
  </si>
  <si>
    <t>Шина нулевая в корпусе 2х15 для установки на DIN-рейку, 125 А</t>
  </si>
  <si>
    <t>арт. YND10-2-15-125</t>
  </si>
  <si>
    <t>0,26</t>
  </si>
  <si>
    <t>0,41</t>
  </si>
  <si>
    <r>
      <t>Кабель огнестойкий силовой, не распространяющий горение, с изоляцией и оболочкой из полимерных композиций, не содержащих галогенов Диаметр наружный: 20,9 мм  Температура окружающей среды: от -50</t>
    </r>
    <r>
      <rPr>
        <vertAlign val="superscript"/>
        <sz val="11"/>
        <rFont val="Arial"/>
        <family val="2"/>
        <charset val="204"/>
      </rPr>
      <t xml:space="preserve">о </t>
    </r>
    <r>
      <rPr>
        <sz val="11"/>
        <rFont val="Arial"/>
        <family val="2"/>
        <charset val="204"/>
      </rPr>
      <t>до 50</t>
    </r>
    <r>
      <rPr>
        <vertAlign val="superscript"/>
        <sz val="11"/>
        <rFont val="Arial"/>
        <family val="2"/>
        <charset val="204"/>
      </rPr>
      <t xml:space="preserve">о </t>
    </r>
    <r>
      <rPr>
        <sz val="11"/>
        <rFont val="Arial"/>
        <family val="2"/>
        <charset val="204"/>
      </rPr>
      <t>С</t>
    </r>
  </si>
  <si>
    <t>ППГнг(А)-FRHF-0,66 5x6 ТУ 3500-066-21059747-2009</t>
  </si>
  <si>
    <t xml:space="preserve">520 </t>
  </si>
  <si>
    <r>
      <t>4</t>
    </r>
    <r>
      <rPr>
        <sz val="7"/>
        <rFont val="Times New Roman"/>
        <family val="1"/>
        <charset val="204"/>
      </rPr>
      <t xml:space="preserve">        </t>
    </r>
    <r>
      <rPr>
        <sz val="11"/>
        <rFont val="Arial"/>
        <family val="2"/>
        <charset val="204"/>
      </rPr>
      <t> </t>
    </r>
  </si>
  <si>
    <t>245</t>
  </si>
  <si>
    <t>0,93 кг/м</t>
  </si>
  <si>
    <t>0,31</t>
  </si>
  <si>
    <t>Угол внутренний изменяемый для короба TA-GN 100х60</t>
  </si>
  <si>
    <t>01729</t>
  </si>
  <si>
    <t>0,337</t>
  </si>
  <si>
    <t>Тройник для короба TA-GN 100х60</t>
  </si>
  <si>
    <t>01761</t>
  </si>
  <si>
    <t>0,247</t>
  </si>
  <si>
    <r>
      <t>7</t>
    </r>
    <r>
      <rPr>
        <sz val="7"/>
        <rFont val="Times New Roman"/>
        <family val="1"/>
        <charset val="204"/>
      </rPr>
      <t xml:space="preserve">      </t>
    </r>
    <r>
      <rPr>
        <sz val="11"/>
        <rFont val="Arial"/>
        <family val="2"/>
        <charset val="204"/>
      </rPr>
      <t> </t>
    </r>
  </si>
  <si>
    <r>
      <t>8</t>
    </r>
    <r>
      <rPr>
        <sz val="7"/>
        <rFont val="Times New Roman"/>
        <family val="1"/>
        <charset val="204"/>
      </rPr>
      <t xml:space="preserve">      </t>
    </r>
    <r>
      <rPr>
        <sz val="11"/>
        <rFont val="Arial"/>
        <family val="2"/>
        <charset val="204"/>
      </rPr>
      <t> </t>
    </r>
  </si>
  <si>
    <r>
      <t>9</t>
    </r>
    <r>
      <rPr>
        <sz val="7"/>
        <rFont val="Times New Roman"/>
        <family val="1"/>
        <charset val="204"/>
      </rPr>
      <t xml:space="preserve">      </t>
    </r>
    <r>
      <rPr>
        <sz val="11"/>
        <rFont val="Arial"/>
        <family val="2"/>
        <charset val="204"/>
      </rPr>
      <t> </t>
    </r>
  </si>
  <si>
    <t>00874</t>
  </si>
  <si>
    <r>
      <t>10</t>
    </r>
    <r>
      <rPr>
        <sz val="7"/>
        <rFont val="Times New Roman"/>
        <family val="1"/>
        <charset val="204"/>
      </rPr>
      <t xml:space="preserve">   </t>
    </r>
    <r>
      <rPr>
        <sz val="11"/>
        <rFont val="Arial"/>
        <family val="2"/>
        <charset val="204"/>
      </rPr>
      <t> </t>
    </r>
  </si>
  <si>
    <r>
      <t>11</t>
    </r>
    <r>
      <rPr>
        <sz val="7"/>
        <rFont val="Times New Roman"/>
        <family val="1"/>
        <charset val="204"/>
      </rPr>
      <t xml:space="preserve">   </t>
    </r>
    <r>
      <rPr>
        <sz val="11"/>
        <rFont val="Arial"/>
        <family val="2"/>
        <charset val="204"/>
      </rPr>
      <t> </t>
    </r>
  </si>
  <si>
    <r>
      <t>12</t>
    </r>
    <r>
      <rPr>
        <sz val="7"/>
        <rFont val="Times New Roman"/>
        <family val="1"/>
        <charset val="204"/>
      </rPr>
      <t xml:space="preserve">   </t>
    </r>
    <r>
      <rPr>
        <sz val="11"/>
        <rFont val="Arial"/>
        <family val="2"/>
        <charset val="204"/>
      </rPr>
      <t> </t>
    </r>
  </si>
  <si>
    <t>2 этаж (Серверная 02.24)</t>
  </si>
  <si>
    <r>
      <t>Кабель огнестойкий силовой, не распространяющий горение, с изоляцией и оболочкой из полимерных композиций, не содержащих галогенов Диаметр наружный: 13,8 мм  Температура окружающей среды : от -50</t>
    </r>
    <r>
      <rPr>
        <vertAlign val="superscript"/>
        <sz val="11"/>
        <rFont val="Arial"/>
        <family val="2"/>
        <charset val="204"/>
      </rPr>
      <t xml:space="preserve">о </t>
    </r>
    <r>
      <rPr>
        <sz val="11"/>
        <rFont val="Arial"/>
        <family val="2"/>
        <charset val="204"/>
      </rPr>
      <t>до 50</t>
    </r>
    <r>
      <rPr>
        <vertAlign val="superscript"/>
        <sz val="11"/>
        <rFont val="Arial"/>
        <family val="2"/>
        <charset val="204"/>
      </rPr>
      <t xml:space="preserve">о </t>
    </r>
    <r>
      <rPr>
        <sz val="11"/>
        <rFont val="Arial"/>
        <family val="2"/>
        <charset val="204"/>
      </rPr>
      <t>С</t>
    </r>
  </si>
  <si>
    <t>0,170</t>
  </si>
  <si>
    <t>срок поставки</t>
  </si>
  <si>
    <t>6-8 нед.</t>
  </si>
  <si>
    <t>6 нед.</t>
  </si>
  <si>
    <t>4 нед.</t>
  </si>
  <si>
    <t>4-6 нед.</t>
  </si>
  <si>
    <t>8-10 нед.</t>
  </si>
  <si>
    <t>8 нед.</t>
  </si>
  <si>
    <t>Видеокамера внутренняя купольная IP, разрешение 4 Mp, чувствительность 0.05 лк (цвет, F1.2, АРУ вкл.), WDR(120 дБ), кодек сжатия Н265/H264/MPEG, тип объектива VF 2.8-12, ИК-подсветка 10-20, интерфейс передачи данных 1xRJ45, 1xBNC, 1xJack 3,5, скорость пер</t>
  </si>
  <si>
    <t>Монитор 22'' монитор , интерфейс 1x BNC, 1x VGA, 1x HDMI, 1x USB, яркость 250 кд/м2, разрешение 1920x1080, контрастность 1000:1, аудио вход/выход 1x RCA, 1x jack 3.5 мм, рабочая температура 0°C…+40°C, видеовыходы 1x BNC (сквозной), питание 12 В (DC), 3 А,</t>
  </si>
  <si>
    <t>Дисплей профессиональный Samsung DM32E: диагональ 32"; тип панели LED BLU; разрешение 1920 x 1080 (16:9); контрастность 50000:1; угол обзора 178°:178°; яркость 400 кд/м2; время отклика 8 мс; режим работы 24/7; SoC 3.0, HDMI, Wi-Fi; встроенный динамик 10Вт</t>
  </si>
  <si>
    <t>BC5E-4-LSHF</t>
  </si>
  <si>
    <t>АЕСП</t>
  </si>
  <si>
    <t>GreenEl</t>
  </si>
  <si>
    <t>43312NY</t>
  </si>
  <si>
    <t>50220R</t>
  </si>
  <si>
    <t>8-й этаж</t>
  </si>
  <si>
    <t>Кабель UTP и комплектующие</t>
  </si>
  <si>
    <r>
      <t>1</t>
    </r>
    <r>
      <rPr>
        <sz val="7"/>
        <rFont val="Times New Roman"/>
        <family val="1"/>
        <charset val="204"/>
      </rPr>
      <t xml:space="preserve">          </t>
    </r>
    <r>
      <rPr>
        <sz val="11"/>
        <rFont val="Arial"/>
        <family val="2"/>
        <charset val="204"/>
      </rPr>
      <t> </t>
    </r>
  </si>
  <si>
    <t>Кабели категории 5е для локальных компьютерных сетей (UTP) групповой прокладки, пожаробезопасные</t>
  </si>
  <si>
    <t>КВПнг(А)-НF-5е 4x2x0,52</t>
  </si>
  <si>
    <r>
      <t>2</t>
    </r>
    <r>
      <rPr>
        <sz val="7"/>
        <rFont val="Times New Roman"/>
        <family val="1"/>
        <charset val="204"/>
      </rPr>
      <t xml:space="preserve">          </t>
    </r>
    <r>
      <rPr>
        <sz val="11"/>
        <rFont val="Arial"/>
        <family val="2"/>
        <charset val="204"/>
      </rPr>
      <t> </t>
    </r>
  </si>
  <si>
    <t>Панель коммутационная 19" 1U Cat.5e, 24 порта RJ45/110, T568A/B</t>
  </si>
  <si>
    <t>AESP, Россия</t>
  </si>
  <si>
    <r>
      <t>3</t>
    </r>
    <r>
      <rPr>
        <sz val="7"/>
        <rFont val="Times New Roman"/>
        <family val="1"/>
        <charset val="204"/>
      </rPr>
      <t xml:space="preserve">          </t>
    </r>
    <r>
      <rPr>
        <sz val="11"/>
        <rFont val="Arial"/>
        <family val="2"/>
        <charset val="204"/>
      </rPr>
      <t> </t>
    </r>
  </si>
  <si>
    <t>Шнур коммутационный RJ45-RJ45 UTP Cat.5e, 5 метров, серый</t>
  </si>
  <si>
    <t>C5E-154GY-5MB</t>
  </si>
  <si>
    <r>
      <t>4</t>
    </r>
    <r>
      <rPr>
        <sz val="7"/>
        <rFont val="Times New Roman"/>
        <family val="1"/>
        <charset val="204"/>
      </rPr>
      <t xml:space="preserve">          </t>
    </r>
    <r>
      <rPr>
        <sz val="11"/>
        <rFont val="Arial"/>
        <family val="2"/>
        <charset val="204"/>
      </rPr>
      <t> </t>
    </r>
  </si>
  <si>
    <t>Шнур коммутационный RJ45-RJ45 UTP Cat.5e, 3 метра, серый</t>
  </si>
  <si>
    <t>C5E-154GY-3MB</t>
  </si>
  <si>
    <r>
      <t>5</t>
    </r>
    <r>
      <rPr>
        <sz val="7"/>
        <rFont val="Times New Roman"/>
        <family val="1"/>
        <charset val="204"/>
      </rPr>
      <t xml:space="preserve">          </t>
    </r>
    <r>
      <rPr>
        <sz val="11"/>
        <rFont val="Arial"/>
        <family val="2"/>
        <charset val="204"/>
      </rPr>
      <t> </t>
    </r>
  </si>
  <si>
    <t>Шнур коммутационный RJ45-RJ45 UTP Cat.5e, 2 метра, серый</t>
  </si>
  <si>
    <r>
      <t>6</t>
    </r>
    <r>
      <rPr>
        <sz val="7"/>
        <rFont val="Times New Roman"/>
        <family val="1"/>
        <charset val="204"/>
      </rPr>
      <t xml:space="preserve">          </t>
    </r>
    <r>
      <rPr>
        <sz val="11"/>
        <rFont val="Arial"/>
        <family val="2"/>
        <charset val="204"/>
      </rPr>
      <t> </t>
    </r>
  </si>
  <si>
    <t>Шнур коммутационный RJ45-RJ45 UTP Cat.5e, 1 метр, серый</t>
  </si>
  <si>
    <r>
      <t>7</t>
    </r>
    <r>
      <rPr>
        <sz val="7"/>
        <rFont val="Times New Roman"/>
        <family val="1"/>
        <charset val="204"/>
      </rPr>
      <t xml:space="preserve">          </t>
    </r>
    <r>
      <rPr>
        <sz val="11"/>
        <rFont val="Arial"/>
        <family val="2"/>
        <charset val="204"/>
      </rPr>
      <t> </t>
    </r>
  </si>
  <si>
    <t>Коробка настенная для модуля 25x50 мм</t>
  </si>
  <si>
    <t>SM1-01-EW</t>
  </si>
  <si>
    <r>
      <t>8</t>
    </r>
    <r>
      <rPr>
        <sz val="7"/>
        <rFont val="Times New Roman"/>
        <family val="1"/>
        <charset val="204"/>
      </rPr>
      <t xml:space="preserve">          </t>
    </r>
    <r>
      <rPr>
        <sz val="11"/>
        <rFont val="Arial"/>
        <family val="2"/>
        <charset val="204"/>
      </rPr>
      <t> </t>
    </r>
  </si>
  <si>
    <t>Модуль розеточный типа Keystone Cat.5e, RJ45/110, серия MT, белый</t>
  </si>
  <si>
    <t>KJ458MT-C5E-WH</t>
  </si>
  <si>
    <r>
      <t>9</t>
    </r>
    <r>
      <rPr>
        <sz val="7"/>
        <rFont val="Times New Roman"/>
        <family val="1"/>
        <charset val="204"/>
      </rPr>
      <t xml:space="preserve">          </t>
    </r>
    <r>
      <rPr>
        <sz val="11"/>
        <rFont val="Arial"/>
        <family val="2"/>
        <charset val="204"/>
      </rPr>
      <t> </t>
    </r>
  </si>
  <si>
    <t>Вставка 25x50 мм для двух модулей Кeystone</t>
  </si>
  <si>
    <t>CM2-KU-EW</t>
  </si>
  <si>
    <t>Монтажный шкаф для серверов</t>
  </si>
  <si>
    <r>
      <t>10</t>
    </r>
    <r>
      <rPr>
        <sz val="7"/>
        <rFont val="Times New Roman"/>
        <family val="1"/>
        <charset val="204"/>
      </rPr>
      <t xml:space="preserve">       </t>
    </r>
    <r>
      <rPr>
        <sz val="11"/>
        <rFont val="Arial"/>
        <family val="2"/>
        <charset val="204"/>
      </rPr>
      <t> </t>
    </r>
  </si>
  <si>
    <t>Шкаф серверный ПРОФ напольный 48U (800 × 1200) дверь перф., задние двойные перф., черный, в сборе</t>
  </si>
  <si>
    <t>ШТК-СП-48.8.12-48АА-9005</t>
  </si>
  <si>
    <t>ЦМО, Беларусь</t>
  </si>
  <si>
    <r>
      <t>11</t>
    </r>
    <r>
      <rPr>
        <sz val="7"/>
        <rFont val="Times New Roman"/>
        <family val="1"/>
        <charset val="204"/>
      </rPr>
      <t xml:space="preserve">       </t>
    </r>
    <r>
      <rPr>
        <sz val="11"/>
        <rFont val="Arial"/>
        <family val="2"/>
        <charset val="204"/>
      </rPr>
      <t> </t>
    </r>
  </si>
  <si>
    <t>Комплект щеточного ввода в шкаф</t>
  </si>
  <si>
    <t>КВ-Щ-55.210А</t>
  </si>
  <si>
    <r>
      <t>12</t>
    </r>
    <r>
      <rPr>
        <sz val="7"/>
        <rFont val="Times New Roman"/>
        <family val="1"/>
        <charset val="204"/>
      </rPr>
      <t xml:space="preserve">       </t>
    </r>
    <r>
      <rPr>
        <sz val="11"/>
        <rFont val="Arial"/>
        <family val="2"/>
        <charset val="204"/>
      </rPr>
      <t> </t>
    </r>
  </si>
  <si>
    <t>Органайзер кабельный горизонтальный 19" 1U, 6 колец, цвет черный</t>
  </si>
  <si>
    <t>ГКО-1-6-9005</t>
  </si>
  <si>
    <r>
      <t>13</t>
    </r>
    <r>
      <rPr>
        <sz val="7"/>
        <rFont val="Times New Roman"/>
        <family val="1"/>
        <charset val="204"/>
      </rPr>
      <t xml:space="preserve">       </t>
    </r>
    <r>
      <rPr>
        <sz val="11"/>
        <rFont val="Arial"/>
        <family val="2"/>
        <charset val="204"/>
      </rPr>
      <t> </t>
    </r>
  </si>
  <si>
    <t>Панель заземления горизонт./вертикаль 19" 500мм/200А</t>
  </si>
  <si>
    <r>
      <t>14</t>
    </r>
    <r>
      <rPr>
        <sz val="7"/>
        <rFont val="Times New Roman"/>
        <family val="1"/>
        <charset val="204"/>
      </rPr>
      <t xml:space="preserve">       </t>
    </r>
    <r>
      <rPr>
        <sz val="11"/>
        <rFont val="Arial"/>
        <family val="2"/>
        <charset val="204"/>
      </rPr>
      <t> </t>
    </r>
  </si>
  <si>
    <r>
      <t>Кабель силовой, не распространяющий горение, с изоляцией и оболочкой из полимерных композиций, не содержащих галогенов на напряжение 0,66 кВ, сечением 3x</t>
    </r>
    <r>
      <rPr>
        <sz val="11.5"/>
        <rFont val="Microsoft Sans Serif"/>
        <family val="2"/>
        <charset val="204"/>
      </rPr>
      <t>4</t>
    </r>
    <r>
      <rPr>
        <sz val="11"/>
        <rFont val="Arial"/>
        <family val="2"/>
        <charset val="204"/>
      </rPr>
      <t xml:space="preserve"> мм²</t>
    </r>
  </si>
  <si>
    <t>ППГнг(А)-FRHF ТУ 16 К71-304- 2001</t>
  </si>
  <si>
    <t>АО «Электрокабель»</t>
  </si>
  <si>
    <r>
      <t>15</t>
    </r>
    <r>
      <rPr>
        <sz val="7"/>
        <rFont val="Times New Roman"/>
        <family val="1"/>
        <charset val="204"/>
      </rPr>
      <t xml:space="preserve">       </t>
    </r>
    <r>
      <rPr>
        <sz val="11"/>
        <rFont val="Arial"/>
        <family val="2"/>
        <charset val="204"/>
      </rPr>
      <t> </t>
    </r>
  </si>
  <si>
    <t>Комплект монтажный № 2 (винт, шайба, гайка), упаковка 50 шт.</t>
  </si>
  <si>
    <t>КМ-2-50</t>
  </si>
  <si>
    <t>Оптические комплектующие</t>
  </si>
  <si>
    <r>
      <t>16</t>
    </r>
    <r>
      <rPr>
        <sz val="7"/>
        <rFont val="Times New Roman"/>
        <family val="1"/>
        <charset val="204"/>
      </rPr>
      <t xml:space="preserve">       </t>
    </r>
    <r>
      <rPr>
        <sz val="11"/>
        <rFont val="Arial"/>
        <family val="2"/>
        <charset val="204"/>
      </rPr>
      <t> </t>
    </r>
  </si>
  <si>
    <r>
      <t>Коробка оптическая соединительная стоечного типа, незагруженная, до 24 портов</t>
    </r>
    <r>
      <rPr>
        <sz val="10"/>
        <color indexed="63"/>
        <rFont val="Tahoma"/>
        <family val="2"/>
        <charset val="204"/>
      </rPr>
      <t xml:space="preserve"> </t>
    </r>
  </si>
  <si>
    <r>
      <t>17</t>
    </r>
    <r>
      <rPr>
        <sz val="7"/>
        <rFont val="Times New Roman"/>
        <family val="1"/>
        <charset val="204"/>
      </rPr>
      <t xml:space="preserve">       </t>
    </r>
    <r>
      <rPr>
        <sz val="11"/>
        <rFont val="Arial"/>
        <family val="2"/>
        <charset val="204"/>
      </rPr>
      <t> </t>
    </r>
  </si>
  <si>
    <t>Вставка в основной блок на 8 LC розеток для оптических коробок</t>
  </si>
  <si>
    <r>
      <t>18</t>
    </r>
    <r>
      <rPr>
        <sz val="7"/>
        <rFont val="Times New Roman"/>
        <family val="1"/>
        <charset val="204"/>
      </rPr>
      <t xml:space="preserve">       </t>
    </r>
    <r>
      <rPr>
        <sz val="11"/>
        <rFont val="Arial"/>
        <family val="2"/>
        <charset val="204"/>
      </rPr>
      <t> </t>
    </r>
  </si>
  <si>
    <t>Розетка LC-LC, одномодовая, дуплексная</t>
  </si>
  <si>
    <t>KLC2-D-S</t>
  </si>
  <si>
    <r>
      <t>19</t>
    </r>
    <r>
      <rPr>
        <sz val="7"/>
        <rFont val="Times New Roman"/>
        <family val="1"/>
        <charset val="204"/>
      </rPr>
      <t xml:space="preserve">       </t>
    </r>
    <r>
      <rPr>
        <sz val="11"/>
        <rFont val="Arial"/>
        <family val="2"/>
        <charset val="204"/>
      </rPr>
      <t> </t>
    </r>
  </si>
  <si>
    <t>Шнур оптический монтажный, пигтейл ,SM, LC/UPC, 1 метр</t>
  </si>
  <si>
    <r>
      <t>20</t>
    </r>
    <r>
      <rPr>
        <sz val="7"/>
        <rFont val="Times New Roman"/>
        <family val="1"/>
        <charset val="204"/>
      </rPr>
      <t xml:space="preserve">       </t>
    </r>
    <r>
      <rPr>
        <sz val="11"/>
        <rFont val="Arial"/>
        <family val="2"/>
        <charset val="204"/>
      </rPr>
      <t> </t>
    </r>
  </si>
  <si>
    <t>Гильза защитная KDZS</t>
  </si>
  <si>
    <t>KDZS</t>
  </si>
  <si>
    <r>
      <t>21</t>
    </r>
    <r>
      <rPr>
        <sz val="7"/>
        <rFont val="Times New Roman"/>
        <family val="1"/>
        <charset val="204"/>
      </rPr>
      <t xml:space="preserve">       </t>
    </r>
    <r>
      <rPr>
        <sz val="11"/>
        <rFont val="Arial"/>
        <family val="2"/>
        <charset val="204"/>
      </rPr>
      <t> </t>
    </r>
  </si>
  <si>
    <t>Патч-корд оптоволоконный 9/125, LC-LC UPC, duplex, 3x2 мм, PVC, 1 метра</t>
  </si>
  <si>
    <r>
      <t>22</t>
    </r>
    <r>
      <rPr>
        <sz val="7"/>
        <rFont val="Times New Roman"/>
        <family val="1"/>
        <charset val="204"/>
      </rPr>
      <t xml:space="preserve">       </t>
    </r>
    <r>
      <rPr>
        <sz val="11"/>
        <rFont val="Arial"/>
        <family val="2"/>
        <charset val="204"/>
      </rPr>
      <t> </t>
    </r>
  </si>
  <si>
    <t>Патч-корд оптоволоконный 9/125, LC-LC UPC, duplex, 3x2 мм, PVC, 2 метра</t>
  </si>
  <si>
    <t>FCS-9/9-2M</t>
  </si>
  <si>
    <r>
      <t>23</t>
    </r>
    <r>
      <rPr>
        <sz val="7"/>
        <rFont val="Times New Roman"/>
        <family val="1"/>
        <charset val="204"/>
      </rPr>
      <t xml:space="preserve">       </t>
    </r>
    <r>
      <rPr>
        <sz val="11"/>
        <rFont val="Arial"/>
        <family val="2"/>
        <charset val="204"/>
      </rPr>
      <t> </t>
    </r>
  </si>
  <si>
    <t>Кабель оптический одномод 9/125, внутриобъектовой прокладки, "Distribution", 4 волокона</t>
  </si>
  <si>
    <t>FB-4R/C4LU-S</t>
  </si>
  <si>
    <t>Учтен в общей спецификации</t>
  </si>
  <si>
    <r>
      <t>24</t>
    </r>
    <r>
      <rPr>
        <sz val="7"/>
        <rFont val="Times New Roman"/>
        <family val="1"/>
        <charset val="204"/>
      </rPr>
      <t xml:space="preserve">       </t>
    </r>
    <r>
      <rPr>
        <sz val="11"/>
        <rFont val="Arial"/>
        <family val="2"/>
        <charset val="204"/>
      </rPr>
      <t> </t>
    </r>
  </si>
  <si>
    <t>Саморез 4х30 в комплекте с дюбелем для монтажа настенных коробок на стены (бетон, кирпич)</t>
  </si>
  <si>
    <t>СМ06521</t>
  </si>
  <si>
    <t>ДКС, Россия</t>
  </si>
  <si>
    <t>&lt;0,5</t>
  </si>
  <si>
    <r>
      <t>25</t>
    </r>
    <r>
      <rPr>
        <sz val="7"/>
        <rFont val="Times New Roman"/>
        <family val="1"/>
        <charset val="204"/>
      </rPr>
      <t xml:space="preserve">       </t>
    </r>
    <r>
      <rPr>
        <sz val="11"/>
        <rFont val="Arial"/>
        <family val="2"/>
        <charset val="204"/>
      </rPr>
      <t> </t>
    </r>
  </si>
  <si>
    <t>Труба ПВХ гибкая гофр. д.20мм, лёгкая с протяжкой. 25м. цвет серый</t>
  </si>
  <si>
    <r>
      <t>26</t>
    </r>
    <r>
      <rPr>
        <sz val="7"/>
        <rFont val="Times New Roman"/>
        <family val="1"/>
        <charset val="204"/>
      </rPr>
      <t xml:space="preserve">       </t>
    </r>
    <r>
      <rPr>
        <sz val="11"/>
        <rFont val="Arial"/>
        <family val="2"/>
        <charset val="204"/>
      </rPr>
      <t> </t>
    </r>
  </si>
  <si>
    <t>Держатель с защелкой. д.20мм</t>
  </si>
  <si>
    <r>
      <t>27</t>
    </r>
    <r>
      <rPr>
        <sz val="7"/>
        <rFont val="Times New Roman"/>
        <family val="1"/>
        <charset val="204"/>
      </rPr>
      <t xml:space="preserve">       </t>
    </r>
    <r>
      <rPr>
        <sz val="11"/>
        <rFont val="Arial"/>
        <family val="2"/>
        <charset val="204"/>
      </rPr>
      <t> </t>
    </r>
  </si>
  <si>
    <t>Муфта труба-коробка IP 67</t>
  </si>
  <si>
    <r>
      <t>28</t>
    </r>
    <r>
      <rPr>
        <sz val="7"/>
        <rFont val="Times New Roman"/>
        <family val="1"/>
        <charset val="204"/>
      </rPr>
      <t xml:space="preserve">       </t>
    </r>
    <r>
      <rPr>
        <sz val="11"/>
        <rFont val="Arial"/>
        <family val="2"/>
        <charset val="204"/>
      </rPr>
      <t> </t>
    </r>
  </si>
  <si>
    <t>Хомут 300x3.6мм нейлон (100шт)</t>
  </si>
  <si>
    <t>UHH31-D036-300-100</t>
  </si>
  <si>
    <t>ИЕК</t>
  </si>
  <si>
    <t>Вес упаковки (100 шт.)</t>
  </si>
  <si>
    <r>
      <t>29</t>
    </r>
    <r>
      <rPr>
        <sz val="7"/>
        <rFont val="Times New Roman"/>
        <family val="1"/>
        <charset val="204"/>
      </rPr>
      <t xml:space="preserve">       </t>
    </r>
    <r>
      <rPr>
        <sz val="11"/>
        <rFont val="Arial"/>
        <family val="2"/>
        <charset val="204"/>
      </rPr>
      <t> </t>
    </r>
  </si>
  <si>
    <t>Хомут 200x3.6мм нейлон (100шт)</t>
  </si>
  <si>
    <t>UHH31-D036-200-100</t>
  </si>
  <si>
    <r>
      <t>30</t>
    </r>
    <r>
      <rPr>
        <sz val="7"/>
        <rFont val="Times New Roman"/>
        <family val="1"/>
        <charset val="204"/>
      </rPr>
      <t xml:space="preserve">       </t>
    </r>
    <r>
      <rPr>
        <sz val="11"/>
        <rFont val="Arial"/>
        <family val="2"/>
        <charset val="204"/>
      </rPr>
      <t> </t>
    </r>
  </si>
  <si>
    <t>Хомут 150x3.6мм нейлон (100шт)</t>
  </si>
  <si>
    <t>UHH31-D036-150-100</t>
  </si>
  <si>
    <r>
      <t>31</t>
    </r>
    <r>
      <rPr>
        <sz val="7"/>
        <rFont val="Times New Roman"/>
        <family val="1"/>
        <charset val="204"/>
      </rPr>
      <t xml:space="preserve">       </t>
    </r>
    <r>
      <rPr>
        <sz val="11"/>
        <rFont val="Arial"/>
        <family val="2"/>
        <charset val="204"/>
      </rPr>
      <t> </t>
    </r>
  </si>
  <si>
    <t>Мастика герметизирующая, 1 литр</t>
  </si>
  <si>
    <t>МГКП</t>
  </si>
  <si>
    <t>НПЛ-38080, Россия</t>
  </si>
  <si>
    <t>9-й этаж</t>
  </si>
  <si>
    <t>Монтажный шкаф для ЭКУ</t>
  </si>
  <si>
    <t>Шкаф напольный 22U (600x1000), дверь стекло</t>
  </si>
  <si>
    <t>ШТК-М-22.6.10-1ААА</t>
  </si>
  <si>
    <t>Комплект щеточного ввода в шкаф, универ- сальный</t>
  </si>
  <si>
    <t>КВ-Щ-55.420</t>
  </si>
  <si>
    <t>Органайзер кабельный горизонтальный 19" 1U, 4 кольца</t>
  </si>
  <si>
    <t>ГКО-4.62</t>
  </si>
  <si>
    <t>Панель заземления горизонт/вертикаль 19" 500мм/200А</t>
  </si>
  <si>
    <t>Комплект проводов заземления для шкафа ШТК-М, универсальный</t>
  </si>
  <si>
    <t>10-й этаж</t>
  </si>
  <si>
    <r>
      <t>1</t>
    </r>
    <r>
      <rPr>
        <sz val="7"/>
        <rFont val="Times New Roman"/>
        <family val="1"/>
        <charset val="204"/>
      </rPr>
      <t xml:space="preserve">      </t>
    </r>
    <r>
      <rPr>
        <sz val="11"/>
        <rFont val="Arial"/>
        <family val="2"/>
        <charset val="204"/>
      </rPr>
      <t> </t>
    </r>
  </si>
  <si>
    <t>11-й этаж</t>
  </si>
  <si>
    <t>12-й этаж</t>
  </si>
  <si>
    <t>13-й этаж</t>
  </si>
  <si>
    <t>14-й этаж</t>
  </si>
  <si>
    <t>15-й этаж</t>
  </si>
  <si>
    <t>16-й этаж</t>
  </si>
  <si>
    <t>Для размещения пассивного оборудования ООО «Газпром ПХГ» и ООО «Газпром флот»</t>
  </si>
  <si>
    <t>-2-й этаж</t>
  </si>
  <si>
    <t>Модуль вентиляторный потолочный (170x475), 2 вентилятора, с датчиком 35С</t>
  </si>
  <si>
    <t>МВ-400-2С</t>
  </si>
  <si>
    <t>1,5</t>
  </si>
  <si>
    <t>Шнур питания с заземлением IEC 60320 C13/Schuko, 10 А / 250 В (3 × 1,0), длина 1,8 м</t>
  </si>
  <si>
    <t>0,2</t>
  </si>
  <si>
    <t>Блок розеток Rem-10 без шнура с инд., 8 Shuko, вход IEC 60320 C14, 10A, алюм., 19"</t>
  </si>
  <si>
    <t>R-10-8S-I-440</t>
  </si>
  <si>
    <t>0,5</t>
  </si>
  <si>
    <t>Шнур (кабель) питания с заземлением IEC 60320 C13/IEC 60320 C14, 10А/250В (3x1,0), длина 1,8 м</t>
  </si>
  <si>
    <t>R-10-Cord-C13-C14-1.8</t>
  </si>
  <si>
    <t>Источник бесперебойного питания, СИПБ3КА.9-11, производитель Связь инжиниринг, прайс-лист Связь инжиниринг, позиция 8</t>
  </si>
  <si>
    <t>ДЕШК.435241.019-02</t>
  </si>
  <si>
    <r>
      <t xml:space="preserve">Связь-инжиниринг, </t>
    </r>
    <r>
      <rPr>
        <sz val="11"/>
        <color indexed="8"/>
        <rFont val="Arial"/>
        <family val="2"/>
        <charset val="204"/>
      </rPr>
      <t>Россия</t>
    </r>
  </si>
  <si>
    <t>Рельсы для монтажа ИБП (2U, 19")</t>
  </si>
  <si>
    <t>ДЕШК.305611.006</t>
  </si>
  <si>
    <t>Модуль батарейный БМСИПБ1,5-3КА.9-11 с установкой в стойку для ИБП СИПБ1,5КА.9-11, СИПБ2КА.9-11, СИПБ3КА.9-11</t>
  </si>
  <si>
    <t>ДЕШК.563473.005</t>
  </si>
  <si>
    <t>46</t>
  </si>
  <si>
    <t>Карта удаленного управления SNMP для ИБП, NetAgent CY504, производитель Связь инжиниринг, прайс-лист Связь инжиниринг, позиция 1</t>
  </si>
  <si>
    <t>CY504</t>
  </si>
  <si>
    <t>-1-й этаж</t>
  </si>
  <si>
    <t>1-й этаж</t>
  </si>
  <si>
    <t>Источник бесперебойного питания, СИПБ6КД.9-31, производитель Связь инжиниринг, прайс-лист Связь инжиниринг</t>
  </si>
  <si>
    <t>ДЕШК.435341.009-02</t>
  </si>
  <si>
    <t>Рельсы для монтажа ИБП (3U, 19")</t>
  </si>
  <si>
    <t>ДЕШК.305611.007</t>
  </si>
  <si>
    <t>Модуль батарейный БМСИПБ6-10КД в 19'' корпусе для ИБП СИПБ6КД.9-11, СИПБ10КД.9-11, СИПБ6КД.9-31, СИПБ10КД.9-31</t>
  </si>
  <si>
    <t>ДЕШК.563474.002</t>
  </si>
  <si>
    <t>66</t>
  </si>
  <si>
    <t>2-й этаж</t>
  </si>
  <si>
    <t>Модуль вентиляторный 19" 1U, 6 вентиляторов, регул. глубина 390-750 мм с контроллером, черный</t>
  </si>
  <si>
    <t>R-FAN-6K-1U-9005</t>
  </si>
  <si>
    <t>Блок розеток вертикальный Rem-32 с авт., и амп., 10 S, 10 60320 C13, 10 60320 C19, 32А, алюм.,42-48U,колодка</t>
  </si>
  <si>
    <t>R-32-10S-10C13-10C19-A-Am</t>
  </si>
  <si>
    <t>2,5</t>
  </si>
  <si>
    <t>Источник бесперебойного питания СИПБ10КД.9-31 онлайн двойного преобразования с трехфазным входом, ДЕШК.435341.009-03, производитель Связь-инжиниринг, Россия, прайс-лист Связь инжиниринг, позиция 12</t>
  </si>
  <si>
    <t>ДЕШК.435341.009-03</t>
  </si>
  <si>
    <t>Связь-инжиниринг, Россия</t>
  </si>
  <si>
    <t>Модуль батарейный БМСИПБ6-10КД с установкой в стойку для ИБП СИПБ6КД.9-11, СИПБ10КД.9-11, СИПБ6КД.9-31, СИПБ10КД.9-31, ДЕШК.563474.002, производитель Связь-инжиниринг, Россия, прайс-лист Связь инжиниринг, позиция 19</t>
  </si>
  <si>
    <t>Рельсы для монтажа ИБП (19", нагрузка до 95кг, 3U, регулируемые), ДЕШК.305611.007, производитель Связь-инжиниринг, Россия, прайс-лист Связь инжиниринг, позиция 13</t>
  </si>
  <si>
    <t>CP504</t>
  </si>
  <si>
    <t>3-й этаж</t>
  </si>
  <si>
    <t>5-й этаж</t>
  </si>
  <si>
    <t>6-й этаж</t>
  </si>
  <si>
    <t>2,0</t>
  </si>
  <si>
    <t>0,153</t>
  </si>
  <si>
    <t>0,065</t>
  </si>
  <si>
    <t>Для подключения ИБП</t>
  </si>
  <si>
    <t>0,095</t>
  </si>
  <si>
    <t>0,036</t>
  </si>
  <si>
    <t>0,05</t>
  </si>
  <si>
    <t>24</t>
  </si>
  <si>
    <t>0,011</t>
  </si>
  <si>
    <t>0,004</t>
  </si>
  <si>
    <t>0,4</t>
  </si>
  <si>
    <t>Комплект щеточного ввода в шкаф, универсальный</t>
  </si>
  <si>
    <t>0,9</t>
  </si>
  <si>
    <t>0,34</t>
  </si>
  <si>
    <t>0,3</t>
  </si>
  <si>
    <t>0,1</t>
  </si>
  <si>
    <t>Устройство грозозащиты</t>
  </si>
  <si>
    <t>SVP-17/IP-12</t>
  </si>
  <si>
    <t>Спецвидеопроект, Россия</t>
  </si>
  <si>
    <t>9192025</t>
  </si>
  <si>
    <t>0,015</t>
  </si>
  <si>
    <t>0,127</t>
  </si>
  <si>
    <t>0,11</t>
  </si>
  <si>
    <t>2,1</t>
  </si>
  <si>
    <t>14</t>
  </si>
  <si>
    <t>1600</t>
  </si>
  <si>
    <t>1а этаж</t>
  </si>
  <si>
    <t>0,68</t>
  </si>
  <si>
    <t>270</t>
  </si>
  <si>
    <t>4,5</t>
  </si>
  <si>
    <t>41</t>
  </si>
  <si>
    <t>42</t>
  </si>
  <si>
    <t>28</t>
  </si>
  <si>
    <t>56</t>
  </si>
  <si>
    <t>Кабельный канал</t>
  </si>
  <si>
    <t>Короб с крышкой с направляющими для установки разделителей TA-GN 100x60</t>
  </si>
  <si>
    <t>01786</t>
  </si>
  <si>
    <t>0,066</t>
  </si>
  <si>
    <t>Разделитель универсальный</t>
  </si>
  <si>
    <t>01415</t>
  </si>
  <si>
    <t>Угол внутренний неизменяемый NIA 100x60 (90°)</t>
  </si>
  <si>
    <t>01829</t>
  </si>
  <si>
    <t>Накладка на стык профиля SGAN 60</t>
  </si>
  <si>
    <t>00833</t>
  </si>
  <si>
    <t>Накладка на стык крышки GAN 100</t>
  </si>
  <si>
    <t>00887</t>
  </si>
  <si>
    <t>Соединитель оснований коробов внутренний с крепежом, GTA-SN</t>
  </si>
  <si>
    <t>GTA-SN 60</t>
  </si>
  <si>
    <t>Рамка для ввода в стену/коробку/потолок RQM 100</t>
  </si>
  <si>
    <t>01776</t>
  </si>
  <si>
    <t>Угол плоский, NPAN</t>
  </si>
  <si>
    <t>01745</t>
  </si>
  <si>
    <t>Рамка-суппорт под 2 модуля Brava PDA-BN 100</t>
  </si>
  <si>
    <t>10453</t>
  </si>
  <si>
    <t>Ком.роз. RJ45 кат.5e, Brava, белая, 2мод</t>
  </si>
  <si>
    <t>76656B</t>
  </si>
  <si>
    <t>4,36</t>
  </si>
  <si>
    <t>Для подключения ИБП и серверов</t>
  </si>
  <si>
    <t>5 шт. для четырех новых АРМ на 1 этаже</t>
  </si>
  <si>
    <t>194</t>
  </si>
  <si>
    <t>0,70</t>
  </si>
  <si>
    <t>188</t>
  </si>
  <si>
    <t>Для подключения блока розеток к ИБП</t>
  </si>
  <si>
    <t>4400</t>
  </si>
  <si>
    <t>33</t>
  </si>
  <si>
    <t>2,8</t>
  </si>
  <si>
    <t xml:space="preserve">Для подключения ИБП </t>
  </si>
  <si>
    <t>1120</t>
  </si>
  <si>
    <t>3240</t>
  </si>
  <si>
    <t>4-й этаж</t>
  </si>
  <si>
    <t>Добавлена одна розетка (и комплектующие) для подключения сетевого адаптера СКУД к коммутатору на 5 эт.</t>
  </si>
  <si>
    <t>1200</t>
  </si>
  <si>
    <t>2400</t>
  </si>
  <si>
    <t>Из них 6 шт. для подключения к коммутаторам на 7 этаже</t>
  </si>
  <si>
    <t>В т.ч. для коммутациии кабелей с 4 эт.</t>
  </si>
  <si>
    <t>3200</t>
  </si>
  <si>
    <t>3,1</t>
  </si>
  <si>
    <t>1240</t>
  </si>
  <si>
    <t>3480</t>
  </si>
  <si>
    <t>17-й этаж</t>
  </si>
  <si>
    <t>18-й этаж</t>
  </si>
  <si>
    <t>19-й этаж</t>
  </si>
  <si>
    <t>20-й этаж</t>
  </si>
  <si>
    <t>21-й этаж</t>
  </si>
  <si>
    <t>Кабель на основе витой пары Cat.5e, UTP, 4 пары, бездымный</t>
  </si>
  <si>
    <t>380</t>
  </si>
  <si>
    <t>760</t>
  </si>
  <si>
    <t>1,53</t>
  </si>
  <si>
    <r>
      <t>32</t>
    </r>
    <r>
      <rPr>
        <sz val="7"/>
        <rFont val="Times New Roman"/>
        <family val="1"/>
        <charset val="204"/>
      </rPr>
      <t xml:space="preserve">       </t>
    </r>
    <r>
      <rPr>
        <sz val="11"/>
        <rFont val="Arial"/>
        <family val="2"/>
        <charset val="204"/>
      </rPr>
      <t> </t>
    </r>
  </si>
  <si>
    <r>
      <t>33</t>
    </r>
    <r>
      <rPr>
        <sz val="7"/>
        <rFont val="Times New Roman"/>
        <family val="1"/>
        <charset val="204"/>
      </rPr>
      <t xml:space="preserve">       </t>
    </r>
    <r>
      <rPr>
        <sz val="11"/>
        <rFont val="Arial"/>
        <family val="2"/>
        <charset val="204"/>
      </rPr>
      <t> </t>
    </r>
  </si>
  <si>
    <t>620</t>
  </si>
  <si>
    <r>
      <t>34</t>
    </r>
    <r>
      <rPr>
        <sz val="7"/>
        <rFont val="Times New Roman"/>
        <family val="1"/>
        <charset val="204"/>
      </rPr>
      <t xml:space="preserve">       </t>
    </r>
    <r>
      <rPr>
        <sz val="11"/>
        <rFont val="Arial"/>
        <family val="2"/>
        <charset val="204"/>
      </rPr>
      <t> </t>
    </r>
  </si>
  <si>
    <t>1740</t>
  </si>
  <si>
    <r>
      <t>35</t>
    </r>
    <r>
      <rPr>
        <sz val="7"/>
        <rFont val="Times New Roman"/>
        <family val="1"/>
        <charset val="204"/>
      </rPr>
      <t xml:space="preserve">       </t>
    </r>
    <r>
      <rPr>
        <sz val="11"/>
        <rFont val="Arial"/>
        <family val="2"/>
        <charset val="204"/>
      </rPr>
      <t> </t>
    </r>
  </si>
  <si>
    <r>
      <t>36</t>
    </r>
    <r>
      <rPr>
        <sz val="7"/>
        <rFont val="Times New Roman"/>
        <family val="1"/>
        <charset val="204"/>
      </rPr>
      <t xml:space="preserve">       </t>
    </r>
    <r>
      <rPr>
        <sz val="11"/>
        <rFont val="Arial"/>
        <family val="2"/>
        <charset val="204"/>
      </rPr>
      <t> </t>
    </r>
  </si>
  <si>
    <r>
      <t>37</t>
    </r>
    <r>
      <rPr>
        <sz val="7"/>
        <rFont val="Times New Roman"/>
        <family val="1"/>
        <charset val="204"/>
      </rPr>
      <t xml:space="preserve">       </t>
    </r>
    <r>
      <rPr>
        <sz val="11"/>
        <rFont val="Arial"/>
        <family val="2"/>
        <charset val="204"/>
      </rPr>
      <t> </t>
    </r>
  </si>
  <si>
    <r>
      <t>38</t>
    </r>
    <r>
      <rPr>
        <sz val="7"/>
        <rFont val="Times New Roman"/>
        <family val="1"/>
        <charset val="204"/>
      </rPr>
      <t xml:space="preserve">       </t>
    </r>
    <r>
      <rPr>
        <sz val="11"/>
        <rFont val="Arial"/>
        <family val="2"/>
        <charset val="204"/>
      </rPr>
      <t> </t>
    </r>
  </si>
  <si>
    <r>
      <t>39</t>
    </r>
    <r>
      <rPr>
        <sz val="7"/>
        <rFont val="Times New Roman"/>
        <family val="1"/>
        <charset val="204"/>
      </rPr>
      <t xml:space="preserve">       </t>
    </r>
    <r>
      <rPr>
        <sz val="11"/>
        <rFont val="Arial"/>
        <family val="2"/>
        <charset val="204"/>
      </rPr>
      <t> </t>
    </r>
  </si>
  <si>
    <t>0,94</t>
  </si>
  <si>
    <t>0,001</t>
  </si>
  <si>
    <t>0,15</t>
  </si>
  <si>
    <t>1,22</t>
  </si>
  <si>
    <t>1350</t>
  </si>
  <si>
    <t>0,7</t>
  </si>
  <si>
    <t>18</t>
  </si>
  <si>
    <t>300</t>
  </si>
  <si>
    <t>600</t>
  </si>
  <si>
    <t>ЭЛЕКТРООБОРУДОВАНИЕ</t>
  </si>
  <si>
    <t xml:space="preserve">Коробка электрическая в составе: </t>
  </si>
  <si>
    <r>
      <t>1.1</t>
    </r>
    <r>
      <rPr>
        <sz val="7"/>
        <rFont val="Times New Roman"/>
        <family val="1"/>
        <charset val="204"/>
      </rPr>
      <t xml:space="preserve">  </t>
    </r>
    <r>
      <rPr>
        <sz val="11"/>
        <rFont val="Arial"/>
        <family val="2"/>
        <charset val="204"/>
      </rPr>
      <t> </t>
    </r>
  </si>
  <si>
    <t xml:space="preserve">Коробка распаячная 100х100х50 (с откидной крышкой), цвет: 07 RAL 7035 </t>
  </si>
  <si>
    <t>GE41255</t>
  </si>
  <si>
    <t>Модуль мониторинга и управления ОПС на базе приборов СИГНАЛ-20/20П, С2000-КДЛ, С2000-4, С2000-СП1, С2000-К, С2000-БИ, С2000М, АСПТ, КПБ. Обеспечивает работу до 10 устройств, подключенных к одному компьютеру по линиям связи RS-485 (для сопряжения линии RS-</t>
  </si>
  <si>
    <t>LTV</t>
  </si>
  <si>
    <t>ЦМО</t>
  </si>
  <si>
    <t>Базовый модуль устройства управления сетевой СКУД с контролем 4 считывателей, 8 входов с контролем оконечного резистора, 3 цифровых входа общего назначения. Дополнительные выходы позволяют организовать управление вспомогательными устройствами с поста охра</t>
  </si>
  <si>
    <t>ПВСнг(А)-LS 3х1,5</t>
  </si>
  <si>
    <t>Коробка квадратная герметичная 120х80</t>
  </si>
  <si>
    <t>53900</t>
  </si>
  <si>
    <t>Радиочастотный кабель</t>
  </si>
  <si>
    <t>РК 75-3,7- 331фнг(C)-HF</t>
  </si>
  <si>
    <t>1260</t>
  </si>
  <si>
    <t>BNC разъем</t>
  </si>
  <si>
    <t>88</t>
  </si>
  <si>
    <t>Связь инжиниринг</t>
  </si>
  <si>
    <t xml:space="preserve"> 2 этаж</t>
  </si>
  <si>
    <t xml:space="preserve"> 3 этаж</t>
  </si>
  <si>
    <t xml:space="preserve"> 5 этаж</t>
  </si>
  <si>
    <t>Микрофон врезной</t>
  </si>
  <si>
    <t>Astatic 220 VPW</t>
  </si>
  <si>
    <t>Astatic</t>
  </si>
  <si>
    <t>Предусилитель микрофонный</t>
  </si>
  <si>
    <t>Склад Москва</t>
  </si>
  <si>
    <t>склад Москва</t>
  </si>
  <si>
    <t>SM Pro Audio Q-PRE</t>
  </si>
  <si>
    <t>SM Pro Audio</t>
  </si>
  <si>
    <t>Сетевой видеорегистратор NVR-AS 4000, объем дисков 12Тб, Windows</t>
  </si>
  <si>
    <t>980467</t>
  </si>
  <si>
    <t>110014</t>
  </si>
  <si>
    <t>Рабочая станция АРМ СОТ пост охраны в составе:</t>
  </si>
  <si>
    <t>ЖК-монитор с диагональю 24"</t>
  </si>
  <si>
    <t>Стоечная консоль высотой 1U, состоящая из клавиатуры, мыши и ЖК-монитора</t>
  </si>
  <si>
    <t>CL5716M-AT-RG</t>
  </si>
  <si>
    <t>Кабель KVM USB 3м</t>
  </si>
  <si>
    <t>2L-5203U</t>
  </si>
  <si>
    <t>Аудио штекер (СТ) 6.35мм</t>
  </si>
  <si>
    <t>NP-205 (7-0053) (SP103-1)</t>
  </si>
  <si>
    <t>ЗАО «Чип и Дип»</t>
  </si>
  <si>
    <t>Разъем XLR, штекер на кабель</t>
  </si>
  <si>
    <t>XLR-MC-104</t>
  </si>
  <si>
    <t>Разъем XLR, гнездо на кабель</t>
  </si>
  <si>
    <t>XLR-MC-103</t>
  </si>
  <si>
    <t xml:space="preserve">Кабель микрофонный </t>
  </si>
  <si>
    <t>КММ 3x0.35</t>
  </si>
  <si>
    <t xml:space="preserve"> 6 этаж</t>
  </si>
  <si>
    <t xml:space="preserve"> 7 этаж</t>
  </si>
  <si>
    <t xml:space="preserve"> 8 этаж</t>
  </si>
  <si>
    <t>SP016P</t>
  </si>
  <si>
    <t xml:space="preserve">Устройство грозозащиты </t>
  </si>
  <si>
    <t>Щит электрический технических средств охраны  в составе:</t>
  </si>
  <si>
    <t>Модульные шасси, 4 ряда по 27 модулей, заглушка на 2 ряда</t>
  </si>
  <si>
    <t>Монтажная пластина для DPX3</t>
  </si>
  <si>
    <t>Карман для схем самоклеющийся 340х235 мм</t>
  </si>
  <si>
    <t>Суппорт для шины PE</t>
  </si>
  <si>
    <t>Точка доступа 1 в составе (уличная):</t>
  </si>
  <si>
    <t>Считыватель CP-Reader уличный 78х40х16 мм, цвет черный</t>
  </si>
  <si>
    <t xml:space="preserve">CP-Reader </t>
  </si>
  <si>
    <t>Точка доступа 2 в составе (внутренняя):</t>
  </si>
  <si>
    <t>Точка доступа Л в составе (внутренняя):</t>
  </si>
  <si>
    <t>Точка доступа Л в составе (уличная):</t>
  </si>
  <si>
    <t>Количество по полю Кол-во</t>
  </si>
  <si>
    <t>Инфопаркинг</t>
  </si>
  <si>
    <t>Светофор</t>
  </si>
  <si>
    <t>ППГнг(А)-HF-0,66 кВ 3x4ок (N, PE) ТУ16.К71-304-2001 ТУ16.К73.102-2011</t>
  </si>
  <si>
    <t>АО «Электрокабель» Кольчугинский завод</t>
  </si>
  <si>
    <t>2СТ6</t>
  </si>
  <si>
    <t>2PC</t>
  </si>
  <si>
    <t>ПМС 20х20</t>
  </si>
  <si>
    <t>уп.</t>
  </si>
  <si>
    <t>КСС 4х300</t>
  </si>
  <si>
    <t>Точка доступа 1 в составе (внутренняя):</t>
  </si>
  <si>
    <t>Считыватель CP-Reader (исп.PROX)  83х42х18 мм, цвет белый</t>
  </si>
  <si>
    <t>Точка доступа 1 в составе (внутренняя) для дверей лифтового холла:</t>
  </si>
  <si>
    <t>Считыватель CP-Reader (исп.PROX)  83х42х18 мм, цвет черный</t>
  </si>
  <si>
    <t>Считыватель CP-Reader уличный  78х40х16 мм, цвет черный</t>
  </si>
  <si>
    <t xml:space="preserve">Считыватель CP-Reader (исп.PROX)  83х42х18 мм, цвет белый </t>
  </si>
  <si>
    <t xml:space="preserve">Считыватель Parsec </t>
  </si>
  <si>
    <t>Parsec PR-C09</t>
  </si>
  <si>
    <t>НПО «Релвест»</t>
  </si>
  <si>
    <t>Шлагбаум в состава:</t>
  </si>
  <si>
    <t>Материалы</t>
  </si>
  <si>
    <t>Коробка ответвительная, с кабельными вводами, IP55, 300х220х120</t>
  </si>
  <si>
    <t>Кабель-канал 100х80, белый, длина 2 м</t>
  </si>
  <si>
    <t>Саморез с дюбелем для крепления кабель-канала 3,5х50</t>
  </si>
  <si>
    <t>СМ06541</t>
  </si>
  <si>
    <t>Заглушка для кабель-канала 100х80</t>
  </si>
  <si>
    <t>Угол внутренний для кабель-канала 100х80</t>
  </si>
  <si>
    <t>Угол внешний для кабель-канала 100х80</t>
  </si>
  <si>
    <t>Угол плоский для кабель-канала 100х80</t>
  </si>
  <si>
    <t>Тройник для кабель-канала 100х80</t>
  </si>
  <si>
    <t>Кабель-канал 25х17, белый, длина 2 м</t>
  </si>
  <si>
    <t>Угол внутренний для кабель-канала 25х17</t>
  </si>
  <si>
    <t>Угол внешний для кабель-канала 25х17</t>
  </si>
  <si>
    <t>Угол плоский для кабель-канала 25х17</t>
  </si>
  <si>
    <t>Заглушка тоцевая для кабель-канала 25х17</t>
  </si>
  <si>
    <t>DIN-рейка OMEGA 3AF</t>
  </si>
  <si>
    <t>Разъем для кабеля UTP кат.5E</t>
  </si>
  <si>
    <t>RJ-45</t>
  </si>
  <si>
    <t>Связьстройдеталь</t>
  </si>
  <si>
    <t>Колпачок для разъема RJ-45</t>
  </si>
  <si>
    <t>RJ-45 PVC зеленый</t>
  </si>
  <si>
    <t>Монтажная коробка</t>
  </si>
  <si>
    <t>LTV-BMW-JB5-E5</t>
  </si>
  <si>
    <t>Шкаф серверный напольный 42U (600x1000) дверь перфорированная, задние двойные перфорированные</t>
  </si>
  <si>
    <t>ШТК-С-42.6.10-48АА</t>
  </si>
  <si>
    <t>Шкаф телекоммуникационный напольный 22U (600x1000) дверь перфорированная 2 шт.</t>
  </si>
  <si>
    <t>ШТК-М-22.6.10-44АА</t>
  </si>
  <si>
    <t>Органайзер кабельный горизонтальный 19" 1U, 6 колец</t>
  </si>
  <si>
    <t>Модуль вентиляторный 19" 1U, 6 вентиляторов, регул. глубина 390-750 мм с контроллером температуры</t>
  </si>
  <si>
    <t>МВ-400-6К</t>
  </si>
  <si>
    <t>Блок розеток Rem-16 с авт. 16А, 7 Schuko, алюм., 19", колодка</t>
  </si>
  <si>
    <t>R-16-7S-A-440-K</t>
  </si>
  <si>
    <t xml:space="preserve">Блок розеток Rem-16 с выкл., 7 Schuko, вход IEC 60320 C20, 16A, алюм., 19"  </t>
  </si>
  <si>
    <t>Кабель питания [IEC 320 C14 to IEC 320 C19] - 10 AMP/230V 2.0 Meter</t>
  </si>
  <si>
    <t>AP9878</t>
  </si>
  <si>
    <t>Шнур питания с заземлением IEC 60320 C13/EU-Schuko, 10А/250В (3x1,0), длина 1,8 м.</t>
  </si>
  <si>
    <t>R-10-Cord-C13-S-1.8</t>
  </si>
  <si>
    <t>Панель заземления горизонтальная/вертикальная 19" 500мм/200А</t>
  </si>
  <si>
    <t>ПЗ-19/500.200А</t>
  </si>
  <si>
    <t>Комплект проводов заземления для шкафа, универсальный</t>
  </si>
  <si>
    <t>ПЗ-ШТК-М</t>
  </si>
  <si>
    <t>Комплект монтажный № 1 (винт, шайба, гайка), упаковка 50 шт.</t>
  </si>
  <si>
    <t>КМ-1-50</t>
  </si>
  <si>
    <t>Кросс оптический19", 1U, незагруж. на 8-24 порта со съемным органайз.,1 сплайс-кассета, серая</t>
  </si>
  <si>
    <t>REC-FOPN-8-24-GY</t>
  </si>
  <si>
    <t>Вставка в основной блок на 8 SC портов для оптических кроссов REC-FOPN-8-24 и REC-FOPW2, серая</t>
  </si>
  <si>
    <t>REC-FPN1-8SC-GY</t>
  </si>
  <si>
    <t>Вставка-заглушка в оптические коробки</t>
  </si>
  <si>
    <t>REC-FPN1-BL-GY</t>
  </si>
  <si>
    <t>Розетка LC-LC, одномодовая, duplex</t>
  </si>
  <si>
    <t>Z-KLC2-D-S</t>
  </si>
  <si>
    <t>Шнур оптический монтажный, пигтейл, 9/125, LC/PC, SM, 1 метр</t>
  </si>
  <si>
    <t>Коммутационная панель 19" 1U Cat.5e, 24 порта RJ45/110, T568A/B Signamax™</t>
  </si>
  <si>
    <t>24458MD-C5E</t>
  </si>
  <si>
    <t>Шт.</t>
  </si>
  <si>
    <t>Розетка одинарная, наружная, микро RJ45m Cat.5e</t>
  </si>
  <si>
    <t>EWX-45-S1/5</t>
  </si>
  <si>
    <t>Цифровой кабель DVI-DVI, 4,5м</t>
  </si>
  <si>
    <t>CC-DVI2-15</t>
  </si>
  <si>
    <t>Cablexpert</t>
  </si>
  <si>
    <t>Кабель питания компьютера 10 м</t>
  </si>
  <si>
    <t>PC-186-VDE-10M</t>
  </si>
  <si>
    <t>Gembrid</t>
  </si>
  <si>
    <t>Кабель USB2.0-AMBM 1.8 метра</t>
  </si>
  <si>
    <t xml:space="preserve">Кабель USB 2.0 AM/BM 5.0m </t>
  </si>
  <si>
    <t>Кабель HDMI-HDMI 19M/19M 3.0 метра</t>
  </si>
  <si>
    <t>CC-HDMI4-10</t>
  </si>
  <si>
    <t>Коммутационный шнур RJ45-RJ45 UTP Cat.5e, 1 метр, серый</t>
  </si>
  <si>
    <t>C5E-154GY-1MB</t>
  </si>
  <si>
    <t>Коммутационный шнур RJ45-RJ45 UTP Cat.5e, 2 метра, серый</t>
  </si>
  <si>
    <t>C5E-154GY-2MB</t>
  </si>
  <si>
    <t>Патч-корд</t>
  </si>
  <si>
    <t>PC-LPM-UTP-RJ45-RJ45-C5e-10M-LSZH-GY</t>
  </si>
  <si>
    <t>Оптоволоконный патч-корд 9/125, LC-LC UPC, duplex, 3x2 мм, PVC, 1 метр</t>
  </si>
  <si>
    <t>FCS-9/9-1M</t>
  </si>
  <si>
    <t>Короб с крышкой с направляющими для установки разделителей TA-GN 80x40х2000</t>
  </si>
  <si>
    <t>DKC</t>
  </si>
  <si>
    <t xml:space="preserve">NIA 80x40 Угол внутренний неизменяемый </t>
  </si>
  <si>
    <t>NEA 80x40 Угол внешний неизменяемый</t>
  </si>
  <si>
    <t>NPAN 80x40 Угол плоский</t>
  </si>
  <si>
    <t>GAN 80 Накладка на стык крышки</t>
  </si>
  <si>
    <t>LAN 80x40 Заглушка</t>
  </si>
  <si>
    <t>Проходная клемма UT 10, монтаж на DIN-рейку, тип подключения: винтовые зажимы, цвет cерый</t>
  </si>
  <si>
    <t>Phoenix contact</t>
  </si>
  <si>
    <t>Проходная клемма UT 10 BU, монтаж на DIN-рейку, тип подключения: винтовые зажимы, сечение: 1,5 мм2 - 10 мм2, цвет синий</t>
  </si>
  <si>
    <t>Заземляющая клемма UT 10-PE, монтаж на DIN-рейку, тип подключения: винтовые зажимы, цвет желто-зеленый</t>
  </si>
  <si>
    <t>Штекерный мостик для параллельного соединения клемм FBS 2-10, цвет красный</t>
  </si>
  <si>
    <t>Крышка D-UT 2,5/10, цвет cерый</t>
  </si>
  <si>
    <t xml:space="preserve">Концевой держатель CLIPFIX 35-5, цвет серый </t>
  </si>
  <si>
    <t>Кронштейн NB C1-F</t>
  </si>
  <si>
    <t>NB C1-F</t>
  </si>
  <si>
    <t>NB</t>
  </si>
  <si>
    <t>Переходник DVI-VGA</t>
  </si>
  <si>
    <t>NP-A-VF\DM</t>
  </si>
  <si>
    <t>Nexport</t>
  </si>
  <si>
    <t>Кронштейн на фасад</t>
  </si>
  <si>
    <t>Техпром</t>
  </si>
  <si>
    <t>Программное обеспечение "Интеллект" - Подключение датчиков/исполнительных устройств (4/4) для USB</t>
  </si>
  <si>
    <t>«Интеллект»</t>
  </si>
  <si>
    <t>Миниканал 15х12, длина 2 м, белый, самоклеящийся</t>
  </si>
  <si>
    <t>Заглушка, LAN 25х30</t>
  </si>
  <si>
    <t>Угол внешний изменяемый, NEAV 25х30</t>
  </si>
  <si>
    <t>Угол внутренний изменяемый, NIAV 25х30</t>
  </si>
  <si>
    <t>Тройник/отвод, NTAN 25х30</t>
  </si>
  <si>
    <t>Угол плоский, NPAN 25х30</t>
  </si>
  <si>
    <t>Короб с крышкой с плоской основой, TA-EN 25х30, длина 2 м, цвет белый</t>
  </si>
  <si>
    <t>Заглушка торцевая для короба TA-GN 60х40</t>
  </si>
  <si>
    <t>Накладка на стык крышки для короба TA-GN 60х40</t>
  </si>
  <si>
    <t>Накладка на стык профиля для короба TA-GN 60х40</t>
  </si>
  <si>
    <t>Угол плоский для короба TA-GN 60х40</t>
  </si>
  <si>
    <t>Короб с крышкой с направляющими для установки разделителей, 60х40 мм, длина 2 м, цвет белый</t>
  </si>
  <si>
    <t>Стяжк и 4х300</t>
  </si>
  <si>
    <t>Муфта для труб гофрированных, диаметр 20 мм, IP40</t>
  </si>
  <si>
    <t>Изолятор для наконечника 2СТ6</t>
  </si>
  <si>
    <t xml:space="preserve">Наконечник медный </t>
  </si>
  <si>
    <t>Переходник с напольных на настенные короба</t>
  </si>
  <si>
    <t>Угол плоский для напольного канала CSP-F 75х17 мм, серый</t>
  </si>
  <si>
    <t>Соединение для напольного канала CSP-F 75х17 мм, серый</t>
  </si>
  <si>
    <t>Тройник DSP G, для напольного канала CSP-F 75х17 мм</t>
  </si>
  <si>
    <t>Канал напольный с перегородкой 75х17 мм, CSP-F, серый</t>
  </si>
  <si>
    <t>Заглушка короба торцевая LAN</t>
  </si>
  <si>
    <t>Угол плоский NPAN для короба TA-GN 100х60</t>
  </si>
  <si>
    <t>Тройник Т-TAN для короба TA-GN 100х60</t>
  </si>
  <si>
    <t>Короб со съемной крышкой TA-GN 100х60</t>
  </si>
  <si>
    <t>Кабель силовой,не распространяющий горение, с медными жилами, с изоляцией и оболочкой из полимерных композиций, не содержащих галогенов</t>
  </si>
  <si>
    <t xml:space="preserve">Выключатель автоматический трехполюсный, Iном=100 А, тип С </t>
  </si>
  <si>
    <t>Выключатель автоматический однополюсный, Iном=6 А, количество модулей 1, тип С</t>
  </si>
  <si>
    <t>R-16-7S-V-440</t>
  </si>
  <si>
    <t>Оборудование</t>
  </si>
  <si>
    <t>ITV</t>
  </si>
  <si>
    <t>Переключатель USB</t>
  </si>
  <si>
    <t>ADDER</t>
  </si>
  <si>
    <t>REC-DIN-GY</t>
  </si>
  <si>
    <t>Программное обеспечение</t>
  </si>
  <si>
    <t>Выключатель автоматический однополюсный, Iном=10 А, количество модулей 1, тип С</t>
  </si>
  <si>
    <t>Выключатель автоматический однополюсный, Iном=16 А, количество модулей 1, тип С</t>
  </si>
  <si>
    <t>Выключатель автоматический однополюсный, Iном=20 А, количество модулей 1, тип С</t>
  </si>
  <si>
    <t>Выключатель автоматический однополюсный, Iном=32 А, количество модулей 1, тип С</t>
  </si>
  <si>
    <t>Руководитель проекта</t>
  </si>
  <si>
    <t>Козлов В.Ю.</t>
  </si>
  <si>
    <t>Ведущий инженер ОИТСО ДП</t>
  </si>
  <si>
    <t>Пантелеев А.А.</t>
  </si>
  <si>
    <t>Ерофеев В.В.</t>
  </si>
  <si>
    <t>Рабочая спецификация на закупку оборудования по проекту "Работы по оснащению КИТСО помещений бизнес-центра, расположенного по адресу: СПб, ул. Смолячкова д.6, корп. 1, лит. Б" дог. 4297/ГИС</t>
  </si>
  <si>
    <t>Выключатель автоматический однополюсный, Iном=50 А, количество модулей 1, тип С</t>
  </si>
  <si>
    <t>1 этаж</t>
  </si>
  <si>
    <t>Bilteh</t>
  </si>
  <si>
    <t>Соединитель оснований коробов внутренний с крепежом, GTA-SN 60</t>
  </si>
  <si>
    <t>APC-014-100</t>
  </si>
  <si>
    <t>MVA41-1-016-C</t>
  </si>
  <si>
    <t>замена КЭАЗ 103545</t>
  </si>
  <si>
    <t>Выключатель автоматический однополюсный модульный  1п 16А C 6кА ВА47-60</t>
  </si>
  <si>
    <t>замена КЭАЗ 103548</t>
  </si>
  <si>
    <t>MVA41-1-025-C</t>
  </si>
  <si>
    <t>Выключатель автоматический однополюсный модульный 1п 25А C 6кА ВА47-60</t>
  </si>
  <si>
    <t>арт. 3044089</t>
  </si>
  <si>
    <t>замена 3044086</t>
  </si>
  <si>
    <t>Хомут с площадкой ХП</t>
  </si>
  <si>
    <t>ХП1 2,5х110 UHH61-3-110-100</t>
  </si>
  <si>
    <t>ХП1 3х150 UHH61-3-150-100</t>
  </si>
  <si>
    <t>Щит распределительный навесной, габаритные размеры (ВхШхГ) 265х440х120 мм, цвет RAL 7035, IP31</t>
  </si>
  <si>
    <t>ЩРн-18з-1 36 УХЛ3 МКМ14-N-18-31-Z</t>
  </si>
  <si>
    <t xml:space="preserve">Выключатель автоматический однополюсный, Iном=20 А, количество модулей 1, тип С </t>
  </si>
  <si>
    <t>Устройство защиты от импульсных перенапряжений и помех SPC1 90, класс I+II</t>
  </si>
  <si>
    <t>Коробка ответвительная , внутренние габариты 105х105х55 мм, 7 кабельных вводов</t>
  </si>
  <si>
    <t xml:space="preserve">Кабель силовой огнестойкий с медными жилами, с изоляцией и оболочкой из поливинилхлоридных композиций пониженной пожароопасности </t>
  </si>
  <si>
    <t>Накладка на стык крышек</t>
  </si>
  <si>
    <t xml:space="preserve">Выключатель автоматический однополюсный, Iном=16 А, количество модулей 1, тип С </t>
  </si>
  <si>
    <t>Труба гофрированная серия 9, наружный диаметр 25мм</t>
  </si>
  <si>
    <t xml:space="preserve">Кабель силовой с медными жилами, с изоляцией и оболочкой из поливинилхлоридного пластика пониженной горючести </t>
  </si>
  <si>
    <t>Кабель силовой с медными жилами, с изоляцией и оболочкой из поливинилхлоридных композиций пониженной пожароопасности 3х1,5</t>
  </si>
  <si>
    <t>Кабель силовой с медными жилами, с изоляцией и оболочкой из поливинилхлоридных композиций пониженной пожароопасности 3х2,5</t>
  </si>
  <si>
    <t>Щит распределительный навесной, габаритные размеры (ВхШхГ) 540х310х120 мм, цвет RAL 7035, IP31</t>
  </si>
  <si>
    <t>ЩРн-36з-1 36 УХЛ3 МКМ14-N-36-31-Z</t>
  </si>
  <si>
    <t>Гофрированная труба из ПВХ (серия 9) с протяжкой, D=25 мм, легкая, цвет серый (50 м)</t>
  </si>
  <si>
    <t>Держатель с защелкой и дюбелем 25 мм</t>
  </si>
  <si>
    <t>Hyperline</t>
  </si>
  <si>
    <t>CON-BNC-M-RG59-CR</t>
  </si>
  <si>
    <t>Изолирующая насадка BNC</t>
  </si>
  <si>
    <t>BOOT-BNC-RG59</t>
  </si>
  <si>
    <t>Преобразователь напряжения</t>
  </si>
  <si>
    <t>ПН-12/24-1,0</t>
  </si>
  <si>
    <t>ПО Indigovision Control Center поставляется в комлекте с оборудованием</t>
  </si>
  <si>
    <t>618XR</t>
  </si>
  <si>
    <t>RapiScan</t>
  </si>
  <si>
    <t>Выключатель-разъединитель двухполюсный Iном=20 А, количество модулей 2</t>
  </si>
  <si>
    <t>ONU2M 1SCA022532R8390</t>
  </si>
  <si>
    <t>ABB</t>
  </si>
  <si>
    <t>Проходная клемма UT4</t>
  </si>
  <si>
    <t>Phoenix Contact</t>
  </si>
  <si>
    <t>Проходная клемма UT4 BU</t>
  </si>
  <si>
    <t>Концевая крышка D-UT 2,5/10</t>
  </si>
  <si>
    <t>Концевой стопор CLIPFIX35</t>
  </si>
  <si>
    <t>Перемычка FBS2-6</t>
  </si>
  <si>
    <t>Сетевой помехоподавляющий фильтр на 40 А</t>
  </si>
  <si>
    <t>ФСПК-40</t>
  </si>
  <si>
    <t>Россия</t>
  </si>
  <si>
    <t>Кабель силовой экранированный с медными жилами, с изоляцией и оболочкой из поливинилхлоридных композиций пониженной пожароопасности 3х1,5</t>
  </si>
  <si>
    <t xml:space="preserve">ВВГЭнг(А)-LS 3х1,5 ТУ 16.К71-310-2001 </t>
  </si>
  <si>
    <t>Щит электрический технических средств охраны в составе:</t>
  </si>
  <si>
    <t>Универсальная гребенчатая шина на 13 модулей, 63 А</t>
  </si>
  <si>
    <t>Коробка распределительная в составе:</t>
  </si>
  <si>
    <t>Коробка ответвительная с клеммами, внутренние габариты 105х105х55 мм, 7 кабельных вводов</t>
  </si>
  <si>
    <t>РЩГИС5</t>
  </si>
  <si>
    <t>РЩГИС1</t>
  </si>
  <si>
    <t>РЩГИС2</t>
  </si>
  <si>
    <t>РЩГИС3</t>
  </si>
  <si>
    <t>РЩГИС4</t>
  </si>
  <si>
    <t>РЩГИС6</t>
  </si>
  <si>
    <t>РЩГИС7</t>
  </si>
  <si>
    <t>РЩГИС8</t>
  </si>
  <si>
    <t>РЩГИС9</t>
  </si>
  <si>
    <t>РЩГИС10</t>
  </si>
  <si>
    <t>ОБОРУДОВАНИЕ 5 этаж</t>
  </si>
  <si>
    <t>Сервер 19” исполнения, высота 1U HP ProLiant DL160 Gen8</t>
  </si>
  <si>
    <t>Переключатель кулачковый двухполюсный, угол поворота 60о, с нулевой позицией, установка на DIN-рейке, 25 А</t>
  </si>
  <si>
    <t>(пусто)</t>
  </si>
  <si>
    <t>Общий итог</t>
  </si>
  <si>
    <t>Итог</t>
  </si>
  <si>
    <t>"УТВЕРЖДАЮ"</t>
  </si>
  <si>
    <t xml:space="preserve">Генеральный директор </t>
  </si>
  <si>
    <t>ООО "Газинформсервис"</t>
  </si>
  <si>
    <t>________________В.Ф. Пустарнаков</t>
  </si>
  <si>
    <t>№ п/п</t>
  </si>
  <si>
    <t>Наименование и техническая характеристика</t>
  </si>
  <si>
    <t>Тип</t>
  </si>
  <si>
    <t>p/n</t>
  </si>
  <si>
    <t>Ед. изм.</t>
  </si>
  <si>
    <t>Кол-во</t>
  </si>
  <si>
    <t>Цена закупки с НДС</t>
  </si>
  <si>
    <t>Сумма закупки с НДС</t>
  </si>
  <si>
    <t>Цена продажи без НДС</t>
  </si>
  <si>
    <t>Сумма продажи без НДС</t>
  </si>
  <si>
    <t>НДС</t>
  </si>
  <si>
    <t>Ед.изм.</t>
  </si>
  <si>
    <t>Производитель</t>
  </si>
  <si>
    <t>Закупка, руб</t>
  </si>
  <si>
    <t>Закупка, $</t>
  </si>
  <si>
    <t>Закупка, EUR</t>
  </si>
  <si>
    <t>Рекомендованная, руб</t>
  </si>
  <si>
    <t>Рекомендованная, $</t>
  </si>
  <si>
    <t>Рекомендованная, EUR</t>
  </si>
  <si>
    <t>шт.</t>
  </si>
  <si>
    <t>Итого с НДС</t>
  </si>
  <si>
    <t>Итого</t>
  </si>
  <si>
    <t>Итого без НДС</t>
  </si>
  <si>
    <t>№</t>
  </si>
  <si>
    <t>Наименование</t>
  </si>
  <si>
    <t>ед.изм.</t>
  </si>
  <si>
    <t>колич</t>
  </si>
  <si>
    <t>ИТОГО с НДС</t>
  </si>
  <si>
    <t>производитель</t>
  </si>
  <si>
    <t>поставщик</t>
  </si>
  <si>
    <t>Срок поставки</t>
  </si>
  <si>
    <t>Директор департамента поставок</t>
  </si>
  <si>
    <t>Ануфриев А.Н.</t>
  </si>
  <si>
    <t>Кудрявцев К.А.</t>
  </si>
  <si>
    <t>м.</t>
  </si>
  <si>
    <t>ДКС</t>
  </si>
  <si>
    <t>AMP</t>
  </si>
  <si>
    <t>8-ми контактное модульное гнездо SL Series, неэкран., Кат. 5Е</t>
  </si>
  <si>
    <t>0-1375191-3</t>
  </si>
  <si>
    <t>Держатель с защелкой (200 шт в упак.)</t>
  </si>
  <si>
    <t>упак.</t>
  </si>
  <si>
    <t>Техэлектро</t>
  </si>
  <si>
    <t>4</t>
  </si>
  <si>
    <t>Андреев А.А.</t>
  </si>
  <si>
    <t>компл.</t>
  </si>
  <si>
    <t>10 этаж</t>
  </si>
  <si>
    <t>Пассивное оборудование Кат. 5E:</t>
  </si>
  <si>
    <t>Панель Кат. 5Е без кабельной поддержки (SL 110), портов 24, 1U</t>
  </si>
  <si>
    <t>0-1479154-2</t>
  </si>
  <si>
    <t>Разъем RJ-45:</t>
  </si>
  <si>
    <t>Разъем RJ-45</t>
  </si>
  <si>
    <t>Хвостовик</t>
  </si>
  <si>
    <t>569875-8</t>
  </si>
  <si>
    <t>Пассивное оборудование оптика:</t>
  </si>
  <si>
    <t>Панель до 24xLC-LC Duplex, SM и MM, Глубина: 300 мм, Без адаптеров</t>
  </si>
  <si>
    <t>1671000-8</t>
  </si>
  <si>
    <t>Адаптер LC-LC Duplex, Втулка: керамика, Цвет: синий, Крепеж: скоба/винты, Тип: SМ</t>
  </si>
  <si>
    <t>6457567-4</t>
  </si>
  <si>
    <t>Парт-номер</t>
  </si>
  <si>
    <t>колич.</t>
  </si>
  <si>
    <t>Количество по полю колич.</t>
  </si>
  <si>
    <t>Комплект для ввода (защитные гибкие трубки) и организации линейного кабеля; Упаковка: 1 шт.</t>
  </si>
  <si>
    <t>0-1671274-1</t>
  </si>
  <si>
    <t>Лоток для сварных соединений (сплайсов) на 24 термоусаживаемые гильзы типа SMOUV (62 мм)</t>
  </si>
  <si>
    <t>0-1671281-1</t>
  </si>
  <si>
    <t>Термоусаживаемая гильза типа SMOUV (62 мм); Упаковка: 100 шт.</t>
  </si>
  <si>
    <t>657054-000</t>
  </si>
  <si>
    <t>LC / LC-дуплексный шнур OS2 9 / 125 мкм одномод., 1 м.</t>
  </si>
  <si>
    <t>0-6536501-1</t>
  </si>
  <si>
    <t>Пигтейл LC, настраиваемый; Тип волокна: OS2 9 / 125 мкм; Буфер: легкоснимаемый; длина: 2 м</t>
  </si>
  <si>
    <t>0-6536880-2</t>
  </si>
  <si>
    <t>Материалы:</t>
  </si>
  <si>
    <t>Стяжки 3х100 (100 шт./уп.)</t>
  </si>
  <si>
    <t>КСС 3х100</t>
  </si>
  <si>
    <t>Термолента D1, пластик, 12ммх7м.</t>
  </si>
  <si>
    <t>S0720530</t>
  </si>
  <si>
    <t>DYMO</t>
  </si>
  <si>
    <t xml:space="preserve">Муфта труба-коробка IP 67, диаметр 20мм </t>
  </si>
  <si>
    <t>Этажные шкафы:</t>
  </si>
  <si>
    <t>Распределительная панель 1 EB. Цвет: RAL 9005</t>
  </si>
  <si>
    <t>5502.205</t>
  </si>
  <si>
    <t>Rittal</t>
  </si>
  <si>
    <t>Телекоммуникационный шкаф FlatBox 21U, 700х1025х700</t>
  </si>
  <si>
    <t>7507.220</t>
  </si>
  <si>
    <t>Профильные шины, дюймовые. 2 шт.</t>
  </si>
  <si>
    <t>7507.721</t>
  </si>
  <si>
    <t>Регулировочсные ножки, 4 шт.</t>
  </si>
  <si>
    <t>7507.740</t>
  </si>
  <si>
    <t>Защитные панели для вентиляционных вырезов, 6 шт.</t>
  </si>
  <si>
    <t>7507.760</t>
  </si>
  <si>
    <t>Шина заземления горизонтальная, 1 шт.</t>
  </si>
  <si>
    <t>7113.000</t>
  </si>
  <si>
    <t>DIN-рейка 35х7,5, длина 2 м.</t>
  </si>
  <si>
    <t>Крепеж</t>
  </si>
  <si>
    <t>REC-FPFP-10</t>
  </si>
  <si>
    <t>AESP</t>
  </si>
  <si>
    <t>9 этаж</t>
  </si>
  <si>
    <t>8 этаж</t>
  </si>
  <si>
    <t>Шина заземления горизовнтальная, 1 шт.</t>
  </si>
  <si>
    <t>7 этаж</t>
  </si>
  <si>
    <t>6 этаж</t>
  </si>
  <si>
    <t>5 этаж</t>
  </si>
  <si>
    <t>4 этаж</t>
  </si>
  <si>
    <t>3 этаж</t>
  </si>
  <si>
    <t>2 этаж</t>
  </si>
  <si>
    <t>Двойная розетка настенного исполнения:</t>
  </si>
  <si>
    <t>Modular Jack Office Box, 2-х портовая розеточная коробка типа Modular Jack Box, белая</t>
  </si>
  <si>
    <t>0-1116698-3</t>
  </si>
  <si>
    <t>1 этаж, -1 этаж, -2 этаж</t>
  </si>
  <si>
    <t>Панель Кат. 5Е без кабельной поддержки (6-портовые PCB-секции), 48 портов, 2U</t>
  </si>
  <si>
    <t>0-0406331-1</t>
  </si>
  <si>
    <t>Опт. кабель с плотным буфером, для внутренней и внешней прокладки, SM, 24 волокна</t>
  </si>
  <si>
    <t>1-1716029-4</t>
  </si>
  <si>
    <t>Эл. ленточный принтер label Manager 210D</t>
  </si>
  <si>
    <t>S0815220</t>
  </si>
  <si>
    <t>Серверные шкафы:</t>
  </si>
  <si>
    <t>7257.005</t>
  </si>
  <si>
    <t>Серверный шкаф TS-IT, 800х2200х1000</t>
  </si>
  <si>
    <t>5514.110</t>
  </si>
  <si>
    <t>Боковая стенка, на замках, 2 шт.</t>
  </si>
  <si>
    <t>7824.220</t>
  </si>
  <si>
    <t>Уголок для крепления панелей основания, 2 шт.</t>
  </si>
  <si>
    <t>5501.320</t>
  </si>
  <si>
    <t>Панель основания</t>
  </si>
  <si>
    <t>5502.550</t>
  </si>
  <si>
    <t>Элементы цоколя передние и задние, высота 200 мм.</t>
  </si>
  <si>
    <t>8602.805</t>
  </si>
  <si>
    <t>Панели цоколя, боковые, высота 200 мм.</t>
  </si>
  <si>
    <t>8602.015</t>
  </si>
  <si>
    <t>Кронштейн для крепления к полу, 10 шт.</t>
  </si>
  <si>
    <t>2817.000</t>
  </si>
  <si>
    <t>Вентиляторная панель</t>
  </si>
  <si>
    <t>5502.020</t>
  </si>
  <si>
    <t>Блок розеток Rack PDU,Basic, Zero U, 16A, 230V, (20) C13 &amp; (4) C19; IEC C20 (APC)</t>
  </si>
  <si>
    <t>AP7552</t>
  </si>
  <si>
    <t>APC</t>
  </si>
  <si>
    <t>Приборная полка, выдвижная</t>
  </si>
  <si>
    <t>5501.685</t>
  </si>
  <si>
    <t>Кабельные органайзеры для вертикальной прокладки, 10 шт, 125х65</t>
  </si>
  <si>
    <t>7111.000</t>
  </si>
  <si>
    <t>Блок розеток 7 евро</t>
  </si>
  <si>
    <t>7240.210</t>
  </si>
  <si>
    <t>LC / LC-дуплексный шнур OS2 9 / 125 мкм одномод., 2 м.</t>
  </si>
  <si>
    <t>0-6536501-2</t>
  </si>
  <si>
    <t>Мини-плинтус 40х20 DLPius, длина 3 м</t>
  </si>
  <si>
    <t>333 43</t>
  </si>
  <si>
    <t>Legrand</t>
  </si>
  <si>
    <t>NAT 6</t>
  </si>
  <si>
    <t>SORMAT</t>
  </si>
  <si>
    <t>упак</t>
  </si>
  <si>
    <t>Лоток для прокладки кабеля</t>
  </si>
  <si>
    <t>Лоток неперфорированный, сталь оцинкованная по методу Сендзимира, 50х100х3000</t>
  </si>
  <si>
    <t>Крышка лотка прямая, сталь оцинкованная по методу Сендзимира, осн. 100мм, L=3000</t>
  </si>
  <si>
    <t>Угол горизонтальный 90 гр., сталь оцинк. по методу Сендзимира, CPO90, 50x100</t>
  </si>
  <si>
    <t>Ответвитель горизонтальный Т-образный, сталь оцинк. по методу Сендзимира, DPT, 50x100</t>
  </si>
  <si>
    <t>Крышка угла гориз. 90°, сталь оцинк. по методу Сендзимира, CPO90 осн.100мм</t>
  </si>
  <si>
    <t>Крышка Т-ответв. гориз., сталь оцинк. по методу Сендзимира, DPT осн.100мм</t>
  </si>
  <si>
    <t>П-образный профиль PSL, L300 мм, толщ. 1.5мм, сталь оцинк. по методу Сендзимира</t>
  </si>
  <si>
    <t>BPL2903</t>
  </si>
  <si>
    <t>Пластина соединительная, сталь оцинкованная по методу Сендзимира, GTO 50</t>
  </si>
  <si>
    <t>Пластина для электрического контакта, медь, PTCE</t>
  </si>
  <si>
    <t>Винт с квадратным подголовником M6x10, гальванически оцинкованная сталь</t>
  </si>
  <si>
    <t>CM010610</t>
  </si>
  <si>
    <t>Гайка с насечкой, препятствующей откручиванию, гальванически оцинкованная сталь, М6</t>
  </si>
  <si>
    <t>CM100600</t>
  </si>
  <si>
    <t>Винт для обеспечения электрического контакта крышек, гальванически оцинкованная сталь, М5х8</t>
  </si>
  <si>
    <t>CM030508</t>
  </si>
  <si>
    <t>Шпилька резьбовая M8x1000, гальванически оцинкованная сталь, M8x1000</t>
  </si>
  <si>
    <t>CM200801</t>
  </si>
  <si>
    <t>Гайка шестигранная M8, гальванически оцинкованная сталь</t>
  </si>
  <si>
    <t>CM110800</t>
  </si>
  <si>
    <t>Шайба кузовная M8, гальванически оцинкованная сталь</t>
  </si>
  <si>
    <t>CM120800</t>
  </si>
  <si>
    <t>Стальной забивной анкер M8</t>
  </si>
  <si>
    <t>CM400830</t>
  </si>
  <si>
    <t>Ручка для приборной полки</t>
  </si>
  <si>
    <t>5501.730</t>
  </si>
  <si>
    <t>Power Cord Kit (6 ea), Locking, C13 to C14 (90 Degree), 1.8m</t>
  </si>
  <si>
    <t>AP8706R-WW</t>
  </si>
  <si>
    <t>Energy-Box, 482,6 мм (19")</t>
  </si>
  <si>
    <t>7480.035</t>
  </si>
  <si>
    <t>Сетевой шкаф TS-IT, 24U, 800х1200х1000</t>
  </si>
  <si>
    <t>5504.110</t>
  </si>
  <si>
    <t>7824.120</t>
  </si>
  <si>
    <t>Элементы цоколя передние и задние, высота 100 мм.</t>
  </si>
  <si>
    <t>8601.805</t>
  </si>
  <si>
    <t>Панели цоколя, боковые, высота 100 мм.</t>
  </si>
  <si>
    <t>8601.015</t>
  </si>
  <si>
    <t>Контроллер в составе:</t>
  </si>
  <si>
    <t>Elsys-MB-Pro4-2A-00-TП</t>
  </si>
  <si>
    <t xml:space="preserve">ООО «НИЦ «ФОРС»  </t>
  </si>
  <si>
    <t>Модуль расширения памяти до 2300 карт / 1800 событий (максимум 4700 карт при уменьшении буфера событий) для контроллеров Elsys-MB версий Light, STD, Pro, Pro4.</t>
  </si>
  <si>
    <t>Elsys-XB2</t>
  </si>
  <si>
    <t>Аккумулятор 12 В/7 А*ч</t>
  </si>
  <si>
    <t>Коммуникационный сетевой контроллер</t>
  </si>
  <si>
    <t>Elsys-MB-Net</t>
  </si>
  <si>
    <t>Точка доступа в составе:</t>
  </si>
  <si>
    <t>Считыватель черного цвета</t>
  </si>
  <si>
    <t>CP-Reader (исп.PROX)</t>
  </si>
  <si>
    <t>Устройство разблокировки двери</t>
  </si>
  <si>
    <t>ST-ER115</t>
  </si>
  <si>
    <t>Smartec</t>
  </si>
  <si>
    <t xml:space="preserve">Считыватель уличный, степень защиты IP64 диапазон от минус 40° до плюс 50° </t>
  </si>
  <si>
    <t>CP-Reader</t>
  </si>
  <si>
    <t>Источник бесперебойного питания в составе:</t>
  </si>
  <si>
    <t>Источник бесперебойного питания</t>
  </si>
  <si>
    <t>СКАТ-1200У2</t>
  </si>
  <si>
    <t>ООО «Бастион»</t>
  </si>
  <si>
    <t>Аккумулятор 12 В/26 А*ч</t>
  </si>
  <si>
    <t>Блок защитный комутационный</t>
  </si>
  <si>
    <t>БЗК (исп.02) АЦДР.426475.002-02</t>
  </si>
  <si>
    <t>ЗАО НВП «Болид»</t>
  </si>
  <si>
    <t>Зона КПП1</t>
  </si>
  <si>
    <t>Рентгеновская система досмотра багажа</t>
  </si>
  <si>
    <t>IDL</t>
  </si>
  <si>
    <t>Зона КПП2</t>
  </si>
  <si>
    <t>Турникет эл/мех с автоматическими планками Антипаника для эксплуатации в закрытых помещениях</t>
  </si>
  <si>
    <t>PERCo-TTR-07.1</t>
  </si>
  <si>
    <t>PERCo</t>
  </si>
  <si>
    <t>Стойка калитки эл/мех. c приводом для эксплуатации в закрытых помещениях</t>
  </si>
  <si>
    <t>PERCo-WMD-05S</t>
  </si>
  <si>
    <t>Створка длиной 1100 мм для стойки калитки PERCo-WMD-05S</t>
  </si>
  <si>
    <t>NP</t>
  </si>
  <si>
    <t>NP 1207</t>
  </si>
  <si>
    <t>NP 1226</t>
  </si>
  <si>
    <t>NP 1212</t>
  </si>
  <si>
    <t>Оборудование 1 управления и СЦ</t>
  </si>
  <si>
    <t>Кнопка выхода</t>
  </si>
  <si>
    <t>ST-EX010</t>
  </si>
  <si>
    <t>Кабели и провода 7 этаж (без 1 Управления и СЦ)</t>
  </si>
  <si>
    <t>Кабели и провода 1 Управление и СЦ</t>
  </si>
  <si>
    <t>ПВСнг-LS 2х0,75</t>
  </si>
  <si>
    <t>PERCo-AG-1100</t>
  </si>
  <si>
    <t>Односторонняя стойка с 2-мя отверстиями для крепления патрубков</t>
  </si>
  <si>
    <t>PERCo-BH02 2-00</t>
  </si>
  <si>
    <t>Поручень длиной 915 мм</t>
  </si>
  <si>
    <t>PERCo-BH01 1-00</t>
  </si>
  <si>
    <t>Патрубок прямой для крепления поручней (в комплекте с крепежом)</t>
  </si>
  <si>
    <t>PERCo-BH02 0-00</t>
  </si>
  <si>
    <t>Картоприемник со встроенным считывателем карт формата EMM/HID с интерфейсом Wiegand</t>
  </si>
  <si>
    <t>PERCo-IC03</t>
  </si>
  <si>
    <t>АРМ контролера:</t>
  </si>
  <si>
    <t>Рабочая станция Z230</t>
  </si>
  <si>
    <t>WM626EA</t>
  </si>
  <si>
    <t>HP</t>
  </si>
  <si>
    <t>NEC</t>
  </si>
  <si>
    <t>Конвертер DisplayPort-DVI</t>
  </si>
  <si>
    <t>FH973AA</t>
  </si>
  <si>
    <t>Лицензия на одно дополнительное рабочее место</t>
  </si>
  <si>
    <t>Бастион-Сеть</t>
  </si>
  <si>
    <t>ООО «НИЦ «ФОРС»</t>
  </si>
  <si>
    <t>Зона КПП3</t>
  </si>
  <si>
    <t>Зона турникетов</t>
  </si>
  <si>
    <t>SNMP CY504</t>
  </si>
  <si>
    <t>Точка доступа С в составе (внутренняя):</t>
  </si>
  <si>
    <t xml:space="preserve">Шлагбаум </t>
  </si>
  <si>
    <t>GARD 6000</t>
  </si>
  <si>
    <t>Шарнир для складной стрелы 001G0401, 001G0601</t>
  </si>
  <si>
    <t>001G0467</t>
  </si>
  <si>
    <t>Лампа сигнальная светодиодная 24 В</t>
  </si>
  <si>
    <t>001KLED24</t>
  </si>
  <si>
    <t>Кронштейн для настенного крепления KIARO</t>
  </si>
  <si>
    <t>001KIAROS</t>
  </si>
  <si>
    <t>Адаптер для крепления KIARO S к шлагбауму 001G4000, 001G6000</t>
  </si>
  <si>
    <t>001G04601</t>
  </si>
  <si>
    <t>Фотоэлементы / передатчик, приемник / накладные, дальность 10 м</t>
  </si>
  <si>
    <t>001DIR10</t>
  </si>
  <si>
    <t>Стойка 0,5 м /для фотоэлемента DIR / основная (ааалюминий)</t>
  </si>
  <si>
    <t>Блок управления светофорами (с 8 входами управления и 4 реле)</t>
  </si>
  <si>
    <t>Точка доступа 2 в составе кровля:</t>
  </si>
  <si>
    <t>Реле промежуточное</t>
  </si>
  <si>
    <t>РП-01М-440 (упр.24В)</t>
  </si>
  <si>
    <t>ООО «Реле и автоматика СПб»</t>
  </si>
  <si>
    <t>Панель 19" с DIN-рейкой</t>
  </si>
  <si>
    <t>Автоматическая калитка Fastlane Passgate в составе:</t>
  </si>
  <si>
    <t>Одностворчатая электромеханическая калитка, габаритные размеры: 162х162х970 мм, ширина прохода 500…1 000 мм</t>
  </si>
  <si>
    <t>PG/168/1000/SS</t>
  </si>
  <si>
    <t>Пульт дистанционного управления на один проход</t>
  </si>
  <si>
    <t>Fixed Remote Control Unit</t>
  </si>
  <si>
    <t>ЦПО</t>
  </si>
  <si>
    <t>АРМ администратора:</t>
  </si>
  <si>
    <t>Генератор отчетов. Формирование и печать по событиям по заданным критериям</t>
  </si>
  <si>
    <t>Бастион-Отчет</t>
  </si>
  <si>
    <t>Модуль архивации протокола событий на внешний носитель</t>
  </si>
  <si>
    <t>Бастион-Архив</t>
  </si>
  <si>
    <t>Монитор 22'' монитор , интерфейс 1x BNC, 1x VGA, 1x HDMI, 1x USB, яркость 250 кд/м2, разрешение 1920x1080, контрастность 1000:1, аудио вход/выход 1x RCA, 1x jack 3.5 мм, рабочая температура 0°C…+40°C, видеовыходы 1x BNC (сквозной), питание 12 В (DC), 3 А, ≤30 Вт блок питания 100-240 В (AC) в комплекте, Кронштейн с возможностью скрытой проводки в комплекте</t>
  </si>
  <si>
    <t>LTV-GMCL-2213</t>
  </si>
  <si>
    <t>3,5</t>
  </si>
  <si>
    <r>
      <t>14</t>
    </r>
    <r>
      <rPr>
        <sz val="7"/>
        <rFont val="Times New Roman"/>
        <family val="1"/>
        <charset val="204"/>
      </rPr>
      <t xml:space="preserve">     </t>
    </r>
    <r>
      <rPr>
        <sz val="11"/>
        <rFont val="Arial"/>
        <family val="2"/>
        <charset val="204"/>
      </rPr>
      <t> </t>
    </r>
  </si>
  <si>
    <t>Дисплей профессиональный Samsung DM32E: диагональ 32"; тип панели LED BLU; разрешение 1920 x 1080 (16:9); контрастность 50000:1; угол обзора 178°:178°; яркость 400 кд/м2; время отклика 8 мс; режим работы 24/7; SoC 3.0, HDMI, Wi-Fi; встроенный динамик 10Вт; площадь дисплея 698,4 (Горизонт.) x 392,85 (Вертик.); ширина рамки 10,5 (верхн. / боков.), 15 (низ) мм; размеры (Ш×В×Г) 721,4 x 420,3 x 49,9мм; вес 4,84кг; эксплуатация t° от 0 до 40°C</t>
  </si>
  <si>
    <t>LH32DMEPLGC/CI</t>
  </si>
  <si>
    <t>Samsung</t>
  </si>
  <si>
    <t>12,5</t>
  </si>
  <si>
    <r>
      <t>15</t>
    </r>
    <r>
      <rPr>
        <sz val="7"/>
        <rFont val="Times New Roman"/>
        <family val="1"/>
        <charset val="204"/>
      </rPr>
      <t xml:space="preserve">     </t>
    </r>
    <r>
      <rPr>
        <sz val="11"/>
        <rFont val="Arial"/>
        <family val="2"/>
        <charset val="204"/>
      </rPr>
      <t> </t>
    </r>
  </si>
  <si>
    <t xml:space="preserve">Источник бесперебойного питания </t>
  </si>
  <si>
    <t>СИПБ3КА.9-11</t>
  </si>
  <si>
    <t>27,5</t>
  </si>
  <si>
    <r>
      <t>16</t>
    </r>
    <r>
      <rPr>
        <sz val="7"/>
        <rFont val="Times New Roman"/>
        <family val="1"/>
        <charset val="204"/>
      </rPr>
      <t xml:space="preserve">     </t>
    </r>
    <r>
      <rPr>
        <sz val="11"/>
        <rFont val="Arial"/>
        <family val="2"/>
        <charset val="204"/>
      </rPr>
      <t> </t>
    </r>
  </si>
  <si>
    <t>СИПБ1КА.9-11</t>
  </si>
  <si>
    <t>14,5</t>
  </si>
  <si>
    <r>
      <t>17</t>
    </r>
    <r>
      <rPr>
        <sz val="7"/>
        <rFont val="Times New Roman"/>
        <family val="1"/>
        <charset val="204"/>
      </rPr>
      <t xml:space="preserve">     </t>
    </r>
    <r>
      <rPr>
        <sz val="11"/>
        <rFont val="Arial"/>
        <family val="2"/>
        <charset val="204"/>
      </rPr>
      <t> </t>
    </r>
  </si>
  <si>
    <t>Карта удаленного управления SNMP для ИБП</t>
  </si>
  <si>
    <t>NetAgent CY504</t>
  </si>
  <si>
    <r>
      <t>18</t>
    </r>
    <r>
      <rPr>
        <sz val="7"/>
        <rFont val="Times New Roman"/>
        <family val="1"/>
        <charset val="204"/>
      </rPr>
      <t xml:space="preserve">     </t>
    </r>
    <r>
      <rPr>
        <sz val="11"/>
        <rFont val="Arial"/>
        <family val="2"/>
        <charset val="204"/>
      </rPr>
      <t> </t>
    </r>
  </si>
  <si>
    <t>Монитор настенный с возможностью наклона 23.6”. Цвет корпуса RAL9011. Дисплей повышенной яркости. Интерфейсы VGA HDMI.</t>
  </si>
  <si>
    <t>БТ-23,6w-УЛ з/н 0204</t>
  </si>
  <si>
    <r>
      <t>19</t>
    </r>
    <r>
      <rPr>
        <sz val="7"/>
        <rFont val="Times New Roman"/>
        <family val="1"/>
        <charset val="204"/>
      </rPr>
      <t xml:space="preserve">     </t>
    </r>
    <r>
      <rPr>
        <sz val="11"/>
        <rFont val="Arial"/>
        <family val="2"/>
        <charset val="204"/>
      </rPr>
      <t> </t>
    </r>
  </si>
  <si>
    <t>Стол специализированный оператора</t>
  </si>
  <si>
    <t>ВС-1.4.2500 ДС</t>
  </si>
  <si>
    <t>АРМ Технологии</t>
  </si>
  <si>
    <r>
      <t>20</t>
    </r>
    <r>
      <rPr>
        <sz val="7"/>
        <rFont val="Times New Roman"/>
        <family val="1"/>
        <charset val="204"/>
      </rPr>
      <t xml:space="preserve">     </t>
    </r>
    <r>
      <rPr>
        <sz val="11"/>
        <rFont val="Arial"/>
        <family val="2"/>
        <charset val="204"/>
      </rPr>
      <t> </t>
    </r>
  </si>
  <si>
    <r>
      <t>21</t>
    </r>
    <r>
      <rPr>
        <sz val="7"/>
        <rFont val="Times New Roman"/>
        <family val="1"/>
        <charset val="204"/>
      </rPr>
      <t xml:space="preserve">     </t>
    </r>
    <r>
      <rPr>
        <sz val="11"/>
        <rFont val="Arial"/>
        <family val="2"/>
        <charset val="204"/>
      </rPr>
      <t> </t>
    </r>
  </si>
  <si>
    <r>
      <t>22</t>
    </r>
    <r>
      <rPr>
        <sz val="7"/>
        <rFont val="Times New Roman"/>
        <family val="1"/>
        <charset val="204"/>
      </rPr>
      <t xml:space="preserve">     </t>
    </r>
    <r>
      <rPr>
        <sz val="11"/>
        <rFont val="Arial"/>
        <family val="2"/>
        <charset val="204"/>
      </rPr>
      <t> </t>
    </r>
  </si>
  <si>
    <r>
      <t>23</t>
    </r>
    <r>
      <rPr>
        <sz val="7"/>
        <rFont val="Times New Roman"/>
        <family val="1"/>
        <charset val="204"/>
      </rPr>
      <t xml:space="preserve">     </t>
    </r>
    <r>
      <rPr>
        <sz val="11"/>
        <rFont val="Arial"/>
        <family val="2"/>
        <charset val="204"/>
      </rPr>
      <t> </t>
    </r>
  </si>
  <si>
    <r>
      <t>24</t>
    </r>
    <r>
      <rPr>
        <sz val="7"/>
        <rFont val="Times New Roman"/>
        <family val="1"/>
        <charset val="204"/>
      </rPr>
      <t xml:space="preserve">     </t>
    </r>
    <r>
      <rPr>
        <sz val="11"/>
        <rFont val="Arial"/>
        <family val="2"/>
        <charset val="204"/>
      </rPr>
      <t> </t>
    </r>
  </si>
  <si>
    <t>Видеосервер «Интеллект» в составе</t>
  </si>
  <si>
    <r>
      <t>25</t>
    </r>
    <r>
      <rPr>
        <sz val="7"/>
        <rFont val="Times New Roman"/>
        <family val="1"/>
        <charset val="204"/>
      </rPr>
      <t xml:space="preserve">     </t>
    </r>
    <r>
      <rPr>
        <sz val="11"/>
        <rFont val="Arial"/>
        <family val="2"/>
        <charset val="204"/>
      </rPr>
      <t> </t>
    </r>
  </si>
  <si>
    <t>Видеосервер DEPO Storm 3400G2 (архив 64Тб)</t>
  </si>
  <si>
    <t>DEPO Storm 3400G2 W10_fW64/ 2xE5-2620v4/ 16GBRE2/ A8405/ AFM7/ 1DT240/ 6T8000G7/ 4T8000G7/ 2GLAN_i210/8D/6E/2CH/ IPMI+/ 550W2HS1/ RMK/ CAR3S</t>
  </si>
  <si>
    <r>
      <t>26</t>
    </r>
    <r>
      <rPr>
        <sz val="7"/>
        <rFont val="Times New Roman"/>
        <family val="1"/>
        <charset val="204"/>
      </rPr>
      <t xml:space="preserve">     </t>
    </r>
    <r>
      <rPr>
        <sz val="11"/>
        <rFont val="Arial"/>
        <family val="2"/>
        <charset val="204"/>
      </rPr>
      <t> </t>
    </r>
  </si>
  <si>
    <t>Обеспечение программное "Интеллект" - Система защиты Guardant</t>
  </si>
  <si>
    <t>"Интеллект" - Система защиты Guardant</t>
  </si>
  <si>
    <r>
      <t>27</t>
    </r>
    <r>
      <rPr>
        <sz val="7"/>
        <rFont val="Times New Roman"/>
        <family val="1"/>
        <charset val="204"/>
      </rPr>
      <t xml:space="preserve">     </t>
    </r>
    <r>
      <rPr>
        <sz val="11"/>
        <rFont val="Arial"/>
        <family val="2"/>
        <charset val="204"/>
      </rPr>
      <t> </t>
    </r>
  </si>
  <si>
    <t>Обеспечение программное обеспечение "Интеллект" - Ядро системы</t>
  </si>
  <si>
    <t>"Интеллект" - Ядро системы</t>
  </si>
  <si>
    <r>
      <t>28</t>
    </r>
    <r>
      <rPr>
        <sz val="7"/>
        <rFont val="Times New Roman"/>
        <family val="1"/>
        <charset val="204"/>
      </rPr>
      <t xml:space="preserve">     </t>
    </r>
    <r>
      <rPr>
        <sz val="11"/>
        <rFont val="Arial"/>
        <family val="2"/>
        <charset val="204"/>
      </rPr>
      <t> </t>
    </r>
  </si>
  <si>
    <t>Обеспечение программное "Интеллект" - Подключение видеоканала</t>
  </si>
  <si>
    <t>"Интеллект" - Подключение видеоканала</t>
  </si>
  <si>
    <r>
      <t>29</t>
    </r>
    <r>
      <rPr>
        <sz val="7"/>
        <rFont val="Times New Roman"/>
        <family val="1"/>
        <charset val="204"/>
      </rPr>
      <t xml:space="preserve">     </t>
    </r>
    <r>
      <rPr>
        <sz val="11"/>
        <rFont val="Arial"/>
        <family val="2"/>
        <charset val="204"/>
      </rPr>
      <t> </t>
    </r>
  </si>
  <si>
    <t>Обеспечение программное "Интеллект" - Подключение аудиоканала</t>
  </si>
  <si>
    <t>"Интеллект" - Подключение аудиоканала</t>
  </si>
  <si>
    <r>
      <t>30</t>
    </r>
    <r>
      <rPr>
        <sz val="7"/>
        <rFont val="Times New Roman"/>
        <family val="1"/>
        <charset val="204"/>
      </rPr>
      <t xml:space="preserve">     </t>
    </r>
    <r>
      <rPr>
        <sz val="11"/>
        <rFont val="Arial"/>
        <family val="2"/>
        <charset val="204"/>
      </rPr>
      <t> </t>
    </r>
  </si>
  <si>
    <r>
      <t>30.1</t>
    </r>
    <r>
      <rPr>
        <b/>
        <sz val="7"/>
        <rFont val="Times New Roman"/>
        <family val="1"/>
        <charset val="204"/>
      </rPr>
      <t xml:space="preserve">  </t>
    </r>
    <r>
      <rPr>
        <b/>
        <sz val="11"/>
        <rFont val="Arial"/>
        <family val="2"/>
        <charset val="204"/>
      </rPr>
      <t> </t>
    </r>
  </si>
  <si>
    <r>
      <t>30.2</t>
    </r>
    <r>
      <rPr>
        <b/>
        <sz val="7"/>
        <rFont val="Times New Roman"/>
        <family val="1"/>
        <charset val="204"/>
      </rPr>
      <t xml:space="preserve">  </t>
    </r>
    <r>
      <rPr>
        <b/>
        <sz val="11"/>
        <rFont val="Arial"/>
        <family val="2"/>
        <charset val="204"/>
      </rPr>
      <t> </t>
    </r>
  </si>
  <si>
    <r>
      <t>30.3</t>
    </r>
    <r>
      <rPr>
        <b/>
        <sz val="7"/>
        <rFont val="Times New Roman"/>
        <family val="1"/>
        <charset val="204"/>
      </rPr>
      <t xml:space="preserve">  </t>
    </r>
    <r>
      <rPr>
        <b/>
        <sz val="11"/>
        <rFont val="Arial"/>
        <family val="2"/>
        <charset val="204"/>
      </rPr>
      <t> </t>
    </r>
  </si>
  <si>
    <r>
      <t>30.4</t>
    </r>
    <r>
      <rPr>
        <b/>
        <sz val="7"/>
        <rFont val="Times New Roman"/>
        <family val="1"/>
        <charset val="204"/>
      </rPr>
      <t xml:space="preserve">  </t>
    </r>
    <r>
      <rPr>
        <b/>
        <sz val="11"/>
        <rFont val="Arial"/>
        <family val="2"/>
        <charset val="204"/>
      </rPr>
      <t> </t>
    </r>
  </si>
  <si>
    <r>
      <t>31</t>
    </r>
    <r>
      <rPr>
        <sz val="7"/>
        <rFont val="Times New Roman"/>
        <family val="1"/>
        <charset val="204"/>
      </rPr>
      <t xml:space="preserve">     </t>
    </r>
    <r>
      <rPr>
        <sz val="11"/>
        <rFont val="Arial"/>
        <family val="2"/>
        <charset val="204"/>
      </rPr>
      <t> </t>
    </r>
  </si>
  <si>
    <r>
      <t>31.1</t>
    </r>
    <r>
      <rPr>
        <b/>
        <sz val="7"/>
        <rFont val="Times New Roman"/>
        <family val="1"/>
        <charset val="204"/>
      </rPr>
      <t xml:space="preserve">  </t>
    </r>
    <r>
      <rPr>
        <b/>
        <sz val="11"/>
        <rFont val="Arial"/>
        <family val="2"/>
        <charset val="204"/>
      </rPr>
      <t> </t>
    </r>
  </si>
  <si>
    <r>
      <t>31.2</t>
    </r>
    <r>
      <rPr>
        <b/>
        <sz val="7"/>
        <rFont val="Times New Roman"/>
        <family val="1"/>
        <charset val="204"/>
      </rPr>
      <t xml:space="preserve">  </t>
    </r>
    <r>
      <rPr>
        <b/>
        <sz val="11"/>
        <rFont val="Arial"/>
        <family val="2"/>
        <charset val="204"/>
      </rPr>
      <t> </t>
    </r>
  </si>
  <si>
    <r>
      <t>31.3</t>
    </r>
    <r>
      <rPr>
        <b/>
        <sz val="7"/>
        <rFont val="Times New Roman"/>
        <family val="1"/>
        <charset val="204"/>
      </rPr>
      <t xml:space="preserve">  </t>
    </r>
    <r>
      <rPr>
        <b/>
        <sz val="11"/>
        <rFont val="Arial"/>
        <family val="2"/>
        <charset val="204"/>
      </rPr>
      <t> </t>
    </r>
  </si>
  <si>
    <r>
      <t>31.4</t>
    </r>
    <r>
      <rPr>
        <b/>
        <sz val="7"/>
        <rFont val="Times New Roman"/>
        <family val="1"/>
        <charset val="204"/>
      </rPr>
      <t xml:space="preserve">  </t>
    </r>
    <r>
      <rPr>
        <b/>
        <sz val="11"/>
        <rFont val="Arial"/>
        <family val="2"/>
        <charset val="204"/>
      </rPr>
      <t> </t>
    </r>
  </si>
  <si>
    <t>31</t>
  </si>
  <si>
    <r>
      <t>32</t>
    </r>
    <r>
      <rPr>
        <sz val="7"/>
        <rFont val="Times New Roman"/>
        <family val="1"/>
        <charset val="204"/>
      </rPr>
      <t xml:space="preserve">     </t>
    </r>
    <r>
      <rPr>
        <sz val="11"/>
        <rFont val="Arial"/>
        <family val="2"/>
        <charset val="204"/>
      </rPr>
      <t> </t>
    </r>
  </si>
  <si>
    <r>
      <t>32.1</t>
    </r>
    <r>
      <rPr>
        <b/>
        <sz val="7"/>
        <rFont val="Times New Roman"/>
        <family val="1"/>
        <charset val="204"/>
      </rPr>
      <t xml:space="preserve">  </t>
    </r>
    <r>
      <rPr>
        <b/>
        <sz val="11"/>
        <rFont val="Arial"/>
        <family val="2"/>
        <charset val="204"/>
      </rPr>
      <t> </t>
    </r>
  </si>
  <si>
    <r>
      <t>32.2</t>
    </r>
    <r>
      <rPr>
        <b/>
        <sz val="7"/>
        <rFont val="Times New Roman"/>
        <family val="1"/>
        <charset val="204"/>
      </rPr>
      <t xml:space="preserve">  </t>
    </r>
    <r>
      <rPr>
        <b/>
        <sz val="11"/>
        <rFont val="Arial"/>
        <family val="2"/>
        <charset val="204"/>
      </rPr>
      <t> </t>
    </r>
  </si>
  <si>
    <r>
      <t>32.3</t>
    </r>
    <r>
      <rPr>
        <b/>
        <sz val="7"/>
        <rFont val="Times New Roman"/>
        <family val="1"/>
        <charset val="204"/>
      </rPr>
      <t xml:space="preserve">  </t>
    </r>
    <r>
      <rPr>
        <b/>
        <sz val="11"/>
        <rFont val="Arial"/>
        <family val="2"/>
        <charset val="204"/>
      </rPr>
      <t> </t>
    </r>
  </si>
  <si>
    <r>
      <t>32.4</t>
    </r>
    <r>
      <rPr>
        <b/>
        <sz val="7"/>
        <rFont val="Times New Roman"/>
        <family val="1"/>
        <charset val="204"/>
      </rPr>
      <t xml:space="preserve">  </t>
    </r>
    <r>
      <rPr>
        <b/>
        <sz val="11"/>
        <rFont val="Arial"/>
        <family val="2"/>
        <charset val="204"/>
      </rPr>
      <t> </t>
    </r>
  </si>
  <si>
    <t>64</t>
  </si>
  <si>
    <t>Кол-во указано на один комплект</t>
  </si>
  <si>
    <r>
      <t>1.2</t>
    </r>
    <r>
      <rPr>
        <sz val="7"/>
        <rFont val="Times New Roman"/>
        <family val="1"/>
        <charset val="204"/>
      </rPr>
      <t xml:space="preserve">  </t>
    </r>
    <r>
      <rPr>
        <sz val="11"/>
        <rFont val="Arial"/>
        <family val="2"/>
        <charset val="204"/>
      </rPr>
      <t> </t>
    </r>
  </si>
  <si>
    <r>
      <t>Клемма строительно-монтажная Количество подключаемых проводников – 6 Цвет – фиолетовый Степень защиты: IP20 Номинальная соединительная способность 0,75 – 2,5 мм</t>
    </r>
    <r>
      <rPr>
        <vertAlign val="superscript"/>
        <sz val="11"/>
        <rFont val="Arial"/>
        <family val="2"/>
        <charset val="204"/>
      </rPr>
      <t>2</t>
    </r>
  </si>
  <si>
    <t>СМК 773-326 арт. UKZ-001-326</t>
  </si>
  <si>
    <t>ГК «ИЭК»</t>
  </si>
  <si>
    <r>
      <t>2</t>
    </r>
    <r>
      <rPr>
        <sz val="7"/>
        <rFont val="Times New Roman"/>
        <family val="1"/>
        <charset val="204"/>
      </rPr>
      <t xml:space="preserve">      </t>
    </r>
    <r>
      <rPr>
        <sz val="11"/>
        <rFont val="Arial"/>
        <family val="2"/>
        <charset val="204"/>
      </rPr>
      <t> </t>
    </r>
  </si>
  <si>
    <t>Бокс с пусковым реле в составе:</t>
  </si>
  <si>
    <r>
      <t>2.1</t>
    </r>
    <r>
      <rPr>
        <sz val="7"/>
        <rFont val="Times New Roman"/>
        <family val="1"/>
        <charset val="204"/>
      </rPr>
      <t xml:space="preserve">         </t>
    </r>
    <r>
      <rPr>
        <sz val="11"/>
        <rFont val="Arial"/>
        <family val="2"/>
        <charset val="204"/>
      </rPr>
      <t> </t>
    </r>
  </si>
  <si>
    <t>Бокс пластиковый навесной для модульного оборудования Типоразмер: 1 ряд, 9 модулей Степень защиты: IP31 Материал изготовления – полистирол Цвет – RAL 9003 Рабочая температура: от -20 до 80 °С</t>
  </si>
  <si>
    <t>КМПн 2/9-1 арт. МКР42-N-09-31-01</t>
  </si>
  <si>
    <r>
      <t>2.2</t>
    </r>
    <r>
      <rPr>
        <sz val="7"/>
        <rFont val="Times New Roman"/>
        <family val="1"/>
        <charset val="204"/>
      </rPr>
      <t xml:space="preserve">         </t>
    </r>
    <r>
      <rPr>
        <sz val="11"/>
        <rFont val="Arial"/>
        <family val="2"/>
        <charset val="204"/>
      </rPr>
      <t> </t>
    </r>
  </si>
  <si>
    <t>Реле пусковое, реле ограничения пускового тока Напряжение сети питания: 184-253 В, перем. ток , 50 Гц Максимальный постоянный ток нагрузки: 8 А Максимальная мощность нагрузки: 1800 ВА</t>
  </si>
  <si>
    <t>Elsys-ZCP</t>
  </si>
  <si>
    <t>0,075</t>
  </si>
  <si>
    <r>
      <t>2.3</t>
    </r>
    <r>
      <rPr>
        <sz val="7"/>
        <rFont val="Times New Roman"/>
        <family val="1"/>
        <charset val="204"/>
      </rPr>
      <t xml:space="preserve">         </t>
    </r>
    <r>
      <rPr>
        <sz val="11"/>
        <rFont val="Arial"/>
        <family val="2"/>
        <charset val="204"/>
      </rPr>
      <t> </t>
    </r>
  </si>
  <si>
    <r>
      <t>Клемма проходная винтовая UT 2.5 Цвет: Серый Сечение присоединяемых проводников: 1,5-4 мм</t>
    </r>
    <r>
      <rPr>
        <vertAlign val="superscript"/>
        <sz val="11"/>
        <rFont val="Arial"/>
        <family val="2"/>
        <charset val="204"/>
      </rPr>
      <t xml:space="preserve">2 </t>
    </r>
    <r>
      <rPr>
        <sz val="11"/>
        <rFont val="Arial"/>
        <family val="2"/>
        <charset val="204"/>
      </rPr>
      <t>Кол-во присоединяемых проводников: 2</t>
    </r>
  </si>
  <si>
    <t>арт. 3044076</t>
  </si>
  <si>
    <t>OOO «Феникс Контакт РУС»</t>
  </si>
  <si>
    <t>0,025</t>
  </si>
  <si>
    <r>
      <t>2.4</t>
    </r>
    <r>
      <rPr>
        <sz val="7"/>
        <rFont val="Times New Roman"/>
        <family val="1"/>
        <charset val="204"/>
      </rPr>
      <t xml:space="preserve">         </t>
    </r>
    <r>
      <rPr>
        <sz val="11"/>
        <rFont val="Arial"/>
        <family val="2"/>
        <charset val="204"/>
      </rPr>
      <t> </t>
    </r>
  </si>
  <si>
    <r>
      <t>Клемма проходная винтовая UT 2.5 BU Цвет: Синий Сечение присоединяемых проводников: 1,5-4 мм</t>
    </r>
    <r>
      <rPr>
        <vertAlign val="superscript"/>
        <sz val="11"/>
        <rFont val="Arial"/>
        <family val="2"/>
        <charset val="204"/>
      </rPr>
      <t xml:space="preserve">2 </t>
    </r>
    <r>
      <rPr>
        <sz val="11"/>
        <rFont val="Arial"/>
        <family val="2"/>
        <charset val="204"/>
      </rPr>
      <t>Кол-во присоединяемых проводников: 2</t>
    </r>
  </si>
  <si>
    <t>арт. 3044086</t>
  </si>
  <si>
    <r>
      <t>2.5</t>
    </r>
    <r>
      <rPr>
        <sz val="7"/>
        <rFont val="Times New Roman"/>
        <family val="1"/>
        <charset val="204"/>
      </rPr>
      <t xml:space="preserve">         </t>
    </r>
    <r>
      <rPr>
        <sz val="11"/>
        <rFont val="Arial"/>
        <family val="2"/>
        <charset val="204"/>
      </rPr>
      <t> </t>
    </r>
  </si>
  <si>
    <r>
      <t>Клемма заземления проходная винтовая UT 2.5-PE Цвет: Желто-зеленый Сечение присоединяемых проводников: 1,5-4 мм</t>
    </r>
    <r>
      <rPr>
        <vertAlign val="superscript"/>
        <sz val="11"/>
        <rFont val="Arial"/>
        <family val="2"/>
        <charset val="204"/>
      </rPr>
      <t xml:space="preserve">2 </t>
    </r>
    <r>
      <rPr>
        <sz val="11"/>
        <rFont val="Arial"/>
        <family val="2"/>
        <charset val="204"/>
      </rPr>
      <t>Кол-во присоединяемых проводников: 2</t>
    </r>
  </si>
  <si>
    <t>арт. 3044092</t>
  </si>
  <si>
    <r>
      <t>2.6</t>
    </r>
    <r>
      <rPr>
        <sz val="7"/>
        <rFont val="Times New Roman"/>
        <family val="1"/>
        <charset val="204"/>
      </rPr>
      <t xml:space="preserve">         </t>
    </r>
    <r>
      <rPr>
        <sz val="11"/>
        <rFont val="Arial"/>
        <family val="2"/>
        <charset val="204"/>
      </rPr>
      <t> </t>
    </r>
  </si>
  <si>
    <t>Крышка концевая D-UT 2,5/10 Цвет: Серай</t>
  </si>
  <si>
    <t>арт. 3047028</t>
  </si>
  <si>
    <t>0,01</t>
  </si>
  <si>
    <r>
      <t>2.7</t>
    </r>
    <r>
      <rPr>
        <sz val="7"/>
        <rFont val="Times New Roman"/>
        <family val="1"/>
        <charset val="204"/>
      </rPr>
      <t xml:space="preserve">         </t>
    </r>
    <r>
      <rPr>
        <sz val="11"/>
        <rFont val="Arial"/>
        <family val="2"/>
        <charset val="204"/>
      </rPr>
      <t> </t>
    </r>
  </si>
  <si>
    <t>Крышка концевая D-UT 2,5/10 BU Цвет: Синий</t>
  </si>
  <si>
    <t>арт. 3047235</t>
  </si>
  <si>
    <r>
      <t>2.8</t>
    </r>
    <r>
      <rPr>
        <sz val="7"/>
        <rFont val="Times New Roman"/>
        <family val="1"/>
        <charset val="204"/>
      </rPr>
      <t xml:space="preserve">         </t>
    </r>
    <r>
      <rPr>
        <sz val="11"/>
        <rFont val="Arial"/>
        <family val="2"/>
        <charset val="204"/>
      </rPr>
      <t> </t>
    </r>
  </si>
  <si>
    <t>Перемычка FBS 5-5 Кол-во клемм: 5 Цвет: Красный</t>
  </si>
  <si>
    <t>арт. 3030190</t>
  </si>
  <si>
    <r>
      <t>2.9</t>
    </r>
    <r>
      <rPr>
        <sz val="7"/>
        <rFont val="Times New Roman"/>
        <family val="1"/>
        <charset val="204"/>
      </rPr>
      <t xml:space="preserve">         </t>
    </r>
    <r>
      <rPr>
        <sz val="11"/>
        <rFont val="Arial"/>
        <family val="2"/>
        <charset val="204"/>
      </rPr>
      <t> </t>
    </r>
  </si>
  <si>
    <t>Стопор концевой E/NS 35 N Цвет: Серый</t>
  </si>
  <si>
    <t>арт. 0800886</t>
  </si>
  <si>
    <r>
      <t>3</t>
    </r>
    <r>
      <rPr>
        <sz val="7"/>
        <rFont val="Times New Roman"/>
        <family val="1"/>
        <charset val="204"/>
      </rPr>
      <t xml:space="preserve">      </t>
    </r>
    <r>
      <rPr>
        <sz val="11"/>
        <rFont val="Arial"/>
        <family val="2"/>
        <charset val="204"/>
      </rPr>
      <t> </t>
    </r>
  </si>
  <si>
    <t>Розетка силовая с заземлением, 2Р+Е, со шторками, 16 А, 250 В, накладная, IP66 Размер основания: 95х95 мм</t>
  </si>
  <si>
    <t xml:space="preserve">Кат. №DIS1376407 </t>
  </si>
  <si>
    <t>АО «ДКС»</t>
  </si>
  <si>
    <r>
      <t>Кабель огнестойкий силовой, не распространяющий горение, с изоляцией и оболочкой из полимерных композиций, не содержащих галогенов Диаметр наружный: 13,8 мм Температура окружающей среды : от -50</t>
    </r>
    <r>
      <rPr>
        <vertAlign val="superscript"/>
        <sz val="11"/>
        <rFont val="Arial"/>
        <family val="2"/>
        <charset val="204"/>
      </rPr>
      <t xml:space="preserve">о </t>
    </r>
    <r>
      <rPr>
        <sz val="11"/>
        <rFont val="Arial"/>
        <family val="2"/>
        <charset val="204"/>
      </rPr>
      <t>до 50</t>
    </r>
    <r>
      <rPr>
        <vertAlign val="superscript"/>
        <sz val="11"/>
        <rFont val="Arial"/>
        <family val="2"/>
        <charset val="204"/>
      </rPr>
      <t xml:space="preserve">о </t>
    </r>
    <r>
      <rPr>
        <sz val="11"/>
        <rFont val="Arial"/>
        <family val="2"/>
        <charset val="204"/>
      </rPr>
      <t>С</t>
    </r>
  </si>
  <si>
    <t>ППГнг(А)-FRHF-0,66 3x1,5 ТУ 3500-066-21059747-2009</t>
  </si>
  <si>
    <t>0,110</t>
  </si>
  <si>
    <t>287</t>
  </si>
  <si>
    <r>
      <t>Кабель огнестойкий силовой, не распространяющий горение, с изоляцией и оболочкой из полимерных композиций, не содержащих галогенов Диаметр наружный: 14,6 мм Температура окружающей среды : от -50</t>
    </r>
    <r>
      <rPr>
        <vertAlign val="superscript"/>
        <sz val="11"/>
        <rFont val="Arial"/>
        <family val="2"/>
        <charset val="204"/>
      </rPr>
      <t xml:space="preserve">о </t>
    </r>
    <r>
      <rPr>
        <sz val="11"/>
        <rFont val="Arial"/>
        <family val="2"/>
        <charset val="204"/>
      </rPr>
      <t>до 50</t>
    </r>
    <r>
      <rPr>
        <vertAlign val="superscript"/>
        <sz val="11"/>
        <rFont val="Arial"/>
        <family val="2"/>
        <charset val="204"/>
      </rPr>
      <t xml:space="preserve">о </t>
    </r>
    <r>
      <rPr>
        <sz val="11"/>
        <rFont val="Arial"/>
        <family val="2"/>
        <charset val="204"/>
      </rPr>
      <t>С</t>
    </r>
  </si>
  <si>
    <t>ППГнг(А)-FRHF-0,66 3x2,5 ТУ 3500-066-21059747-2009</t>
  </si>
  <si>
    <t>0,120</t>
  </si>
  <si>
    <t>340</t>
  </si>
  <si>
    <t>Кабель огнестойкий силовой, не распространяющий горение, с изоляцией и оболочкой из полимерных композиций, не содержащих галогенов</t>
  </si>
  <si>
    <t>ППГнг(А)-FRHF-0,66 5x10 ТУ 3500-066-21059747-2009</t>
  </si>
  <si>
    <t>0,020</t>
  </si>
  <si>
    <r>
      <t>4</t>
    </r>
    <r>
      <rPr>
        <sz val="7"/>
        <rFont val="Times New Roman"/>
        <family val="1"/>
        <charset val="204"/>
      </rPr>
      <t xml:space="preserve">      </t>
    </r>
    <r>
      <rPr>
        <sz val="11"/>
        <rFont val="Arial"/>
        <family val="2"/>
        <charset val="204"/>
      </rPr>
      <t> </t>
    </r>
  </si>
  <si>
    <r>
      <t>Провод одножильный для электрических установок на напряжение до 450/750 В Цвет оболочки: желто-зеленый Диаметр наружный: 4,7 мм Температура окружающей среды: от -50</t>
    </r>
    <r>
      <rPr>
        <vertAlign val="superscript"/>
        <sz val="11"/>
        <rFont val="Arial"/>
        <family val="2"/>
        <charset val="204"/>
      </rPr>
      <t xml:space="preserve"> </t>
    </r>
    <r>
      <rPr>
        <sz val="11"/>
        <rFont val="Arial"/>
        <family val="2"/>
        <charset val="204"/>
      </rPr>
      <t xml:space="preserve">до 65 </t>
    </r>
    <r>
      <rPr>
        <vertAlign val="superscript"/>
        <sz val="11"/>
        <rFont val="Arial"/>
        <family val="2"/>
        <charset val="204"/>
      </rPr>
      <t>о</t>
    </r>
    <r>
      <rPr>
        <sz val="11"/>
        <rFont val="Arial"/>
        <family val="2"/>
        <charset val="204"/>
      </rPr>
      <t>С</t>
    </r>
  </si>
  <si>
    <t>ПуГВ З-Ж 1х6 ТУ 16-705.501-2010</t>
  </si>
  <si>
    <t>0,04</t>
  </si>
  <si>
    <t>74,2</t>
  </si>
  <si>
    <t>ПРОЧИЕ МАТЕРИАЛЫ</t>
  </si>
  <si>
    <t>Бирка маркировочная квадратная для силовых кабелей напряжением до 1кВ Марка материала: мягкий пластикат Габаритные размеры: 55х55 мм</t>
  </si>
  <si>
    <t>У134 IEK UZMA-BIK-Y134-S</t>
  </si>
  <si>
    <t>Хомут кабельный Материал: Нейлон Габаритные размеры: 150х3,6 мм</t>
  </si>
  <si>
    <r>
      <t>Наконечник кабельный медный луженый ТМЛ6-6-4 Диаметр винта: М6 Сечение жилы: 6 мм</t>
    </r>
    <r>
      <rPr>
        <vertAlign val="superscript"/>
        <sz val="11"/>
        <rFont val="Arial"/>
        <family val="2"/>
        <charset val="204"/>
      </rPr>
      <t>2</t>
    </r>
  </si>
  <si>
    <t>арт. 40830</t>
  </si>
  <si>
    <t>Компания «Техэлектро»</t>
  </si>
  <si>
    <t>0,07</t>
  </si>
  <si>
    <r>
      <t>9 этаж</t>
    </r>
    <r>
      <rPr>
        <b/>
        <sz val="11"/>
        <rFont val="Arial"/>
        <family val="2"/>
        <charset val="204"/>
      </rPr>
      <t xml:space="preserve"> (Кроссовая 09.07)</t>
    </r>
  </si>
  <si>
    <t>0,100</t>
  </si>
  <si>
    <t>0,02</t>
  </si>
  <si>
    <r>
      <t>10 этаж</t>
    </r>
    <r>
      <rPr>
        <b/>
        <sz val="11"/>
        <rFont val="Arial"/>
        <family val="2"/>
        <charset val="204"/>
      </rPr>
      <t xml:space="preserve"> (Кроссовая 10.07)</t>
    </r>
  </si>
  <si>
    <t>11 этаж (Кроссовая 11.06)</t>
  </si>
  <si>
    <t>0,12</t>
  </si>
  <si>
    <t>0,14</t>
  </si>
  <si>
    <t>120</t>
  </si>
  <si>
    <r>
      <t>12 этаж</t>
    </r>
    <r>
      <rPr>
        <b/>
        <sz val="11"/>
        <rFont val="Arial"/>
        <family val="2"/>
        <charset val="204"/>
      </rPr>
      <t xml:space="preserve"> (Кроссовая 12.33)</t>
    </r>
  </si>
  <si>
    <r>
      <t>13 этаж</t>
    </r>
    <r>
      <rPr>
        <b/>
        <sz val="11"/>
        <rFont val="Arial"/>
        <family val="2"/>
        <charset val="204"/>
      </rPr>
      <t xml:space="preserve"> (Кроссовая 13.08)</t>
    </r>
  </si>
  <si>
    <r>
      <t>14 этаж</t>
    </r>
    <r>
      <rPr>
        <b/>
        <sz val="11"/>
        <rFont val="Arial"/>
        <family val="2"/>
        <charset val="204"/>
      </rPr>
      <t xml:space="preserve"> (Кроссовая 14.11)</t>
    </r>
  </si>
  <si>
    <r>
      <t>15 этаж</t>
    </r>
    <r>
      <rPr>
        <b/>
        <sz val="11"/>
        <rFont val="Arial"/>
        <family val="2"/>
        <charset val="204"/>
      </rPr>
      <t xml:space="preserve"> (Кроссовая 15.05)</t>
    </r>
  </si>
  <si>
    <t>16 этаж (Кроссовая 16.31)</t>
  </si>
  <si>
    <t>0,150</t>
  </si>
  <si>
    <t>0,245</t>
  </si>
  <si>
    <t>160</t>
  </si>
  <si>
    <r>
      <t>8 этаж</t>
    </r>
    <r>
      <rPr>
        <b/>
        <sz val="11"/>
        <rFont val="Arial"/>
        <family val="2"/>
        <charset val="204"/>
      </rPr>
      <t xml:space="preserve"> (Кроссовая 08.13)</t>
    </r>
  </si>
  <si>
    <t>-2 этаж</t>
  </si>
  <si>
    <r>
      <t>1</t>
    </r>
    <r>
      <rPr>
        <sz val="7"/>
        <rFont val="Times New Roman"/>
        <family val="1"/>
        <charset val="204"/>
      </rPr>
      <t xml:space="preserve">      </t>
    </r>
    <r>
      <rPr>
        <b/>
        <sz val="11"/>
        <rFont val="Arial"/>
        <family val="2"/>
        <charset val="204"/>
      </rPr>
      <t> </t>
    </r>
  </si>
  <si>
    <t>Видеокамера внутренняя купольная IP, разрешение 4 Mp, чувствительность 0.05 лк (цвет, F1.2, АРУ вкл.), WDR(120 дБ), кодек сжатия Н265/H264/MPEG, тип объектива VF 2.8-12, ИК-подсветка 10-20, интерфейс передачи данных 1xRJ45, 1xBNC, 1xJack 3,5, cкорость передачи данных 1x100 Мб/с, поддержка карт памяти microSD, аудио входы/выходы 1/-, тревожные входы/выходы нет, рабочая температура -20…+50 °C, мощность 6 Вт, электропитание 12В (DC) / PoE (IEEE 802.3af)</t>
  </si>
  <si>
    <t>LTV-GICDM4-E701-V1</t>
  </si>
  <si>
    <r>
      <t>2</t>
    </r>
    <r>
      <rPr>
        <sz val="7"/>
        <rFont val="Times New Roman"/>
        <family val="1"/>
        <charset val="204"/>
      </rPr>
      <t xml:space="preserve">      </t>
    </r>
    <r>
      <rPr>
        <b/>
        <sz val="11"/>
        <rFont val="Arial"/>
        <family val="2"/>
        <charset val="204"/>
      </rPr>
      <t> </t>
    </r>
  </si>
  <si>
    <t>Видеокамера цилиндрическая IP, разрешение 4 Mp, чувствительность 0.05 лк (цвет, F1.2, АРУ вкл.), WDR (120 дБ), кодек сжатия Н265/H264/MPEG, тип объектива MTZ 2.8-12, ИК-подсветка 30-50, интерфейс передачи данных 1xRJ45, 1xBNC, 2xJack 3,5, 1хRS485 (Pelco P/D), cкорость передачи данных 1x100 Мб/с, поддержка карт памяти microSD, аудио входы/выходы 1/1, тревожные входы/выходы 1/1, рабочая температура -40…+50 °C, мощность 6.5 Вт, электропитание 12В (DC) / PoE (IEEE 802.3af)</t>
  </si>
  <si>
    <t>LTV-GICDM4-E602-M1</t>
  </si>
  <si>
    <t>-1 этаж</t>
  </si>
  <si>
    <r>
      <t>3</t>
    </r>
    <r>
      <rPr>
        <sz val="7"/>
        <rFont val="Times New Roman"/>
        <family val="1"/>
        <charset val="204"/>
      </rPr>
      <t xml:space="preserve">      </t>
    </r>
    <r>
      <rPr>
        <b/>
        <sz val="11"/>
        <rFont val="Arial"/>
        <family val="2"/>
        <charset val="204"/>
      </rPr>
      <t> </t>
    </r>
  </si>
  <si>
    <r>
      <t>4</t>
    </r>
    <r>
      <rPr>
        <sz val="7"/>
        <rFont val="Times New Roman"/>
        <family val="1"/>
        <charset val="204"/>
      </rPr>
      <t xml:space="preserve">      </t>
    </r>
    <r>
      <rPr>
        <b/>
        <sz val="11"/>
        <rFont val="Arial"/>
        <family val="2"/>
        <charset val="204"/>
      </rPr>
      <t> </t>
    </r>
  </si>
  <si>
    <r>
      <t>5</t>
    </r>
    <r>
      <rPr>
        <sz val="7"/>
        <rFont val="Times New Roman"/>
        <family val="1"/>
        <charset val="204"/>
      </rPr>
      <t xml:space="preserve">      </t>
    </r>
    <r>
      <rPr>
        <b/>
        <sz val="11"/>
        <rFont val="Arial"/>
        <family val="2"/>
        <charset val="204"/>
      </rPr>
      <t> </t>
    </r>
  </si>
  <si>
    <t>Видеокамера цилиндрическая IP, разрешение 3 Mp, чувствительность 0.01 лк (цвет, F1.2, АРУ вкл.), WDR, кодек сжатия Н265/H264/MPEG, тип объектива MTZ 9-22, ИК-подсветка 70-100, интерфейс передачи данных 1xRJ45, 1xBNC, 2xJack 3,5, 1хRS485 (Pelco P/D), cкорость передачи данных 1x100 Мб/с, поддержка карт памяти microSD, аудио входы/выходы 1/1, тревожные входы/выходы 1/1, рабочая температура -40…+50 °C, мощность 16 Вт, электропитание 12В (DC) / PoE (IEEE 802.3af)</t>
  </si>
  <si>
    <t>LTV-GICDM3-E602-V2</t>
  </si>
  <si>
    <r>
      <t>6</t>
    </r>
    <r>
      <rPr>
        <sz val="7"/>
        <rFont val="Times New Roman"/>
        <family val="1"/>
        <charset val="204"/>
      </rPr>
      <t xml:space="preserve">       </t>
    </r>
    <r>
      <rPr>
        <sz val="11"/>
        <rFont val="Arial"/>
        <family val="2"/>
        <charset val="204"/>
      </rPr>
      <t> </t>
    </r>
  </si>
  <si>
    <r>
      <t>7</t>
    </r>
    <r>
      <rPr>
        <sz val="7"/>
        <rFont val="Times New Roman"/>
        <family val="1"/>
        <charset val="204"/>
      </rPr>
      <t xml:space="preserve">       </t>
    </r>
    <r>
      <rPr>
        <sz val="11"/>
        <rFont val="Arial"/>
        <family val="2"/>
        <charset val="204"/>
      </rPr>
      <t> </t>
    </r>
  </si>
  <si>
    <r>
      <t>8</t>
    </r>
    <r>
      <rPr>
        <sz val="7"/>
        <rFont val="Times New Roman"/>
        <family val="1"/>
        <charset val="204"/>
      </rPr>
      <t xml:space="preserve">       </t>
    </r>
    <r>
      <rPr>
        <sz val="11"/>
        <rFont val="Arial"/>
        <family val="2"/>
        <charset val="204"/>
      </rPr>
      <t> </t>
    </r>
  </si>
  <si>
    <t>Микрофон активный миниатюрный</t>
  </si>
  <si>
    <t>ШОРОХ-8</t>
  </si>
  <si>
    <t>Комком</t>
  </si>
  <si>
    <r>
      <t>9</t>
    </r>
    <r>
      <rPr>
        <sz val="7"/>
        <rFont val="Times New Roman"/>
        <family val="1"/>
        <charset val="204"/>
      </rPr>
      <t xml:space="preserve">       </t>
    </r>
    <r>
      <rPr>
        <sz val="11"/>
        <rFont val="Arial"/>
        <family val="2"/>
        <charset val="204"/>
      </rPr>
      <t> </t>
    </r>
  </si>
  <si>
    <t>Сплиттер PoE проходной Stellberry</t>
  </si>
  <si>
    <t>MX-225</t>
  </si>
  <si>
    <t>ООО «Современные технологии»</t>
  </si>
  <si>
    <t>0,03</t>
  </si>
  <si>
    <r>
      <t>10</t>
    </r>
    <r>
      <rPr>
        <sz val="7"/>
        <rFont val="Times New Roman"/>
        <family val="1"/>
        <charset val="204"/>
      </rPr>
      <t xml:space="preserve">     </t>
    </r>
    <r>
      <rPr>
        <sz val="11"/>
        <rFont val="Arial"/>
        <family val="2"/>
        <charset val="204"/>
      </rPr>
      <t> </t>
    </r>
  </si>
  <si>
    <t>Станция рабочая оператора в составе:</t>
  </si>
  <si>
    <r>
      <t>10.1</t>
    </r>
    <r>
      <rPr>
        <b/>
        <sz val="7"/>
        <rFont val="Times New Roman"/>
        <family val="1"/>
        <charset val="204"/>
      </rPr>
      <t xml:space="preserve">  </t>
    </r>
    <r>
      <rPr>
        <b/>
        <sz val="11"/>
        <rFont val="Arial"/>
        <family val="2"/>
        <charset val="204"/>
      </rPr>
      <t> </t>
    </r>
  </si>
  <si>
    <t>Станция рабочая оператора DEPO Race ST318 (4 монитора)</t>
  </si>
  <si>
    <t>DEPO Race ST318 W10_P64/ Z270/i7-6700/ 4G2133/ SSD128G/ DVD±RW/ 2G_Q-P600/USB3.0/KBu/Mu/ 500W/RMK/ CAR3WS</t>
  </si>
  <si>
    <t>DEPO</t>
  </si>
  <si>
    <r>
      <t>10.2</t>
    </r>
    <r>
      <rPr>
        <b/>
        <sz val="7"/>
        <rFont val="Times New Roman"/>
        <family val="1"/>
        <charset val="204"/>
      </rPr>
      <t xml:space="preserve">  </t>
    </r>
    <r>
      <rPr>
        <b/>
        <sz val="11"/>
        <rFont val="Arial"/>
        <family val="2"/>
        <charset val="204"/>
      </rPr>
      <t> </t>
    </r>
  </si>
  <si>
    <t>Обеспечение программное "Интеллект" - Удаленное рабочее место мониторинга (УРММ)</t>
  </si>
  <si>
    <t>"Интеллект" - Удаленное рабочее место мониторинга (УРММ)</t>
  </si>
  <si>
    <r>
      <t>11</t>
    </r>
    <r>
      <rPr>
        <sz val="7"/>
        <rFont val="Times New Roman"/>
        <family val="1"/>
        <charset val="204"/>
      </rPr>
      <t xml:space="preserve">     </t>
    </r>
    <r>
      <rPr>
        <sz val="11"/>
        <rFont val="Arial"/>
        <family val="2"/>
        <charset val="204"/>
      </rPr>
      <t> </t>
    </r>
  </si>
  <si>
    <t>Обеспечение программное "Интеллект" - Удаленное рабочее место администратора (УРМА)</t>
  </si>
  <si>
    <t>"Интеллект" - Удаленное рабочее место администратора (УРМА)</t>
  </si>
  <si>
    <r>
      <t>12</t>
    </r>
    <r>
      <rPr>
        <sz val="7"/>
        <rFont val="Times New Roman"/>
        <family val="1"/>
        <charset val="204"/>
      </rPr>
      <t xml:space="preserve">     </t>
    </r>
    <r>
      <rPr>
        <b/>
        <sz val="11"/>
        <rFont val="Arial"/>
        <family val="2"/>
        <charset val="204"/>
      </rPr>
      <t> </t>
    </r>
  </si>
  <si>
    <t xml:space="preserve">Переключатель клавиатуры и мыши четырехпортовый </t>
  </si>
  <si>
    <t>ST 4UA</t>
  </si>
  <si>
    <t>Evetron</t>
  </si>
  <si>
    <r>
      <t>13</t>
    </r>
    <r>
      <rPr>
        <sz val="7"/>
        <rFont val="Times New Roman"/>
        <family val="1"/>
        <charset val="204"/>
      </rPr>
      <t xml:space="preserve">     </t>
    </r>
    <r>
      <rPr>
        <sz val="11"/>
        <rFont val="Arial"/>
        <family val="2"/>
        <charset val="204"/>
      </rPr>
      <t> </t>
    </r>
  </si>
  <si>
    <t>Угол плоский для короба TA-GN 100х60</t>
  </si>
  <si>
    <t>Накладка на стык профиля для короба TA-GN 100х60</t>
  </si>
  <si>
    <t>Накладка на стык крышки для короба TA-GN 100х60</t>
  </si>
  <si>
    <t>Заглушка торцевая для короба TA-GN 100х60</t>
  </si>
  <si>
    <t>Держатель с защелкой, д.20мм</t>
  </si>
  <si>
    <t>51020R</t>
  </si>
  <si>
    <t>11 этаж</t>
  </si>
  <si>
    <t>Устройство защиты от импульсных перенапряжений и помех SPC3 90, класс I+II</t>
  </si>
  <si>
    <t>Hakel</t>
  </si>
  <si>
    <t>Комплект шин N и PE, 4x30 мм, длина 418 мм</t>
  </si>
  <si>
    <t>YKM10-NP-03</t>
  </si>
  <si>
    <t>ИЭК</t>
  </si>
  <si>
    <t>Кабель силовой с медными жилами, с изоляцией и оболочкой из поливинилхлоридного пластика пониженной горючести</t>
  </si>
  <si>
    <t>ВВГнг-LS-0,66 5х6 ТУ 16.К71-310-2001</t>
  </si>
  <si>
    <t>ОАО «Электрокабель»</t>
  </si>
  <si>
    <t>км</t>
  </si>
  <si>
    <t>Универсальная гребенчатая шина на 13 модулей</t>
  </si>
  <si>
    <t>Концевой колпачек</t>
  </si>
  <si>
    <t>Зажим для присоединения проводников</t>
  </si>
  <si>
    <t>Коробка ответвительная, внутренние габариты 105х105х55 мм, 7 кабельных вводов</t>
  </si>
  <si>
    <t>Соединительная клемма</t>
  </si>
  <si>
    <t>773-108</t>
  </si>
  <si>
    <t>Wago</t>
  </si>
  <si>
    <t>Выключатель автоматический однополюсный, Iном=40 А, количество модулей 1, тип С</t>
  </si>
  <si>
    <t>Клеммная колодка</t>
  </si>
  <si>
    <t>КАБЕЛЬ И КАБЕЛЬНЫЕ ИЗДЕЛИЯ</t>
  </si>
  <si>
    <t xml:space="preserve">Кабель силовой с медными жилами, с изоляцией и оболочкой из поливинилхлоридных композиций пониженной пожароопасности </t>
  </si>
  <si>
    <t>ВВГнг(А)-LS-0,66 3х1,5 ТУ 16.К71-310-2001</t>
  </si>
  <si>
    <t>ВВГнг(А)-LS-0,66 3х2,5 ТУ 16.К71-310-2001</t>
  </si>
  <si>
    <t>ВВГнг(А)-LS-0,66 3х4 ТУ 16.К71-310-2001</t>
  </si>
  <si>
    <t>ГШИЕ6.152.525</t>
  </si>
  <si>
    <t>ВВГнг(А)-LS-0,66 3х10 ТУ 16.К71-310-2001</t>
  </si>
  <si>
    <t>Провод с поливинилхлоридной изоляцией для электрических установок, зелено-желтый</t>
  </si>
  <si>
    <t>ПВ3 З-Ж 1х16 ГОСТ Р 53768-2010</t>
  </si>
  <si>
    <t>ПВ3 З-Ж 1х6 ГОСТ Р 53768-2010</t>
  </si>
  <si>
    <t>ВВГнг(А)-LS-0,66 3х6 ТУ 16.К71-310-2001</t>
  </si>
  <si>
    <t>ПРОЧИЕ ИЗДЕЛИЯ</t>
  </si>
  <si>
    <t>Мини-канал магистральный DLP 65х195 мм</t>
  </si>
  <si>
    <t>Гибкая крышка</t>
  </si>
  <si>
    <t>Кабель-канал с крышкой DLP 50х105 мм, длина 2 м</t>
  </si>
  <si>
    <t>Накладка на стык профиля</t>
  </si>
  <si>
    <t>Мини-плинтус DLPlus 32x12,5 мм, длина 2,1 м</t>
  </si>
  <si>
    <t>Труба гофрированная серия 9, наружный диаметр 25 мм</t>
  </si>
  <si>
    <t>Муфта для труб гофрированных Dнар=25 мм, IP40</t>
  </si>
  <si>
    <t>Наконечники-гильзы с изолированным фланцем, луженые, 1,5 мм2</t>
  </si>
  <si>
    <t>2ART505</t>
  </si>
  <si>
    <t>Наконечники-гильзы с изолированным фланцем, луженые, 2,5 мм2</t>
  </si>
  <si>
    <t>2ART506</t>
  </si>
  <si>
    <t>Наконечники-гильзы с изолированным фланцем, луженые, 4 мм2</t>
  </si>
  <si>
    <t>2ART507</t>
  </si>
  <si>
    <t>Наконечники-гильзы с изолированным фланцем, луженые, 6 мм2</t>
  </si>
  <si>
    <t>2ART508</t>
  </si>
  <si>
    <t>Наконечники-гильзы с изолированным фланцем, луженые, 10 мм2</t>
  </si>
  <si>
    <t>2ART509</t>
  </si>
  <si>
    <t>Наконечники с отверстием под винт и изолированным фланцем, луженые, цвет желтый, сечение провода 2,5 – 6 мм2</t>
  </si>
  <si>
    <t>2C6P</t>
  </si>
  <si>
    <t>Наконечники медные, сечение провода 10 мм2</t>
  </si>
  <si>
    <t>2D6</t>
  </si>
  <si>
    <t>Изоляторы для наконечников 2D6</t>
  </si>
  <si>
    <t>2PD</t>
  </si>
  <si>
    <t xml:space="preserve">Болт с шестигранной головкой, оцинкованный DIN 933, М6х20 </t>
  </si>
  <si>
    <t>СМ020620</t>
  </si>
  <si>
    <t>Гайка шестигранная DIN934с насечкой, препятствующей отвинчиванию DIN6923, М6</t>
  </si>
  <si>
    <t>CM110600</t>
  </si>
  <si>
    <t>Шайба кузовная DIN9021, М6</t>
  </si>
  <si>
    <t>CM120600</t>
  </si>
  <si>
    <r>
      <t>Кабель огнестойкий силовой, не распространяющий горение, с изоляцией и оболочкой из полимерных композиций, не содержащих галогенов Диаметр наружный: 14,6 мм  Температура окружающей среды : от -50</t>
    </r>
    <r>
      <rPr>
        <vertAlign val="superscript"/>
        <sz val="11"/>
        <rFont val="Arial"/>
        <family val="2"/>
        <charset val="204"/>
      </rPr>
      <t xml:space="preserve">о </t>
    </r>
    <r>
      <rPr>
        <sz val="11"/>
        <rFont val="Arial"/>
        <family val="2"/>
        <charset val="204"/>
      </rPr>
      <t>до 50</t>
    </r>
    <r>
      <rPr>
        <vertAlign val="superscript"/>
        <sz val="11"/>
        <rFont val="Arial"/>
        <family val="2"/>
        <charset val="204"/>
      </rPr>
      <t xml:space="preserve">о </t>
    </r>
    <r>
      <rPr>
        <sz val="11"/>
        <rFont val="Arial"/>
        <family val="2"/>
        <charset val="204"/>
      </rPr>
      <t>С</t>
    </r>
  </si>
  <si>
    <t>0,290</t>
  </si>
  <si>
    <t>0,060</t>
  </si>
  <si>
    <t>0,06</t>
  </si>
  <si>
    <t>3 этаж (Кроссовая 03.44)</t>
  </si>
  <si>
    <t>0,250</t>
  </si>
  <si>
    <t>4 этаж (Кроссовая 04.41)</t>
  </si>
  <si>
    <t>0,160</t>
  </si>
  <si>
    <t>5 этаж (Кроссовая 05.22)</t>
  </si>
  <si>
    <t>Коробка электрическая в составе:</t>
  </si>
  <si>
    <t>0,155</t>
  </si>
  <si>
    <t>0,240</t>
  </si>
  <si>
    <t>6 этаж (Кроссовая 06.28)</t>
  </si>
  <si>
    <t>0,180</t>
  </si>
  <si>
    <t>-2 этаж (Кроссовая, П2.а29)</t>
  </si>
  <si>
    <r>
      <t>18 этаж</t>
    </r>
    <r>
      <rPr>
        <b/>
        <sz val="11"/>
        <rFont val="Arial"/>
        <family val="2"/>
        <charset val="204"/>
      </rPr>
      <t xml:space="preserve"> (Серверная ИТ 18.06)</t>
    </r>
  </si>
  <si>
    <r>
      <t>19 этаж</t>
    </r>
    <r>
      <rPr>
        <b/>
        <sz val="11"/>
        <rFont val="Arial"/>
        <family val="2"/>
        <charset val="204"/>
      </rPr>
      <t xml:space="preserve"> (Серверная ИТ 19.13)</t>
    </r>
  </si>
  <si>
    <r>
      <t>20 этаж</t>
    </r>
    <r>
      <rPr>
        <b/>
        <sz val="11"/>
        <rFont val="Arial"/>
        <family val="2"/>
        <charset val="204"/>
      </rPr>
      <t xml:space="preserve"> (Серверная ИТ 20.11)</t>
    </r>
  </si>
  <si>
    <t>0,085</t>
  </si>
  <si>
    <t>0,130</t>
  </si>
  <si>
    <r>
      <t>21 этаж</t>
    </r>
    <r>
      <rPr>
        <b/>
        <sz val="11"/>
        <rFont val="Arial"/>
        <family val="2"/>
        <charset val="204"/>
      </rPr>
      <t xml:space="preserve"> (Кроссовая 21.09)</t>
    </r>
  </si>
  <si>
    <r>
      <t>17 этаж</t>
    </r>
    <r>
      <rPr>
        <b/>
        <sz val="11"/>
        <rFont val="Arial"/>
        <family val="2"/>
        <charset val="204"/>
      </rPr>
      <t xml:space="preserve"> (Серверная ИТ 17.05)</t>
    </r>
  </si>
  <si>
    <t>185/2-2018-СКС.СО2 Приспособление помещений  8-16 этажа для нужд ООО «Газпром ПХГ»</t>
  </si>
  <si>
    <t>185/1-2018-СКС.СО1 Приспособление помещений 1-6 этажа для нужд ООО «Газпром Комплектация»</t>
  </si>
  <si>
    <t>185/1-2018-СКС.СО2  Приспособление помещений 1-6 этажа для нужд ООО «Газпром Комплектация»</t>
  </si>
  <si>
    <t>185/3-2018-СКС.СО1 Приспособление помещений  16-21 этажа для нужд ООО «Газпром Флот»</t>
  </si>
  <si>
    <t>185/3-2018-СКС.СО2 Приспособление помещений  16-21 этажа для нужд ООО «Газпром Флот»</t>
  </si>
  <si>
    <t>185/2-2018-СКС.СО1 Приспособление помещений  8-16 этажа для нужд ООО «Газпром ПХГ»</t>
  </si>
  <si>
    <t>185/2-2018-ЭОМ.СО2 Приспособление помещений 8-16 этажа для нужд ООО «Газпром ПХГ»</t>
  </si>
  <si>
    <t>185/1-2018-СОТ.C1 Приспособление помещений 1-6 этажа для нужд ООО «Газпром Комплектация» Система охранная телевизионная</t>
  </si>
  <si>
    <t>185/1-2018-СОТ.C2 Приспособление помещений 1-6 этажа для нужд ООО «Газпром Комплектация» Система охранная телевизионная</t>
  </si>
  <si>
    <t>185/2-2018-СОТ.C1 Приспособление помещений 8-16 этажа для нужд ООО «Газпром ПХГ» Система охранная телевизионная</t>
  </si>
  <si>
    <t>185/2-2018-СОТ.C2 Приспособление помещений 8-16 этажа для нужд ООО «Газпром ПХГ» Система охранная телевизионная</t>
  </si>
  <si>
    <t>185/3-2018-СОТ.С1 Приспособление помещений 16-21 этажа для нужд ООО «Газпром Флот» Система охранная телевизионная</t>
  </si>
  <si>
    <t>185/3-2018-СОТ.С2 Приспособление помещений 16-21 этажа для нужд ООО «Газпром Флот» Система охранная телевизионная</t>
  </si>
  <si>
    <t>185/1-2018-ЭОМ.СО2 Приспособление помещений 1-6 этажа для нужд ООО «Газпром Комплектация»</t>
  </si>
  <si>
    <t>185/3-2018-ЭОМ.СО2 Приспособление помещений 16-21 этажа для нужд ООО «Газпром Флот»</t>
  </si>
  <si>
    <t>Короб с крышкой, с направляющими для установки разделителей, 100х60 мм, TA-GN цвет белый, L=2 м</t>
  </si>
  <si>
    <t>1           </t>
  </si>
  <si>
    <t>2           </t>
  </si>
  <si>
    <t>3           </t>
  </si>
  <si>
    <t>4           </t>
  </si>
  <si>
    <t>5           </t>
  </si>
  <si>
    <t>6           </t>
  </si>
  <si>
    <t>7           </t>
  </si>
  <si>
    <t>8           </t>
  </si>
  <si>
    <t>9           </t>
  </si>
  <si>
    <t>10        </t>
  </si>
  <si>
    <t>11        </t>
  </si>
  <si>
    <t>12        </t>
  </si>
  <si>
    <t>13        </t>
  </si>
  <si>
    <t>14        </t>
  </si>
  <si>
    <t>Кабель силовой, не распространяющий горение, с изоляцией и оболочкой из полимерных композиций, не содержащих галогенов на напряжение 0,66 кВ, сечением 3x4 мм²</t>
  </si>
  <si>
    <t>15        </t>
  </si>
  <si>
    <t>16        </t>
  </si>
  <si>
    <t xml:space="preserve">Коробка оптическая соединительная стоечного типа, незагруженная, до 24 портов </t>
  </si>
  <si>
    <t>17        </t>
  </si>
  <si>
    <t>18        </t>
  </si>
  <si>
    <t>19        </t>
  </si>
  <si>
    <t>20        </t>
  </si>
  <si>
    <t>21        </t>
  </si>
  <si>
    <t>22        </t>
  </si>
  <si>
    <t>23        </t>
  </si>
  <si>
    <t>24        </t>
  </si>
  <si>
    <t>25        </t>
  </si>
  <si>
    <t>26        </t>
  </si>
  <si>
    <t>27        </t>
  </si>
  <si>
    <t>28        </t>
  </si>
  <si>
    <t>29        </t>
  </si>
  <si>
    <t>30        </t>
  </si>
  <si>
    <t>31        </t>
  </si>
  <si>
    <t>1       </t>
  </si>
  <si>
    <t>32        </t>
  </si>
  <si>
    <t>33        </t>
  </si>
  <si>
    <t>34        </t>
  </si>
  <si>
    <t>35        </t>
  </si>
  <si>
    <t>36        </t>
  </si>
  <si>
    <t>37        </t>
  </si>
  <si>
    <t>38        </t>
  </si>
  <si>
    <t>39        </t>
  </si>
  <si>
    <t>8 этаж (Кроссовая 08.13)</t>
  </si>
  <si>
    <t>1.1   </t>
  </si>
  <si>
    <t>1.2   </t>
  </si>
  <si>
    <t>Клемма строительно-монтажная Количество подключаемых проводников – 6 Цвет – фиолетовый Степень защиты: IP20 Номинальная соединительная способность 0,75 – 2,5 мм2</t>
  </si>
  <si>
    <t>2       </t>
  </si>
  <si>
    <t>2.1          </t>
  </si>
  <si>
    <t>2.2          </t>
  </si>
  <si>
    <t>2.3          </t>
  </si>
  <si>
    <t>Клемма проходная винтовая UT 2.5 Цвет: Серый Сечение присоединяемых проводников: 1,5-4 мм2 Кол-во присоединяемых проводников: 2</t>
  </si>
  <si>
    <t>2.4          </t>
  </si>
  <si>
    <t>Клемма проходная винтовая UT 2.5 BU Цвет: Синий Сечение присоединяемых проводников: 1,5-4 мм2 Кол-во присоединяемых проводников: 2</t>
  </si>
  <si>
    <t>2.5          </t>
  </si>
  <si>
    <t>Клемма заземления проходная винтовая UT 2.5-PE Цвет: Желто-зеленый Сечение присоединяемых проводников: 1,5-4 мм2 Кол-во присоединяемых проводников: 2</t>
  </si>
  <si>
    <t>2.6          </t>
  </si>
  <si>
    <t>2.7          </t>
  </si>
  <si>
    <t>2.8          </t>
  </si>
  <si>
    <t>2.9          </t>
  </si>
  <si>
    <t>3       </t>
  </si>
  <si>
    <t>Кабель огнестойкий силовой, не распространяющий горение, с изоляцией и оболочкой из полимерных композиций, не содержащих галогенов Диаметр наружный: 13,8 мм Температура окружающей среды : от -50о до 50о С</t>
  </si>
  <si>
    <t>Кабель огнестойкий силовой, не распространяющий горение, с изоляцией и оболочкой из полимерных композиций, не содержащих галогенов Диаметр наружный: 14,6 мм Температура окружающей среды : от -50о до 50о С</t>
  </si>
  <si>
    <t>4       </t>
  </si>
  <si>
    <t>Провод одножильный для электрических установок на напряжение до 450/750 В Цвет оболочки: желто-зеленый Диаметр наружный: 4,7 мм Температура окружающей среды: от -50 до 65 оС</t>
  </si>
  <si>
    <t>Наконечник кабельный медный луженый ТМЛ6-6-4 Диаметр винта: М6 Сечение жилы: 6 мм2</t>
  </si>
  <si>
    <t>9 этаж (Кроссовая 09.07)</t>
  </si>
  <si>
    <t>10 этаж (Кроссовая 10.07)</t>
  </si>
  <si>
    <t>12 этаж (Кроссовая 12.33)</t>
  </si>
  <si>
    <t>13 этаж (Кроссовая 13.08)</t>
  </si>
  <si>
    <t>14 этаж (Кроссовая 14.11)</t>
  </si>
  <si>
    <t>15 этаж (Кроссовая 15.05)</t>
  </si>
  <si>
    <t>5       </t>
  </si>
  <si>
    <t>6        </t>
  </si>
  <si>
    <t>7        </t>
  </si>
  <si>
    <t>8        </t>
  </si>
  <si>
    <t>9        </t>
  </si>
  <si>
    <t>10      </t>
  </si>
  <si>
    <t>10.1   </t>
  </si>
  <si>
    <t>10.2   </t>
  </si>
  <si>
    <t>11      </t>
  </si>
  <si>
    <t>12      </t>
  </si>
  <si>
    <t>13      </t>
  </si>
  <si>
    <t>14      </t>
  </si>
  <si>
    <t>15      </t>
  </si>
  <si>
    <t>16      </t>
  </si>
  <si>
    <t>17      </t>
  </si>
  <si>
    <t>18      </t>
  </si>
  <si>
    <t>19      </t>
  </si>
  <si>
    <t>20      </t>
  </si>
  <si>
    <t>21      </t>
  </si>
  <si>
    <t>22      </t>
  </si>
  <si>
    <t>23      </t>
  </si>
  <si>
    <t>24      </t>
  </si>
  <si>
    <t>25      </t>
  </si>
  <si>
    <t>26      </t>
  </si>
  <si>
    <t>27      </t>
  </si>
  <si>
    <t>28      </t>
  </si>
  <si>
    <t>29      </t>
  </si>
  <si>
    <t>30      </t>
  </si>
  <si>
    <t>30.1   </t>
  </si>
  <si>
    <t>30.2   </t>
  </si>
  <si>
    <t>30.3   </t>
  </si>
  <si>
    <t>30.4   </t>
  </si>
  <si>
    <t>31      </t>
  </si>
  <si>
    <t>31.1   </t>
  </si>
  <si>
    <t>31.2   </t>
  </si>
  <si>
    <t>31.3   </t>
  </si>
  <si>
    <t>31.4   </t>
  </si>
  <si>
    <t>32      </t>
  </si>
  <si>
    <t>32.1   </t>
  </si>
  <si>
    <t>32.2   </t>
  </si>
  <si>
    <t>32.3   </t>
  </si>
  <si>
    <t>32.4   </t>
  </si>
  <si>
    <t>33      </t>
  </si>
  <si>
    <t>33.1   </t>
  </si>
  <si>
    <t>33.2   </t>
  </si>
  <si>
    <t>33.3   </t>
  </si>
  <si>
    <t>33.4   </t>
  </si>
  <si>
    <t>33.5   </t>
  </si>
  <si>
    <t>34      </t>
  </si>
  <si>
    <t>34.1   </t>
  </si>
  <si>
    <t>34.2   </t>
  </si>
  <si>
    <t>34.3   </t>
  </si>
  <si>
    <t>35      </t>
  </si>
  <si>
    <t>36      </t>
  </si>
  <si>
    <t>36.1   </t>
  </si>
  <si>
    <t>36.2   </t>
  </si>
  <si>
    <t>36.3   </t>
  </si>
  <si>
    <t>37      </t>
  </si>
  <si>
    <t>38      </t>
  </si>
  <si>
    <t>39      </t>
  </si>
  <si>
    <t>40      </t>
  </si>
  <si>
    <t>41      </t>
  </si>
  <si>
    <t>42      </t>
  </si>
  <si>
    <t>43      </t>
  </si>
  <si>
    <t>44      </t>
  </si>
  <si>
    <t>45      </t>
  </si>
  <si>
    <t>46      </t>
  </si>
  <si>
    <t>47      </t>
  </si>
  <si>
    <t>48      </t>
  </si>
  <si>
    <t>49      </t>
  </si>
  <si>
    <t>50      </t>
  </si>
  <si>
    <t>51      </t>
  </si>
  <si>
    <t>52      </t>
  </si>
  <si>
    <t>53      </t>
  </si>
  <si>
    <t>3        </t>
  </si>
  <si>
    <t>4        </t>
  </si>
  <si>
    <t>5        </t>
  </si>
  <si>
    <t>54      </t>
  </si>
  <si>
    <t>55      </t>
  </si>
  <si>
    <t>56      </t>
  </si>
  <si>
    <t>57      </t>
  </si>
  <si>
    <t>58      </t>
  </si>
  <si>
    <t>59      </t>
  </si>
  <si>
    <t>60      </t>
  </si>
  <si>
    <t>61      </t>
  </si>
  <si>
    <t>62      </t>
  </si>
  <si>
    <t>1        </t>
  </si>
  <si>
    <t>2        </t>
  </si>
  <si>
    <t>2.1     </t>
  </si>
  <si>
    <t>2.2     </t>
  </si>
  <si>
    <t>2.3     </t>
  </si>
  <si>
    <t>2.4     </t>
  </si>
  <si>
    <t>3.1     </t>
  </si>
  <si>
    <t>3.2     </t>
  </si>
  <si>
    <t>3.3     </t>
  </si>
  <si>
    <t>3.4     </t>
  </si>
  <si>
    <t>4.1     </t>
  </si>
  <si>
    <t>4.2     </t>
  </si>
  <si>
    <t>4.3     </t>
  </si>
  <si>
    <t>4.4     </t>
  </si>
  <si>
    <t>5.1     </t>
  </si>
  <si>
    <t>5.2     </t>
  </si>
  <si>
    <t>5.3     </t>
  </si>
  <si>
    <t>5.4     </t>
  </si>
  <si>
    <t>5.5     </t>
  </si>
  <si>
    <t>12.1   </t>
  </si>
  <si>
    <t>12.2   </t>
  </si>
  <si>
    <t>12.3   </t>
  </si>
  <si>
    <t>1.     </t>
  </si>
  <si>
    <t>2.     </t>
  </si>
  <si>
    <t>3.     </t>
  </si>
  <si>
    <t>4.     </t>
  </si>
  <si>
    <t>5.     </t>
  </si>
  <si>
    <t>6.     </t>
  </si>
  <si>
    <t>6.1.      </t>
  </si>
  <si>
    <t>6.2.      </t>
  </si>
  <si>
    <t>6.3.      </t>
  </si>
  <si>
    <t>7.     </t>
  </si>
  <si>
    <t>8.     </t>
  </si>
  <si>
    <t>9.     </t>
  </si>
  <si>
    <t>10.   </t>
  </si>
  <si>
    <t>11.   </t>
  </si>
  <si>
    <t>12.   </t>
  </si>
  <si>
    <t>13.   </t>
  </si>
  <si>
    <t>13.1.   </t>
  </si>
  <si>
    <t>13.2.   </t>
  </si>
  <si>
    <t>13.3.   </t>
  </si>
  <si>
    <t>13.4.   </t>
  </si>
  <si>
    <t>14.   </t>
  </si>
  <si>
    <t>14.1.   </t>
  </si>
  <si>
    <t>14.2.   </t>
  </si>
  <si>
    <t>14.3.   </t>
  </si>
  <si>
    <t>14.4.   </t>
  </si>
  <si>
    <t>14.5.   </t>
  </si>
  <si>
    <t>15.   </t>
  </si>
  <si>
    <t>15.1.   </t>
  </si>
  <si>
    <t>15.2.   </t>
  </si>
  <si>
    <t>15.3.   </t>
  </si>
  <si>
    <t>15.4.   </t>
  </si>
  <si>
    <t>16.   </t>
  </si>
  <si>
    <t>17.   </t>
  </si>
  <si>
    <t>18.   </t>
  </si>
  <si>
    <t>19.   </t>
  </si>
  <si>
    <t>20.   </t>
  </si>
  <si>
    <t>21.   </t>
  </si>
  <si>
    <t>22.   </t>
  </si>
  <si>
    <t>23.   </t>
  </si>
  <si>
    <t>24.   </t>
  </si>
  <si>
    <t>25.   </t>
  </si>
  <si>
    <t>26.   </t>
  </si>
  <si>
    <t>27.   </t>
  </si>
  <si>
    <t>28.   </t>
  </si>
  <si>
    <t>29.   </t>
  </si>
  <si>
    <t>30.   </t>
  </si>
  <si>
    <t>2             </t>
  </si>
  <si>
    <t>3             </t>
  </si>
  <si>
    <t>1         </t>
  </si>
  <si>
    <t>Кабель огнестойкий силовой, не распространяющий горение, с изоляцией и оболочкой из полимерных композиций, не содержащих галогенов Диаметр наружный: 13,8 мм  Температура окружающей среды: от -50о до 50о С</t>
  </si>
  <si>
    <t>2         </t>
  </si>
  <si>
    <t>Кабель огнестойкий силовой, не распространяющий горение, с изоляцией и оболочкой из полимерных композиций, не содержащих галогенов Диаметр наружный: 14,6 мм  Температура окружающей среды: от -50о до 50о С</t>
  </si>
  <si>
    <t>3         </t>
  </si>
  <si>
    <t>Провод одножильный для электрических установок на напряжение до 450/750 В Цвет оболочки: желто-зеленый Диаметр наружный: 4,7 мм  Температура окружающей среды: от -50 до 65 оС</t>
  </si>
  <si>
    <t>Наконечник кабельный медный луженый ТМЛ6-6-4 Диаметр винта: М6  Сечение жилы: 6 мм2</t>
  </si>
  <si>
    <t>3.1          </t>
  </si>
  <si>
    <t>3.2          </t>
  </si>
  <si>
    <t>6       </t>
  </si>
  <si>
    <t>6.1   </t>
  </si>
  <si>
    <t>6.2   </t>
  </si>
  <si>
    <t>6.3   </t>
  </si>
  <si>
    <t>6.4   </t>
  </si>
  <si>
    <t>Кабель огнестойкий силовой, не распространяющий горение, с изоляцией и оболочкой из полимерных композиций, не содержащих галогенов Диаметр наружный: 20,9 мм  Температура окружающей среды: от -50о до 50о С</t>
  </si>
  <si>
    <t>4         </t>
  </si>
  <si>
    <t>7       </t>
  </si>
  <si>
    <t>8       </t>
  </si>
  <si>
    <t>9       </t>
  </si>
  <si>
    <t>10    </t>
  </si>
  <si>
    <t>11    </t>
  </si>
  <si>
    <t>12    </t>
  </si>
  <si>
    <t>Кабель огнестойкий силовой, не распространяющий горение, с изоляцией и оболочкой из полимерных композиций, не содержащих галогенов Диаметр наружный: 13,8 мм  Температура окружающей среды : от -50о до 50о С</t>
  </si>
  <si>
    <t>Кабель огнестойкий силовой, не распространяющий горение, с изоляцией и оболочкой из полимерных композиций, не содержащих галогенов Диаметр наружный: 14,6 мм  Температура окружающей среды : от -50о до 50о С</t>
  </si>
  <si>
    <t>17 этаж (Серверная ИТ 17.05)</t>
  </si>
  <si>
    <t>18 этаж (Серверная ИТ 18.06)</t>
  </si>
  <si>
    <t>19 этаж (Серверная ИТ 19.13)</t>
  </si>
  <si>
    <t>20 этаж (Серверная ИТ 20.11)</t>
  </si>
  <si>
    <t>21 этаж (Кроссовая 21.09)</t>
  </si>
  <si>
    <t>OCS</t>
  </si>
  <si>
    <t>VMG</t>
  </si>
  <si>
    <t>Линдекс</t>
  </si>
  <si>
    <t>КП-АВ</t>
  </si>
  <si>
    <t>Модуль вентиляторный , 2 вентилятора, с терморегулятором</t>
  </si>
  <si>
    <t>R-FAN-2T</t>
  </si>
  <si>
    <t>МВ-400-2С, снят с производства</t>
  </si>
  <si>
    <t>Разборная кабельная поддержка П-образной формы, Глубина: 230 мм</t>
  </si>
  <si>
    <t>QY777AA</t>
  </si>
  <si>
    <t>HP USB Mouse</t>
  </si>
  <si>
    <t>Артикул 89620</t>
  </si>
  <si>
    <t xml:space="preserve">Устройство сопряжения Лучи-реле-USB(внешние 4/4) </t>
  </si>
  <si>
    <t>Лучи-реле-USB</t>
  </si>
  <si>
    <t>Блок розеток Rem-10 без шнура с выкл., 8 Sсhuko, вход IEC 60320 C14, 10A алюм., 19"</t>
  </si>
  <si>
    <t>Pilot L-6</t>
  </si>
  <si>
    <t>Модуль учета рабочего времени. Возможность произвольной настройки рабочих дней и графиков</t>
  </si>
  <si>
    <t>Бастион-УРВ-Про</t>
  </si>
  <si>
    <t>Помещение изготовления пропусков</t>
  </si>
  <si>
    <t>АРМ БП СКУД:</t>
  </si>
  <si>
    <t>Модуль подготовки шаблонов дизайна пропусков, печати и автоматизированного ввода фотографий</t>
  </si>
  <si>
    <t>Бастион-Печать пропусков</t>
  </si>
  <si>
    <t>Принтер карт в составе:</t>
  </si>
  <si>
    <t>Принтер карт, Односторонний, Полноцветный, в сборе с односторонним ламинационным модулем, 16MB Memory, 110-240V</t>
  </si>
  <si>
    <t>GID</t>
  </si>
  <si>
    <t>YMCK: Лента полноцветная, с полимерной чёрной панелью – 500 отпечатков. Для принтера HDP5000/HDPii Описание: Полноцветная лента для принтеров Fargo серии HDP5000, с полимерной чёрной панелью – 500 отпечатков</t>
  </si>
  <si>
    <t>Артикул 84051</t>
  </si>
  <si>
    <t>HDP Film: Лента несущая – 1500 отпечатков. Для принтера HDP5000/HDPii Описание: Несущая лента для принтеров Fargo HDPii/HDP5000. HDP Film – Approximately 1,500 images</t>
  </si>
  <si>
    <t>Артикул 84053</t>
  </si>
  <si>
    <t>Termotransfer: Лента ламинационная термотрансферная чистая, толщина 0.0063 мм - 500 отпечатков. Для принтера DTC4500/HDP5000/HDP8500 Описание: Чистая термотрансферная ламинационная лента, толщина 0.0063 мм, 500 отпечатков</t>
  </si>
  <si>
    <t>Артикул 82615</t>
  </si>
  <si>
    <t>Цена продажи с НДС</t>
  </si>
  <si>
    <t>НК</t>
  </si>
  <si>
    <t xml:space="preserve">Производитель работ </t>
  </si>
  <si>
    <t>Старший менеджер по закупкам</t>
  </si>
  <si>
    <t>Чистящий комплект (комплектация: 4 спиртовых палочки для чистки печатающей головки, 10 чистящих карт с липким слоем, 10 чистящих салфеток, 3 чистящих карты с содержанием спирта)</t>
  </si>
  <si>
    <t>Артикул 89200</t>
  </si>
  <si>
    <t>Web-камера HD Webcam B910</t>
  </si>
  <si>
    <t>LOG960-000684</t>
  </si>
  <si>
    <t>Logitech</t>
  </si>
  <si>
    <t>________________</t>
  </si>
  <si>
    <t>Луис</t>
  </si>
  <si>
    <t>Смарт-карта eToken PRO (Java), защищенная память 72КБайт, сертификат ФСТЭК №1883 с RFID-меткой Ангстрем eToken (понимать – RFID-метка формата Check Point)</t>
  </si>
  <si>
    <t>eToken PRO/SC/72K/Java/RM-ANG/ CERT-1883</t>
  </si>
  <si>
    <t>Аладдин Р.Д.</t>
  </si>
  <si>
    <t>Бюро пропусков АСЗП</t>
  </si>
  <si>
    <t>АРМ БП АСЗП:</t>
  </si>
  <si>
    <t xml:space="preserve">Модуль «Бастион-АСЗП» Предназначен для автоматического конфигурирования СКУД Elsys на основании оформляемых в «Блокхост-АСЗП» пропусков. </t>
  </si>
  <si>
    <t>Бастион-АСЗП</t>
  </si>
  <si>
    <t>Паспортный сканер Avision AVA5 формата А5</t>
  </si>
  <si>
    <t>AVA5</t>
  </si>
  <si>
    <t>Avision</t>
  </si>
  <si>
    <t>Принтер HP LaserJet Pro 400 M401dne</t>
  </si>
  <si>
    <t>CF399A</t>
  </si>
  <si>
    <t xml:space="preserve">Черно-белый картридж HP с тонером для лазерных принтеров HP 80A, Оригинальный лазерный картридж HP LaserJet, Черный </t>
  </si>
  <si>
    <t>CF280A</t>
  </si>
  <si>
    <t>Монитор NEC MultiSync EX231W 23 дюйма, тип ЖК-матрицы TFT PVA, разрешение 1920x1080 (16:9)</t>
  </si>
  <si>
    <t>MultiSync EX231W</t>
  </si>
  <si>
    <t>Кабельный ввод для труб, IP55 упак. 200 шт.</t>
  </si>
  <si>
    <t>Переговорное устройство клиент-кассир  (в составе пульт оператора и панель абонента)</t>
  </si>
  <si>
    <t>DD-205T</t>
  </si>
  <si>
    <t>Digital Duplex</t>
  </si>
  <si>
    <t>Кабель USB2.0 A--&gt; B 1.8м 2 фильтра для подключения принтеров, сканеров и других устройств к компьютеру</t>
  </si>
  <si>
    <t>UC5010-018A</t>
  </si>
  <si>
    <t>5bites</t>
  </si>
  <si>
    <t>Кабель Удлинитель USB 2.0 c усилителем 5м</t>
  </si>
  <si>
    <t>GC-UEC5M3</t>
  </si>
  <si>
    <t xml:space="preserve"> </t>
  </si>
  <si>
    <t>Карта идентификационная бесконтактная индукционная на основе ИС КБ5004ХК1</t>
  </si>
  <si>
    <t>КИБИ-002 МТ</t>
  </si>
  <si>
    <t>Ангстрем</t>
  </si>
  <si>
    <t>КТП1</t>
  </si>
  <si>
    <t>Считыватель CP-Reader-mobile</t>
  </si>
  <si>
    <t>Базовый блок для CP-Reader-mobile с интерфейсом связи с контроллером Wiegand-26</t>
  </si>
  <si>
    <t>Взрывозащищенный всепогодный уличный информационно рекламный мультимедийный экран SA-INDICATOR Digital Signage</t>
  </si>
  <si>
    <t>SA-INDICATOR Digital Signage/HEAT/DVI+HDMI/РАМА</t>
  </si>
  <si>
    <t>Горэлтех</t>
  </si>
  <si>
    <t>Серверная</t>
  </si>
  <si>
    <t>Сервер СКУД и ОС в составе:</t>
  </si>
  <si>
    <t>662083-421</t>
  </si>
  <si>
    <t>Жесткий диск HP 2TB 6G SAS 7.2K rpm LFF (3.5-inch) SC Midline 1yr Warranty Hard Drive</t>
  </si>
  <si>
    <t>652757-B21</t>
  </si>
  <si>
    <t>Модуль (драйвер) сетевой СКУД</t>
  </si>
  <si>
    <t>Бастион-Elsys</t>
  </si>
  <si>
    <t>Модуль мониторинга и управления ОПС на базе ПКУ НВП «Болид». Обеспечивает работу до 127 устройств, подключенных к одному компьютеру по линии связи RS-485</t>
  </si>
  <si>
    <t>Бастион-С2000 исп. 127</t>
  </si>
  <si>
    <t>Модуль АПК «Бастион-Персональные данные» осуществляет регистрацию операций с персональными данными и печать формы информированного согласия на использование персональных данных</t>
  </si>
  <si>
    <t>Бастион - Персональные данные</t>
  </si>
  <si>
    <t>Оборудование 2 этаж</t>
  </si>
  <si>
    <t>Оборудование 3 этаж</t>
  </si>
  <si>
    <t>Кабели и провода 3 этаж</t>
  </si>
  <si>
    <t>FCS-P9-1M</t>
  </si>
  <si>
    <t>БСР-5/24</t>
  </si>
  <si>
    <t>Инфосвет-1/24 (ИС-1/24)</t>
  </si>
  <si>
    <t>Кабельный ввод для труб, IP55 150 шт.</t>
  </si>
  <si>
    <t>BW1411</t>
  </si>
  <si>
    <t>K570-20</t>
  </si>
  <si>
    <t>Площадки монтажные самоклеящиеся 100in/</t>
  </si>
  <si>
    <t>ГКО-1-6-7035</t>
  </si>
  <si>
    <t>001DIR-CN</t>
  </si>
  <si>
    <t>Провод гибкий,с медными жилами, с изоляцией и оболочкой из поливинилхлоридного пластиката пониженной пожароопасности по ТУ 16.К01-49-2005</t>
  </si>
  <si>
    <t>ПВСнг-LS 2х1,5</t>
  </si>
  <si>
    <t>м</t>
  </si>
  <si>
    <t>Кабель для промышленного интерфейса RS-485</t>
  </si>
  <si>
    <t>КИПЭВнг(А)-LS 2×2×0,60</t>
  </si>
  <si>
    <t>НПП «Спецкабель»</t>
  </si>
  <si>
    <t>Материалы 3 этаж</t>
  </si>
  <si>
    <t>Кабельный ввод для труб, IP55</t>
  </si>
  <si>
    <t>Кабель-канал с гибкой крышкой, DLP 50х105, L=2 м</t>
  </si>
  <si>
    <t>0 104 29</t>
  </si>
  <si>
    <t>Заглушка торцевая</t>
  </si>
  <si>
    <t>0 107 00</t>
  </si>
  <si>
    <t>Угол плоский</t>
  </si>
  <si>
    <t>Отвод Т-образный</t>
  </si>
  <si>
    <t>Оборудование СКУД</t>
  </si>
  <si>
    <t>ООО «ПРОКС»</t>
  </si>
  <si>
    <t>Устройство разблокировки дверей, 88х88х55 мм, цвет зеленый</t>
  </si>
  <si>
    <t>Модуль преобразователя</t>
  </si>
  <si>
    <t>МП 24/12 исп.02</t>
  </si>
  <si>
    <t>Кнопка металлическая, накладная</t>
  </si>
  <si>
    <t>ST-EX010SM</t>
  </si>
  <si>
    <t>CAME</t>
  </si>
  <si>
    <t>Наконечники-гильзы Е медные (красного цвета), номинальное сечение проводника 1.5 мм²</t>
  </si>
  <si>
    <t>UGN10-D15-03-08</t>
  </si>
  <si>
    <t>IEK</t>
  </si>
  <si>
    <t>Оборудование 4 этаж</t>
  </si>
  <si>
    <t>ООО "Прокс"</t>
  </si>
  <si>
    <t>Кабели и провода 4 этаж</t>
  </si>
  <si>
    <t>Материалы 4 этаж</t>
  </si>
  <si>
    <t>Оборудование 6 этаж</t>
  </si>
  <si>
    <t>Кабели и провода 6 этаж</t>
  </si>
  <si>
    <t>Материалы 6 этаж</t>
  </si>
  <si>
    <t>Оборудование 7 этаж (без 1 Управления и СЦ)</t>
  </si>
  <si>
    <t>Материалы 7 этаж (без 1 Управления и СЦ)</t>
  </si>
  <si>
    <t>Дюбель хомут 19-25 мм</t>
  </si>
  <si>
    <t>Метизы</t>
  </si>
  <si>
    <t>Оборудование 8 этаж</t>
  </si>
  <si>
    <t>Кабели и провода 8 этаж</t>
  </si>
  <si>
    <t>Материалы 8 этаж</t>
  </si>
  <si>
    <t>Оборудование 9 этаж</t>
  </si>
  <si>
    <t>Кабели и провода 9 этаж</t>
  </si>
  <si>
    <t>Материалы 9 этаж</t>
  </si>
  <si>
    <t>Оборудование 10 этаж</t>
  </si>
  <si>
    <t>Кабели и провода 10 этаж</t>
  </si>
  <si>
    <t>Материалы 10 этаж</t>
  </si>
  <si>
    <t>Оборудование СКУД 1 этаж</t>
  </si>
  <si>
    <t>-2 ЭТАЖ</t>
  </si>
  <si>
    <t>ОБОРУДОВАНИЕ</t>
  </si>
  <si>
    <t>Извещатель охранный магнитоконтактный</t>
  </si>
  <si>
    <t>ИО 102-6</t>
  </si>
  <si>
    <t>ООО НПП «Магнито-контакт»</t>
  </si>
  <si>
    <t>3</t>
  </si>
  <si>
    <t>CCS-PRO8 (CCS-PRO4 х 2)</t>
  </si>
  <si>
    <t>Директор Департамента, ГИС-СТД-ДСИ</t>
  </si>
  <si>
    <t>Адресный расширитель (НЗ)</t>
  </si>
  <si>
    <t>С2000-АР1 исп. 02 АЦДР.426461.001-02</t>
  </si>
  <si>
    <t>11</t>
  </si>
  <si>
    <t>Адресный восьмизонный расширитель</t>
  </si>
  <si>
    <t>С2000-АР8</t>
  </si>
  <si>
    <t>1</t>
  </si>
  <si>
    <t>Извещатель охранный ручной точечный электроконтактный</t>
  </si>
  <si>
    <t>Астра-321Т</t>
  </si>
  <si>
    <t xml:space="preserve">ЗАО «НТЦ «ТЕКО» </t>
  </si>
  <si>
    <t>Блок индикации с клавиатурой</t>
  </si>
  <si>
    <t>С2000-БКИ</t>
  </si>
  <si>
    <t>КАБЕЛИ И ПРОВОДА</t>
  </si>
  <si>
    <t>КИПЭВнг(А)-LS 2х2х0,60</t>
  </si>
  <si>
    <t>100</t>
  </si>
  <si>
    <t>Провод гибкий, с медными жилами, с изоляцией и оболочкой из поливинилхлоридного пластиката пониженной пожароопасности</t>
  </si>
  <si>
    <t>ПВСнг(А)-LS 2х1,0</t>
  </si>
  <si>
    <t>МАТЕРИАЛЫ</t>
  </si>
  <si>
    <t xml:space="preserve">Карта удаленного управления </t>
  </si>
  <si>
    <t>Держатель с защелкой</t>
  </si>
  <si>
    <t>51020</t>
  </si>
  <si>
    <t>260</t>
  </si>
  <si>
    <t>-1 ЭТАЖ</t>
  </si>
  <si>
    <t xml:space="preserve">ОБОРУДОВАНИЕ </t>
  </si>
  <si>
    <t>9</t>
  </si>
  <si>
    <t>Блок разветвительно-изолирующий</t>
  </si>
  <si>
    <t>БРИЗ АЦДР.426475.004</t>
  </si>
  <si>
    <t>Извещатель охранный объемный оптико-электронный адресный с кронштейном</t>
  </si>
  <si>
    <t>С2000-ИК исп. 02</t>
  </si>
  <si>
    <t>Кабели для систем сигнализации и управления групповой прокладки</t>
  </si>
  <si>
    <t>КПСВВнг(А)-LS 1х2х1,0</t>
  </si>
  <si>
    <t>Гофрированная труба из ПВХ (серия 9) с протяжкой, D=20 мм, легкая, цвет серый (100 м)</t>
  </si>
  <si>
    <t>91920</t>
  </si>
  <si>
    <t>1 ЭТАЖ</t>
  </si>
  <si>
    <t>Щит распределительный навесной Atlantic, габаритные размеры (ВхШхГ) 800х600х300 мм, цвет RAL 7035, IP66</t>
  </si>
  <si>
    <t>Экран  ScreenMedia Apollo 127х127</t>
  </si>
  <si>
    <t>ScreenMedia</t>
  </si>
  <si>
    <t xml:space="preserve">барьера искробезопасности </t>
  </si>
  <si>
    <t>Преобразователь интерфейсов RS-485/RS-232 в Ethernet</t>
  </si>
  <si>
    <t>С2000- Ethernet</t>
  </si>
  <si>
    <t>Контроллер двухпроводной линии связи</t>
  </si>
  <si>
    <t>С2000-КДЛ АЦДР.426469.012</t>
  </si>
  <si>
    <t>Блок питания в составе:</t>
  </si>
  <si>
    <t>Источник электропитания резервированный 12 В, 10 А</t>
  </si>
  <si>
    <t>Аккумуляторная батарея 26 Ач</t>
  </si>
  <si>
    <t>2</t>
  </si>
  <si>
    <t>Блок защитный коммутационный</t>
  </si>
  <si>
    <t>БЗК исп. 02 АЦДР.426475.002-01</t>
  </si>
  <si>
    <t>21</t>
  </si>
  <si>
    <t>Извещатель охранный поверхностный звуковой адресный</t>
  </si>
  <si>
    <t>С2000-СТ исп. 02 АЦДР.425132.001-02</t>
  </si>
  <si>
    <t>25</t>
  </si>
  <si>
    <t>Извещатель охранный объемный поверхностный оптико-электронный адресный</t>
  </si>
  <si>
    <t>С2000-ШИК</t>
  </si>
  <si>
    <t>ИО 102-15/1</t>
  </si>
  <si>
    <t>20</t>
  </si>
  <si>
    <t>7</t>
  </si>
  <si>
    <t xml:space="preserve">Извещатель охранный ручной точечный электроконтактный </t>
  </si>
  <si>
    <t>Клавиатура</t>
  </si>
  <si>
    <t>С2000-К</t>
  </si>
  <si>
    <t>ОБОРУДОВАНИЕ ВЫДЕЛЕННЫХ ПОМЕЩЕНИЙ</t>
  </si>
  <si>
    <t>АРМ ОС</t>
  </si>
  <si>
    <t>Пульт контроля и управления</t>
  </si>
  <si>
    <t>С2000М</t>
  </si>
  <si>
    <t xml:space="preserve">Преобразователь интерфейсов </t>
  </si>
  <si>
    <t>USB-RS232</t>
  </si>
  <si>
    <t>ПРОГРАММНОЕ ОБЕСПЕЧЕНИЕ</t>
  </si>
  <si>
    <t xml:space="preserve">АПК «Бастион-C2000» (исп. 127) </t>
  </si>
  <si>
    <t>ПРОГРАММНОЕ ОБЕСПЕЧЕНИЕ ВЫДЕЛЕННЫХ ПОМЕЩЕНИЙ</t>
  </si>
  <si>
    <t>КПСВВнг(А)-LS 1х2х0,75</t>
  </si>
  <si>
    <t>1300</t>
  </si>
  <si>
    <t>Муфта для труб гофрированных Dнар=20 мм, IP40</t>
  </si>
  <si>
    <t>50820</t>
  </si>
  <si>
    <t>54520</t>
  </si>
  <si>
    <t>5</t>
  </si>
  <si>
    <t>Кабель-канал 12х12, длина 2 м, белый</t>
  </si>
  <si>
    <t>kk-12-12</t>
  </si>
  <si>
    <t>EKF-Plast</t>
  </si>
  <si>
    <t>Соединитель 12х12</t>
  </si>
  <si>
    <t>c-12-12</t>
  </si>
  <si>
    <t>50</t>
  </si>
  <si>
    <t>Заглушка 12х12</t>
  </si>
  <si>
    <t>z-12-12</t>
  </si>
  <si>
    <t>Угол внутренний 12х12</t>
  </si>
  <si>
    <t>i-12-12</t>
  </si>
  <si>
    <t>30</t>
  </si>
  <si>
    <t>Угол внешний 12х12</t>
  </si>
  <si>
    <t>e-12-12</t>
  </si>
  <si>
    <t>Угол плоский L-образный 12х12</t>
  </si>
  <si>
    <t>l-12-12</t>
  </si>
  <si>
    <t xml:space="preserve">10786 </t>
  </si>
  <si>
    <t>55</t>
  </si>
  <si>
    <t>2000</t>
  </si>
  <si>
    <t>ПВСнг(А)-LS 2х0,75</t>
  </si>
  <si>
    <t>1700</t>
  </si>
  <si>
    <t>3350</t>
  </si>
  <si>
    <t>8</t>
  </si>
  <si>
    <t>57</t>
  </si>
  <si>
    <t>13</t>
  </si>
  <si>
    <t>Блок сигнально-пусковой</t>
  </si>
  <si>
    <t>С2000-СП1</t>
  </si>
  <si>
    <t>820</t>
  </si>
  <si>
    <t>700</t>
  </si>
  <si>
    <t>2500</t>
  </si>
  <si>
    <t>49</t>
  </si>
  <si>
    <t>15</t>
  </si>
  <si>
    <t>500</t>
  </si>
  <si>
    <t>2350</t>
  </si>
  <si>
    <t>65</t>
  </si>
  <si>
    <t>23</t>
  </si>
  <si>
    <t>Преобразователь интерфейсов</t>
  </si>
  <si>
    <t>барьера искробезопасности</t>
  </si>
  <si>
    <t>БИА-102А</t>
  </si>
  <si>
    <t>ООО «Ленпромавтоматика»</t>
  </si>
  <si>
    <t>ПРОГРАММНОЕ ОБЕСПЕЧЕНИЕ 5 ЭТАЖА</t>
  </si>
  <si>
    <t>АПК «Бастион-C2000» (исп. 10)</t>
  </si>
  <si>
    <t>1800</t>
  </si>
  <si>
    <t>3600</t>
  </si>
  <si>
    <t>80</t>
  </si>
  <si>
    <t>40</t>
  </si>
  <si>
    <t>10786</t>
  </si>
  <si>
    <t>12</t>
  </si>
  <si>
    <t>22</t>
  </si>
  <si>
    <t>73</t>
  </si>
  <si>
    <t>800</t>
  </si>
  <si>
    <t>1000</t>
  </si>
  <si>
    <t>16</t>
  </si>
  <si>
    <t>48</t>
  </si>
  <si>
    <t>540</t>
  </si>
  <si>
    <t>450</t>
  </si>
  <si>
    <t>2600</t>
  </si>
  <si>
    <t>32</t>
  </si>
  <si>
    <t>6</t>
  </si>
  <si>
    <t>36</t>
  </si>
  <si>
    <t>440</t>
  </si>
  <si>
    <t>240</t>
  </si>
  <si>
    <t>2075</t>
  </si>
  <si>
    <t>150</t>
  </si>
  <si>
    <t>60</t>
  </si>
  <si>
    <t>26</t>
  </si>
  <si>
    <t xml:space="preserve"> ИО 102-15/1</t>
  </si>
  <si>
    <t>10</t>
  </si>
  <si>
    <t>630</t>
  </si>
  <si>
    <t>610</t>
  </si>
  <si>
    <t>2200</t>
  </si>
  <si>
    <t>Коробка ответвительная 80х80х40</t>
  </si>
  <si>
    <t>53700</t>
  </si>
  <si>
    <t>17</t>
  </si>
  <si>
    <t>1085</t>
  </si>
  <si>
    <t>Бирки кабельные маркировочные серии " У ": У 153 (малый квадрат)</t>
  </si>
  <si>
    <t>У 153</t>
  </si>
  <si>
    <t>Бирка маркировочная (100 шт.)</t>
  </si>
  <si>
    <t>МБ 50х25</t>
  </si>
  <si>
    <t>Хомут 4,8х200 мм (100 шт.)</t>
  </si>
  <si>
    <t>25215</t>
  </si>
  <si>
    <t xml:space="preserve">Стационарная сетевая телекамера 11000E (монтаж накладной), f3,1-8mm, PoE </t>
  </si>
  <si>
    <t>561437</t>
  </si>
  <si>
    <t>Indigovision</t>
  </si>
  <si>
    <t xml:space="preserve">Стационарная сетевая антивандальная телекамера 11000E (монтаж накладной), f3,1-8mm, PoE </t>
  </si>
  <si>
    <t>Настенный кронштейн для фиксированной купольной антивандальной камер</t>
  </si>
  <si>
    <t>110160</t>
  </si>
  <si>
    <t>Рабочая станция парковка в составе:</t>
  </si>
  <si>
    <t xml:space="preserve">Рабочая станция HP </t>
  </si>
  <si>
    <t>WM614EA</t>
  </si>
  <si>
    <t xml:space="preserve">HP </t>
  </si>
  <si>
    <t>Hardware Support Services, аппаратная поддержка, 5 лет</t>
  </si>
  <si>
    <t>UE344E</t>
  </si>
  <si>
    <t>Графическая карта NVIDIA Quadro K2000 2 Гб DL-DVI+2xDP</t>
  </si>
  <si>
    <t>C2J93AA</t>
  </si>
  <si>
    <t>Адаптер HP DisplayPort к DVI-D</t>
  </si>
  <si>
    <t>ЖК-монитор с диагональю 24" в составе:</t>
  </si>
  <si>
    <t>Профессиональный монитор HP</t>
  </si>
  <si>
    <t>E9Q82A4</t>
  </si>
  <si>
    <t>U7935E</t>
  </si>
  <si>
    <t>ЖК-панель динамиков HP</t>
  </si>
  <si>
    <t>NQ576AA</t>
  </si>
  <si>
    <t xml:space="preserve"> -1 этаж</t>
  </si>
  <si>
    <t xml:space="preserve"> 1 этаж</t>
  </si>
  <si>
    <t xml:space="preserve">Стационарная сетевая телекамера (монтаж в подвесной потолок), f3,1-8mm, PoE </t>
  </si>
  <si>
    <t>561427</t>
  </si>
  <si>
    <t>561417</t>
  </si>
  <si>
    <t>Уличная камера для определения номеров в составе:</t>
  </si>
  <si>
    <t>Камера Dinion 2X "день/ночь"</t>
  </si>
  <si>
    <t>LTC 0630/11</t>
  </si>
  <si>
    <t>Bosch</t>
  </si>
  <si>
    <t>Инфракрасный светодиодный прожек- тор</t>
  </si>
  <si>
    <t>EX12LED8W</t>
  </si>
  <si>
    <t>Варифокальный объектив с инфракрас- ной коррекцией 10-40мм</t>
  </si>
  <si>
    <t>LTC 3774/30</t>
  </si>
  <si>
    <t>Термокожух с передатчиком до 1000м. и приемником</t>
  </si>
  <si>
    <t>SV32-03/04M</t>
  </si>
  <si>
    <t>WIZEBOX</t>
  </si>
  <si>
    <t xml:space="preserve">Клеммная коробка </t>
  </si>
  <si>
    <t>BG258</t>
  </si>
  <si>
    <t xml:space="preserve">Потолочный кронштейн </t>
  </si>
  <si>
    <t>MBC1</t>
  </si>
  <si>
    <t>Стационарная сетевая уличная телекамера 11000E, f3,1-8mm, 24В</t>
  </si>
  <si>
    <t>561447</t>
  </si>
  <si>
    <t>Кронштейн для фиксированной подвесной купольной антивандальной камеры</t>
  </si>
  <si>
    <t>110020</t>
  </si>
  <si>
    <t>Источник вторичного электропитания резервированный, 24В пост., 3А</t>
  </si>
  <si>
    <t>СКАТ-2400</t>
  </si>
  <si>
    <t>Аккумуляторная батарея 12 Ач</t>
  </si>
  <si>
    <t>Устройство грозозащиты многоканальное</t>
  </si>
  <si>
    <t>SP006P</t>
  </si>
  <si>
    <t>SC&amp;T</t>
  </si>
  <si>
    <t>Источник бесперебойного питания 24В AC</t>
  </si>
  <si>
    <t>SKAT-V.24/220AC</t>
  </si>
  <si>
    <t>Сетевой видеорегистратор NVR-AS 4000, объем дисков 40Тб, Windows</t>
  </si>
  <si>
    <t>980477</t>
  </si>
  <si>
    <t>Резервный блок питания для NVR</t>
  </si>
  <si>
    <t>110015</t>
  </si>
  <si>
    <t>Модуль интеграции с системой наблюдения IndigoVision</t>
  </si>
  <si>
    <t>АПК "Бастион-IndigoVision"</t>
  </si>
  <si>
    <t>Видеокодер 20 каналов укомплектованный</t>
  </si>
  <si>
    <t>769916</t>
  </si>
  <si>
    <t>Шасси видеокодера</t>
  </si>
  <si>
    <t>980096</t>
  </si>
  <si>
    <t>Карта для видеокодера на 1 канал</t>
  </si>
  <si>
    <t>769102</t>
  </si>
  <si>
    <t>Медиасервер для видеостены в составе:</t>
  </si>
  <si>
    <t>Рабочая станция HP</t>
  </si>
  <si>
    <t>WM678EA</t>
  </si>
  <si>
    <t>HP Z620 Xeon E5-2620v2 2,1 ГГц 1600 МГц 6 ядер, 2-й ЦПУ</t>
  </si>
  <si>
    <t>E3E06AA</t>
  </si>
  <si>
    <t>Жесткий диск HP 1 ТБ, SATA 6 Гб/с, 7200</t>
  </si>
  <si>
    <t>LQ037AA</t>
  </si>
  <si>
    <t>U7944E</t>
  </si>
  <si>
    <t>Комплект подстраиваемых направляющих для стойки HP z6/8</t>
  </si>
  <si>
    <t>B8S55AA</t>
  </si>
  <si>
    <t>Кабель HP DVI to DVI</t>
  </si>
  <si>
    <t>DC198A</t>
  </si>
  <si>
    <t>317803</t>
  </si>
  <si>
    <t>ПО Indigovision Видеостена IP Video Wall Slave Dongle</t>
  </si>
  <si>
    <t>317301</t>
  </si>
  <si>
    <t>Рабочая станция АРМ СОТ ЦПУ в составе:</t>
  </si>
  <si>
    <t>Клавиатура системы видеонаблюдения</t>
  </si>
  <si>
    <t>110066</t>
  </si>
  <si>
    <t>Стол видеонаблюдения</t>
  </si>
  <si>
    <t>ВС-2/14 ГИС</t>
  </si>
  <si>
    <t>Армтехнологии</t>
  </si>
  <si>
    <t>Сервер распознавания номеров в составе:</t>
  </si>
  <si>
    <t>Комплект стойки с фиксированными направляющими и регулировкой по глубине для HP Z2/Z4</t>
  </si>
  <si>
    <t>WH340AA</t>
  </si>
  <si>
    <t>ПО Система автоматического распознавания номеров ТС. Ключ с лицензией.</t>
  </si>
  <si>
    <t>КСВА "Бастион-Номер".</t>
  </si>
  <si>
    <t>Плата 16-х канальная плата оцифровки видео для КСВА «Бастион-Номер»</t>
  </si>
  <si>
    <t>MegaFrame-16</t>
  </si>
  <si>
    <t>Модуль организации АРМ в системе безопасности "Бастион"</t>
  </si>
  <si>
    <t>АПК «Бастион-Сеть»</t>
  </si>
  <si>
    <t>Цифровой кабель DVI-DVI, 5м</t>
  </si>
  <si>
    <t>APC-096-050</t>
  </si>
  <si>
    <t>шт</t>
  </si>
  <si>
    <t>Кабель DisplayPort 5м</t>
  </si>
  <si>
    <t>GC-DP2DP11-5m</t>
  </si>
  <si>
    <t>Greenconnect</t>
  </si>
  <si>
    <t xml:space="preserve">Удлинитель DVI по оптоволоконному кабелю </t>
  </si>
  <si>
    <t>FDX-S2U</t>
  </si>
  <si>
    <t>SmartAVI</t>
  </si>
  <si>
    <t xml:space="preserve">Комплект монтажа удлинителя 19” </t>
  </si>
  <si>
    <t>SM-Rack</t>
  </si>
  <si>
    <t>2-портовый разветвитель с двухканальным DVI и поддержкой звука</t>
  </si>
  <si>
    <t>VS172-AT-G</t>
  </si>
  <si>
    <t>ATEN</t>
  </si>
  <si>
    <t>16-портовый переключатель IP KVM Switch</t>
  </si>
  <si>
    <t>KN1116v-AX-G</t>
  </si>
  <si>
    <t xml:space="preserve">VGA USB Virtual Media KVM модуль- адаптер </t>
  </si>
  <si>
    <t>KA7175_AX</t>
  </si>
  <si>
    <t>DVI USB Virtual Media KVM модуль-адаптер</t>
  </si>
  <si>
    <t>KA7166-AX</t>
  </si>
  <si>
    <t>KVM консоль с 19-дюймовым ЖК-дисплеем и двухрельсовым механизмом для выдвижения экрана и клавиатуры</t>
  </si>
  <si>
    <t>CL5800N-AT-RG</t>
  </si>
  <si>
    <t>ПВСнг(А)-LS 3х2,5</t>
  </si>
  <si>
    <t>200</t>
  </si>
  <si>
    <t>5-569278-3</t>
  </si>
  <si>
    <t>Крепеж для гофрированной трубы и короба (для бетонных поверхностей) упак. 50 шт</t>
  </si>
  <si>
    <t>Крепеж для гофрированной трубы и короба (для бетонных поверхностей) Оцинкованный универсальный шуруп с потайной головкой 3,5х40 для бетона  упак. 100 шт</t>
  </si>
  <si>
    <t>7-1644076-1</t>
  </si>
  <si>
    <t>Коммутационный шнур Кат. 5E U/UTP RJ-45 с оболочкой LSZH, Цвет: белый, 1.0 м</t>
  </si>
  <si>
    <t>7-1644076-2</t>
  </si>
  <si>
    <t>Коммутационный шнур Кат. 5E U/UTP RJ-45 с оболочкой LSZH, Цвет: белый, 2.0 м</t>
  </si>
  <si>
    <t>1644076-3</t>
  </si>
  <si>
    <t>Коммутационный шнур Кат. 5E U/UTP RJ-45 с оболочкой LSZH, Цвет: белый, 3.0 м</t>
  </si>
  <si>
    <t>7-1644076-5</t>
  </si>
  <si>
    <t>Коммутационный шнур Кат. 5E U/UTP RJ-45 с оболочкой LSZH, Цвет: белый, 5.0 м</t>
  </si>
  <si>
    <t>1933352-2</t>
  </si>
  <si>
    <t>Видеоглаз</t>
  </si>
  <si>
    <t>Видеосервер распознавания номеров автотранспорта 1*CPU Intel® Xeon® E5-2603v3 15Mb Cache 6C/6T / 1.60Ghz / 6.40GT/s – 1 шт. 8GB DDR4 2133MHz ECC REG – 2 шт. HDD 3000 Gb 7200 rpm SATA for servers – 5 шт. RAID SAS контроллер LSI 2108 PCIe2 8 портов аппар (R</t>
  </si>
  <si>
    <t>Видеокамера цилиндрическая IP, разрешение 3 Mp, чувствительность 0.01 лк (цвет, F1.2, АРУ вкл.), WDR, кодек сжатия Н265/H264/MPEG, тип объектива MTZ 9-22, ИК-подсветка 70-100, интерфейс передачи данных 1xRJ45, 1xBNC, 2xJack 3,5, 1хRS485 (Pelco P/D), cкоро</t>
  </si>
  <si>
    <t>Видеокамера цилиндрическая IP, разрешение 4 Mp, чувствительность 0.05 лк (цвет, F1.2, АРУ вкл.), WDR (120 дБ), кодек сжатия Н265/H264/MPEG, тип объектива MTZ 2.8-12, ИК-подсветка 30-50, интерфейс передачи данных 1xRJ45, 1xBNC, 2xJack 3,5, 1хRS485 (Pelco P</t>
  </si>
  <si>
    <t>Видеокамера внутренняя купольная IP, разрешение 4 Mp, чувствительность 0.05 лк (цвет, F1.2, АРУ вкл.), WDR(120 дБ), кодек сжатия Н265/H264/MPEG, тип объектива VF 2.8-12, ИК-подсветка 10-20, интерфейс передачи данных 1xRJ45, 1xBNC, 1xJack 3,5, cкорость пер</t>
  </si>
  <si>
    <t>Причина изменения</t>
  </si>
  <si>
    <t>Нужное количество</t>
  </si>
  <si>
    <t>Замена на кабель, поз. 17</t>
  </si>
  <si>
    <t>Увеличение кол-ва в связи с удалением поз.16</t>
  </si>
  <si>
    <t>Замена на кабель, поз. 19</t>
  </si>
  <si>
    <t>Увеличение кол-ва в связи с удалением поз.18</t>
  </si>
  <si>
    <t>куплено ранее по РС от 03.09.2018</t>
  </si>
  <si>
    <t xml:space="preserve"> куплено ранее по РС от 03.09.2018</t>
  </si>
  <si>
    <t xml:space="preserve"> куплено ранее по РС от 03.09.2019</t>
  </si>
  <si>
    <t xml:space="preserve"> куплено ранее по РС от 03.09.2020</t>
  </si>
  <si>
    <t xml:space="preserve"> куплено ранее по РС от 03.09.2021</t>
  </si>
  <si>
    <t xml:space="preserve"> куплено ранее по РС от 03.09.2022</t>
  </si>
  <si>
    <t xml:space="preserve"> куплено ранее по РС от 03.09.2023</t>
  </si>
</sst>
</file>

<file path=xl/styles.xml><?xml version="1.0" encoding="utf-8"?>
<styleSheet xmlns="http://schemas.openxmlformats.org/spreadsheetml/2006/main">
  <numFmts count="3">
    <numFmt numFmtId="164" formatCode="[$$-409]#,##0.00"/>
    <numFmt numFmtId="165" formatCode="#,##0.00&quot;р.&quot;"/>
    <numFmt numFmtId="166" formatCode="#,##0.00\ [$€-1]"/>
  </numFmts>
  <fonts count="44">
    <font>
      <sz val="10"/>
      <name val="Arial Cyr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10"/>
      <name val="Helv"/>
      <charset val="204"/>
    </font>
    <font>
      <sz val="14"/>
      <name val="Arial"/>
      <family val="2"/>
      <charset val="204"/>
    </font>
    <font>
      <b/>
      <sz val="10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sz val="11"/>
      <name val="Arial"/>
      <family val="2"/>
      <charset val="204"/>
    </font>
    <font>
      <b/>
      <sz val="10"/>
      <name val="Arial Cyr"/>
      <charset val="204"/>
    </font>
    <font>
      <sz val="10"/>
      <name val="Arial"/>
      <family val="2"/>
    </font>
    <font>
      <sz val="10"/>
      <name val="Arial Cyr"/>
      <charset val="204"/>
    </font>
    <font>
      <sz val="10"/>
      <color indexed="57"/>
      <name val="Arial Cyr"/>
      <charset val="204"/>
    </font>
    <font>
      <b/>
      <sz val="10"/>
      <color indexed="57"/>
      <name val="Arial Cyr"/>
      <charset val="204"/>
    </font>
    <font>
      <b/>
      <sz val="10"/>
      <color indexed="57"/>
      <name val="Arial"/>
      <family val="2"/>
      <charset val="204"/>
    </font>
    <font>
      <sz val="10"/>
      <color indexed="12"/>
      <name val="Arial Cyr"/>
      <charset val="204"/>
    </font>
    <font>
      <b/>
      <sz val="10"/>
      <color indexed="12"/>
      <name val="Arial Cyr"/>
      <charset val="204"/>
    </font>
    <font>
      <b/>
      <sz val="10"/>
      <color indexed="12"/>
      <name val="Arial"/>
      <family val="2"/>
      <charset val="204"/>
    </font>
    <font>
      <sz val="10"/>
      <name val="Arial"/>
      <family val="2"/>
      <charset val="204"/>
    </font>
    <font>
      <sz val="12"/>
      <name val="Arial Cyr"/>
      <charset val="204"/>
    </font>
    <font>
      <sz val="12"/>
      <color indexed="57"/>
      <name val="Arial Cyr"/>
      <charset val="204"/>
    </font>
    <font>
      <sz val="12"/>
      <color indexed="12"/>
      <name val="Arial Cyr"/>
      <charset val="204"/>
    </font>
    <font>
      <b/>
      <sz val="11"/>
      <name val="Arial"/>
      <family val="2"/>
      <charset val="204"/>
    </font>
    <font>
      <sz val="8"/>
      <name val="Arial Cyr"/>
      <charset val="204"/>
    </font>
    <font>
      <sz val="10"/>
      <name val="Times New Roman"/>
      <family val="1"/>
      <charset val="204"/>
    </font>
    <font>
      <sz val="12"/>
      <name val="Arial"/>
      <family val="2"/>
      <charset val="204"/>
    </font>
    <font>
      <b/>
      <sz val="12"/>
      <name val="Arial Cyr"/>
      <charset val="204"/>
    </font>
    <font>
      <b/>
      <sz val="12"/>
      <name val="Arial"/>
      <family val="2"/>
      <charset val="204"/>
    </font>
    <font>
      <sz val="12"/>
      <name val="Times New Roman"/>
      <family val="1"/>
      <charset val="204"/>
    </font>
    <font>
      <sz val="9"/>
      <color indexed="8"/>
      <name val="Arial"/>
      <family val="2"/>
      <charset val="204"/>
    </font>
    <font>
      <sz val="9"/>
      <name val="Arial Cyr"/>
      <charset val="204"/>
    </font>
    <font>
      <sz val="7"/>
      <name val="Times New Roman"/>
      <family val="1"/>
      <charset val="204"/>
    </font>
    <font>
      <b/>
      <u/>
      <sz val="11"/>
      <name val="Arial"/>
      <family val="2"/>
      <charset val="204"/>
    </font>
    <font>
      <sz val="11"/>
      <color indexed="8"/>
      <name val="Arial"/>
      <family val="2"/>
      <charset val="204"/>
    </font>
    <font>
      <sz val="11"/>
      <color indexed="63"/>
      <name val="Arial"/>
      <family val="2"/>
      <charset val="204"/>
    </font>
    <font>
      <u/>
      <sz val="11"/>
      <name val="Arial"/>
      <family val="2"/>
      <charset val="204"/>
    </font>
    <font>
      <sz val="11.5"/>
      <name val="Microsoft Sans Serif"/>
      <family val="2"/>
      <charset val="204"/>
    </font>
    <font>
      <sz val="10"/>
      <color indexed="63"/>
      <name val="Tahoma"/>
      <family val="2"/>
      <charset val="204"/>
    </font>
    <font>
      <vertAlign val="superscript"/>
      <sz val="11"/>
      <name val="Arial"/>
      <family val="2"/>
      <charset val="204"/>
    </font>
    <font>
      <sz val="11"/>
      <color indexed="10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sz val="7"/>
      <name val="Times New Roman"/>
      <family val="1"/>
      <charset val="204"/>
    </font>
    <font>
      <b/>
      <u/>
      <sz val="11"/>
      <color indexed="8"/>
      <name val="Arial"/>
      <family val="2"/>
      <charset val="204"/>
    </font>
    <font>
      <b/>
      <sz val="1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8" fillId="0" borderId="0"/>
    <xf numFmtId="0" fontId="10" fillId="0" borderId="0"/>
    <xf numFmtId="0" fontId="3" fillId="0" borderId="0"/>
  </cellStyleXfs>
  <cellXfs count="286">
    <xf numFmtId="0" fontId="0" fillId="0" borderId="0" xfId="0"/>
    <xf numFmtId="0" fontId="2" fillId="0" borderId="0" xfId="3" applyFont="1" applyAlignment="1"/>
    <xf numFmtId="0" fontId="4" fillId="0" borderId="0" xfId="3" applyFont="1"/>
    <xf numFmtId="0" fontId="4" fillId="0" borderId="0" xfId="3" applyFont="1" applyAlignment="1"/>
    <xf numFmtId="0" fontId="4" fillId="0" borderId="0" xfId="3" applyFont="1" applyAlignment="1">
      <alignment horizontal="right"/>
    </xf>
    <xf numFmtId="0" fontId="2" fillId="0" borderId="0" xfId="3" applyFont="1"/>
    <xf numFmtId="0" fontId="2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2" fillId="0" borderId="0" xfId="3" applyFont="1" applyAlignment="1">
      <alignment horizontal="center" vertical="center"/>
    </xf>
    <xf numFmtId="4" fontId="4" fillId="0" borderId="0" xfId="3" applyNumberFormat="1" applyFont="1" applyAlignment="1">
      <alignment horizontal="right"/>
    </xf>
    <xf numFmtId="4" fontId="2" fillId="0" borderId="0" xfId="3" applyNumberFormat="1" applyFont="1" applyAlignment="1">
      <alignment horizontal="right"/>
    </xf>
    <xf numFmtId="0" fontId="6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4" fontId="7" fillId="0" borderId="0" xfId="0" applyNumberFormat="1" applyFont="1" applyAlignment="1">
      <alignment horizontal="right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 vertical="justify" wrapText="1"/>
    </xf>
    <xf numFmtId="0" fontId="7" fillId="0" borderId="0" xfId="0" applyFont="1" applyAlignment="1">
      <alignment horizontal="center" vertical="justify" wrapText="1"/>
    </xf>
    <xf numFmtId="0" fontId="7" fillId="0" borderId="0" xfId="0" applyFont="1" applyAlignment="1">
      <alignment horizontal="center"/>
    </xf>
    <xf numFmtId="0" fontId="1" fillId="0" borderId="0" xfId="3" applyFont="1"/>
    <xf numFmtId="0" fontId="9" fillId="0" borderId="0" xfId="0" applyFont="1"/>
    <xf numFmtId="0" fontId="9" fillId="0" borderId="1" xfId="0" applyFont="1" applyBorder="1"/>
    <xf numFmtId="0" fontId="9" fillId="0" borderId="0" xfId="0" applyFont="1" applyBorder="1"/>
    <xf numFmtId="0" fontId="9" fillId="0" borderId="2" xfId="0" applyFont="1" applyBorder="1"/>
    <xf numFmtId="0" fontId="11" fillId="0" borderId="1" xfId="0" applyFont="1" applyBorder="1"/>
    <xf numFmtId="0" fontId="1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9" fontId="1" fillId="0" borderId="5" xfId="0" applyNumberFormat="1" applyFont="1" applyBorder="1"/>
    <xf numFmtId="9" fontId="9" fillId="0" borderId="2" xfId="0" applyNumberFormat="1" applyFont="1" applyBorder="1"/>
    <xf numFmtId="0" fontId="11" fillId="0" borderId="0" xfId="0" applyFont="1" applyBorder="1"/>
    <xf numFmtId="9" fontId="11" fillId="0" borderId="2" xfId="0" applyNumberFormat="1" applyFont="1" applyBorder="1"/>
    <xf numFmtId="165" fontId="15" fillId="0" borderId="1" xfId="0" applyNumberFormat="1" applyFont="1" applyBorder="1"/>
    <xf numFmtId="164" fontId="15" fillId="0" borderId="0" xfId="0" applyNumberFormat="1" applyFont="1" applyBorder="1"/>
    <xf numFmtId="164" fontId="16" fillId="0" borderId="0" xfId="0" applyNumberFormat="1" applyFont="1" applyBorder="1"/>
    <xf numFmtId="166" fontId="15" fillId="0" borderId="2" xfId="0" applyNumberFormat="1" applyFont="1" applyBorder="1"/>
    <xf numFmtId="166" fontId="16" fillId="0" borderId="2" xfId="0" applyNumberFormat="1" applyFont="1" applyBorder="1"/>
    <xf numFmtId="164" fontId="12" fillId="0" borderId="0" xfId="0" applyNumberFormat="1" applyFont="1" applyBorder="1"/>
    <xf numFmtId="164" fontId="13" fillId="0" borderId="0" xfId="0" applyNumberFormat="1" applyFont="1" applyBorder="1"/>
    <xf numFmtId="166" fontId="12" fillId="0" borderId="2" xfId="0" applyNumberFormat="1" applyFont="1" applyBorder="1"/>
    <xf numFmtId="166" fontId="13" fillId="0" borderId="2" xfId="0" applyNumberFormat="1" applyFont="1" applyBorder="1"/>
    <xf numFmtId="0" fontId="1" fillId="0" borderId="5" xfId="0" applyFont="1" applyBorder="1"/>
    <xf numFmtId="165" fontId="12" fillId="0" borderId="0" xfId="0" applyNumberFormat="1" applyFont="1" applyBorder="1"/>
    <xf numFmtId="165" fontId="13" fillId="0" borderId="0" xfId="0" applyNumberFormat="1" applyFont="1" applyBorder="1"/>
    <xf numFmtId="165" fontId="12" fillId="0" borderId="4" xfId="0" applyNumberFormat="1" applyFont="1" applyBorder="1"/>
    <xf numFmtId="164" fontId="12" fillId="0" borderId="4" xfId="0" applyNumberFormat="1" applyFont="1" applyBorder="1"/>
    <xf numFmtId="166" fontId="12" fillId="0" borderId="5" xfId="0" applyNumberFormat="1" applyFont="1" applyBorder="1"/>
    <xf numFmtId="165" fontId="15" fillId="0" borderId="3" xfId="0" applyNumberFormat="1" applyFont="1" applyBorder="1"/>
    <xf numFmtId="164" fontId="15" fillId="0" borderId="4" xfId="0" applyNumberFormat="1" applyFont="1" applyBorder="1"/>
    <xf numFmtId="166" fontId="15" fillId="0" borderId="5" xfId="0" applyNumberFormat="1" applyFont="1" applyBorder="1"/>
    <xf numFmtId="0" fontId="6" fillId="0" borderId="6" xfId="0" applyFont="1" applyBorder="1" applyAlignment="1">
      <alignment horizontal="center" vertical="center" wrapText="1"/>
    </xf>
    <xf numFmtId="0" fontId="7" fillId="2" borderId="0" xfId="0" applyFont="1" applyFill="1" applyAlignment="1">
      <alignment wrapText="1"/>
    </xf>
    <xf numFmtId="0" fontId="19" fillId="0" borderId="7" xfId="0" applyFont="1" applyBorder="1"/>
    <xf numFmtId="164" fontId="20" fillId="0" borderId="7" xfId="0" applyNumberFormat="1" applyFont="1" applyBorder="1"/>
    <xf numFmtId="166" fontId="20" fillId="0" borderId="7" xfId="0" applyNumberFormat="1" applyFont="1" applyBorder="1"/>
    <xf numFmtId="165" fontId="21" fillId="0" borderId="7" xfId="0" applyNumberFormat="1" applyFont="1" applyBorder="1"/>
    <xf numFmtId="164" fontId="21" fillId="0" borderId="7" xfId="0" applyNumberFormat="1" applyFont="1" applyBorder="1"/>
    <xf numFmtId="166" fontId="21" fillId="0" borderId="7" xfId="0" applyNumberFormat="1" applyFont="1" applyBorder="1"/>
    <xf numFmtId="4" fontId="19" fillId="0" borderId="7" xfId="3" applyNumberFormat="1" applyFont="1" applyBorder="1" applyAlignment="1">
      <alignment horizontal="center"/>
    </xf>
    <xf numFmtId="9" fontId="19" fillId="0" borderId="7" xfId="3" applyNumberFormat="1" applyFont="1" applyBorder="1" applyAlignment="1">
      <alignment horizontal="center"/>
    </xf>
    <xf numFmtId="165" fontId="20" fillId="0" borderId="7" xfId="3" applyNumberFormat="1" applyFont="1" applyBorder="1" applyAlignment="1">
      <alignment horizontal="center"/>
    </xf>
    <xf numFmtId="0" fontId="8" fillId="0" borderId="0" xfId="0" applyFont="1" applyBorder="1" applyAlignment="1">
      <alignment wrapText="1"/>
    </xf>
    <xf numFmtId="0" fontId="8" fillId="2" borderId="7" xfId="0" applyFont="1" applyFill="1" applyBorder="1" applyAlignment="1">
      <alignment horizontal="center" wrapText="1"/>
    </xf>
    <xf numFmtId="0" fontId="11" fillId="0" borderId="7" xfId="0" applyFont="1" applyBorder="1"/>
    <xf numFmtId="0" fontId="19" fillId="0" borderId="7" xfId="0" applyFont="1" applyBorder="1" applyAlignment="1">
      <alignment wrapText="1"/>
    </xf>
    <xf numFmtId="0" fontId="19" fillId="2" borderId="7" xfId="0" applyFont="1" applyFill="1" applyBorder="1" applyAlignment="1">
      <alignment wrapText="1"/>
    </xf>
    <xf numFmtId="165" fontId="20" fillId="2" borderId="7" xfId="3" applyNumberFormat="1" applyFont="1" applyFill="1" applyBorder="1" applyAlignment="1">
      <alignment horizontal="center"/>
    </xf>
    <xf numFmtId="164" fontId="20" fillId="2" borderId="7" xfId="0" applyNumberFormat="1" applyFont="1" applyFill="1" applyBorder="1"/>
    <xf numFmtId="166" fontId="20" fillId="2" borderId="7" xfId="0" applyNumberFormat="1" applyFont="1" applyFill="1" applyBorder="1"/>
    <xf numFmtId="165" fontId="21" fillId="2" borderId="7" xfId="0" applyNumberFormat="1" applyFont="1" applyFill="1" applyBorder="1"/>
    <xf numFmtId="164" fontId="21" fillId="2" borderId="7" xfId="0" applyNumberFormat="1" applyFont="1" applyFill="1" applyBorder="1"/>
    <xf numFmtId="166" fontId="21" fillId="2" borderId="7" xfId="0" applyNumberFormat="1" applyFont="1" applyFill="1" applyBorder="1"/>
    <xf numFmtId="4" fontId="19" fillId="2" borderId="7" xfId="3" applyNumberFormat="1" applyFont="1" applyFill="1" applyBorder="1" applyAlignment="1">
      <alignment horizontal="center"/>
    </xf>
    <xf numFmtId="9" fontId="19" fillId="2" borderId="7" xfId="3" applyNumberFormat="1" applyFont="1" applyFill="1" applyBorder="1" applyAlignment="1">
      <alignment horizontal="center"/>
    </xf>
    <xf numFmtId="0" fontId="0" fillId="2" borderId="0" xfId="0" applyFill="1"/>
    <xf numFmtId="0" fontId="24" fillId="0" borderId="7" xfId="0" applyFont="1" applyBorder="1"/>
    <xf numFmtId="0" fontId="11" fillId="0" borderId="0" xfId="0" applyFont="1" applyBorder="1" applyAlignment="1">
      <alignment wrapText="1"/>
    </xf>
    <xf numFmtId="0" fontId="11" fillId="2" borderId="1" xfId="0" applyFont="1" applyFill="1" applyBorder="1"/>
    <xf numFmtId="0" fontId="19" fillId="2" borderId="7" xfId="0" applyFont="1" applyFill="1" applyBorder="1"/>
    <xf numFmtId="0" fontId="8" fillId="0" borderId="0" xfId="3" applyFont="1" applyAlignment="1">
      <alignment wrapText="1"/>
    </xf>
    <xf numFmtId="0" fontId="8" fillId="0" borderId="0" xfId="3" applyFont="1" applyAlignment="1">
      <alignment horizontal="center" wrapText="1"/>
    </xf>
    <xf numFmtId="0" fontId="8" fillId="0" borderId="0" xfId="3" applyFont="1" applyBorder="1" applyAlignment="1">
      <alignment horizontal="center" wrapText="1"/>
    </xf>
    <xf numFmtId="0" fontId="8" fillId="0" borderId="0" xfId="3" applyFont="1" applyAlignment="1">
      <alignment horizontal="left" vertical="center" wrapText="1"/>
    </xf>
    <xf numFmtId="4" fontId="8" fillId="0" borderId="0" xfId="3" applyNumberFormat="1" applyFont="1" applyAlignment="1">
      <alignment wrapText="1"/>
    </xf>
    <xf numFmtId="0" fontId="0" fillId="0" borderId="7" xfId="0" applyBorder="1"/>
    <xf numFmtId="0" fontId="25" fillId="2" borderId="7" xfId="0" applyFont="1" applyFill="1" applyBorder="1" applyAlignment="1">
      <alignment horizontal="center" wrapText="1"/>
    </xf>
    <xf numFmtId="0" fontId="25" fillId="2" borderId="7" xfId="0" applyFont="1" applyFill="1" applyBorder="1" applyAlignment="1">
      <alignment horizontal="left" wrapText="1"/>
    </xf>
    <xf numFmtId="0" fontId="8" fillId="2" borderId="7" xfId="0" applyFont="1" applyFill="1" applyBorder="1" applyAlignment="1">
      <alignment horizontal="left" wrapText="1"/>
    </xf>
    <xf numFmtId="0" fontId="19" fillId="2" borderId="8" xfId="0" applyFont="1" applyFill="1" applyBorder="1" applyAlignment="1">
      <alignment wrapText="1"/>
    </xf>
    <xf numFmtId="0" fontId="19" fillId="2" borderId="8" xfId="0" applyFont="1" applyFill="1" applyBorder="1"/>
    <xf numFmtId="4" fontId="26" fillId="2" borderId="7" xfId="3" applyNumberFormat="1" applyFont="1" applyFill="1" applyBorder="1" applyAlignment="1">
      <alignment horizontal="center"/>
    </xf>
    <xf numFmtId="4" fontId="26" fillId="2" borderId="0" xfId="0" applyNumberFormat="1" applyFont="1" applyFill="1" applyAlignment="1">
      <alignment horizontal="center"/>
    </xf>
    <xf numFmtId="4" fontId="27" fillId="0" borderId="7" xfId="0" applyNumberFormat="1" applyFont="1" applyBorder="1" applyAlignment="1">
      <alignment horizontal="center"/>
    </xf>
    <xf numFmtId="0" fontId="28" fillId="2" borderId="0" xfId="0" applyFont="1" applyFill="1" applyAlignment="1">
      <alignment horizontal="center"/>
    </xf>
    <xf numFmtId="0" fontId="28" fillId="2" borderId="0" xfId="0" applyFont="1" applyFill="1"/>
    <xf numFmtId="0" fontId="28" fillId="2" borderId="0" xfId="0" applyFont="1" applyFill="1" applyAlignment="1">
      <alignment horizontal="right"/>
    </xf>
    <xf numFmtId="0" fontId="22" fillId="0" borderId="0" xfId="0" applyFont="1" applyFill="1" applyBorder="1" applyAlignment="1">
      <alignment horizontal="center" wrapText="1"/>
    </xf>
    <xf numFmtId="2" fontId="22" fillId="0" borderId="0" xfId="0" applyNumberFormat="1" applyFont="1" applyFill="1" applyAlignment="1">
      <alignment horizontal="center" wrapText="1"/>
    </xf>
    <xf numFmtId="0" fontId="22" fillId="0" borderId="7" xfId="0" applyFont="1" applyBorder="1" applyAlignment="1">
      <alignment horizontal="center" wrapText="1"/>
    </xf>
    <xf numFmtId="4" fontId="22" fillId="0" borderId="7" xfId="0" applyNumberFormat="1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8" fillId="0" borderId="0" xfId="0" applyFont="1" applyFill="1" applyBorder="1" applyAlignment="1">
      <alignment wrapText="1"/>
    </xf>
    <xf numFmtId="4" fontId="22" fillId="0" borderId="7" xfId="0" applyNumberFormat="1" applyFont="1" applyFill="1" applyBorder="1" applyAlignment="1">
      <alignment horizontal="center" wrapText="1"/>
    </xf>
    <xf numFmtId="0" fontId="8" fillId="0" borderId="0" xfId="0" applyFont="1" applyBorder="1" applyAlignment="1">
      <alignment horizontal="center" vertical="justify" wrapText="1"/>
    </xf>
    <xf numFmtId="0" fontId="6" fillId="0" borderId="7" xfId="0" applyFont="1" applyBorder="1" applyAlignment="1">
      <alignment horizontal="center" vertical="center"/>
    </xf>
    <xf numFmtId="4" fontId="22" fillId="0" borderId="7" xfId="0" applyNumberFormat="1" applyFont="1" applyBorder="1" applyAlignment="1">
      <alignment horizontal="center"/>
    </xf>
    <xf numFmtId="0" fontId="8" fillId="0" borderId="0" xfId="0" applyFont="1" applyAlignment="1">
      <alignment wrapText="1"/>
    </xf>
    <xf numFmtId="4" fontId="8" fillId="0" borderId="0" xfId="0" applyNumberFormat="1" applyFont="1" applyAlignment="1">
      <alignment horizontal="center" wrapText="1"/>
    </xf>
    <xf numFmtId="0" fontId="8" fillId="0" borderId="0" xfId="0" applyFont="1" applyAlignment="1">
      <alignment horizontal="center" wrapText="1"/>
    </xf>
    <xf numFmtId="1" fontId="8" fillId="2" borderId="0" xfId="0" applyNumberFormat="1" applyFont="1" applyFill="1" applyAlignment="1">
      <alignment horizontal="center" vertical="center" wrapText="1"/>
    </xf>
    <xf numFmtId="0" fontId="8" fillId="2" borderId="0" xfId="0" applyFont="1" applyFill="1" applyAlignment="1">
      <alignment horizontal="left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8" fillId="2" borderId="0" xfId="0" applyFont="1" applyFill="1" applyBorder="1" applyAlignment="1">
      <alignment horizontal="center" vertical="center" wrapText="1"/>
    </xf>
    <xf numFmtId="4" fontId="8" fillId="2" borderId="0" xfId="0" applyNumberFormat="1" applyFont="1" applyFill="1" applyAlignment="1">
      <alignment horizontal="right" vertical="center" wrapText="1"/>
    </xf>
    <xf numFmtId="0" fontId="6" fillId="0" borderId="7" xfId="0" applyFont="1" applyBorder="1" applyAlignment="1">
      <alignment wrapText="1"/>
    </xf>
    <xf numFmtId="0" fontId="0" fillId="0" borderId="10" xfId="0" pivotButton="1" applyBorder="1"/>
    <xf numFmtId="0" fontId="0" fillId="0" borderId="11" xfId="0" applyBorder="1"/>
    <xf numFmtId="0" fontId="0" fillId="0" borderId="12" xfId="0" applyBorder="1"/>
    <xf numFmtId="0" fontId="0" fillId="0" borderId="10" xfId="0" applyBorder="1"/>
    <xf numFmtId="0" fontId="0" fillId="0" borderId="12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NumberFormat="1" applyBorder="1"/>
    <xf numFmtId="0" fontId="0" fillId="0" borderId="16" xfId="0" applyBorder="1"/>
    <xf numFmtId="0" fontId="0" fillId="0" borderId="17" xfId="0" applyBorder="1"/>
    <xf numFmtId="0" fontId="0" fillId="0" borderId="18" xfId="0" applyNumberFormat="1" applyBorder="1"/>
    <xf numFmtId="0" fontId="7" fillId="2" borderId="7" xfId="0" applyFont="1" applyFill="1" applyBorder="1" applyAlignment="1">
      <alignment wrapText="1"/>
    </xf>
    <xf numFmtId="0" fontId="8" fillId="2" borderId="0" xfId="3" applyFont="1" applyFill="1" applyAlignment="1">
      <alignment wrapText="1"/>
    </xf>
    <xf numFmtId="1" fontId="29" fillId="2" borderId="7" xfId="0" applyNumberFormat="1" applyFont="1" applyFill="1" applyBorder="1" applyAlignment="1" applyProtection="1">
      <alignment horizontal="center" vertical="top" wrapText="1"/>
    </xf>
    <xf numFmtId="0" fontId="29" fillId="2" borderId="7" xfId="0" applyNumberFormat="1" applyFont="1" applyFill="1" applyBorder="1" applyAlignment="1" applyProtection="1">
      <alignment horizontal="left" vertical="top" wrapText="1"/>
    </xf>
    <xf numFmtId="0" fontId="29" fillId="2" borderId="7" xfId="0" applyFont="1" applyFill="1" applyBorder="1" applyAlignment="1">
      <alignment horizontal="center" wrapText="1"/>
    </xf>
    <xf numFmtId="0" fontId="7" fillId="2" borderId="7" xfId="0" applyFont="1" applyFill="1" applyBorder="1" applyAlignment="1">
      <alignment horizontal="center" wrapText="1"/>
    </xf>
    <xf numFmtId="4" fontId="7" fillId="2" borderId="7" xfId="0" applyNumberFormat="1" applyFont="1" applyFill="1" applyBorder="1" applyAlignment="1">
      <alignment horizontal="center" wrapText="1"/>
    </xf>
    <xf numFmtId="2" fontId="7" fillId="2" borderId="7" xfId="0" applyNumberFormat="1" applyFont="1" applyFill="1" applyBorder="1" applyAlignment="1">
      <alignment horizontal="center" wrapText="1"/>
    </xf>
    <xf numFmtId="9" fontId="30" fillId="2" borderId="7" xfId="3" applyNumberFormat="1" applyFont="1" applyFill="1" applyBorder="1" applyAlignment="1">
      <alignment horizontal="center"/>
    </xf>
    <xf numFmtId="0" fontId="29" fillId="0" borderId="7" xfId="0" applyNumberFormat="1" applyFont="1" applyFill="1" applyBorder="1" applyAlignment="1" applyProtection="1">
      <alignment horizontal="left" vertical="top" wrapText="1"/>
    </xf>
    <xf numFmtId="0" fontId="29" fillId="0" borderId="7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4" fontId="7" fillId="0" borderId="7" xfId="0" applyNumberFormat="1" applyFont="1" applyBorder="1" applyAlignment="1">
      <alignment horizontal="center" wrapText="1"/>
    </xf>
    <xf numFmtId="2" fontId="7" fillId="0" borderId="7" xfId="0" applyNumberFormat="1" applyFont="1" applyBorder="1" applyAlignment="1">
      <alignment horizontal="center" wrapText="1"/>
    </xf>
    <xf numFmtId="9" fontId="7" fillId="2" borderId="7" xfId="0" applyNumberFormat="1" applyFont="1" applyFill="1" applyBorder="1" applyAlignment="1">
      <alignment horizontal="center" wrapText="1"/>
    </xf>
    <xf numFmtId="165" fontId="20" fillId="2" borderId="8" xfId="3" applyNumberFormat="1" applyFont="1" applyFill="1" applyBorder="1" applyAlignment="1">
      <alignment horizontal="center"/>
    </xf>
    <xf numFmtId="164" fontId="20" fillId="2" borderId="8" xfId="0" applyNumberFormat="1" applyFont="1" applyFill="1" applyBorder="1"/>
    <xf numFmtId="166" fontId="20" fillId="2" borderId="8" xfId="0" applyNumberFormat="1" applyFont="1" applyFill="1" applyBorder="1"/>
    <xf numFmtId="165" fontId="21" fillId="2" borderId="8" xfId="0" applyNumberFormat="1" applyFont="1" applyFill="1" applyBorder="1"/>
    <xf numFmtId="164" fontId="21" fillId="2" borderId="8" xfId="0" applyNumberFormat="1" applyFont="1" applyFill="1" applyBorder="1"/>
    <xf numFmtId="166" fontId="21" fillId="2" borderId="8" xfId="0" applyNumberFormat="1" applyFont="1" applyFill="1" applyBorder="1"/>
    <xf numFmtId="4" fontId="19" fillId="2" borderId="8" xfId="3" applyNumberFormat="1" applyFont="1" applyFill="1" applyBorder="1" applyAlignment="1">
      <alignment horizontal="center"/>
    </xf>
    <xf numFmtId="4" fontId="26" fillId="2" borderId="8" xfId="3" applyNumberFormat="1" applyFont="1" applyFill="1" applyBorder="1" applyAlignment="1">
      <alignment horizontal="center"/>
    </xf>
    <xf numFmtId="9" fontId="19" fillId="2" borderId="8" xfId="3" applyNumberFormat="1" applyFont="1" applyFill="1" applyBorder="1" applyAlignment="1">
      <alignment horizontal="center"/>
    </xf>
    <xf numFmtId="0" fontId="5" fillId="0" borderId="7" xfId="3" applyFont="1" applyBorder="1" applyAlignment="1">
      <alignment horizontal="center" wrapText="1"/>
    </xf>
    <xf numFmtId="165" fontId="14" fillId="0" borderId="7" xfId="3" applyNumberFormat="1" applyFont="1" applyBorder="1" applyAlignment="1">
      <alignment horizontal="center" vertical="distributed" wrapText="1"/>
    </xf>
    <xf numFmtId="164" fontId="14" fillId="0" borderId="7" xfId="3" applyNumberFormat="1" applyFont="1" applyBorder="1" applyAlignment="1">
      <alignment horizontal="center" vertical="distributed" wrapText="1"/>
    </xf>
    <xf numFmtId="166" fontId="14" fillId="0" borderId="7" xfId="3" applyNumberFormat="1" applyFont="1" applyBorder="1" applyAlignment="1">
      <alignment horizontal="center" vertical="distributed" wrapText="1"/>
    </xf>
    <xf numFmtId="165" fontId="17" fillId="0" borderId="7" xfId="3" applyNumberFormat="1" applyFont="1" applyBorder="1" applyAlignment="1">
      <alignment horizontal="center" vertical="distributed" wrapText="1"/>
    </xf>
    <xf numFmtId="164" fontId="17" fillId="0" borderId="7" xfId="3" applyNumberFormat="1" applyFont="1" applyBorder="1" applyAlignment="1">
      <alignment horizontal="center" vertical="distributed" wrapText="1"/>
    </xf>
    <xf numFmtId="166" fontId="17" fillId="0" borderId="7" xfId="3" applyNumberFormat="1" applyFont="1" applyBorder="1" applyAlignment="1">
      <alignment horizontal="center" vertical="distributed" wrapText="1"/>
    </xf>
    <xf numFmtId="4" fontId="5" fillId="0" borderId="7" xfId="3" applyNumberFormat="1" applyFont="1" applyBorder="1" applyAlignment="1">
      <alignment horizontal="center" vertical="distributed" wrapText="1"/>
    </xf>
    <xf numFmtId="9" fontId="5" fillId="0" borderId="7" xfId="3" applyNumberFormat="1" applyFont="1" applyBorder="1" applyAlignment="1">
      <alignment horizontal="center" vertical="distributed" wrapText="1"/>
    </xf>
    <xf numFmtId="4" fontId="1" fillId="0" borderId="7" xfId="3" applyNumberFormat="1" applyFont="1" applyBorder="1"/>
    <xf numFmtId="0" fontId="1" fillId="0" borderId="7" xfId="3" applyFont="1" applyBorder="1"/>
    <xf numFmtId="0" fontId="0" fillId="2" borderId="7" xfId="0" applyFill="1" applyBorder="1"/>
    <xf numFmtId="165" fontId="0" fillId="2" borderId="7" xfId="0" applyNumberFormat="1" applyFill="1" applyBorder="1"/>
    <xf numFmtId="0" fontId="8" fillId="0" borderId="0" xfId="0" applyFont="1" applyFill="1" applyBorder="1" applyAlignment="1">
      <alignment horizontal="left" wrapText="1"/>
    </xf>
    <xf numFmtId="0" fontId="5" fillId="0" borderId="19" xfId="3" applyFont="1" applyBorder="1" applyAlignment="1">
      <alignment horizontal="center" wrapText="1"/>
    </xf>
    <xf numFmtId="49" fontId="25" fillId="2" borderId="20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24" fillId="0" borderId="20" xfId="0" applyFont="1" applyBorder="1" applyAlignment="1">
      <alignment wrapText="1"/>
    </xf>
    <xf numFmtId="0" fontId="29" fillId="2" borderId="7" xfId="0" applyNumberFormat="1" applyFont="1" applyFill="1" applyBorder="1" applyAlignment="1" applyProtection="1">
      <alignment horizontal="center" vertical="top" wrapText="1"/>
    </xf>
    <xf numFmtId="14" fontId="7" fillId="2" borderId="7" xfId="0" applyNumberFormat="1" applyFont="1" applyFill="1" applyBorder="1" applyAlignment="1">
      <alignment wrapText="1"/>
    </xf>
    <xf numFmtId="0" fontId="29" fillId="0" borderId="7" xfId="0" applyNumberFormat="1" applyFont="1" applyFill="1" applyBorder="1" applyAlignment="1" applyProtection="1">
      <alignment horizontal="center" vertical="top" wrapText="1"/>
    </xf>
    <xf numFmtId="0" fontId="8" fillId="0" borderId="21" xfId="0" applyFont="1" applyBorder="1" applyAlignment="1">
      <alignment horizontal="center" wrapText="1"/>
    </xf>
    <xf numFmtId="0" fontId="8" fillId="0" borderId="22" xfId="0" applyFont="1" applyBorder="1" applyAlignment="1">
      <alignment horizontal="center" wrapText="1"/>
    </xf>
    <xf numFmtId="0" fontId="33" fillId="0" borderId="22" xfId="0" applyFont="1" applyBorder="1" applyAlignment="1">
      <alignment horizontal="center" wrapText="1"/>
    </xf>
    <xf numFmtId="0" fontId="8" fillId="0" borderId="23" xfId="0" applyFont="1" applyBorder="1" applyAlignment="1">
      <alignment horizontal="center" wrapText="1"/>
    </xf>
    <xf numFmtId="4" fontId="0" fillId="0" borderId="10" xfId="0" applyNumberFormat="1" applyBorder="1"/>
    <xf numFmtId="0" fontId="18" fillId="0" borderId="21" xfId="0" applyFont="1" applyBorder="1" applyAlignment="1">
      <alignment horizontal="justify" wrapText="1"/>
    </xf>
    <xf numFmtId="0" fontId="18" fillId="0" borderId="22" xfId="0" applyFont="1" applyBorder="1" applyAlignment="1">
      <alignment horizontal="justify" wrapText="1"/>
    </xf>
    <xf numFmtId="0" fontId="8" fillId="0" borderId="22" xfId="0" applyFont="1" applyBorder="1" applyAlignment="1">
      <alignment horizontal="left" wrapText="1"/>
    </xf>
    <xf numFmtId="0" fontId="8" fillId="0" borderId="22" xfId="0" applyFont="1" applyBorder="1" applyAlignment="1">
      <alignment horizontal="left" vertical="top" wrapText="1"/>
    </xf>
    <xf numFmtId="0" fontId="8" fillId="0" borderId="22" xfId="0" applyFont="1" applyBorder="1" applyAlignment="1">
      <alignment horizontal="center" vertical="top" wrapText="1"/>
    </xf>
    <xf numFmtId="0" fontId="8" fillId="0" borderId="22" xfId="0" applyFont="1" applyBorder="1" applyAlignment="1">
      <alignment horizontal="justify" vertical="top" wrapText="1"/>
    </xf>
    <xf numFmtId="0" fontId="33" fillId="0" borderId="22" xfId="0" applyFont="1" applyBorder="1" applyAlignment="1">
      <alignment horizontal="justify" vertical="top" wrapText="1"/>
    </xf>
    <xf numFmtId="0" fontId="8" fillId="3" borderId="22" xfId="0" applyFont="1" applyFill="1" applyBorder="1" applyAlignment="1">
      <alignment horizontal="justify" vertical="top" wrapText="1"/>
    </xf>
    <xf numFmtId="0" fontId="18" fillId="0" borderId="22" xfId="0" applyFont="1" applyBorder="1" applyAlignment="1">
      <alignment horizontal="justify" vertical="top" wrapText="1"/>
    </xf>
    <xf numFmtId="0" fontId="8" fillId="3" borderId="22" xfId="0" applyFont="1" applyFill="1" applyBorder="1" applyAlignment="1">
      <alignment horizontal="left" vertical="top" wrapText="1"/>
    </xf>
    <xf numFmtId="0" fontId="8" fillId="0" borderId="24" xfId="0" applyFont="1" applyBorder="1" applyAlignment="1">
      <alignment horizontal="center" wrapText="1"/>
    </xf>
    <xf numFmtId="0" fontId="8" fillId="0" borderId="0" xfId="0" applyFont="1" applyAlignment="1">
      <alignment horizontal="justify" wrapText="1"/>
    </xf>
    <xf numFmtId="0" fontId="8" fillId="0" borderId="23" xfId="0" applyFont="1" applyBorder="1" applyAlignment="1">
      <alignment horizontal="left" vertical="top" wrapText="1"/>
    </xf>
    <xf numFmtId="0" fontId="18" fillId="0" borderId="23" xfId="0" applyFont="1" applyBorder="1" applyAlignment="1">
      <alignment horizontal="left" vertical="top" wrapText="1"/>
    </xf>
    <xf numFmtId="0" fontId="39" fillId="0" borderId="23" xfId="0" applyFont="1" applyBorder="1" applyAlignment="1">
      <alignment horizontal="left" vertical="top" wrapText="1"/>
    </xf>
    <xf numFmtId="0" fontId="33" fillId="0" borderId="22" xfId="0" applyFont="1" applyBorder="1" applyAlignment="1">
      <alignment horizontal="left" vertical="top" wrapText="1"/>
    </xf>
    <xf numFmtId="0" fontId="8" fillId="0" borderId="23" xfId="0" applyFont="1" applyBorder="1" applyAlignment="1">
      <alignment horizontal="justify" wrapText="1"/>
    </xf>
    <xf numFmtId="0" fontId="40" fillId="0" borderId="24" xfId="0" applyFont="1" applyBorder="1" applyAlignment="1">
      <alignment wrapText="1"/>
    </xf>
    <xf numFmtId="0" fontId="40" fillId="0" borderId="21" xfId="0" applyFont="1" applyBorder="1" applyAlignment="1">
      <alignment wrapText="1"/>
    </xf>
    <xf numFmtId="0" fontId="22" fillId="0" borderId="24" xfId="0" applyFont="1" applyBorder="1" applyAlignment="1">
      <alignment wrapText="1"/>
    </xf>
    <xf numFmtId="0" fontId="22" fillId="0" borderId="21" xfId="0" applyFont="1" applyBorder="1" applyAlignment="1">
      <alignment wrapText="1"/>
    </xf>
    <xf numFmtId="0" fontId="8" fillId="0" borderId="21" xfId="0" applyFont="1" applyBorder="1" applyAlignment="1">
      <alignment wrapText="1"/>
    </xf>
    <xf numFmtId="0" fontId="8" fillId="0" borderId="21" xfId="0" applyFont="1" applyBorder="1" applyAlignment="1">
      <alignment vertical="top" wrapText="1"/>
    </xf>
    <xf numFmtId="0" fontId="18" fillId="0" borderId="0" xfId="0" applyFont="1" applyBorder="1" applyAlignment="1">
      <alignment horizontal="justify" wrapText="1"/>
    </xf>
    <xf numFmtId="0" fontId="8" fillId="0" borderId="0" xfId="0" applyFont="1" applyBorder="1" applyAlignment="1">
      <alignment horizontal="center" vertical="top" wrapText="1"/>
    </xf>
    <xf numFmtId="0" fontId="8" fillId="0" borderId="24" xfId="0" applyFont="1" applyBorder="1" applyAlignment="1">
      <alignment wrapText="1"/>
    </xf>
    <xf numFmtId="0" fontId="8" fillId="0" borderId="0" xfId="0" applyFont="1" applyBorder="1" applyAlignment="1">
      <alignment horizontal="left" vertical="top" wrapText="1"/>
    </xf>
    <xf numFmtId="0" fontId="8" fillId="0" borderId="24" xfId="0" applyFont="1" applyBorder="1" applyAlignment="1">
      <alignment vertical="top" wrapText="1"/>
    </xf>
    <xf numFmtId="0" fontId="24" fillId="0" borderId="7" xfId="0" applyFont="1" applyBorder="1" applyAlignment="1">
      <alignment wrapText="1"/>
    </xf>
    <xf numFmtId="0" fontId="43" fillId="0" borderId="7" xfId="0" applyFont="1" applyBorder="1"/>
    <xf numFmtId="0" fontId="32" fillId="0" borderId="7" xfId="0" applyFont="1" applyBorder="1" applyAlignment="1">
      <alignment wrapText="1"/>
    </xf>
    <xf numFmtId="0" fontId="8" fillId="0" borderId="7" xfId="0" applyFont="1" applyBorder="1" applyAlignment="1">
      <alignment horizontal="center" wrapText="1"/>
    </xf>
    <xf numFmtId="0" fontId="35" fillId="0" borderId="7" xfId="0" applyFont="1" applyBorder="1" applyAlignment="1">
      <alignment wrapText="1"/>
    </xf>
    <xf numFmtId="0" fontId="8" fillId="0" borderId="7" xfId="0" applyFont="1" applyBorder="1" applyAlignment="1">
      <alignment horizontal="left" wrapText="1"/>
    </xf>
    <xf numFmtId="0" fontId="8" fillId="0" borderId="7" xfId="0" applyFont="1" applyBorder="1" applyAlignment="1">
      <alignment horizontal="justify" wrapText="1"/>
    </xf>
    <xf numFmtId="0" fontId="33" fillId="0" borderId="7" xfId="0" applyFont="1" applyBorder="1" applyAlignment="1">
      <alignment horizontal="center" wrapText="1"/>
    </xf>
    <xf numFmtId="0" fontId="0" fillId="0" borderId="7" xfId="0" applyBorder="1" applyAlignment="1">
      <alignment horizontal="left"/>
    </xf>
    <xf numFmtId="0" fontId="8" fillId="0" borderId="7" xfId="0" applyFont="1" applyBorder="1" applyAlignment="1">
      <alignment horizontal="left" vertical="top" wrapText="1"/>
    </xf>
    <xf numFmtId="0" fontId="33" fillId="0" borderId="7" xfId="0" applyFont="1" applyBorder="1" applyAlignment="1">
      <alignment horizontal="center" vertical="top" wrapText="1"/>
    </xf>
    <xf numFmtId="0" fontId="22" fillId="0" borderId="7" xfId="0" applyFont="1" applyBorder="1"/>
    <xf numFmtId="0" fontId="8" fillId="0" borderId="7" xfId="0" applyFont="1" applyBorder="1" applyAlignment="1">
      <alignment horizontal="center" vertical="top" wrapText="1"/>
    </xf>
    <xf numFmtId="0" fontId="22" fillId="0" borderId="7" xfId="0" applyFont="1" applyBorder="1" applyAlignment="1">
      <alignment horizontal="left" wrapText="1"/>
    </xf>
    <xf numFmtId="0" fontId="22" fillId="0" borderId="7" xfId="0" applyFont="1" applyBorder="1" applyAlignment="1">
      <alignment horizontal="justify" wrapText="1"/>
    </xf>
    <xf numFmtId="0" fontId="40" fillId="0" borderId="7" xfId="0" applyFont="1" applyBorder="1"/>
    <xf numFmtId="0" fontId="35" fillId="0" borderId="7" xfId="0" applyFont="1" applyBorder="1" applyAlignment="1">
      <alignment horizontal="center" wrapText="1"/>
    </xf>
    <xf numFmtId="0" fontId="34" fillId="0" borderId="7" xfId="0" applyFont="1" applyBorder="1" applyAlignment="1">
      <alignment vertical="top" wrapText="1"/>
    </xf>
    <xf numFmtId="0" fontId="33" fillId="0" borderId="7" xfId="0" applyFont="1" applyBorder="1" applyAlignment="1">
      <alignment horizontal="left" vertical="top" wrapText="1"/>
    </xf>
    <xf numFmtId="0" fontId="40" fillId="0" borderId="7" xfId="0" applyFont="1" applyBorder="1" applyAlignment="1">
      <alignment wrapText="1"/>
    </xf>
    <xf numFmtId="0" fontId="22" fillId="0" borderId="7" xfId="0" applyFont="1" applyBorder="1" applyAlignment="1">
      <alignment wrapText="1"/>
    </xf>
    <xf numFmtId="0" fontId="22" fillId="0" borderId="7" xfId="0" applyFont="1" applyBorder="1" applyAlignment="1">
      <alignment horizontal="left" vertical="top" wrapText="1"/>
    </xf>
    <xf numFmtId="0" fontId="32" fillId="0" borderId="7" xfId="0" applyFont="1" applyBorder="1" applyAlignment="1">
      <alignment horizontal="justify" wrapText="1"/>
    </xf>
    <xf numFmtId="0" fontId="33" fillId="0" borderId="7" xfId="0" applyFont="1" applyBorder="1" applyAlignment="1">
      <alignment horizontal="justify" wrapText="1"/>
    </xf>
    <xf numFmtId="0" fontId="8" fillId="0" borderId="7" xfId="0" applyFont="1" applyBorder="1" applyAlignment="1">
      <alignment wrapText="1"/>
    </xf>
    <xf numFmtId="0" fontId="33" fillId="0" borderId="7" xfId="0" applyFont="1" applyBorder="1" applyAlignment="1">
      <alignment horizontal="justify" vertical="top" wrapText="1"/>
    </xf>
    <xf numFmtId="0" fontId="40" fillId="0" borderId="7" xfId="0" applyFont="1" applyBorder="1" applyAlignment="1">
      <alignment horizontal="justify" wrapText="1"/>
    </xf>
    <xf numFmtId="0" fontId="33" fillId="0" borderId="7" xfId="0" applyFont="1" applyBorder="1" applyAlignment="1">
      <alignment wrapText="1"/>
    </xf>
    <xf numFmtId="0" fontId="42" fillId="0" borderId="7" xfId="0" applyFont="1" applyBorder="1" applyAlignment="1">
      <alignment horizontal="justify" wrapText="1"/>
    </xf>
    <xf numFmtId="0" fontId="8" fillId="0" borderId="7" xfId="0" applyFont="1" applyBorder="1" applyAlignment="1">
      <alignment vertical="top" wrapText="1"/>
    </xf>
    <xf numFmtId="0" fontId="33" fillId="0" borderId="7" xfId="0" applyFont="1" applyBorder="1" applyAlignment="1">
      <alignment vertical="top" wrapText="1"/>
    </xf>
    <xf numFmtId="0" fontId="0" fillId="0" borderId="0" xfId="3" applyFont="1"/>
    <xf numFmtId="0" fontId="0" fillId="4" borderId="0" xfId="0" applyFill="1"/>
    <xf numFmtId="49" fontId="25" fillId="4" borderId="20" xfId="0" applyNumberFormat="1" applyFont="1" applyFill="1" applyBorder="1" applyAlignment="1">
      <alignment horizontal="center" wrapText="1"/>
    </xf>
    <xf numFmtId="0" fontId="25" fillId="4" borderId="7" xfId="0" applyFont="1" applyFill="1" applyBorder="1" applyAlignment="1">
      <alignment horizontal="left" wrapText="1"/>
    </xf>
    <xf numFmtId="0" fontId="8" fillId="4" borderId="7" xfId="0" applyFont="1" applyFill="1" applyBorder="1" applyAlignment="1">
      <alignment horizontal="center" wrapText="1"/>
    </xf>
    <xf numFmtId="0" fontId="25" fillId="4" borderId="7" xfId="0" applyFont="1" applyFill="1" applyBorder="1" applyAlignment="1">
      <alignment horizontal="center" wrapText="1"/>
    </xf>
    <xf numFmtId="0" fontId="0" fillId="5" borderId="0" xfId="0" applyFont="1" applyFill="1"/>
    <xf numFmtId="49" fontId="8" fillId="5" borderId="20" xfId="0" applyNumberFormat="1" applyFont="1" applyFill="1" applyBorder="1" applyAlignment="1">
      <alignment horizontal="center" wrapText="1"/>
    </xf>
    <xf numFmtId="0" fontId="8" fillId="5" borderId="7" xfId="0" applyFont="1" applyFill="1" applyBorder="1" applyAlignment="1">
      <alignment horizontal="left" wrapText="1"/>
    </xf>
    <xf numFmtId="0" fontId="8" fillId="5" borderId="7" xfId="0" applyFont="1" applyFill="1" applyBorder="1" applyAlignment="1">
      <alignment horizontal="center" wrapText="1"/>
    </xf>
    <xf numFmtId="165" fontId="19" fillId="5" borderId="7" xfId="3" applyNumberFormat="1" applyFont="1" applyFill="1" applyBorder="1" applyAlignment="1">
      <alignment horizontal="center"/>
    </xf>
    <xf numFmtId="164" fontId="19" fillId="5" borderId="7" xfId="0" applyNumberFormat="1" applyFont="1" applyFill="1" applyBorder="1"/>
    <xf numFmtId="166" fontId="19" fillId="5" borderId="7" xfId="0" applyNumberFormat="1" applyFont="1" applyFill="1" applyBorder="1"/>
    <xf numFmtId="165" fontId="19" fillId="5" borderId="7" xfId="0" applyNumberFormat="1" applyFont="1" applyFill="1" applyBorder="1"/>
    <xf numFmtId="4" fontId="19" fillId="5" borderId="7" xfId="3" applyNumberFormat="1" applyFont="1" applyFill="1" applyBorder="1" applyAlignment="1">
      <alignment horizontal="center"/>
    </xf>
    <xf numFmtId="9" fontId="19" fillId="5" borderId="7" xfId="3" applyNumberFormat="1" applyFont="1" applyFill="1" applyBorder="1" applyAlignment="1">
      <alignment horizontal="center"/>
    </xf>
    <xf numFmtId="165" fontId="0" fillId="5" borderId="7" xfId="0" applyNumberFormat="1" applyFont="1" applyFill="1" applyBorder="1"/>
    <xf numFmtId="0" fontId="0" fillId="5" borderId="7" xfId="0" applyFont="1" applyFill="1" applyBorder="1"/>
    <xf numFmtId="0" fontId="0" fillId="5" borderId="0" xfId="0" applyFont="1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/>
    <xf numFmtId="0" fontId="25" fillId="5" borderId="7" xfId="0" applyFont="1" applyFill="1" applyBorder="1" applyAlignment="1">
      <alignment horizontal="center" wrapText="1"/>
    </xf>
    <xf numFmtId="165" fontId="20" fillId="5" borderId="7" xfId="3" applyNumberFormat="1" applyFont="1" applyFill="1" applyBorder="1" applyAlignment="1">
      <alignment horizontal="center"/>
    </xf>
    <xf numFmtId="164" fontId="20" fillId="5" borderId="7" xfId="0" applyNumberFormat="1" applyFont="1" applyFill="1" applyBorder="1"/>
    <xf numFmtId="166" fontId="20" fillId="5" borderId="7" xfId="0" applyNumberFormat="1" applyFont="1" applyFill="1" applyBorder="1"/>
    <xf numFmtId="165" fontId="21" fillId="5" borderId="7" xfId="0" applyNumberFormat="1" applyFont="1" applyFill="1" applyBorder="1"/>
    <xf numFmtId="164" fontId="21" fillId="5" borderId="7" xfId="0" applyNumberFormat="1" applyFont="1" applyFill="1" applyBorder="1"/>
    <xf numFmtId="166" fontId="21" fillId="5" borderId="7" xfId="0" applyNumberFormat="1" applyFont="1" applyFill="1" applyBorder="1"/>
    <xf numFmtId="165" fontId="0" fillId="5" borderId="7" xfId="0" applyNumberFormat="1" applyFill="1" applyBorder="1"/>
    <xf numFmtId="0" fontId="0" fillId="5" borderId="7" xfId="0" applyFill="1" applyBorder="1"/>
    <xf numFmtId="49" fontId="8" fillId="4" borderId="20" xfId="0" applyNumberFormat="1" applyFont="1" applyFill="1" applyBorder="1" applyAlignment="1">
      <alignment horizontal="center" wrapText="1"/>
    </xf>
    <xf numFmtId="0" fontId="8" fillId="4" borderId="7" xfId="0" applyFont="1" applyFill="1" applyBorder="1" applyAlignment="1">
      <alignment horizontal="left" wrapText="1"/>
    </xf>
    <xf numFmtId="165" fontId="20" fillId="4" borderId="7" xfId="3" applyNumberFormat="1" applyFont="1" applyFill="1" applyBorder="1" applyAlignment="1">
      <alignment horizontal="center"/>
    </xf>
    <xf numFmtId="164" fontId="20" fillId="4" borderId="7" xfId="0" applyNumberFormat="1" applyFont="1" applyFill="1" applyBorder="1"/>
    <xf numFmtId="166" fontId="20" fillId="4" borderId="7" xfId="0" applyNumberFormat="1" applyFont="1" applyFill="1" applyBorder="1"/>
    <xf numFmtId="165" fontId="21" fillId="4" borderId="7" xfId="0" applyNumberFormat="1" applyFont="1" applyFill="1" applyBorder="1"/>
    <xf numFmtId="164" fontId="21" fillId="4" borderId="7" xfId="0" applyNumberFormat="1" applyFont="1" applyFill="1" applyBorder="1"/>
    <xf numFmtId="166" fontId="21" fillId="4" borderId="7" xfId="0" applyNumberFormat="1" applyFont="1" applyFill="1" applyBorder="1"/>
    <xf numFmtId="4" fontId="19" fillId="4" borderId="7" xfId="3" applyNumberFormat="1" applyFont="1" applyFill="1" applyBorder="1" applyAlignment="1">
      <alignment horizontal="center"/>
    </xf>
    <xf numFmtId="9" fontId="19" fillId="4" borderId="7" xfId="3" applyNumberFormat="1" applyFont="1" applyFill="1" applyBorder="1" applyAlignment="1">
      <alignment horizontal="center"/>
    </xf>
    <xf numFmtId="165" fontId="0" fillId="4" borderId="7" xfId="0" applyNumberFormat="1" applyFill="1" applyBorder="1"/>
    <xf numFmtId="0" fontId="0" fillId="4" borderId="7" xfId="0" applyFill="1" applyBorder="1"/>
    <xf numFmtId="0" fontId="0" fillId="5" borderId="0" xfId="0" applyFill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49" fontId="25" fillId="5" borderId="20" xfId="0" applyNumberFormat="1" applyFont="1" applyFill="1" applyBorder="1" applyAlignment="1">
      <alignment horizontal="center" wrapText="1"/>
    </xf>
    <xf numFmtId="0" fontId="25" fillId="5" borderId="7" xfId="0" applyFont="1" applyFill="1" applyBorder="1" applyAlignment="1">
      <alignment horizontal="left" wrapText="1"/>
    </xf>
    <xf numFmtId="0" fontId="22" fillId="3" borderId="0" xfId="3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justify" wrapText="1"/>
    </xf>
  </cellXfs>
  <cellStyles count="4">
    <cellStyle name="Normal_Project HPNew" xfId="1"/>
    <cellStyle name="Unit" xfId="2"/>
    <cellStyle name="Обычный" xfId="0" builtinId="0"/>
    <cellStyle name="Стиль 1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1.gif@01D22B84.3192AFE0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5129" name="Text Box 9"/>
        <xdr:cNvSpPr txBox="1">
          <a:spLocks noChangeArrowheads="1"/>
        </xdr:cNvSpPr>
      </xdr:nvSpPr>
      <xdr:spPr bwMode="auto">
        <a:xfrm>
          <a:off x="0" y="161925"/>
          <a:ext cx="914400" cy="0"/>
        </a:xfrm>
        <a:prstGeom prst="rect">
          <a:avLst/>
        </a:prstGeom>
        <a:solidFill>
          <a:srgbClr val="FFFFFF"/>
        </a:solidFill>
        <a:ln w="9525">
          <a:solidFill>
            <a:srgbClr val="FFFFFF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ru-RU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Уч. №КТ-Б/231/14 </a:t>
          </a:r>
        </a:p>
      </xdr:txBody>
    </xdr:sp>
    <xdr:clientData/>
  </xdr:twoCellAnchor>
  <xdr:twoCellAnchor>
    <xdr:from>
      <xdr:col>1</xdr:col>
      <xdr:colOff>0</xdr:colOff>
      <xdr:row>1</xdr:row>
      <xdr:rowOff>0</xdr:rowOff>
    </xdr:from>
    <xdr:to>
      <xdr:col>1</xdr:col>
      <xdr:colOff>114300</xdr:colOff>
      <xdr:row>1</xdr:row>
      <xdr:rowOff>0</xdr:rowOff>
    </xdr:to>
    <xdr:pic>
      <xdr:nvPicPr>
        <xdr:cNvPr id="5173" name="Picture 23" descr="cid:image001.gif@01D22B84.3192AFE0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/>
        <a:srcRect/>
        <a:stretch>
          <a:fillRect/>
        </a:stretch>
      </xdr:blipFill>
      <xdr:spPr bwMode="auto">
        <a:xfrm>
          <a:off x="581025" y="161925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Users\kudryavtsev_k\Documents\&#1087;&#1077;&#1088;&#1077;&#1077;&#1079;&#1076;&#1099;\&#1058;&#1088;&#1080;&#1085;&#1080;&#1090;&#1080;\&#1088;&#1072;&#1089;&#1095;&#1077;&#1090;&#1085;&#1072;&#1103;%20&#1089;&#1087;&#1077;&#1082;&#1072;%20&#1058;&#1088;&#1080;&#1085;&#1080;&#1090;&#1080;%20&#1086;&#1073;&#1086;&#1088;&#1091;&#1076;&#1086;&#1074;&#1072;&#1085;&#1080;&#1077;%20030715.xls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udryavtsev_k" refreshedDate="41919.452320717595" createdVersion="1" refreshedVersion="2" recordCount="1544" upgradeOnRefresh="1">
  <cacheSource type="worksheet">
    <worksheetSource ref="A2:E1546" sheet="общая" r:id="rId2"/>
  </cacheSource>
  <cacheFields count="5">
    <cacheField name="Наименование" numFmtId="0">
      <sharedItems count="403">
        <s v="10 этаж"/>
        <s v="Пассивное оборудование Кат. 5E:"/>
        <s v="Коммутационный шнур Кат. 5E U/UTP RJ-45 с оболочкой LSZH, Цвет: белый, 1.0 м"/>
        <s v="Панель Кат. 5Е без кабельной поддержки (SL 110), портов 24, 1U"/>
        <s v="Разборная кабельная поддержка П-образной формы, Глубина: 230 мм"/>
        <s v="Разъем RJ-45:"/>
        <s v="Разъем RJ-45"/>
        <s v="Хвостовик"/>
        <s v="Пассивное оборудование оптика:"/>
        <s v="Панель до 24xLC-LC Duplex, SM и MM, Глубина: 300 мм, Без адаптеров"/>
        <s v="Адаптер LC-LC Duplex, Втулка: керамика, Цвет: синий, Крепеж: скоба/винты, Тип: SМ"/>
        <s v="Комплект для ввода (защитные гибкие трубки) и организации линейного кабеля; Упаковка: 1 шт."/>
        <s v="Лоток для сварных соединений (сплайсов) на 24 термоусаживаемые гильзы типа SMOUV (62 мм)"/>
        <s v="LC / LC-дуплексный шнур OS2 9 / 125 мкм одномод., 1 м."/>
        <s v="Пигтейл LC, настраиваемый; Тип волокна: OS2 9 / 125 мкм; Буфер: легкоснимаемый; длина: 2 м"/>
        <s v="Материалы:"/>
        <s v="Стяжки 3х100 (100 шт./уп.)"/>
        <s v="Термолента D1, пластик, 12ммх7м."/>
        <s v="Муфта труба-коробка IP 67, диаметр 20мм "/>
        <s v="Этажные шкафы:"/>
        <s v="Распределительная панель 1 EB. Цвет: RAL 9005"/>
        <s v="Телекоммуникационный шкаф FlatBox 21U, 700х1025х700"/>
        <s v="Профильные шины, дюймовые. 2 шт."/>
        <s v="Регулировочсные ножки, 4 шт."/>
        <s v="Защитные панели для вентиляционных вырезов, 6 шт."/>
        <s v="Шина заземления горизонтальная, 1 шт."/>
        <s v="DIN-рейка 35х7,5, длина 2 м."/>
        <s v="Блок розеток 7 евро"/>
        <s v="Крепеж"/>
        <s v="9 этаж"/>
        <s v="8 этаж"/>
        <s v="Шина заземления горизовнтальная, 1 шт."/>
        <s v="7 этаж"/>
        <s v="6 этаж"/>
        <s v="4 этаж"/>
        <s v="3 этаж"/>
        <s v="2 этаж"/>
        <s v="Коммутационный шнур Кат. 5E U/UTP RJ-45 с оболочкой LSZH, Цвет: белый, 3.0 м"/>
        <s v="Двойная розетка настенного исполнения:"/>
        <s v="8-ми контактное модульное гнездо SL Series, неэкран., Кат. 5Е"/>
        <s v="Modular Jack Office Box, 2-х портовая розеточная коробка типа Modular Jack Box, белая"/>
        <s v="1 этаж, -1 этаж, -2 этаж"/>
        <s v="Коммутационный шнур Кат. 5E U/UTP RJ-45 с оболочкой LSZH, Цвет: белый, 2.0 м"/>
        <s v="Коммутационный шнур Кат. 5E U/UTP RJ-45 с оболочкой LSZH, Цвет: белый, 5.0 м"/>
        <s v="Панель Кат. 5Е без кабельной поддержки (6-портовые PCB-секции), 48 портов, 2U"/>
        <s v="Опт. кабель с плотным буфером, для внутренней и внешней прокладки, SM, 24 волокна"/>
        <s v="Термоусаживаемая гильза типа SMOUV (62 мм); Упаковка: 100 шт."/>
        <s v="LC / LC-дуплексный шнур OS2 9 / 125 мкм одномод., 2 м."/>
        <s v="Эл. ленточный принтер label Manager 210D"/>
        <s v="Держатель с защелкой (200 шт в упак.)"/>
        <s v="Мини-плинтус 40х20 DLPius, длина 3 м"/>
        <s v="Крепеж для гофрированной трубы и короба (для бетонных поверхностей) упак. 50 шт"/>
        <s v="Крепеж для гофрированной трубы и короба (для бетонных поверхностей) Оцинкованный универсальный шуруп с потайной головкой 3,5х40 для бетона  упак. 100 шт"/>
        <s v="Лоток для прокладки кабеля"/>
        <s v="Лоток неперфорированный, сталь оцинкованная по методу Сендзимира, 50х100х3000"/>
        <s v="Крышка лотка прямая, сталь оцинкованная по методу Сендзимира, осн. 100мм, L=3000"/>
        <s v="Угол горизонтальный 90 гр., сталь оцинк. по методу Сендзимира, CPO90, 50x100"/>
        <s v="Ответвитель горизонтальный Т-образный, сталь оцинк. по методу Сендзимира, DPT, 50x100"/>
        <s v="Крышка угла гориз. 90°, сталь оцинк. по методу Сендзимира, CPO90 осн.100мм"/>
        <s v="Крышка Т-ответв. гориз., сталь оцинк. по методу Сендзимира, DPT осн.100мм"/>
        <s v="П-образный профиль PSL, L300 мм, толщ. 1.5мм, сталь оцинк. по методу Сендзимира"/>
        <s v="Пластина соединительная, сталь оцинкованная по методу Сендзимира, GTO 50"/>
        <s v="Пластина для электрического контакта, медь, PTCE"/>
        <s v="Винт с квадратным подголовником M6x10, гальванически оцинкованная сталь"/>
        <s v="Гайка с насечкой, препятствующей откручиванию, гальванически оцинкованная сталь, М6"/>
        <s v="Винт для обеспечения электрического контакта крышек, гальванически оцинкованная сталь, М5х8"/>
        <s v="Шпилька резьбовая M8x1000, гальванически оцинкованная сталь, M8x1000"/>
        <s v="Гайка шестигранная M8, гальванически оцинкованная сталь"/>
        <s v="Шайба кузовная M8, гальванически оцинкованная сталь"/>
        <s v="Стальной забивной анкер M8"/>
        <s v="Серверные шкафы:"/>
        <s v="Серверный шкаф TS-IT, 800х2200х1000"/>
        <s v="Боковая стенка, на замках, 2 шт."/>
        <s v="Уголок для крепления панелей основания, 2 шт."/>
        <s v="Панель основания"/>
        <s v="Элементы цоколя передние и задние, высота 200 мм."/>
        <s v="Панели цоколя, боковые, высота 200 мм."/>
        <s v="Кронштейн для крепления к полу, 10 шт."/>
        <s v="Вентиляторная панель"/>
        <s v="Блок розеток Rack PDU,Basic, Zero U, 16A, 230V, (20) C13 &amp; (4) C19; IEC C20 (APC)"/>
        <s v="Приборная полка, выдвижная"/>
        <s v="Ручка для приборной полки"/>
        <s v="Кабельные органайзеры для вертикальной прокладки, 10 шт, 125х65"/>
        <s v="Power Cord Kit (6 ea), Locking, C13 to C14 (90 Degree), 1.8m"/>
        <s v="Energy-Box, 482,6 мм (19&quot;)"/>
        <s v="5 этаж"/>
        <s v="Сетевой шкаф TS-IT, 24U, 800х1200х1000"/>
        <s v="Элементы цоколя передние и задние, высота 100 мм."/>
        <s v="Панели цоколя, боковые, высота 100 мм."/>
        <s v="Оборудование СКУД 1 этаж"/>
        <s v="Контроллер в составе:"/>
        <s v="Базовый модуль устройства управления сетевой СКУД с контролем 4 считывателей, 8 входов с контролем оконечного резистора, 3 цифровых входа общего назначения. Дополнительные выходы позволяют организовать управление вспомогательными устройствами с поста охра"/>
        <s v="Модуль расширения памяти до 2300 карт / 1800 событий (максимум 4700 карт при уменьшении буфера событий) для контроллеров Elsys-MB версий Light, STD, Pro, Pro4."/>
        <s v="Аккумулятор 12 В/7 А*ч"/>
        <s v="Коммуникационный сетевой контроллер"/>
        <s v="Точка доступа в составе:"/>
        <s v="Считыватель черного цвета"/>
        <s v="Устройство разблокировки двери"/>
        <s v="Считыватель уличный, степень защиты IP64 диапазон от минус 40° до плюс 50° "/>
        <s v="Источник бесперебойного питания в составе:"/>
        <s v="Источник бесперебойного питания"/>
        <s v="Аккумулятор 12 В/26 А*ч"/>
        <s v="Блок защитный комутационный"/>
        <s v="Зона КПП1"/>
        <s v="Рентгеновская система досмотра багажа"/>
        <s v="Зона КПП2"/>
        <s v="Турникет эл/мех с автоматическими планками Антипаника для эксплуатации в закрытых помещениях"/>
        <s v="Стойка калитки эл/мех. c приводом для эксплуатации в закрытых помещениях"/>
        <s v="Створка длиной 1100 мм для стойки калитки PERCo-WMD-05S"/>
        <s v="Односторонняя стойка с 2-мя отверстиями для крепления патрубков"/>
        <s v="Поручень длиной 915 мм"/>
        <s v="Патрубок прямой для крепления поручней (в комплекте с крепежом)"/>
        <s v="Картоприемник со встроенным считывателем карт формата EMM/HID с интерфейсом Wiegand"/>
        <s v="АРМ контролера:"/>
        <s v="Рабочая станция Z230"/>
        <s v="Монитор NEC MultiSync EX231W 23 дюйма, тип ЖК-матрицы TFT PVA, разрешение 1920x1080 (16:9)"/>
        <s v="Конвертер DisplayPort-DVI"/>
        <s v="Лицензия на одно дополнительное рабочее место"/>
        <s v="Зона КПП3"/>
        <s v="Зона турникетов"/>
        <s v="Автоматическая калитка Fastlane Passgate в составе:"/>
        <s v="Одностворчатая электромеханическая калитка, габаритные размеры: 162х162х970 мм, ширина прохода 500…1 000 мм"/>
        <s v="Пульт дистанционного управления на один проход"/>
        <s v="ЦПО"/>
        <s v="АРМ администратора:"/>
        <s v="Генератор отчетов. Формирование и печать по событиям по заданным критериям"/>
        <s v="Модуль архивации протокола событий на внешний носитель"/>
        <s v="Модуль учета рабочего времени. Возможность произвольной настройки рабочих дней и графиков"/>
        <s v="Помещение изготовления пропусков"/>
        <s v="АРМ БП СКУД:"/>
        <s v="Модуль подготовки шаблонов дизайна пропусков, печати и автоматизированного ввода фотографий"/>
        <s v="Принтер карт в составе:"/>
        <s v="Принтер карт, Односторонний, Полноцветный, в сборе с односторонним ламинационным модулем, 16MB Memory, 110-240V"/>
        <s v="YMCK: Лента полноцветная, с полимерной чёрной панелью – 500 отпечатков. Для принтера HDP5000/HDPii Описание: Полноцветная лента для принтеров Fargo серии HDP5000, с полимерной чёрной панелью – 500 отпечатков"/>
        <s v="HDP Film: Лента несущая – 1500 отпечатков. Для принтера HDP5000/HDPii Описание: Несущая лента для принтеров Fargo HDPii/HDP5000. HDP Film – Approximately 1,500 images"/>
        <s v="Termotransfer: Лента ламинационная термотрансферная чистая, толщина 0.0063 мм - 500 отпечатков. Для принтера DTC4500/HDP5000/HDP8500 Описание: Чистая термотрансферная ламинационная лента, толщина 0.0063 мм, 500 отпечатков"/>
        <s v="Чистящий комплект (комплектация: 4 спиртовых палочки для чистки печатающей головки, 10 чистящих карт с липким слоем, 10 чистящих салфеток, 3 чистящих карты с содержанием спирта)"/>
        <s v="Web-камера HD Webcam B910"/>
        <s v="Экран  ScreenMedia Apollo 127х127"/>
        <s v="Смарт-карта eToken PRO (Java), защищенная память 72КБайт, сертификат ФСТЭК №1883 с RFID-меткой Ангстрем eToken (понимать – RFID-метка формата Check Point)"/>
        <s v="Бюро пропусков АСЗП"/>
        <s v="АРМ БП АСЗП:"/>
        <s v="Модуль «Бастион-АСЗП» Предназначен для автоматического конфигурирования СКУД Elsys на основании оформляемых в «Блокхост-АСЗП» пропусков. "/>
        <s v="Паспортный сканер Avision AVA5 формата А5"/>
        <s v="Принтер HP LaserJet Pro 400 M401dne"/>
        <s v="Черно-белый картридж HP с тонером для лазерных принтеров HP 80A, Оригинальный лазерный картридж HP LaserJet, Черный "/>
        <s v="Переговорное устройство клиент-кассир  (в составе пульт оператора и панель абонента)"/>
        <s v="Кабель USB2.0 A--&gt; B 1.8м 2 фильтра для подключения принтеров, сканеров и других устройств к компьютеру"/>
        <s v="Кабель Удлинитель USB 2.0 c усилителем 5м"/>
        <s v="Карта идентификационная бесконтактная индукционная на основе ИС КБ5004ХК1"/>
        <s v="КТП1"/>
        <s v="Считыватель CP-Reader-mobile"/>
        <s v="Базовый блок для CP-Reader-mobile с интерфейсом связи с контроллером Wiegand-26"/>
        <s v="Взрывозащищенный всепогодный уличный информационно рекламный мультимедийный экран SA-INDICATOR Digital Signage"/>
        <s v="Серверная"/>
        <s v="Сервер СКУД и ОС в составе:"/>
        <s v="Сервер 19” исполнения, высота 1U HP ProLiant DL160 Gen8"/>
        <s v="Жесткий диск HP 2TB 6G SAS 7.2K rpm LFF (3.5-inch) SC Midline 1yr Warranty Hard Drive"/>
        <s v="Модуль (драйвер) сетевой СКУД"/>
        <s v="Модуль мониторинга и управления ОПС на базе ПКУ НВП «Болид». Обеспечивает работу до 127 устройств, подключенных к одному компьютеру по линии связи RS-485"/>
        <s v="Модуль АПК «Бастион-Персональные данные» осуществляет регистрацию операций с персональными данными и печать формы информированного согласия на использование персональных данных"/>
        <s v="Оборудование 2 этаж"/>
        <s v="Оборудование 3 этаж"/>
        <s v="Кабели и провода 3 этаж"/>
        <s v="Провод гибкий,с медными жилами, с изоляцией и оболочкой из поливинилхлоридного пластиката пониженной пожароопасности по ТУ 16.К01-49-2005"/>
        <s v="Кабель для промышленного интерфейса RS-485"/>
        <s v="Материалы 3 этаж"/>
        <s v="Кабельный ввод для труб, IP55 упак. 200 шт."/>
        <s v="Кабель-канал с гибкой крышкой, DLP 50х105, L=2 м"/>
        <s v="Заглушка торцевая"/>
        <s v="Угол плоский"/>
        <s v="Отвод Т-образный"/>
        <s v="Наконечники-гильзы Е медные (красного цвета), номинальное сечение проводника 1.5 мм²"/>
        <s v="Оборудование 4 этаж"/>
        <s v="Кабели и провода 4 этаж"/>
        <s v="Материалы 4 этаж"/>
        <s v="Оборудование 6 этаж"/>
        <s v="Кабели и провода 6 этаж"/>
        <s v="Материалы 6 этаж"/>
        <s v="Оборудование 7 этаж (без 1 Управления и СЦ)"/>
        <s v="Оборудование 1 управления и СЦ"/>
        <s v="Кнопка выхода"/>
        <s v="Кабели и провода 7 этаж (без 1 Управления и СЦ)"/>
        <s v="Кабели и провода 1 Управление и СЦ"/>
        <s v="Материалы 7 этаж (без 1 Управления и СЦ)"/>
        <s v="Дюбель хомут 19-25 мм"/>
        <s v="Оборудование 8 этаж"/>
        <s v="Кабели и провода 8 этаж"/>
        <s v="Материалы 8 этаж"/>
        <s v="Оборудование 9 этаж"/>
        <s v="Кабели и провода 9 этаж"/>
        <s v="Материалы 9 этаж"/>
        <s v="Оборудование 10 этаж"/>
        <s v="Кабели и провода 10 этаж"/>
        <s v="Материалы 10 этаж"/>
        <s v="-2 ЭТАЖ"/>
        <s v="ОБОРУДОВАНИЕ"/>
        <s v="Извещатель охранный магнитоконтактный"/>
        <s v="Адресный расширитель (НЗ)"/>
        <s v="Адресный восьмизонный расширитель"/>
        <s v="Извещатель охранный ручной точечный электроконтактный"/>
        <s v="Блок индикации с клавиатурой"/>
        <s v="КАБЕЛИ И ПРОВОДА"/>
        <s v="Провод гибкий, с медными жилами, с изоляцией и оболочкой из поливинилхлоридного пластиката пониженной пожароопасности"/>
        <s v="Кабели для систем сигнализации и управления групповой прокладки"/>
        <s v="МАТЕРИАЛЫ"/>
        <s v="Держатель с защелкой"/>
        <s v="Гофрированная труба из ПВХ (серия 9) с протяжкой, D=20 мм, легкая, цвет серый (100 м)"/>
        <s v="-1 ЭТАЖ"/>
        <s v="ОБОРУДОВАНИЕ "/>
        <s v="Блок разветвительно-изолирующий"/>
        <s v="Извещатель охранный объемный оптико-электронный адресный с кронштейном"/>
        <s v="1 ЭТАЖ"/>
        <s v="Преобразователь интерфейсов RS-485/RS-232 в Ethernet"/>
        <s v="Контроллер двухпроводной линии связи"/>
        <s v="Блок питания в составе:"/>
        <s v="Источник электропитания резервированный 12 В, 10 А"/>
        <s v="Аккумуляторная батарея 26 Ач"/>
        <s v="Блок защитный коммутационный"/>
        <s v="Извещатель охранный поверхностный звуковой адресный"/>
        <s v="Извещатель охранный объемный поверхностный оптико-электронный адресный"/>
        <s v="Извещатель охранный ручной точечный электроконтактный "/>
        <s v="Клавиатура"/>
        <s v="ОБОРУДОВАНИЕ ВЫДЕЛЕННЫХ ПОМЕЩЕНИЙ"/>
        <s v="АРМ ОС"/>
        <s v="Пульт контроля и управления"/>
        <s v="Преобразователь интерфейсов "/>
        <s v="ПРОГРАММНОЕ ОБЕСПЕЧЕНИЕ"/>
        <s v="Модуль мониторинга и управления ОПС на базе приборов СИГНАЛ-20/20П, С2000-КДЛ, С2000-4, С2000-СП1, С2000-К, С2000-БИ, С2000М, АСПТ, КПБ. Обеспечивает работу до 10 устройств, подключенных к одному компьютеру по линиям связи RS-485 (для сопряжения линии RS-"/>
        <s v="ПРОГРАММНОЕ ОБЕСПЕЧЕНИЕ ВЫДЕЛЕННЫХ ПОМЕЩЕНИЙ"/>
        <s v="Муфта для труб гофрированных Dнар=20 мм, IP40"/>
        <s v="Кабельный ввод для труб, IP55"/>
        <s v="Кабель-канал 12х12, длина 2 м, белый"/>
        <s v="Соединитель 12х12"/>
        <s v="Заглушка 12х12"/>
        <s v="Угол внутренний 12х12"/>
        <s v="Угол внешний 12х12"/>
        <s v="Угол плоский L-образный 12х12"/>
        <s v="Коробка ответвительная 80х80х40"/>
        <s v="Блок сигнально-пусковой"/>
        <s v="барьера искробезопасности "/>
        <s v="Преобразователь интерфейсов"/>
        <s v="барьера искробезопасности"/>
        <s v="Преобразователь напряжения"/>
        <s v="ПРОГРАММНОЕ ОБЕСПЕЧЕНИЕ 5 ЭТАЖА"/>
        <s v="Бирки кабельные маркировочные серии &quot; У &quot;: У 153 (малый квадрат)"/>
        <s v="Бирка маркировочная (100 шт.)"/>
        <s v="Хомут 4,8х200 мм (100 шт.)"/>
        <s v="Стационарная сетевая телекамера 11000E (монтаж накладной), f3,1-8mm, PoE "/>
        <s v="Стационарная сетевая антивандальная телекамера 11000E (монтаж накладной), f3,1-8mm, PoE "/>
        <s v="Настенный кронштейн для фиксированной купольной антивандальной камер"/>
        <s v="Рабочая станция парковка в составе:"/>
        <s v="Рабочая станция HP "/>
        <s v="Hardware Support Services, аппаратная поддержка, 5 лет"/>
        <s v="Графическая карта NVIDIA Quadro K2000 2 Гб DL-DVI+2xDP"/>
        <s v="Кабель HP DVI to DVI"/>
        <s v="HP USB Mouse"/>
        <s v="ПО Indigovision Control Center поставляется в комлекте с оборудованием"/>
        <s v="ЖК-монитор с диагональю 24&quot; в составе:"/>
        <s v="Профессиональный монитор HP"/>
        <s v="ЖК-панель динамиков HP"/>
        <s v=" -1 этаж"/>
        <s v=" 1 этаж"/>
        <s v="Стационарная сетевая телекамера (монтаж в подвесной потолок), f3,1-8mm, PoE "/>
        <s v="Уличная камера для определения номеров в составе:"/>
        <s v="Камера Dinion 2X &quot;день/ночь&quot;"/>
        <s v="Инфракрасный светодиодный прожек- тор"/>
        <s v="Варифокальный объектив с инфракрас- ной коррекцией 10-40мм"/>
        <s v="Термокожух с передатчиком до 1000м. и приемником"/>
        <s v="Клеммная коробка "/>
        <s v="Потолочный кронштейн "/>
        <s v="Стационарная сетевая уличная телекамера 11000E, f3,1-8mm, 24В"/>
        <s v="Кронштейн для фиксированной подвесной купольной антивандальной камеры"/>
        <s v="Источник вторичного электропитания резервированный, 24В пост., 3А"/>
        <s v="Аккумуляторная батарея 12 Ач"/>
        <s v="Устройство грозозащиты многоканальное"/>
        <s v="Источник бесперебойного питания 24В AC"/>
        <s v="Сетевой видеорегистратор NVR-AS 4000, объем дисков 40Тб, Windows"/>
        <s v="Резервный блок питания для NVR"/>
        <s v="Модуль интеграции с системой наблюдения IndigoVision"/>
        <s v="Видеокодер 20 каналов укомплектованный"/>
        <s v="Шасси видеокодера"/>
        <s v="Карта для видеокодера на 1 канал"/>
        <s v="Медиасервер для видеостены в составе:"/>
        <s v="Рабочая станция HP"/>
        <s v="HP Z620 Xeon E5-2620v2 2,1 ГГц 1600 МГц 6 ядер, 2-й ЦПУ"/>
        <s v="Жесткий диск HP 1 ТБ, SATA 6 Гб/с, 7200"/>
        <s v="Адаптер HP DisplayPort к DVI-D"/>
        <s v="Комплект подстраиваемых направляющих для стойки HP z6/8"/>
        <s v="ПО Indigovision Видеостена IP Video Wall Slave Dongle"/>
        <s v="Рабочая станция АРМ СОТ ЦПУ в составе:"/>
        <s v="Клавиатура системы видеонаблюдения"/>
        <s v="Стол видеонаблюдения"/>
        <s v="Сервер распознавания номеров в составе:"/>
        <s v="Комплект стойки с фиксированными направляющими и регулировкой по глубине для HP Z2/Z4"/>
        <s v="ПО Система автоматического распознавания номеров ТС. Ключ с лицензией."/>
        <s v="Плата 16-х канальная плата оцифровки видео для КСВА «Бастион-Номер»"/>
        <s v="Модуль организации АРМ в системе безопасности &quot;Бастион&quot;"/>
        <s v="Цифровой кабель DVI-DVI, 5м"/>
        <s v="Кабель DisplayPort 5м"/>
        <s v="Удлинитель DVI по оптоволоконному кабелю "/>
        <s v="Комплект монтажа удлинителя 19” "/>
        <s v="2-портовый разветвитель с двухканальным DVI и поддержкой звука"/>
        <s v="16-портовый переключатель IP KVM Switch"/>
        <s v="VGA USB Virtual Media KVM модуль- адаптер "/>
        <s v="DVI USB Virtual Media KVM модуль-адаптер"/>
        <s v="KVM консоль с 19-дюймовым ЖК-дисплеем и двухрельсовым механизмом для выдвижения экрана и клавиатуры"/>
        <s v="Гофрированная труба из ПВХ (серия 9) с протяжкой, D=25 мм, легкая, цвет серый (50 м)"/>
        <s v="Держатель с защелкой и дюбелем 25 мм"/>
        <s v="Коробка квадратная герметичная 120х80"/>
        <s v="Радиочастотный кабель"/>
        <s v="BNC разъем"/>
        <s v="Изолирующая насадка BNC"/>
        <s v=" 2 этаж"/>
        <s v=" 3 этаж"/>
        <s v=" 5 этаж"/>
        <s v="Микрофон врезной"/>
        <s v="Предусилитель микрофонный"/>
        <s v="Сетевой видеорегистратор NVR-AS 4000, объем дисков 12Тб, Windows"/>
        <s v="Рабочая станция АРМ СОТ пост охраны в составе:"/>
        <s v="ЖК-монитор с диагональю 24&quot;"/>
        <s v="Стоечная консоль высотой 1U, состоящая из клавиатуры, мыши и ЖК-монитора"/>
        <s v="Кабель KVM USB 3м"/>
        <s v="Аудио штекер (СТ) 6.35мм"/>
        <s v="Разъем XLR, штекер на кабель"/>
        <s v="Разъем XLR, гнездо на кабель"/>
        <s v="Кабель микрофонный "/>
        <s v=" 6 этаж"/>
        <s v=" 7 этаж"/>
        <s v=" 8 этаж"/>
        <s v="Устройство грозозащиты "/>
        <s v="Щит электрический технических средств охраны  в составе:"/>
        <s v="Щит распределительный навесной Atlantic, габаритные размеры (ВхШхГ) 800х600х300 мм, цвет RAL 7035, IP66"/>
        <s v="Модульные шасси, 4 ряда по 27 модулей, заглушка на 2 ряда"/>
        <s v="Монтажная пластина для DPX3"/>
        <s v="Карман для схем самоклеющийся 340х235 мм"/>
        <s v="Суппорт для шины PE"/>
        <s v="Выключатель автоматический трехполюсный, Iном=100 А, тип С "/>
        <s v="Выключатель автоматический однополюсный, Iном=6 А, количество модулей 1, тип С"/>
        <s v="Выключатель автоматический однополюсный, Iном=10 А, количество модулей 1, тип С"/>
        <s v="Выключатель автоматический однополюсный, Iном=16 А, количество модулей 1, тип С"/>
        <s v="Выключатель автоматический однополюсный, Iном=20 А, количество модулей 1, тип С"/>
        <s v="Выключатель автоматический однополюсный, Iном=32 А, количество модулей 1, тип С"/>
        <s v="Выключатель автоматический однополюсный, Iном=50 А, количество модулей 1, тип С"/>
        <s v="Устройство защиты от импульсных перенапряжений и помех SPC3 90, класс I+II"/>
        <s v="Комплект шин N и PE, 4x30 мм, длина 418 мм"/>
        <s v="Кабель силовой с медными жилами, с изоляцией и оболочкой из поливинилхлоридного пластика пониженной горючести"/>
        <s v="Универсальная гребенчатая шина на 13 модулей"/>
        <s v="Концевой колпачек"/>
        <s v="Зажим для присоединения проводников"/>
        <s v="Коробка ответвительная, внутренние габариты 105х105х55 мм, 7 кабельных вводов"/>
        <s v="Соединительная клемма"/>
        <s v="Выключатель автоматический однополюсный, Iном=40 А, количество модулей 1, тип С"/>
        <s v="Клеммная колодка"/>
        <s v="КАБЕЛЬ И КАБЕЛЬНЫЕ ИЗДЕЛИЯ"/>
        <s v="Кабель силовой с медными жилами, с изоляцией и оболочкой из поливинилхлоридных композиций пониженной пожароопасности "/>
        <s v="Провод с поливинилхлоридной изоляцией для электрических установок, зелено-желтый"/>
        <s v="ПРОЧИЕ ИЗДЕЛИЯ"/>
        <s v="Мини-канал магистральный DLP 65х195 мм"/>
        <s v="Гибкая крышка"/>
        <s v="Кабель-канал с крышкой DLP 50х105 мм, длина 2 м"/>
        <s v="Накладка на стык профиля"/>
        <s v="Мини-плинтус DLPlus 32x12,5 мм, длина 2,1 м"/>
        <s v="Труба гофрированная серия 9, наружный диаметр 25 мм"/>
        <s v="Муфта для труб гофрированных Dнар=25 мм, IP40"/>
        <s v="Наконечники-гильзы с изолированным фланцем, луженые, 1,5 мм2"/>
        <s v="Наконечники-гильзы с изолированным фланцем, луженые, 2,5 мм2"/>
        <s v="Наконечники-гильзы с изолированным фланцем, луженые, 4 мм2"/>
        <s v="Наконечники-гильзы с изолированным фланцем, луженые, 6 мм2"/>
        <s v="Наконечники-гильзы с изолированным фланцем, луженые, 10 мм2"/>
        <s v="Наконечники с отверстием под винт и изолированным фланцем, луженые, цвет желтый, сечение провода 2,5 – 6 мм2"/>
        <s v="Наконечники медные, сечение провода 10 мм2"/>
        <s v="Изоляторы для наконечников 2D6"/>
        <s v="Болт с шестигранной головкой, оцинкованный DIN 933, М6х20 "/>
        <s v="Гайка шестигранная DIN934с насечкой, препятствующей отвинчиванию DIN6923, М6"/>
        <s v="Шайба кузовная DIN9021, М6"/>
        <s v="Хомут с площадкой ХП"/>
        <s v="Щит распределительный навесной, габаритные размеры (ВхШхГ) 265х440х120 мм, цвет RAL 7035, IP31"/>
        <s v="Выключатель автоматический однополюсный, Iном=20 А, количество модулей 1, тип С "/>
        <s v="Устройство защиты от импульсных перенапряжений и помех SPC1 90, класс I+II"/>
        <s v="Коробка ответвительная , внутренние габариты 105х105х55 мм, 7 кабельных вводов"/>
        <s v="Кабель силовой огнестойкий с медными жилами, с изоляцией и оболочкой из поливинилхлоридных композиций пониженной пожароопасности "/>
        <s v="Накладка на стык крышек"/>
        <s v="Выключатель автоматический однополюсный, Iном=16 А, количество модулей 1, тип С "/>
        <s v="Труба гофрированная серия 9, наружный диаметр 25мм"/>
        <s v="Кабель силовой с медными жилами, с изоляцией и оболочкой из поливинилхлоридного пластика пониженной горючести "/>
        <s v="Кабель силовой с медными жилами, с изоляцией и оболочкой из поливинилхлоридных композиций пониженной пожароопасности 3х1,5"/>
        <s v="Кабель силовой с медными жилами, с изоляцией и оболочкой из поливинилхлоридных композиций пониженной пожароопасности 3х2,5"/>
        <s v="Щит распределительный навесной, габаритные размеры (ВхШхГ) 540х310х120 мм, цвет RAL 7035, IP31"/>
        <s v="Выключатель-разъединитель двухполюсный Iном=20 А, количество модулей 2"/>
        <s v="Переключатель кулачковый двухполюсный, угол поворота 60о, с нулевой позицией, установка на DIN-рейке, 25 А"/>
        <s v="Проходная клемма UT4"/>
        <s v="Проходная клемма UT4 BU"/>
        <s v="Концевая крышка D-UT 2,5/10"/>
        <s v="Концевой стопор CLIPFIX35"/>
        <s v="Перемычка FBS2-6"/>
        <s v="Сетевой помехоподавляющий фильтр на 40 А"/>
        <s v="Кабель силовой экранированный с медными жилами, с изоляцией и оболочкой из поливинилхлоридных композиций пониженной пожароопасности 3х1,5"/>
        <s v="ОБОРУДОВАНИЕ 5 этаж"/>
        <s v="Щит электрический технических средств охраны в составе:"/>
        <s v="Универсальная гребенчатая шина на 13 модулей, 63 А"/>
        <s v="Коробка распределительная в составе:"/>
        <s v="Коробка ответвительная с клеммами, внутренние габариты 105х105х55 мм, 7 кабельных вводов"/>
      </sharedItems>
    </cacheField>
    <cacheField name="Парт-номер" numFmtId="0">
      <sharedItems containsBlank="1" containsMixedTypes="1" containsNumber="1" containsInteger="1" minValue="2140" maxValue="3047028" count="323">
        <m/>
        <s v="7-1644076-1"/>
        <s v="0-1479154-2"/>
        <s v="1933352-2"/>
        <s v="5-569278-3"/>
        <s v="569875-8"/>
        <s v="1671000-8"/>
        <s v="6457567-4"/>
        <s v="0-1671274-1"/>
        <s v="0-1671281-1"/>
        <s v="0-6536501-1"/>
        <s v="0-6536880-2"/>
        <s v="КСС 3х100"/>
        <s v="S0720530"/>
        <n v="50220"/>
        <s v="5502.205"/>
        <s v="7507.220"/>
        <s v="7507.721"/>
        <s v="7507.740"/>
        <s v="7507.760"/>
        <s v="7113.000"/>
        <n v="2140"/>
        <s v="7240.210"/>
        <s v="REC-FPFP-10"/>
        <s v="1644076-3"/>
        <s v="0-1375191-3"/>
        <s v="0-1116698-3"/>
        <s v="7-1644076-2"/>
        <s v="7-1644076-5"/>
        <s v="0-0406331-1"/>
        <s v="1-1716029-4"/>
        <s v="657054-000"/>
        <s v="0-6536501-2"/>
        <s v="S0815220"/>
        <n v="51320"/>
        <s v="333 43"/>
        <s v="NAT 6"/>
        <n v="35022"/>
        <n v="35522"/>
        <n v="36002"/>
        <n v="36122"/>
        <n v="38002"/>
        <n v="38042"/>
        <s v="BPL2903"/>
        <n v="37301"/>
        <n v="37501"/>
        <s v="CM010610"/>
        <s v="CM100600"/>
        <s v="CM030508"/>
        <s v="CM200801"/>
        <s v="CM110800"/>
        <s v="CM120800"/>
        <s v="CM400830"/>
        <s v="7257.005"/>
        <s v="5514.110"/>
        <s v="7824.220"/>
        <s v="5501.320"/>
        <s v="5502.550"/>
        <s v="8602.805"/>
        <s v="8602.015"/>
        <s v="2817.000"/>
        <s v="5502.020"/>
        <s v="AP7552"/>
        <s v="5501.685"/>
        <s v="5501.730"/>
        <s v="7111.000"/>
        <s v="AP8706R-WW"/>
        <s v="7480.035"/>
        <s v="5504.110"/>
        <s v="7824.120"/>
        <s v="8601.805"/>
        <s v="8601.015"/>
        <s v="Elsys-MB-Pro4-2A-00-TП"/>
        <s v="Elsys-XB2"/>
        <s v="NP 1207"/>
        <s v="Elsys-MB-Net"/>
        <s v="CP-Reader (исп.PROX)"/>
        <s v="ST-ER115"/>
        <s v="CP-Reader"/>
        <s v="СКАТ-1200У2"/>
        <s v="NP 1226"/>
        <s v="БЗК (исп.02) АЦДР.426475.002-02"/>
        <s v="618XR"/>
        <s v="PERCo-TTR-07.1"/>
        <s v="PERCo-WMD-05S"/>
        <s v="PERCo-AG-1100"/>
        <s v="PERCo-BH02 2-00"/>
        <s v="PERCo-BH01 1-00"/>
        <s v="PERCo-BH02 0-00"/>
        <s v="PERCo-IC03"/>
        <s v="WM626EA"/>
        <s v="MultiSync EX231W"/>
        <s v="FH973AA"/>
        <s v="Бастион-Сеть"/>
        <s v="PG/168/1000/SS"/>
        <s v="Fixed Remote Control Unit"/>
        <s v="Бастион-Отчет"/>
        <s v="Бастион-Архив"/>
        <s v="Бастион-УРВ-Про"/>
        <s v="Бастион-Печать пропусков"/>
        <s v="Артикул 89620"/>
        <s v="Артикул 84051"/>
        <s v="Артикул 84053"/>
        <s v="Артикул 82615"/>
        <s v="Артикул 89200"/>
        <s v="LOG960-000684"/>
        <s v="eToken PRO/SC/72K/Java/RM-ANG/ CERT-1883"/>
        <s v="Бастион-АСЗП"/>
        <s v="AVA5"/>
        <s v="CF399A"/>
        <s v="CF280A"/>
        <s v="DD-205T"/>
        <s v="UC5010-018A"/>
        <s v="GC-UEC5M3"/>
        <s v="КИБИ-002 МТ"/>
        <s v="SA-INDICATOR Digital Signage/HEAT/DVI+HDMI/РАМА"/>
        <s v="662083-421"/>
        <s v="652757-B21"/>
        <s v="Бастион-Elsys"/>
        <s v="Бастион-С2000 исп. 127"/>
        <s v="Бастион - Персональные данные"/>
        <s v="ПВСнг-LS 2х1,5"/>
        <s v="КИПЭВнг(А)-LS 2×2×0,60"/>
        <n v="54520"/>
        <s v="0 104 29"/>
        <s v="0 107 00"/>
        <n v="10786"/>
        <n v="10740"/>
        <s v="UGN10-D15-03-08"/>
        <s v="ST-EX010"/>
        <s v="ПВСнг-LS 2х0,75"/>
        <s v="ИО 102-6"/>
        <s v="С2000-АР1 исп. 02 АЦДР.426461.001-02"/>
        <s v="С2000-АР8"/>
        <s v="Астра-321Т"/>
        <s v="С2000-БКИ"/>
        <s v="КИПЭВнг(А)-LS 2х2х0,60"/>
        <s v="ПВСнг(А)-LS 2х1,0"/>
        <s v="КПСВВнг(А)-LS 1х2х1,0"/>
        <s v="51020"/>
        <n v="91920"/>
        <s v="БРИЗ АЦДР.426475.004"/>
        <s v="С2000-ИК исп. 02"/>
        <s v="91920"/>
        <s v="С2000- Ethernet"/>
        <s v="С2000-КДЛ АЦДР.426469.012"/>
        <s v="БЗК исп. 02 АЦДР.426475.002-01"/>
        <s v="С2000-СТ исп. 02 АЦДР.425132.001-02"/>
        <s v="С2000-ШИК"/>
        <s v="С2000-К"/>
        <s v="С2000М"/>
        <s v="USB-RS232"/>
        <s v="АПК «Бастион-C2000» (исп. 127) "/>
        <s v="КПСВВнг(А)-LS 1х2х0,75"/>
        <s v="50820"/>
        <s v="54520"/>
        <s v="kk-12-12"/>
        <s v="c-12-12"/>
        <s v="z-12-12"/>
        <s v="i-12-12"/>
        <s v="e-12-12"/>
        <s v="l-12-12"/>
        <s v="10786 "/>
        <n v="53700"/>
        <s v="ПВСнг(А)-LS 2х0,75"/>
        <s v="ИО 102-15/1"/>
        <s v="С2000-СП1"/>
        <s v="БИА-102А"/>
        <s v="ПН-12/24-1,0"/>
        <s v="АПК «Бастион-C2000» (исп. 10)"/>
        <s v="10786"/>
        <s v=" ИО 102-15/1"/>
        <s v="53700"/>
        <s v="У 153"/>
        <s v="МБ 50х25"/>
        <s v="25215"/>
        <n v="561417"/>
        <s v="561437"/>
        <s v="110160"/>
        <s v="WM614EA"/>
        <s v="UE344E"/>
        <s v="C2J93AA"/>
        <s v="DC198A"/>
        <s v="QY777AA"/>
        <s v="317803"/>
        <s v="E9Q82A4"/>
        <s v="U7935E"/>
        <s v="NQ576AA"/>
        <s v="561427"/>
        <s v="561417"/>
        <s v="LTC 0630/11"/>
        <s v="EX12LED8W"/>
        <s v="LTC 3774/30"/>
        <s v="SV32-03/04M"/>
        <s v="BG258"/>
        <s v="MBC1"/>
        <s v="561447"/>
        <s v="110020"/>
        <s v="СКАТ-2400"/>
        <s v="NP 1212"/>
        <s v="SP006P"/>
        <s v="SKAT-V.24/220AC"/>
        <s v="980477"/>
        <s v="110015"/>
        <s v="АПК &quot;Бастион-IndigoVision&quot;"/>
        <s v="769916"/>
        <s v="980096"/>
        <s v="769102"/>
        <s v="WM678EA"/>
        <s v="E3E06AA"/>
        <s v="LQ037AA"/>
        <s v="U7944E"/>
        <s v="B8S55AA"/>
        <s v="317301"/>
        <s v="110066"/>
        <s v="ВС-2/14 ГИС"/>
        <s v="WH340AA"/>
        <s v="КСВА &quot;Бастион-Номер&quot;."/>
        <s v="MegaFrame-16"/>
        <s v="АПК «Бастион-Сеть»"/>
        <s v="APC-096-050"/>
        <s v="GC-DP2DP11-5m"/>
        <s v="FDX-S2U"/>
        <s v="SM-Rack"/>
        <s v="VS172-AT-G"/>
        <s v="KN1116v-AX-G"/>
        <s v="KA7175_AX"/>
        <s v="KA7166-AX"/>
        <s v="CL5800N-AT-RG"/>
        <s v="ПВСнг(А)-LS 3х2,5"/>
        <s v="ПВСнг(А)-LS 3х1,5"/>
        <n v="91925"/>
        <n v="51325"/>
        <s v="53900"/>
        <s v="РК 75-3,7- 331фнг(C)-HF"/>
        <s v="CON-BNC-M-RG59-CR"/>
        <s v="BOOT-BNC-RG59"/>
        <s v="Astatic 220 VPW"/>
        <s v="SM Pro Audio Q-PRE"/>
        <s v="980467"/>
        <s v="110014"/>
        <s v="CL5716M-AT-RG"/>
        <s v="2L-5203U"/>
        <s v="NP-205 (7-0053) (SP103-1)"/>
        <s v="XLR-MC-104"/>
        <s v="XLR-MC-103"/>
        <s v="КММ 3x0.35"/>
        <s v="SP016P"/>
        <s v="РЩГИС1"/>
        <n v="35523"/>
        <n v="36106"/>
        <n v="36044"/>
        <n v="36580"/>
        <n v="36736"/>
        <n v="420005"/>
        <n v="407666"/>
        <n v="407668"/>
        <n v="407670"/>
        <n v="407671"/>
        <n v="407673"/>
        <n v="407675"/>
        <n v="10131"/>
        <s v="YKM10-NP-03"/>
        <s v="ВВГнг-LS-0,66 5х6 ТУ 16.К71-310-2001"/>
        <n v="404926"/>
        <n v="404989"/>
        <n v="404905"/>
        <n v="92136"/>
        <s v="773-108"/>
        <n v="407674"/>
        <n v="4842"/>
        <n v="4832"/>
        <s v="ВВГнг(А)-LS-0,66 3х1,5 ТУ 16.К71-310-2001"/>
        <s v="ВВГнг(А)-LS-0,66 3х2,5 ТУ 16.К71-310-2001"/>
        <s v="ВВГнг(А)-LS-0,66 3х4 ТУ 16.К71-310-2001"/>
        <s v="ВВГнг(А)-LS-0,66 3х10 ТУ 16.К71-310-2001"/>
        <s v="ПВ3 З-Ж 1х16 ГОСТ Р 53768-2010"/>
        <s v="ПВ3 З-Ж 1х6 ГОСТ Р 53768-2010"/>
        <s v="ВВГнг(А)-LS-0,66 3х6 ТУ 16.К71-310-2001"/>
        <n v="10453"/>
        <n v="10526"/>
        <n v="10429"/>
        <n v="10696"/>
        <n v="30015"/>
        <n v="50825"/>
        <n v="51025"/>
        <s v="2ART505"/>
        <s v="2ART506"/>
        <s v="2ART507"/>
        <s v="2ART508"/>
        <s v="2ART509"/>
        <s v="2C6P"/>
        <s v="2D6"/>
        <s v="2PD"/>
        <s v="СМ020620"/>
        <s v="CM110600"/>
        <s v="CM120600"/>
        <s v="ХП1 2,5х110 UHH61-3-110-100"/>
        <s v="ХП1 3х150 UHH61-3-150-100"/>
        <s v="РЩГИС2"/>
        <s v="ЩРн-18з-1 36 УХЛ3 МКМ14-N-18-31-Z"/>
        <n v="10141"/>
        <n v="4845"/>
        <n v="4835"/>
        <n v="10801"/>
        <s v="РЩГИС3"/>
        <s v="РЩГИС4"/>
        <s v="РЩГИС6"/>
        <s v="РЩГИС7"/>
        <s v="ЩРн-36з-1 36 УХЛ3 МКМ14-N-36-31-Z"/>
        <n v="4322"/>
        <s v="ONU2M 1SCA022532R8390"/>
        <n v="3044102"/>
        <n v="3044115"/>
        <n v="3047028"/>
        <n v="3022218"/>
        <n v="3030336"/>
        <s v="ФСПК-40"/>
        <s v="ВВГЭнг(А)-LS 3х1,5 ТУ 16.К71-310-2001 "/>
        <s v="РЩГИС8"/>
        <s v="РЩГИС9"/>
        <s v="РЩГИС10"/>
        <s v="РЩГИС5"/>
      </sharedItems>
    </cacheField>
    <cacheField name="Производитель" numFmtId="0">
      <sharedItems containsBlank="1" count="59">
        <m/>
        <s v="AMP"/>
        <s v="Техэлектро"/>
        <s v="DYMO"/>
        <s v="ДКС"/>
        <s v="Rittal"/>
        <s v="AESP"/>
        <s v="Legrand"/>
        <s v="SORMAT"/>
        <s v="APC"/>
        <s v="ООО «НИЦ «ФОРС»  "/>
        <s v="NP"/>
        <s v="ООО &quot;Прокс&quot;"/>
        <s v="Smartec"/>
        <s v="ООО «Бастион»"/>
        <s v="ЗАО НВП «Болид»"/>
        <s v="RapiScan"/>
        <s v="PERCo"/>
        <s v="HP"/>
        <s v="NEC"/>
        <s v="ООО «НИЦ «ФОРС»"/>
        <s v="IDL"/>
        <s v="GID"/>
        <s v="Logitech"/>
        <s v="ScreenMedia"/>
        <s v="Аладдин Р.Д."/>
        <s v="Avision"/>
        <s v="Digital Duplex"/>
        <s v="5bites"/>
        <s v=" "/>
        <s v="Ангстрем"/>
        <s v="Горэлтех"/>
        <s v="ОАО «Электрокабель»"/>
        <s v="НПП «Спецкабель»"/>
        <s v="IEK"/>
        <s v="Метизы"/>
        <s v="ООО НПП «Магнито-контакт»"/>
        <s v="ЗАО «НТЦ «ТЕКО» "/>
        <s v="EKF-Plast"/>
        <s v="ООО «Ленпромавтоматика»"/>
        <s v="Indigovision"/>
        <s v="HP "/>
        <s v="Bosch"/>
        <s v="WIZEBOX"/>
        <s v="SC&amp;T"/>
        <s v="Армтехнологии"/>
        <s v="Greenconnect"/>
        <s v="SmartAVI"/>
        <s v="ATEN"/>
        <s v="Hyperline"/>
        <s v="Astatic"/>
        <s v="SM Pro Audio"/>
        <s v="ЗАО «Чип и Дип»"/>
        <s v="Hakel"/>
        <s v="ИЭК"/>
        <s v="Wago"/>
        <s v="ABB"/>
        <s v="Phoenix Contact"/>
        <s v="Россия"/>
      </sharedItems>
    </cacheField>
    <cacheField name="ед.изм." numFmtId="0">
      <sharedItems containsBlank="1" count="9">
        <m/>
        <s v="шт."/>
        <s v="упак."/>
        <s v="компл."/>
        <s v="м."/>
        <s v="упак"/>
        <s v="м"/>
        <s v="шт"/>
        <s v="км"/>
      </sharedItems>
    </cacheField>
    <cacheField name="колич." numFmtId="0">
      <sharedItems containsBlank="1" containsMixedTypes="1" containsNumber="1" minValue="1E-4" maxValue="1850" count="149">
        <m/>
        <n v="12"/>
        <n v="1"/>
        <n v="8"/>
        <n v="4"/>
        <n v="2"/>
        <n v="24"/>
        <n v="20"/>
        <n v="21"/>
        <n v="13"/>
        <n v="9"/>
        <n v="14"/>
        <n v="10"/>
        <n v="11"/>
        <n v="19"/>
        <n v="15"/>
        <n v="22"/>
        <n v="17"/>
        <n v="60"/>
        <n v="40"/>
        <n v="3"/>
        <n v="55"/>
        <n v="50"/>
        <n v="96"/>
        <n v="30"/>
        <n v="132"/>
        <n v="5"/>
        <n v="330"/>
        <n v="18"/>
        <n v="332"/>
        <n v="140"/>
        <n v="1408"/>
        <n v="248"/>
        <n v="664"/>
        <n v="1328"/>
        <n v="26"/>
        <n v="500"/>
        <n v="7"/>
        <n v="6"/>
        <n v="171"/>
        <n v="200"/>
        <n v="122"/>
        <n v="232"/>
        <n v="86"/>
        <n v="100"/>
        <n v="150"/>
        <n v="187"/>
        <n v="727"/>
        <n v="160"/>
        <s v="3"/>
        <s v="11"/>
        <s v="1"/>
        <s v="100"/>
        <n v="300"/>
        <s v="260"/>
        <s v="9"/>
        <n v="400"/>
        <s v="2"/>
        <s v="21"/>
        <s v="25"/>
        <s v="20"/>
        <s v="7"/>
        <s v="4"/>
        <s v="1300"/>
        <n v="600"/>
        <n v="1100"/>
        <n v="1850"/>
        <s v="5"/>
        <s v="50"/>
        <s v="30"/>
        <n v="260"/>
        <s v="55"/>
        <s v="2000"/>
        <s v="1700"/>
        <s v="3350"/>
        <s v="8"/>
        <s v="57"/>
        <s v="13"/>
        <s v="820"/>
        <s v="700"/>
        <s v="2500"/>
        <s v="49"/>
        <s v="15"/>
        <s v="500"/>
        <s v="2350"/>
        <s v="65"/>
        <s v="23"/>
        <s v="1800"/>
        <s v="3600"/>
        <s v="80"/>
        <s v="40"/>
        <s v="12"/>
        <s v="22"/>
        <s v="73"/>
        <s v="800"/>
        <s v="1000"/>
        <n v="1700"/>
        <s v="16"/>
        <s v="48"/>
        <s v="540"/>
        <s v="450"/>
        <s v="2600"/>
        <s v="32"/>
        <s v="6"/>
        <s v="36"/>
        <s v="440"/>
        <s v="240"/>
        <s v="2075"/>
        <s v="150"/>
        <s v="60"/>
        <s v="26"/>
        <s v="10"/>
        <n v="45"/>
        <s v="630"/>
        <s v="610"/>
        <s v="2200"/>
        <s v="17"/>
        <s v="1085"/>
        <s v="200"/>
        <n v="780"/>
        <s v="1260"/>
        <s v="88"/>
        <n v="285"/>
        <n v="65"/>
        <n v="195"/>
        <n v="70"/>
        <n v="1E-3"/>
        <n v="63"/>
        <n v="0.255"/>
        <n v="0.34499999999999997"/>
        <n v="0.28000000000000003"/>
        <n v="0.3"/>
        <n v="0.02"/>
        <n v="0.03"/>
        <n v="1.145"/>
        <n v="8.5000000000000006E-2"/>
        <n v="0.05"/>
        <n v="2.5000000000000001E-2"/>
        <n v="1E-4"/>
        <n v="7.4999999999999997E-2"/>
        <n v="0.01"/>
        <n v="7.0000000000000007E-2"/>
        <n v="0.1"/>
        <n v="0.75"/>
        <n v="0.115"/>
        <n v="90"/>
        <n v="0.11"/>
        <n v="6.5000000000000002E-2"/>
        <n v="0.18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udryavtsev_k" refreshedDate="43391.446439583335" createdVersion="1" refreshedVersion="2" recordCount="1780" upgradeOnRefresh="1">
  <cacheSource type="worksheet">
    <worksheetSource ref="C3:R1783" sheet="Рабочая"/>
  </cacheSource>
  <cacheFields count="15">
    <cacheField name="Наименование и техническая характеристика" numFmtId="0">
      <sharedItems count="260">
        <s v="185/2-2018-СКС.СО2 Приспособление помещений  8-16 этажа для нужд ООО «Газпром ПХГ»"/>
        <s v="8-й этаж"/>
        <s v="Кабель UTP и комплектующие"/>
        <s v="Кабели категории 5е для локальных компьютерных сетей (UTP) групповой прокладки, пожаробезопасные"/>
        <s v="Панель коммутационная 19&quot; 1U Cat.5e, 24 порта RJ45/110, T568A/B"/>
        <s v="Шнур коммутационный RJ45-RJ45 UTP Cat.5e, 5 метров, серый"/>
        <s v="Шнур коммутационный RJ45-RJ45 UTP Cat.5e, 3 метра, серый"/>
        <s v="Шнур коммутационный RJ45-RJ45 UTP Cat.5e, 2 метра, серый"/>
        <s v="Шнур коммутационный RJ45-RJ45 UTP Cat.5e, 1 метр, серый"/>
        <s v="Коробка настенная для модуля 25x50 мм"/>
        <s v="Модуль розеточный типа Keystone Cat.5e, RJ45/110, серия MT, белый"/>
        <s v="Вставка 25x50 мм для двух модулей Кeystone"/>
        <s v="Монтажный шкаф для серверов"/>
        <s v="Шкаф серверный ПРОФ напольный 48U (800 × 1200) дверь перф., задние двойные перф., черный, в сборе"/>
        <s v="Комплект щеточного ввода в шкаф"/>
        <s v="Органайзер кабельный горизонтальный 19&quot; 1U, 6 колец, цвет черный"/>
        <s v="Панель заземления горизонт./вертикаль 19&quot; 500мм/200А"/>
        <s v="Кабель силовой, не распространяющий горение, с изоляцией и оболочкой из полимерных композиций, не содержащих галогенов на напряжение 0,66 кВ, сечением 3x4 мм²"/>
        <s v="Комплект монтажный № 2 (винт, шайба, гайка), упаковка 50 шт."/>
        <s v="Оптические комплектующие"/>
        <s v="Коробка оптическая соединительная стоечного типа, незагруженная, до 24 портов "/>
        <s v="Вставка в основной блок на 8 LC розеток для оптических коробок"/>
        <s v="Розетка LC-LC, одномодовая, дуплексная"/>
        <s v="Шнур оптический монтажный, пигтейл ,SM, LC/UPC, 1 метр"/>
        <s v="Гильза защитная KDZS"/>
        <s v="Патч-корд оптоволоконный 9/125, LC-LC UPC, duplex, 3x2 мм, PVC, 1 метра"/>
        <s v="Патч-корд оптоволоконный 9/125, LC-LC UPC, duplex, 3x2 мм, PVC, 2 метра"/>
        <s v="Кабель оптический одномод 9/125, внутриобъектовой прокладки, &quot;Distribution&quot;, 4 волокона"/>
        <s v="Материалы"/>
        <s v="Саморез 4х30 в комплекте с дюбелем для монтажа настенных коробок на стены (бетон, кирпич)"/>
        <s v="Труба ПВХ гибкая гофр. д.20мм, лёгкая с протяжкой. 25м. цвет серый"/>
        <s v="Держатель с защелкой. д.20мм"/>
        <s v="Муфта труба-коробка IP 67"/>
        <s v="Хомут 300x3.6мм нейлон (100шт)"/>
        <s v="Хомут 200x3.6мм нейлон (100шт)"/>
        <s v="Хомут 150x3.6мм нейлон (100шт)"/>
        <s v="Мастика герметизирующая, 1 литр"/>
        <s v="9-й этаж"/>
        <s v="Монтажный шкаф для ЭКУ"/>
        <s v="Шкаф напольный 22U (600x1000), дверь стекло"/>
        <s v="Комплект щеточного ввода в шкаф, универ- сальный"/>
        <s v="Органайзер кабельный горизонтальный 19&quot; 1U, 4 кольца"/>
        <s v="Панель заземления горизонт/вертикаль 19&quot; 500мм/200А"/>
        <s v="Комплект проводов заземления для шкафа ШТК-М, универсальный"/>
        <s v="10-й этаж"/>
        <s v="11-й этаж"/>
        <s v="12-й этаж"/>
        <s v="13-й этаж"/>
        <s v="14-й этаж"/>
        <s v="15-й этаж"/>
        <s v="16-й этаж"/>
        <s v="185/1-2018-СКС.СО1 Приспособление помещений 1-6 этажа для нужд ООО «Газпром Комплектация»"/>
        <s v="-2-й этаж"/>
        <s v="Модуль вентиляторный , 2 вентилятора, с терморегулятором"/>
        <s v="Шнур питания с заземлением IEC 60320 C13/Schuko, 10 А / 250 В (3 × 1,0), длина 1,8 м"/>
        <s v="Блок розеток Rem-10 без шнура с инд., 8 Shuko, вход IEC 60320 C14, 10A, алюм., 19&quot;"/>
        <s v="Шнур (кабель) питания с заземлением IEC 60320 C13/IEC 60320 C14, 10А/250В (3x1,0), длина 1,8 м"/>
        <s v="Источник бесперебойного питания, СИПБ3КА.9-11, производитель Связь инжиниринг, прайс-лист Связь инжиниринг, позиция 8"/>
        <s v="Рельсы для монтажа ИБП (2U, 19&quot;)"/>
        <s v="Модуль батарейный БМСИПБ1,5-3КА.9-11 с установкой в стойку для ИБП СИПБ1,5КА.9-11, СИПБ2КА.9-11, СИПБ3КА.9-11"/>
        <s v="Карта удаленного управления SNMP для ИБП, NetAgent CY504, производитель Связь инжиниринг, прайс-лист Связь инжиниринг, позиция 1"/>
        <s v="-1-й этаж"/>
        <s v="1-й этаж"/>
        <s v="Источник бесперебойного питания, СИПБ6КД.9-31, производитель Связь инжиниринг, прайс-лист Связь инжиниринг"/>
        <s v="Рельсы для монтажа ИБП (3U, 19&quot;)"/>
        <s v="Модуль батарейный БМСИПБ6-10КД в 19'' корпусе для ИБП СИПБ6КД.9-11, СИПБ10КД.9-11, СИПБ6КД.9-31, СИПБ10КД.9-31"/>
        <s v="2-й этаж"/>
        <s v="Модуль вентиляторный 19&quot; 1U, 6 вентиляторов, регул. глубина 390-750 мм с контроллером, черный"/>
        <s v="Блок розеток вертикальный Rem-32 с авт., и амп., 10 S, 10 60320 C13, 10 60320 C19, 32А, алюм.,42-48U,колодка"/>
        <s v="Источник бесперебойного питания СИПБ10КД.9-31 онлайн двойного преобразования с трехфазным входом, ДЕШК.435341.009-03, производитель Связь-инжиниринг, Россия, прайс-лист Связь инжиниринг, позиция 12"/>
        <s v="Модуль батарейный БМСИПБ6-10КД с установкой в стойку для ИБП СИПБ6КД.9-11, СИПБ10КД.9-11, СИПБ6КД.9-31, СИПБ10КД.9-31, ДЕШК.563474.002, производитель Связь-инжиниринг, Россия, прайс-лист Связь инжиниринг, позиция 19"/>
        <s v="Рельсы для монтажа ИБП (19&quot;, нагрузка до 95кг, 3U, регулируемые), ДЕШК.305611.007, производитель Связь-инжиниринг, Россия, прайс-лист Связь инжиниринг, позиция 13"/>
        <s v="3-й этаж"/>
        <s v="5-й этаж"/>
        <s v="6-й этаж"/>
        <s v="185/1-2018-СКС.СО2  Приспособление помещений 1-6 этажа для нужд ООО «Газпром Комплектация»"/>
        <s v="Комплект щеточного ввода в шкаф, универсальный"/>
        <s v="Устройство грозозащиты"/>
        <s v="1а этаж"/>
        <s v="Кабельный канал"/>
        <s v="Короб с крышкой с направляющими для установки разделителей TA-GN 100x60"/>
        <s v="Разделитель универсальный"/>
        <s v="Угол внутренний неизменяемый NIA 100x60 (90°)"/>
        <s v="Накладка на стык профиля SGAN 60"/>
        <s v="Накладка на стык крышки GAN 100"/>
        <s v="Соединитель оснований коробов внутренний с крепежом, GTA-SN"/>
        <s v="Рамка для ввода в стену/коробку/потолок RQM 100"/>
        <s v="Угол плоский, NPAN"/>
        <s v="Рамка-суппорт под 2 модуля Brava PDA-BN 100"/>
        <s v="Ком.роз. RJ45 кат.5e, Brava, белая, 2мод"/>
        <s v="4-й этаж"/>
        <s v="185/3-2018-СКС.СО1 Приспособление помещений  16-21 этажа для нужд ООО «Газпром Флот»"/>
        <s v="17-й этаж"/>
        <s v="18-й этаж"/>
        <s v="19-й этаж"/>
        <s v="20-й этаж"/>
        <s v="21-й этаж"/>
        <s v="185/3-2018-СКС.СО2 Приспособление помещений  16-21 этажа для нужд ООО «Газпром Флот»"/>
        <s v="Кабель на основе витой пары Cat.5e, UTP, 4 пары, бездымный"/>
        <s v="185/2-2018-СКС.СО1 Приспособление помещений  8-16 этажа для нужд ООО «Газпром ПХГ»"/>
        <s v="185/2-2018-ЭОМ.СО2 Приспособление помещений 8-16 этажа для нужд ООО «Газпром ПХГ»"/>
        <s v="8 этаж (Кроссовая 08.13)"/>
        <s v="ЭЛЕКТРООБОРУДОВАНИЕ"/>
        <s v="Коробка электрическая в составе: "/>
        <s v="Коробка распаячная 100х100х50 (с откидной крышкой), цвет: 07 RAL 7035 "/>
        <s v="Клемма строительно-монтажная Количество подключаемых проводников – 6 Цвет – фиолетовый Степень защиты: IP20 Номинальная соединительная способность 0,75 – 2,5 мм2"/>
        <s v="Бокс с пусковым реле в составе:"/>
        <s v="Бокс пластиковый навесной для модульного оборудования Типоразмер: 1 ряд, 9 модулей Степень защиты: IP31 Материал изготовления – полистирол Цвет – RAL 9003 Рабочая температура: от -20 до 80 °С"/>
        <s v="Реле пусковое, реле ограничения пускового тока Напряжение сети питания: 184-253 В, перем. ток , 50 Гц Максимальный постоянный ток нагрузки: 8 А Максимальная мощность нагрузки: 1800 ВА"/>
        <s v="Клемма проходная винтовая UT 2.5 Цвет: Серый Сечение присоединяемых проводников: 1,5-4 мм2 Кол-во присоединяемых проводников: 2"/>
        <s v="Клемма проходная винтовая UT 2.5 BU Цвет: Синий Сечение присоединяемых проводников: 1,5-4 мм2 Кол-во присоединяемых проводников: 2"/>
        <s v="Клемма заземления проходная винтовая UT 2.5-PE Цвет: Желто-зеленый Сечение присоединяемых проводников: 1,5-4 мм2 Кол-во присоединяемых проводников: 2"/>
        <s v="Крышка концевая D-UT 2,5/10 Цвет: Серай"/>
        <s v="Крышка концевая D-UT 2,5/10 BU Цвет: Синий"/>
        <s v="Перемычка FBS 5-5 Кол-во клемм: 5 Цвет: Красный"/>
        <s v="Стопор концевой E/NS 35 N Цвет: Серый"/>
        <s v="Розетка силовая с заземлением, 2Р+Е, со шторками, 16 А, 250 В, накладная, IP66 Размер основания: 95х95 мм"/>
        <s v="КАБЕЛИ И ПРОВОДА"/>
        <s v="Кабель огнестойкий силовой, не распространяющий горение, с изоляцией и оболочкой из полимерных композиций, не содержащих галогенов Диаметр наружный: 13,8 мм Температура окружающей среды : от -50о до 50о С"/>
        <s v="Кабель огнестойкий силовой, не распространяющий горение, с изоляцией и оболочкой из полимерных композиций, не содержащих галогенов Диаметр наружный: 14,6 мм Температура окружающей среды : от -50о до 50о С"/>
        <s v="Кабель огнестойкий силовой, не распространяющий горение, с изоляцией и оболочкой из полимерных композиций, не содержащих галогенов"/>
        <s v="Провод одножильный для электрических установок на напряжение до 450/750 В Цвет оболочки: желто-зеленый Диаметр наружный: 4,7 мм Температура окружающей среды: от -50 до 65 оС"/>
        <s v="ПРОЧИЕ МАТЕРИАЛЫ"/>
        <s v="Бирка маркировочная квадратная для силовых кабелей напряжением до 1кВ Марка материала: мягкий пластикат Габаритные размеры: 55х55 мм"/>
        <s v="Хомут кабельный Материал: Нейлон Габаритные размеры: 150х3,6 мм"/>
        <s v="Наконечник кабельный медный луженый ТМЛ6-6-4 Диаметр винта: М6 Сечение жилы: 6 мм2"/>
        <s v="9 этаж (Кроссовая 09.07)"/>
        <s v="10 этаж (Кроссовая 10.07)"/>
        <s v="11 этаж (Кроссовая 11.06)"/>
        <s v="12 этаж (Кроссовая 12.33)"/>
        <s v="13 этаж (Кроссовая 13.08)"/>
        <s v="14 этаж (Кроссовая 14.11)"/>
        <s v="15 этаж (Кроссовая 15.05)"/>
        <s v="16 этаж (Кроссовая 16.31)"/>
        <s v="185/1-2018-СОТ.C1 Приспособление помещений 1-6 этажа для нужд ООО «Газпром Комплектация» Система охранная телевизионная"/>
        <s v="-2 этаж"/>
        <s v="Оборудование"/>
        <s v="Видеокамера внутренняя купольная IP, разрешение 4 Mp, чувствительность 0.05 лк (цвет, F1.2, АРУ вкл.), WDR(120 дБ), кодек сжатия Н265/H264/MPEG, тип объектива VF 2.8-12, ИК-подсветка 10-20, интерфейс передачи данных 1xRJ45, 1xBNC, 1xJack 3,5, cкорость пер"/>
        <s v="Видеокамера цилиндрическая IP, разрешение 4 Mp, чувствительность 0.05 лк (цвет, F1.2, АРУ вкл.), WDR (120 дБ), кодек сжатия Н265/H264/MPEG, тип объектива MTZ 2.8-12, ИК-подсветка 30-50, интерфейс передачи данных 1xRJ45, 1xBNC, 2xJack 3,5, 1хRS485 (Pelco P"/>
        <s v="-1 этаж"/>
        <s v="Видеокамера цилиндрическая IP, разрешение 3 Mp, чувствительность 0.01 лк (цвет, F1.2, АРУ вкл.), WDR, кодек сжатия Н265/H264/MPEG, тип объектива MTZ 9-22, ИК-подсветка 70-100, интерфейс передачи данных 1xRJ45, 1xBNC, 2xJack 3,5, 1хRS485 (Pelco P/D), cкоро"/>
        <s v="1 этаж"/>
        <s v="Микрофон активный миниатюрный"/>
        <s v="Сплиттер PoE проходной Stellberry"/>
        <s v="Станция рабочая оператора в составе:"/>
        <s v="Станция рабочая оператора DEPO Race ST318 (4 монитора)"/>
        <s v="Обеспечение программное &quot;Интеллект&quot; - Удаленное рабочее место мониторинга (УРММ)"/>
        <s v="Обеспечение программное &quot;Интеллект&quot; - Удаленное рабочее место администратора (УРМА)"/>
        <s v="Переключатель клавиатуры и мыши четырехпортовый "/>
        <s v="Монитор 22'' монитор , интерфейс 1x BNC, 1x VGA, 1x HDMI, 1x USB, яркость 250 кд/м2, разрешение 1920x1080, контрастность 1000:1, аудио вход/выход 1x RCA, 1x jack 3.5 мм, рабочая температура 0°C…+40°C, видеовыходы 1x BNC (сквозной), питание 12 В (DC), 3 А,"/>
        <s v="Дисплей профессиональный Samsung DM32E: диагональ 32&quot;; тип панели LED BLU; разрешение 1920 x 1080 (16:9); контрастность 50000:1; угол обзора 178°:178°; яркость 400 кд/м2; время отклика 8 мс; режим работы 24/7; SoC 3.0, HDMI, Wi-Fi; встроенный динамик 10Вт"/>
        <s v="Источник бесперебойного питания "/>
        <s v="Карта удаленного управления SNMP для ИБП"/>
        <s v="Монитор настенный с возможностью наклона 23.6”. Цвет корпуса RAL9011. Дисплей повышенной яркости. Интерфейсы VGA HDMI."/>
        <s v="Стол специализированный оператора"/>
        <s v="2 этаж"/>
        <s v="Видеосервер «Интеллект» в составе"/>
        <s v="Видеосервер DEPO Storm 3400G2 (архив 64Тб)"/>
        <s v="Обеспечение программное &quot;Интеллект&quot; - Система защиты Guardant"/>
        <s v="Обеспечение программное обеспечение &quot;Интеллект&quot; - Ядро системы"/>
        <s v="Обеспечение программное &quot;Интеллект&quot; - Подключение видеоканала"/>
        <s v="Обеспечение программное &quot;Интеллект&quot; - Подключение аудиоканала"/>
        <s v="Видеосервер DEPO Storm 3400G2 (архив 20Тб)"/>
        <s v="Видеосервер системы распознавания номеров в составе:"/>
        <s v="Видеосервер распознавания номеров автотранспорта 1*CPU Intel® Xeon® E5-2603v3 15Mb Cache 6C/6T / 1.60Ghz / 6.40GT/s – 1 шт. 8GB DDR4 2133MHz ECC REG – 2 шт. HDD 3000 Gb 7200 rpm SATA for servers – 5 шт. RAID SAS контроллер LSI 2108 PCIe2 8 портов аппар (R"/>
        <s v="Обеспечение программное Бастион-2 - VideoNova"/>
        <s v="Система распознавания автомобильных номеров. 2 канала распознавания + 2 дополнительных обзорных канала"/>
        <s v="КВМ-коммутатор 8-портовый, PS/2, USB, VGA, с ЖК дисплеем, разъемом гирляндного подключения и поддержкой USB-периферии"/>
        <s v="Станция рабочая оператора DEPO Race ST318 (2 монитора)"/>
        <s v="Монитор 21.5&quot;, тип матрицы экрана TFT TN, разрешение 1920x1080 (16:9), подсветка без мерцания (Flicker-Free) подключение: VGA, DVI"/>
        <s v="3 этаж"/>
        <s v="4 этаж"/>
        <s v="5 этаж"/>
        <s v="6 этаж"/>
        <s v="185/1-2018-СОТ.C2 Приспособление помещений 1-6 этажа для нужд ООО «Газпром Комплектация» Система охранная телевизионная"/>
        <s v="Коробка монтажная "/>
        <s v="Блок розеток Rem-10 без шнура с выкл., 8 Sсhuko, вход IEC 60320 C14, 10A"/>
        <s v="Штекер аудио (СТ) 3.5мм"/>
        <s v="Кабель огнестойкий групповой прокладки для систем противопожарной защиты"/>
        <s v="Коробка ответвит. с 6 кабельными вводами д.25мм, IP55, 120х80х50мм"/>
        <s v="Клемник Полиамид 6.6,12р,110°С,450V, 32A, 4мм.кв."/>
        <s v="Труба ПВХ гибкая гофр. д.20мм"/>
        <s v="Держатель с защелкой, д.20мм"/>
        <s v="Кронштейн настенный для ЖК-мониторов, универсальное крепление VESA 200x200мм"/>
        <s v="Комплект рельс монтажный 2U для 19&quot; стойки"/>
        <s v="Кабель питания с заземлением (IEC320-C14 &gt; IEC320-C13) 10А/250В"/>
        <s v="Шнур питания с заземлением IEC 60320 C13/IEC 60320 C14, 10 А / 250 В (3 × 1,0), длина 1,8 м"/>
        <s v="Кабель для монитора VCOM VGA 15M/15M 5.0 метров"/>
        <s v="Кабель Nexport HDMI-HDMI 19M/19M, 5.0 метров, v1.4"/>
        <s v="Кабель VGA/SVGA вилка - VGA/SVGA вилка, 10м"/>
        <s v="Кабель HDMI-HDMI 10.0 метров, v1.4"/>
        <s v="Кабель мультимедийный USB2.0 A вилка-USB B вилка, 3м"/>
        <s v="Канал напольный 75x17 мм CSP-F, серый"/>
        <s v="Миниканал TMC 50x20"/>
        <s v="Угол внутренний AIM 50x20"/>
        <s v="Кабель КВМ с интерфейсами USB, VGA и разъемом SPHD 3-в-1 (1.8м)"/>
        <s v="Кабель КВМ кабель с интерфейсами USB, VGA и разъемом SPHD 3-в-1 (3м)"/>
        <s v="Набор для монтажа в стойку длинный/опционный"/>
        <s v="185/2-2018-СОТ.C1 Приспособление помещений 8-16 этажа для нужд ООО «Газпром ПХГ» Система охранная телевизионная"/>
        <s v="8 этаж"/>
        <s v="Видеосервер DEPO Storm 3400G2 (архив 12Тб)"/>
        <s v="9 этаж"/>
        <s v="10 этаж"/>
        <s v="11 этаж"/>
        <s v="Видеокамера внутренняя купольная IP, разрешение 4 Mp, чувствительность 0.05 лк (цвет, F1.2, АРУ вкл.), WDR(120 дБ), кодек сжатия Н265/H264/MPEG, тип объектива VF 2.8-12, ИК-подсветка 10-20, интерфейс передачи данных 1xRJ45, 1xBNC, 1xJack 3,5, скорость пер"/>
        <s v="12 этаж"/>
        <s v="13 этаж"/>
        <s v="14 этаж"/>
        <s v="15 этаж"/>
        <s v="16 этаж"/>
        <s v="185/2-2018-СОТ.C2 Приспособление помещений 8-16 этажа для нужд ООО «Газпром ПХГ» Система охранная телевизионная"/>
        <s v="185/3-2018-СОТ.С1 Приспособление помещений 16-21 этажа для нужд ООО «Газпром Флот» Система охранная телевизионная"/>
        <s v="17 этаж"/>
        <s v="18 этаж"/>
        <s v="19 этаж"/>
        <s v="20 этаж"/>
        <s v="21 этаж"/>
        <s v="185/3-2018-СОТ.С2 Приспособление помещений 16-21 этажа для нужд ООО «Газпром Флот» Система охранная телевизионная"/>
        <s v="185/1-2018-ЭОМ.СО2 Приспособление помещений 1-6 этажа для нужд ООО «Газпром Комплектация»"/>
        <s v="-2 этаж (Кроссовая, П2.а29)"/>
        <s v="Перемычка FBS 5-5 Кол-во клемм: 5  Цвет: Красный"/>
        <s v="Кабель огнестойкий силовой, не распространяющий горение, с изоляцией и оболочкой из полимерных композиций, не содержащих галогенов Диаметр наружный: 13,8 мм  Температура окружающей среды: от -50о до 50о С"/>
        <s v="Кабель огнестойкий силовой, не распространяющий горение, с изоляцией и оболочкой из полимерных композиций, не содержащих галогенов Диаметр наружный: 14,6 мм  Температура окружающей среды: от -50о до 50о С"/>
        <s v="Провод одножильный для электрических установок на напряжение до 450/750 В Цвет оболочки: желто-зеленый Диаметр наружный: 4,7 мм  Температура окружающей среды: от -50 до 65 оС"/>
        <s v="Труба гофрированная ПВХ 20 мм, с протяжкой, легкая Внутренний диаметр: 16 мм"/>
        <s v="Держатель с защелкой для трубы гофрированной ПВХ 20 мм"/>
        <s v="Наконечник кабельный медный луженый ТМЛ6-6-4 Диаметр винта: М6  Сечение жилы: 6 мм2"/>
        <s v="-1 этаж (Кроссовая, П1.13)"/>
        <s v="1 этаж (ЦПО 1.06)"/>
        <s v="Розетка силовая 16 А, 250 В для установки в ПВХ-короб в составе:"/>
        <s v="Рамка-суппорт под 2 модуля  Цвет: белый"/>
        <s v="Розетка электрическая с заземлением, 2Р+Е, со шторками Кол-во модулей: 2 модуля Цвет: белый Размер установочный: 43х43 мм"/>
        <s v="Фильтр сетевой 230 В, 10 А Количество розеток: 6 шт. Длина сетевого шнура: 1,8 м"/>
        <s v="Панель распределительная в серверном шкафу в составе:"/>
        <s v="Панель 19” с DIN-рейкой PS-3U"/>
        <s v="Выключатель автоматический однополюсный модульный 25 А, тип С, OptiDin ВМ63-1С25-УХЛ3"/>
        <s v="Выключатель автоматический однополюсный модульный 16 А, тип С, OptiDin ВМ63-1С16-УХЛ3"/>
        <s v="Шина нулевая в корпусе 2х15 для установки на DIN-рейку, 125 А"/>
        <s v="Кабель огнестойкий силовой, не распространяющий горение, с изоляцией и оболочкой из полимерных композиций, не содержащих галогенов Диаметр наружный: 20,9 мм  Температура окружающей среды: от -50о до 50о С"/>
        <s v="Короб с крышкой, с направляющими для установки разделителей, 100х60 мм, TA-GN цвет белый, L=2 м"/>
        <s v="Угол плоский для короба TA-GN 100х60"/>
        <s v="Угол внутренний изменяемый для короба TA-GN 100х60"/>
        <s v="Тройник для короба TA-GN 100х60"/>
        <s v="Накладка на стык профиля для короба TA-GN 100х60"/>
        <s v="Накладка на стык крышки для короба TA-GN 100х60"/>
        <s v="Заглушка торцевая для короба TA-GN 100х60"/>
        <s v="2 этаж (Серверная 02.24)"/>
        <s v="Кабель огнестойкий силовой, не распространяющий горение, с изоляцией и оболочкой из полимерных композиций, не содержащих галогенов Диаметр наружный: 13,8 мм  Температура окружающей среды : от -50о до 50о С"/>
        <s v="Кабель огнестойкий силовой, не распространяющий горение, с изоляцией и оболочкой из полимерных композиций, не содержащих галогенов Диаметр наружный: 14,6 мм  Температура окружающей среды : от -50о до 50о С"/>
        <s v="3 этаж (Кроссовая 03.44)"/>
        <s v="4 этаж (Кроссовая 04.41)"/>
        <s v="5 этаж (Кроссовая 05.22)"/>
        <s v="Коробка электрическая в составе:"/>
        <s v="6 этаж (Кроссовая 06.28)"/>
        <s v="185/3-2018-ЭОМ.СО2 Приспособление помещений 16-21 этажа для нужд ООО «Газпром Флот»"/>
        <s v="17 этаж (Серверная ИТ 17.05)"/>
        <s v="18 этаж (Серверная ИТ 18.06)"/>
        <s v="19 этаж (Серверная ИТ 19.13)"/>
        <s v="20 этаж (Серверная ИТ 20.11)"/>
        <s v="21 этаж (Кроссовая 21.09)"/>
      </sharedItems>
    </cacheField>
    <cacheField name="p/n" numFmtId="0">
      <sharedItems containsBlank="1" containsMixedTypes="1" containsNumber="1" containsInteger="1" minValue="9192025" maxValue="9192025" count="141">
        <m/>
        <s v="КВПнг(А)-НF-5е 4x2x0,52"/>
        <s v="24458MD-C5E"/>
        <s v="C5E-154GY-5MB"/>
        <s v="C5E-154GY-3MB"/>
        <s v="C5E-154GY-2MB"/>
        <s v="C5E-154GY-1MB"/>
        <s v="SM1-01-EW"/>
        <s v="KJ458MT-C5E-WH"/>
        <s v="CM2-KU-EW"/>
        <s v="ШТК-СП-48.8.12-48АА-9005"/>
        <s v="КВ-Щ-55.210А"/>
        <s v="ГКО-1-6-9005"/>
        <s v="ПЗ-19/500.200А"/>
        <s v="ППГнг(А)-FRHF ТУ 16 К71-304- 2001"/>
        <s v="КМ-2-50"/>
        <s v="REC-FOPN-8-24-GY"/>
        <s v="REC-FPN1-8SC-GY"/>
        <s v="KLC2-D-S"/>
        <s v="FCS-P9-1M"/>
        <s v="KDZS"/>
        <s v="FCS-9/9-1M"/>
        <s v="FCS-9/9-2M"/>
        <s v="FB-4R/C4LU-S"/>
        <s v="СМ06521"/>
        <n v="9192025"/>
        <s v="51020R"/>
        <s v="50220R"/>
        <s v="UHH31-D036-300-100"/>
        <s v="UHH31-D036-200-100"/>
        <s v="UHH31-D036-150-100"/>
        <s v="МГКП"/>
        <s v="ШТК-М-22.6.10-1ААА"/>
        <s v="КВ-Щ-55.420"/>
        <s v="ГКО-4.62"/>
        <s v="ПЗ-ШТК-М"/>
        <s v="R-FAN-2T"/>
        <s v="R-10-Cord-C13-S-1.8"/>
        <s v="R-10-8S-V-440-Z"/>
        <s v="R-10-Cord-C13-C14-1.8"/>
        <s v="ДЕШК.435241.019-02"/>
        <s v="Rail Kit 19&quot; 2U"/>
        <s v="ДЕШК.563473.005"/>
        <s v="CY504"/>
        <s v="ДЕШК.435341.009-02"/>
        <s v="ДЕШК.305611.007"/>
        <s v="ДЕШК.563474.002"/>
        <s v="R-FAN-6K-1U-9005"/>
        <s v="R-32-10S-10C13-10C19-A-Am"/>
        <s v="ДЕШК.435341.009-03"/>
        <s v="SVP-17/IP-12"/>
        <s v="9192025"/>
        <s v="01786"/>
        <s v="01415"/>
        <s v="01829"/>
        <s v="00833"/>
        <s v="00887"/>
        <s v="GTA-SN 60"/>
        <s v="01776"/>
        <s v="01745"/>
        <s v="10453"/>
        <s v="76656B"/>
        <s v="BC5E-4-LSHF"/>
        <s v="GE41255"/>
        <s v="СМК 773-326 арт. UKZ-001-326"/>
        <s v="КМПн 2/9-1 арт. МКР42-N-09-31-01"/>
        <s v="Elsys-ZCP"/>
        <s v="арт. 3044076"/>
        <s v="арт. 3044086"/>
        <s v="арт. 3044092"/>
        <s v="арт. 3047028"/>
        <s v="арт. 3047235"/>
        <s v="арт. 3030190"/>
        <s v="арт. 0800886"/>
        <s v="Кат. №DIS1376407 "/>
        <s v="ППГнг(А)-FRHF-0,66 3x1,5 ТУ 3500-066-21059747-2009"/>
        <s v="ППГнг(А)-FRHF-0,66 3x2,5 ТУ 3500-066-21059747-2009"/>
        <s v="ППГнг(А)-FRHF-0,66 5x10 ТУ 3500-066-21059747-2009"/>
        <s v="ПуГВ З-Ж 1х6 ТУ 16-705.501-2010"/>
        <s v="У134 IEK UZMA-BIK-Y134-S"/>
        <s v="арт. 40830"/>
        <s v="LTV-GICDM4-E701-V1"/>
        <s v="LTV-GICDM4-E602-M1"/>
        <s v="LTV-GICDM3-E602-V2"/>
        <s v="ШОРОХ-8"/>
        <s v="MX-225"/>
        <s v="DEPO Race ST318 W10_P64/ Z270/i7-6700/ 4G2133/ SSD128G/ DVD±RW/ 2G_Q-P600/USB3.0/KBu/Mu/ 500W/RMK/ CAR3WS"/>
        <s v="&quot;Интеллект&quot; - Удаленное рабочее место мониторинга (УРММ)"/>
        <s v="&quot;Интеллект&quot; - Удаленное рабочее место администратора (УРМА)"/>
        <s v="ST 4UA"/>
        <s v="LTV-GMCL-2213"/>
        <s v="LH32DMEPLGC/CI"/>
        <s v="СИПБ3КА.9-11"/>
        <s v="СИПБ1КА.9-11"/>
        <s v="БТ-23,6w-УЛ з/н 0204"/>
        <s v="ВС-1.4.2500 ДС"/>
        <s v="DEPO Storm 3400G2 W10_fW64/ 2xE5-2620v4/ 16GBRE2/ A8405/ AFM7/ 1DT240/ 6T8000G7/ 4T8000G7/ 2GLAN_i210/8D/6E/2CH/ IPMI+/ 550W2HS1/ RMK/ CAR3S"/>
        <s v="&quot;Интеллект&quot; - Система защиты Guardant"/>
        <s v="&quot;Интеллект&quot; - Ядро системы"/>
        <s v="&quot;Интеллект&quot; - Подключение видеоканала"/>
        <s v="&quot;Интеллект&quot; - Подключение аудиоканала"/>
        <s v="DEPO Storm W10_fW64/ 3400G2 2xE5-2620v4/ 16GBRE2/A8405/AFM7/1DT240/ 5T4000G7/ 2T4000G7/ 2GLAN_i210/8D/6E/2CH/IPMI+/ 550W2HS1/ RMK/ CAR3S"/>
        <s v="Aquarius Srv T50 D26"/>
        <s v="Бастион-2 - VideoNova"/>
        <s v="VideoNova-Номер (исп.2) A50-IP-2"/>
        <s v="CL5708N"/>
        <s v="DEPO Race ST318 W10_P64/ Z270/ i7-6700/ 4G2133/ SSD128G/1024_GT710/ USB3.0/ KBu/Mu/ 500W/ RMK/ CAR3WS"/>
        <s v="S22E200B"/>
        <s v="СИПБ1,5БА.9-11"/>
        <s v="LTV-BMW-JB3-E"/>
        <s v="NP-107"/>
        <s v="КПСнг(А)-FRHF 2х2х0,75"/>
        <s v="53900R"/>
        <s v="43312NY"/>
        <s v="91920"/>
        <s v="51020"/>
        <s v="LTV-BW02-AS"/>
        <s v="PWC-IEC13-IEC14-5.0-BK"/>
        <s v="VVG6448-5M"/>
        <s v="NP-HM\HM-RBB-5"/>
        <s v="BW1476"/>
        <s v="SP3041"/>
        <s v="PL1305"/>
        <s v="01332"/>
        <s v="00313"/>
        <s v="00655"/>
        <s v="2L-5202U"/>
        <s v="2L-5203U"/>
        <s v="2Х-010G"/>
        <s v="DEPO Storm 3400G2 W10_fW64/ E5-2620v4/ 16GBRE2/ A8405/ AFM7/ 5T4000G7/ 2GLAN_i210/ 8D/ 6E/2CH/ IPMI+/ 550W2HS1/ RMK/ CAR3S"/>
        <s v="Brava PDA-BN  кат. 10453"/>
        <s v="Brava кат. №76482B"/>
        <s v="Pilot L"/>
        <s v="КП-АВ"/>
        <s v="арт. 103548 ТУ3421-040-05758109-2009"/>
        <s v="арт. 103545 ТУ3421-040-05758109-2009"/>
        <s v="арт. YND10-2-15-125"/>
        <s v="ППГнг(А)-FRHF-0,66 5x6 ТУ 3500-066-21059747-2009"/>
        <s v="01729"/>
        <s v="01761"/>
        <s v="00874"/>
      </sharedItems>
    </cacheField>
    <cacheField name="Производитель" numFmtId="0">
      <sharedItems containsBlank="1" count="36">
        <m/>
        <s v="НПП «Спецкабель»"/>
        <s v="AESP, Россия"/>
        <s v="ЦМО"/>
        <s v="АО «Электрокабель»"/>
        <s v="АО «ДКС»"/>
        <s v="ИЕК"/>
        <s v="НПЛ-38080, Россия"/>
        <s v="Связь инжиниринг"/>
        <s v="Спецвидеопроект, Россия"/>
        <s v="GreenEl"/>
        <s v="ГК «ИЭК»"/>
        <s v="ООО «НИЦ «ФОРС»"/>
        <s v="OOO «Феникс Контакт РУС»"/>
        <s v="Компания «Техэлектро»"/>
        <s v="LTV"/>
        <s v="Комком"/>
        <s v="ООО «Современные технологии»"/>
        <s v="DEPO"/>
        <s v="ITV"/>
        <s v="Evetron"/>
        <s v="Samsung"/>
        <s v="Bilteh"/>
        <s v="АРМ Технологии"/>
        <s v="Aquarius"/>
        <s v="НИЦ ФОРС"/>
        <s v="ATEN"/>
        <s v="Самсунг"/>
        <s v="ЗАО «ЧИП и ДИП»"/>
        <s v="LTV "/>
        <s v="Hyperline"/>
        <s v="VCOM"/>
        <s v="Nexport"/>
        <s v="Юлмарт"/>
        <s v="ООО «Защита информационных систем»"/>
        <s v="АО «КЭАЗ»"/>
      </sharedItems>
    </cacheField>
    <cacheField name="Ед.изм." numFmtId="0">
      <sharedItems containsBlank="1" count="6">
        <m/>
        <s v="км"/>
        <s v="шт."/>
        <s v="компл."/>
        <s v="м"/>
        <s v="упак."/>
      </sharedItems>
    </cacheField>
    <cacheField name="Кол-во" numFmtId="0">
      <sharedItems containsBlank="1" containsMixedTypes="1" containsNumber="1" minValue="1E-3" maxValue="1800" count="160">
        <m/>
        <n v="1.02"/>
        <n v="2"/>
        <n v="1"/>
        <n v="13"/>
        <n v="20"/>
        <n v="12"/>
        <n v="24"/>
        <n v="5"/>
        <n v="1E-3"/>
        <n v="4"/>
        <n v="0.1"/>
        <n v="400"/>
        <n v="800"/>
        <n v="1.3"/>
        <n v="3"/>
        <n v="520"/>
        <n v="1040"/>
        <n v="1.1000000000000001"/>
        <n v="9"/>
        <n v="10"/>
        <n v="18"/>
        <n v="440"/>
        <n v="880"/>
        <n v="2.17"/>
        <n v="11"/>
        <n v="22"/>
        <n v="900"/>
        <n v="1800"/>
        <n v="0.95"/>
        <n v="8"/>
        <n v="16"/>
        <n v="380"/>
        <n v="760"/>
        <n v="1.33"/>
        <n v="550"/>
        <n v="1670"/>
        <n v="1.35"/>
        <n v="540"/>
        <n v="1080"/>
        <n v="1.03"/>
        <n v="420"/>
        <n v="840"/>
        <n v="0.66"/>
        <n v="7"/>
        <n v="14"/>
        <n v="270"/>
        <s v="1"/>
        <s v="2"/>
        <s v="3"/>
        <s v="4"/>
        <s v="8"/>
        <s v="6"/>
        <s v="2,0"/>
        <s v="12"/>
        <s v="13"/>
        <s v="24"/>
        <s v="800"/>
        <s v="2200"/>
        <s v="2,1"/>
        <s v="14"/>
        <s v="26"/>
        <s v="1600"/>
        <s v="0,68"/>
        <s v="270"/>
        <s v="540"/>
        <s v="4,5"/>
        <s v="41"/>
        <s v="42"/>
        <s v="28"/>
        <s v="56"/>
        <s v="32"/>
        <s v="16"/>
        <s v="5"/>
        <s v="50"/>
        <s v="1800"/>
        <s v="3600"/>
        <s v="4,36"/>
        <s v="46"/>
        <s v="40"/>
        <s v="15"/>
        <s v="0,70"/>
        <s v="66"/>
        <s v="1700"/>
        <s v="4400"/>
        <s v="33"/>
        <s v="2,8"/>
        <s v="21"/>
        <s v="22"/>
        <s v="1120"/>
        <s v="3240"/>
        <s v="25"/>
        <s v="48"/>
        <s v="1200"/>
        <s v="2400"/>
        <s v="30"/>
        <s v="80"/>
        <s v="9"/>
        <s v="3200"/>
        <s v="3,1"/>
        <s v="23"/>
        <s v="1240"/>
        <s v="3480"/>
        <s v="0,9"/>
        <s v="380"/>
        <s v="760"/>
        <s v="1,53"/>
        <s v="10"/>
        <s v="11"/>
        <s v="20"/>
        <s v="620"/>
        <s v="1740"/>
        <s v="0,94"/>
        <s v="1260"/>
        <s v="0,001"/>
        <s v="0,15"/>
        <s v="1,22"/>
        <s v="500"/>
        <s v="1350"/>
        <s v="0,7"/>
        <s v="18"/>
        <s v="300"/>
        <s v="600"/>
        <n v="6"/>
        <n v="15"/>
        <s v="0,110"/>
        <s v="0,120"/>
        <s v="0,020"/>
        <s v="0,04"/>
        <s v="0,100"/>
        <s v="0,02"/>
        <s v="0,12"/>
        <s v="0,14"/>
        <s v="60"/>
        <s v="0,11"/>
        <s v="0,150"/>
        <s v="0,245"/>
        <s v="7"/>
        <s v="31"/>
        <s v="64"/>
        <n v="5.0000000000000001E-3"/>
        <n v="0.01"/>
        <s v="53"/>
        <s v="0,050"/>
        <s v="0,660"/>
        <s v="2000"/>
        <s v="75"/>
        <s v="0,41"/>
        <s v="245"/>
        <s v="0,170"/>
        <s v="0,290"/>
        <s v="0,060"/>
        <s v="0,06"/>
        <s v="0,250"/>
        <s v="0,160"/>
        <s v="0,155"/>
        <s v="0,240"/>
        <s v="0,180"/>
        <s v="0,085"/>
        <s v="0,130"/>
      </sharedItems>
    </cacheField>
    <cacheField name="поставщик" numFmtId="0">
      <sharedItems containsBlank="1" count="15">
        <m/>
        <s v="НПП «Спецкабель»"/>
        <s v="АЕСП"/>
        <s v="Линдекс"/>
        <s v="НК"/>
        <s v="ДКС"/>
        <s v="Связь инжиниринг"/>
        <s v="Луис"/>
        <s v="Видеоглаз"/>
        <s v="DEPO"/>
        <s v="ITV"/>
        <s v="VMG"/>
        <s v="OCS"/>
        <s v="Bilteh"/>
        <s v="АРМ Технологии"/>
      </sharedItems>
    </cacheField>
    <cacheField name="Закупка, руб" numFmtId="0">
      <sharedItems containsString="0" containsBlank="1" containsNumber="1" minValue="4" maxValue="791091.58"/>
    </cacheField>
    <cacheField name="Закупка, $" numFmtId="0">
      <sharedItems containsString="0" containsBlank="1" containsNumber="1" minValue="8.8000000000000007" maxValue="1432" count="10">
        <m/>
        <n v="648"/>
        <n v="148"/>
        <n v="660"/>
        <n v="1432"/>
        <n v="300.8"/>
        <n v="1292.01"/>
        <n v="8.8000000000000007"/>
        <n v="12"/>
        <n v="22.8"/>
      </sharedItems>
    </cacheField>
    <cacheField name="Закупка, EUR" numFmtId="0">
      <sharedItems containsString="0" containsBlank="1" containsNumber="1" minValue="349.29999999999995" maxValue="349.29999999999995" count="2">
        <m/>
        <n v="349.29999999999995"/>
      </sharedItems>
    </cacheField>
    <cacheField name="Рекомендованная, руб" numFmtId="0">
      <sharedItems containsString="0" containsBlank="1" containsNumber="1" minValue="7.3" maxValue="930696"/>
    </cacheField>
    <cacheField name="Рекомендованная, $" numFmtId="0">
      <sharedItems containsString="0" containsBlank="1" containsNumber="1" minValue="11" maxValue="1790" count="10">
        <m/>
        <n v="810"/>
        <n v="185"/>
        <n v="825"/>
        <n v="1790"/>
        <n v="376"/>
        <n v="1615"/>
        <n v="11"/>
        <n v="15"/>
        <n v="28.5"/>
      </sharedItems>
    </cacheField>
    <cacheField name="Рекомендованная, EUR" numFmtId="0">
      <sharedItems containsString="0" containsBlank="1" containsNumber="1" containsInteger="1" minValue="499" maxValue="499" count="2">
        <m/>
        <n v="499"/>
      </sharedItems>
    </cacheField>
    <cacheField name="Цена закупки с НДС" numFmtId="0">
      <sharedItems containsSemiMixedTypes="0" containsString="0" containsNumber="1" minValue="0" maxValue="791091.58"/>
    </cacheField>
    <cacheField name="Сумма закупки с НДС" numFmtId="0">
      <sharedItems containsSemiMixedTypes="0" containsString="0" containsNumber="1" minValue="0" maxValue="791091.58"/>
    </cacheField>
    <cacheField name="Цена продажи без НДС" numFmtId="0">
      <sharedItems containsSemiMixedTypes="0" containsString="0" containsNumber="1" containsInteger="1" minValue="0" maxValue="788726" count="65">
        <n v="0"/>
        <n v="3992"/>
        <n v="162"/>
        <n v="102"/>
        <n v="145"/>
        <n v="152"/>
        <n v="34"/>
        <n v="65763"/>
        <n v="763"/>
        <n v="399"/>
        <n v="873"/>
        <n v="839"/>
        <n v="4178"/>
        <n v="83"/>
        <n v="7"/>
        <n v="567"/>
        <n v="597"/>
        <n v="88136"/>
        <n v="60"/>
        <n v="24577"/>
        <n v="1433"/>
        <n v="356"/>
        <n v="424"/>
        <n v="3831"/>
        <n v="246"/>
        <n v="1806"/>
        <n v="46678"/>
        <n v="10662"/>
        <n v="47543"/>
        <n v="9238"/>
        <n v="10212"/>
        <n v="103153"/>
        <n v="15467"/>
        <n v="41526"/>
        <n v="35"/>
        <n v="17787"/>
        <n v="31711"/>
        <n v="576"/>
        <n v="723"/>
        <n v="119066"/>
        <n v="32985"/>
        <n v="49946"/>
        <n v="47373"/>
        <n v="21668"/>
        <n v="105212"/>
        <n v="270621"/>
        <n v="788726"/>
        <n v="1600"/>
        <n v="20300"/>
        <n v="6000"/>
        <n v="4000"/>
        <n v="575166"/>
        <n v="93068"/>
        <n v="7382"/>
        <n v="1356"/>
        <n v="29"/>
        <n v="44508"/>
        <n v="388"/>
        <n v="413"/>
        <n v="716"/>
        <n v="634"/>
        <n v="865"/>
        <n v="1643"/>
        <n v="442934"/>
        <n v="106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44">
  <r>
    <x v="0"/>
    <x v="0"/>
    <x v="0"/>
    <x v="0"/>
    <x v="0"/>
  </r>
  <r>
    <x v="1"/>
    <x v="0"/>
    <x v="0"/>
    <x v="0"/>
    <x v="0"/>
  </r>
  <r>
    <x v="2"/>
    <x v="1"/>
    <x v="1"/>
    <x v="1"/>
    <x v="1"/>
  </r>
  <r>
    <x v="3"/>
    <x v="2"/>
    <x v="1"/>
    <x v="1"/>
    <x v="2"/>
  </r>
  <r>
    <x v="4"/>
    <x v="3"/>
    <x v="1"/>
    <x v="1"/>
    <x v="2"/>
  </r>
  <r>
    <x v="5"/>
    <x v="0"/>
    <x v="0"/>
    <x v="0"/>
    <x v="0"/>
  </r>
  <r>
    <x v="6"/>
    <x v="4"/>
    <x v="1"/>
    <x v="1"/>
    <x v="3"/>
  </r>
  <r>
    <x v="7"/>
    <x v="5"/>
    <x v="1"/>
    <x v="1"/>
    <x v="3"/>
  </r>
  <r>
    <x v="8"/>
    <x v="0"/>
    <x v="0"/>
    <x v="0"/>
    <x v="0"/>
  </r>
  <r>
    <x v="9"/>
    <x v="6"/>
    <x v="1"/>
    <x v="1"/>
    <x v="2"/>
  </r>
  <r>
    <x v="10"/>
    <x v="7"/>
    <x v="1"/>
    <x v="1"/>
    <x v="4"/>
  </r>
  <r>
    <x v="11"/>
    <x v="8"/>
    <x v="1"/>
    <x v="1"/>
    <x v="2"/>
  </r>
  <r>
    <x v="12"/>
    <x v="9"/>
    <x v="1"/>
    <x v="1"/>
    <x v="2"/>
  </r>
  <r>
    <x v="13"/>
    <x v="10"/>
    <x v="1"/>
    <x v="1"/>
    <x v="5"/>
  </r>
  <r>
    <x v="14"/>
    <x v="11"/>
    <x v="1"/>
    <x v="1"/>
    <x v="3"/>
  </r>
  <r>
    <x v="15"/>
    <x v="0"/>
    <x v="0"/>
    <x v="0"/>
    <x v="0"/>
  </r>
  <r>
    <x v="16"/>
    <x v="12"/>
    <x v="2"/>
    <x v="2"/>
    <x v="2"/>
  </r>
  <r>
    <x v="17"/>
    <x v="13"/>
    <x v="3"/>
    <x v="1"/>
    <x v="2"/>
  </r>
  <r>
    <x v="18"/>
    <x v="14"/>
    <x v="4"/>
    <x v="1"/>
    <x v="3"/>
  </r>
  <r>
    <x v="19"/>
    <x v="0"/>
    <x v="0"/>
    <x v="0"/>
    <x v="0"/>
  </r>
  <r>
    <x v="20"/>
    <x v="15"/>
    <x v="5"/>
    <x v="1"/>
    <x v="5"/>
  </r>
  <r>
    <x v="21"/>
    <x v="16"/>
    <x v="5"/>
    <x v="3"/>
    <x v="2"/>
  </r>
  <r>
    <x v="22"/>
    <x v="17"/>
    <x v="5"/>
    <x v="3"/>
    <x v="2"/>
  </r>
  <r>
    <x v="23"/>
    <x v="18"/>
    <x v="5"/>
    <x v="3"/>
    <x v="2"/>
  </r>
  <r>
    <x v="24"/>
    <x v="19"/>
    <x v="5"/>
    <x v="3"/>
    <x v="2"/>
  </r>
  <r>
    <x v="25"/>
    <x v="20"/>
    <x v="5"/>
    <x v="1"/>
    <x v="2"/>
  </r>
  <r>
    <x v="26"/>
    <x v="21"/>
    <x v="4"/>
    <x v="1"/>
    <x v="5"/>
  </r>
  <r>
    <x v="27"/>
    <x v="22"/>
    <x v="5"/>
    <x v="1"/>
    <x v="2"/>
  </r>
  <r>
    <x v="28"/>
    <x v="23"/>
    <x v="6"/>
    <x v="3"/>
    <x v="4"/>
  </r>
  <r>
    <x v="29"/>
    <x v="0"/>
    <x v="0"/>
    <x v="0"/>
    <x v="0"/>
  </r>
  <r>
    <x v="1"/>
    <x v="0"/>
    <x v="0"/>
    <x v="0"/>
    <x v="0"/>
  </r>
  <r>
    <x v="2"/>
    <x v="1"/>
    <x v="1"/>
    <x v="1"/>
    <x v="6"/>
  </r>
  <r>
    <x v="3"/>
    <x v="2"/>
    <x v="1"/>
    <x v="1"/>
    <x v="2"/>
  </r>
  <r>
    <x v="4"/>
    <x v="3"/>
    <x v="1"/>
    <x v="1"/>
    <x v="2"/>
  </r>
  <r>
    <x v="5"/>
    <x v="0"/>
    <x v="0"/>
    <x v="0"/>
    <x v="0"/>
  </r>
  <r>
    <x v="6"/>
    <x v="4"/>
    <x v="1"/>
    <x v="1"/>
    <x v="7"/>
  </r>
  <r>
    <x v="7"/>
    <x v="5"/>
    <x v="1"/>
    <x v="1"/>
    <x v="7"/>
  </r>
  <r>
    <x v="8"/>
    <x v="0"/>
    <x v="0"/>
    <x v="0"/>
    <x v="0"/>
  </r>
  <r>
    <x v="9"/>
    <x v="6"/>
    <x v="1"/>
    <x v="1"/>
    <x v="2"/>
  </r>
  <r>
    <x v="10"/>
    <x v="7"/>
    <x v="1"/>
    <x v="1"/>
    <x v="4"/>
  </r>
  <r>
    <x v="11"/>
    <x v="8"/>
    <x v="1"/>
    <x v="1"/>
    <x v="2"/>
  </r>
  <r>
    <x v="12"/>
    <x v="9"/>
    <x v="1"/>
    <x v="1"/>
    <x v="2"/>
  </r>
  <r>
    <x v="13"/>
    <x v="10"/>
    <x v="1"/>
    <x v="1"/>
    <x v="5"/>
  </r>
  <r>
    <x v="14"/>
    <x v="11"/>
    <x v="1"/>
    <x v="1"/>
    <x v="3"/>
  </r>
  <r>
    <x v="15"/>
    <x v="0"/>
    <x v="0"/>
    <x v="0"/>
    <x v="0"/>
  </r>
  <r>
    <x v="16"/>
    <x v="12"/>
    <x v="2"/>
    <x v="2"/>
    <x v="2"/>
  </r>
  <r>
    <x v="17"/>
    <x v="13"/>
    <x v="3"/>
    <x v="1"/>
    <x v="2"/>
  </r>
  <r>
    <x v="18"/>
    <x v="14"/>
    <x v="4"/>
    <x v="1"/>
    <x v="8"/>
  </r>
  <r>
    <x v="19"/>
    <x v="0"/>
    <x v="0"/>
    <x v="0"/>
    <x v="0"/>
  </r>
  <r>
    <x v="20"/>
    <x v="15"/>
    <x v="5"/>
    <x v="1"/>
    <x v="5"/>
  </r>
  <r>
    <x v="21"/>
    <x v="16"/>
    <x v="5"/>
    <x v="3"/>
    <x v="2"/>
  </r>
  <r>
    <x v="22"/>
    <x v="17"/>
    <x v="5"/>
    <x v="3"/>
    <x v="2"/>
  </r>
  <r>
    <x v="23"/>
    <x v="18"/>
    <x v="5"/>
    <x v="3"/>
    <x v="2"/>
  </r>
  <r>
    <x v="24"/>
    <x v="19"/>
    <x v="5"/>
    <x v="3"/>
    <x v="2"/>
  </r>
  <r>
    <x v="25"/>
    <x v="20"/>
    <x v="5"/>
    <x v="0"/>
    <x v="2"/>
  </r>
  <r>
    <x v="26"/>
    <x v="21"/>
    <x v="4"/>
    <x v="1"/>
    <x v="5"/>
  </r>
  <r>
    <x v="27"/>
    <x v="22"/>
    <x v="5"/>
    <x v="1"/>
    <x v="2"/>
  </r>
  <r>
    <x v="28"/>
    <x v="23"/>
    <x v="6"/>
    <x v="3"/>
    <x v="4"/>
  </r>
  <r>
    <x v="30"/>
    <x v="0"/>
    <x v="0"/>
    <x v="0"/>
    <x v="0"/>
  </r>
  <r>
    <x v="1"/>
    <x v="0"/>
    <x v="0"/>
    <x v="0"/>
    <x v="0"/>
  </r>
  <r>
    <x v="2"/>
    <x v="1"/>
    <x v="1"/>
    <x v="1"/>
    <x v="9"/>
  </r>
  <r>
    <x v="3"/>
    <x v="2"/>
    <x v="1"/>
    <x v="1"/>
    <x v="2"/>
  </r>
  <r>
    <x v="4"/>
    <x v="3"/>
    <x v="1"/>
    <x v="1"/>
    <x v="2"/>
  </r>
  <r>
    <x v="5"/>
    <x v="0"/>
    <x v="0"/>
    <x v="0"/>
    <x v="0"/>
  </r>
  <r>
    <x v="6"/>
    <x v="4"/>
    <x v="1"/>
    <x v="1"/>
    <x v="10"/>
  </r>
  <r>
    <x v="7"/>
    <x v="5"/>
    <x v="1"/>
    <x v="1"/>
    <x v="10"/>
  </r>
  <r>
    <x v="8"/>
    <x v="0"/>
    <x v="0"/>
    <x v="0"/>
    <x v="0"/>
  </r>
  <r>
    <x v="9"/>
    <x v="6"/>
    <x v="1"/>
    <x v="1"/>
    <x v="2"/>
  </r>
  <r>
    <x v="10"/>
    <x v="7"/>
    <x v="1"/>
    <x v="1"/>
    <x v="4"/>
  </r>
  <r>
    <x v="11"/>
    <x v="8"/>
    <x v="1"/>
    <x v="1"/>
    <x v="2"/>
  </r>
  <r>
    <x v="12"/>
    <x v="9"/>
    <x v="1"/>
    <x v="1"/>
    <x v="2"/>
  </r>
  <r>
    <x v="13"/>
    <x v="10"/>
    <x v="1"/>
    <x v="1"/>
    <x v="5"/>
  </r>
  <r>
    <x v="14"/>
    <x v="11"/>
    <x v="1"/>
    <x v="1"/>
    <x v="3"/>
  </r>
  <r>
    <x v="15"/>
    <x v="0"/>
    <x v="0"/>
    <x v="0"/>
    <x v="0"/>
  </r>
  <r>
    <x v="16"/>
    <x v="12"/>
    <x v="2"/>
    <x v="2"/>
    <x v="2"/>
  </r>
  <r>
    <x v="17"/>
    <x v="13"/>
    <x v="3"/>
    <x v="1"/>
    <x v="2"/>
  </r>
  <r>
    <x v="18"/>
    <x v="14"/>
    <x v="4"/>
    <x v="1"/>
    <x v="10"/>
  </r>
  <r>
    <x v="19"/>
    <x v="0"/>
    <x v="0"/>
    <x v="0"/>
    <x v="0"/>
  </r>
  <r>
    <x v="20"/>
    <x v="15"/>
    <x v="5"/>
    <x v="1"/>
    <x v="5"/>
  </r>
  <r>
    <x v="21"/>
    <x v="16"/>
    <x v="5"/>
    <x v="3"/>
    <x v="2"/>
  </r>
  <r>
    <x v="22"/>
    <x v="17"/>
    <x v="5"/>
    <x v="3"/>
    <x v="2"/>
  </r>
  <r>
    <x v="23"/>
    <x v="18"/>
    <x v="5"/>
    <x v="3"/>
    <x v="2"/>
  </r>
  <r>
    <x v="24"/>
    <x v="19"/>
    <x v="5"/>
    <x v="3"/>
    <x v="2"/>
  </r>
  <r>
    <x v="31"/>
    <x v="20"/>
    <x v="5"/>
    <x v="0"/>
    <x v="2"/>
  </r>
  <r>
    <x v="26"/>
    <x v="21"/>
    <x v="4"/>
    <x v="1"/>
    <x v="5"/>
  </r>
  <r>
    <x v="27"/>
    <x v="22"/>
    <x v="5"/>
    <x v="1"/>
    <x v="2"/>
  </r>
  <r>
    <x v="28"/>
    <x v="23"/>
    <x v="6"/>
    <x v="3"/>
    <x v="4"/>
  </r>
  <r>
    <x v="32"/>
    <x v="0"/>
    <x v="0"/>
    <x v="0"/>
    <x v="0"/>
  </r>
  <r>
    <x v="1"/>
    <x v="0"/>
    <x v="0"/>
    <x v="0"/>
    <x v="0"/>
  </r>
  <r>
    <x v="2"/>
    <x v="1"/>
    <x v="1"/>
    <x v="1"/>
    <x v="11"/>
  </r>
  <r>
    <x v="3"/>
    <x v="2"/>
    <x v="1"/>
    <x v="1"/>
    <x v="2"/>
  </r>
  <r>
    <x v="4"/>
    <x v="3"/>
    <x v="1"/>
    <x v="1"/>
    <x v="2"/>
  </r>
  <r>
    <x v="5"/>
    <x v="0"/>
    <x v="0"/>
    <x v="0"/>
    <x v="0"/>
  </r>
  <r>
    <x v="6"/>
    <x v="4"/>
    <x v="1"/>
    <x v="1"/>
    <x v="12"/>
  </r>
  <r>
    <x v="7"/>
    <x v="5"/>
    <x v="1"/>
    <x v="1"/>
    <x v="12"/>
  </r>
  <r>
    <x v="8"/>
    <x v="0"/>
    <x v="0"/>
    <x v="0"/>
    <x v="0"/>
  </r>
  <r>
    <x v="9"/>
    <x v="6"/>
    <x v="1"/>
    <x v="1"/>
    <x v="2"/>
  </r>
  <r>
    <x v="10"/>
    <x v="7"/>
    <x v="1"/>
    <x v="1"/>
    <x v="4"/>
  </r>
  <r>
    <x v="11"/>
    <x v="8"/>
    <x v="1"/>
    <x v="1"/>
    <x v="2"/>
  </r>
  <r>
    <x v="12"/>
    <x v="9"/>
    <x v="1"/>
    <x v="1"/>
    <x v="2"/>
  </r>
  <r>
    <x v="13"/>
    <x v="10"/>
    <x v="1"/>
    <x v="1"/>
    <x v="5"/>
  </r>
  <r>
    <x v="14"/>
    <x v="11"/>
    <x v="1"/>
    <x v="1"/>
    <x v="3"/>
  </r>
  <r>
    <x v="15"/>
    <x v="0"/>
    <x v="0"/>
    <x v="0"/>
    <x v="0"/>
  </r>
  <r>
    <x v="16"/>
    <x v="12"/>
    <x v="2"/>
    <x v="2"/>
    <x v="2"/>
  </r>
  <r>
    <x v="17"/>
    <x v="13"/>
    <x v="3"/>
    <x v="1"/>
    <x v="2"/>
  </r>
  <r>
    <x v="18"/>
    <x v="14"/>
    <x v="4"/>
    <x v="1"/>
    <x v="13"/>
  </r>
  <r>
    <x v="19"/>
    <x v="0"/>
    <x v="0"/>
    <x v="0"/>
    <x v="0"/>
  </r>
  <r>
    <x v="20"/>
    <x v="15"/>
    <x v="5"/>
    <x v="1"/>
    <x v="5"/>
  </r>
  <r>
    <x v="21"/>
    <x v="16"/>
    <x v="5"/>
    <x v="3"/>
    <x v="2"/>
  </r>
  <r>
    <x v="22"/>
    <x v="17"/>
    <x v="5"/>
    <x v="3"/>
    <x v="2"/>
  </r>
  <r>
    <x v="23"/>
    <x v="18"/>
    <x v="5"/>
    <x v="3"/>
    <x v="2"/>
  </r>
  <r>
    <x v="24"/>
    <x v="19"/>
    <x v="5"/>
    <x v="3"/>
    <x v="2"/>
  </r>
  <r>
    <x v="31"/>
    <x v="20"/>
    <x v="5"/>
    <x v="0"/>
    <x v="2"/>
  </r>
  <r>
    <x v="26"/>
    <x v="21"/>
    <x v="4"/>
    <x v="1"/>
    <x v="5"/>
  </r>
  <r>
    <x v="27"/>
    <x v="22"/>
    <x v="5"/>
    <x v="1"/>
    <x v="2"/>
  </r>
  <r>
    <x v="28"/>
    <x v="23"/>
    <x v="6"/>
    <x v="3"/>
    <x v="4"/>
  </r>
  <r>
    <x v="33"/>
    <x v="0"/>
    <x v="0"/>
    <x v="0"/>
    <x v="0"/>
  </r>
  <r>
    <x v="1"/>
    <x v="0"/>
    <x v="0"/>
    <x v="0"/>
    <x v="0"/>
  </r>
  <r>
    <x v="2"/>
    <x v="1"/>
    <x v="1"/>
    <x v="1"/>
    <x v="14"/>
  </r>
  <r>
    <x v="3"/>
    <x v="2"/>
    <x v="1"/>
    <x v="1"/>
    <x v="2"/>
  </r>
  <r>
    <x v="4"/>
    <x v="3"/>
    <x v="1"/>
    <x v="1"/>
    <x v="2"/>
  </r>
  <r>
    <x v="5"/>
    <x v="0"/>
    <x v="0"/>
    <x v="0"/>
    <x v="0"/>
  </r>
  <r>
    <x v="6"/>
    <x v="4"/>
    <x v="1"/>
    <x v="1"/>
    <x v="15"/>
  </r>
  <r>
    <x v="7"/>
    <x v="5"/>
    <x v="1"/>
    <x v="1"/>
    <x v="15"/>
  </r>
  <r>
    <x v="8"/>
    <x v="0"/>
    <x v="0"/>
    <x v="0"/>
    <x v="0"/>
  </r>
  <r>
    <x v="9"/>
    <x v="6"/>
    <x v="1"/>
    <x v="1"/>
    <x v="2"/>
  </r>
  <r>
    <x v="10"/>
    <x v="7"/>
    <x v="1"/>
    <x v="1"/>
    <x v="4"/>
  </r>
  <r>
    <x v="11"/>
    <x v="8"/>
    <x v="1"/>
    <x v="1"/>
    <x v="2"/>
  </r>
  <r>
    <x v="12"/>
    <x v="9"/>
    <x v="1"/>
    <x v="1"/>
    <x v="2"/>
  </r>
  <r>
    <x v="13"/>
    <x v="10"/>
    <x v="1"/>
    <x v="1"/>
    <x v="5"/>
  </r>
  <r>
    <x v="14"/>
    <x v="11"/>
    <x v="1"/>
    <x v="1"/>
    <x v="3"/>
  </r>
  <r>
    <x v="15"/>
    <x v="0"/>
    <x v="0"/>
    <x v="0"/>
    <x v="0"/>
  </r>
  <r>
    <x v="16"/>
    <x v="12"/>
    <x v="2"/>
    <x v="2"/>
    <x v="2"/>
  </r>
  <r>
    <x v="17"/>
    <x v="13"/>
    <x v="3"/>
    <x v="1"/>
    <x v="2"/>
  </r>
  <r>
    <x v="18"/>
    <x v="14"/>
    <x v="4"/>
    <x v="1"/>
    <x v="16"/>
  </r>
  <r>
    <x v="19"/>
    <x v="0"/>
    <x v="0"/>
    <x v="0"/>
    <x v="0"/>
  </r>
  <r>
    <x v="20"/>
    <x v="15"/>
    <x v="5"/>
    <x v="1"/>
    <x v="5"/>
  </r>
  <r>
    <x v="21"/>
    <x v="16"/>
    <x v="5"/>
    <x v="3"/>
    <x v="2"/>
  </r>
  <r>
    <x v="22"/>
    <x v="17"/>
    <x v="5"/>
    <x v="3"/>
    <x v="2"/>
  </r>
  <r>
    <x v="23"/>
    <x v="18"/>
    <x v="5"/>
    <x v="3"/>
    <x v="2"/>
  </r>
  <r>
    <x v="24"/>
    <x v="19"/>
    <x v="5"/>
    <x v="3"/>
    <x v="2"/>
  </r>
  <r>
    <x v="31"/>
    <x v="20"/>
    <x v="5"/>
    <x v="0"/>
    <x v="2"/>
  </r>
  <r>
    <x v="26"/>
    <x v="21"/>
    <x v="4"/>
    <x v="1"/>
    <x v="5"/>
  </r>
  <r>
    <x v="27"/>
    <x v="22"/>
    <x v="5"/>
    <x v="1"/>
    <x v="2"/>
  </r>
  <r>
    <x v="28"/>
    <x v="23"/>
    <x v="6"/>
    <x v="3"/>
    <x v="4"/>
  </r>
  <r>
    <x v="34"/>
    <x v="0"/>
    <x v="0"/>
    <x v="0"/>
    <x v="0"/>
  </r>
  <r>
    <x v="1"/>
    <x v="0"/>
    <x v="0"/>
    <x v="0"/>
    <x v="0"/>
  </r>
  <r>
    <x v="2"/>
    <x v="1"/>
    <x v="1"/>
    <x v="1"/>
    <x v="11"/>
  </r>
  <r>
    <x v="3"/>
    <x v="2"/>
    <x v="1"/>
    <x v="1"/>
    <x v="2"/>
  </r>
  <r>
    <x v="4"/>
    <x v="3"/>
    <x v="1"/>
    <x v="1"/>
    <x v="2"/>
  </r>
  <r>
    <x v="5"/>
    <x v="0"/>
    <x v="0"/>
    <x v="0"/>
    <x v="0"/>
  </r>
  <r>
    <x v="6"/>
    <x v="4"/>
    <x v="1"/>
    <x v="1"/>
    <x v="12"/>
  </r>
  <r>
    <x v="7"/>
    <x v="5"/>
    <x v="1"/>
    <x v="1"/>
    <x v="12"/>
  </r>
  <r>
    <x v="8"/>
    <x v="0"/>
    <x v="0"/>
    <x v="0"/>
    <x v="0"/>
  </r>
  <r>
    <x v="9"/>
    <x v="6"/>
    <x v="1"/>
    <x v="1"/>
    <x v="2"/>
  </r>
  <r>
    <x v="10"/>
    <x v="7"/>
    <x v="1"/>
    <x v="1"/>
    <x v="4"/>
  </r>
  <r>
    <x v="11"/>
    <x v="8"/>
    <x v="1"/>
    <x v="1"/>
    <x v="2"/>
  </r>
  <r>
    <x v="12"/>
    <x v="9"/>
    <x v="1"/>
    <x v="1"/>
    <x v="2"/>
  </r>
  <r>
    <x v="13"/>
    <x v="10"/>
    <x v="1"/>
    <x v="1"/>
    <x v="5"/>
  </r>
  <r>
    <x v="14"/>
    <x v="11"/>
    <x v="1"/>
    <x v="1"/>
    <x v="3"/>
  </r>
  <r>
    <x v="15"/>
    <x v="0"/>
    <x v="0"/>
    <x v="0"/>
    <x v="0"/>
  </r>
  <r>
    <x v="16"/>
    <x v="12"/>
    <x v="2"/>
    <x v="2"/>
    <x v="2"/>
  </r>
  <r>
    <x v="17"/>
    <x v="13"/>
    <x v="3"/>
    <x v="1"/>
    <x v="2"/>
  </r>
  <r>
    <x v="18"/>
    <x v="14"/>
    <x v="4"/>
    <x v="1"/>
    <x v="13"/>
  </r>
  <r>
    <x v="19"/>
    <x v="0"/>
    <x v="0"/>
    <x v="0"/>
    <x v="0"/>
  </r>
  <r>
    <x v="20"/>
    <x v="15"/>
    <x v="5"/>
    <x v="1"/>
    <x v="5"/>
  </r>
  <r>
    <x v="21"/>
    <x v="16"/>
    <x v="5"/>
    <x v="3"/>
    <x v="2"/>
  </r>
  <r>
    <x v="22"/>
    <x v="17"/>
    <x v="5"/>
    <x v="3"/>
    <x v="2"/>
  </r>
  <r>
    <x v="23"/>
    <x v="18"/>
    <x v="5"/>
    <x v="3"/>
    <x v="2"/>
  </r>
  <r>
    <x v="24"/>
    <x v="19"/>
    <x v="5"/>
    <x v="3"/>
    <x v="2"/>
  </r>
  <r>
    <x v="25"/>
    <x v="20"/>
    <x v="5"/>
    <x v="0"/>
    <x v="2"/>
  </r>
  <r>
    <x v="26"/>
    <x v="21"/>
    <x v="4"/>
    <x v="1"/>
    <x v="5"/>
  </r>
  <r>
    <x v="27"/>
    <x v="22"/>
    <x v="5"/>
    <x v="1"/>
    <x v="2"/>
  </r>
  <r>
    <x v="28"/>
    <x v="23"/>
    <x v="6"/>
    <x v="3"/>
    <x v="4"/>
  </r>
  <r>
    <x v="35"/>
    <x v="0"/>
    <x v="0"/>
    <x v="0"/>
    <x v="0"/>
  </r>
  <r>
    <x v="1"/>
    <x v="0"/>
    <x v="0"/>
    <x v="0"/>
    <x v="0"/>
  </r>
  <r>
    <x v="2"/>
    <x v="1"/>
    <x v="1"/>
    <x v="1"/>
    <x v="15"/>
  </r>
  <r>
    <x v="3"/>
    <x v="2"/>
    <x v="1"/>
    <x v="1"/>
    <x v="2"/>
  </r>
  <r>
    <x v="4"/>
    <x v="3"/>
    <x v="1"/>
    <x v="1"/>
    <x v="2"/>
  </r>
  <r>
    <x v="5"/>
    <x v="0"/>
    <x v="0"/>
    <x v="0"/>
    <x v="0"/>
  </r>
  <r>
    <x v="6"/>
    <x v="4"/>
    <x v="1"/>
    <x v="1"/>
    <x v="13"/>
  </r>
  <r>
    <x v="7"/>
    <x v="5"/>
    <x v="1"/>
    <x v="1"/>
    <x v="13"/>
  </r>
  <r>
    <x v="8"/>
    <x v="0"/>
    <x v="0"/>
    <x v="0"/>
    <x v="0"/>
  </r>
  <r>
    <x v="9"/>
    <x v="6"/>
    <x v="1"/>
    <x v="1"/>
    <x v="2"/>
  </r>
  <r>
    <x v="10"/>
    <x v="7"/>
    <x v="1"/>
    <x v="1"/>
    <x v="4"/>
  </r>
  <r>
    <x v="11"/>
    <x v="8"/>
    <x v="1"/>
    <x v="1"/>
    <x v="2"/>
  </r>
  <r>
    <x v="12"/>
    <x v="9"/>
    <x v="1"/>
    <x v="1"/>
    <x v="2"/>
  </r>
  <r>
    <x v="13"/>
    <x v="10"/>
    <x v="1"/>
    <x v="1"/>
    <x v="5"/>
  </r>
  <r>
    <x v="14"/>
    <x v="11"/>
    <x v="1"/>
    <x v="1"/>
    <x v="3"/>
  </r>
  <r>
    <x v="15"/>
    <x v="0"/>
    <x v="0"/>
    <x v="0"/>
    <x v="0"/>
  </r>
  <r>
    <x v="16"/>
    <x v="12"/>
    <x v="2"/>
    <x v="2"/>
    <x v="2"/>
  </r>
  <r>
    <x v="17"/>
    <x v="13"/>
    <x v="3"/>
    <x v="1"/>
    <x v="2"/>
  </r>
  <r>
    <x v="18"/>
    <x v="14"/>
    <x v="4"/>
    <x v="1"/>
    <x v="13"/>
  </r>
  <r>
    <x v="19"/>
    <x v="0"/>
    <x v="0"/>
    <x v="0"/>
    <x v="0"/>
  </r>
  <r>
    <x v="20"/>
    <x v="15"/>
    <x v="5"/>
    <x v="1"/>
    <x v="5"/>
  </r>
  <r>
    <x v="21"/>
    <x v="16"/>
    <x v="5"/>
    <x v="3"/>
    <x v="2"/>
  </r>
  <r>
    <x v="22"/>
    <x v="17"/>
    <x v="5"/>
    <x v="3"/>
    <x v="2"/>
  </r>
  <r>
    <x v="23"/>
    <x v="18"/>
    <x v="5"/>
    <x v="3"/>
    <x v="2"/>
  </r>
  <r>
    <x v="24"/>
    <x v="19"/>
    <x v="5"/>
    <x v="3"/>
    <x v="2"/>
  </r>
  <r>
    <x v="31"/>
    <x v="20"/>
    <x v="5"/>
    <x v="0"/>
    <x v="2"/>
  </r>
  <r>
    <x v="26"/>
    <x v="21"/>
    <x v="4"/>
    <x v="1"/>
    <x v="5"/>
  </r>
  <r>
    <x v="27"/>
    <x v="22"/>
    <x v="5"/>
    <x v="1"/>
    <x v="2"/>
  </r>
  <r>
    <x v="28"/>
    <x v="23"/>
    <x v="6"/>
    <x v="3"/>
    <x v="4"/>
  </r>
  <r>
    <x v="36"/>
    <x v="0"/>
    <x v="0"/>
    <x v="0"/>
    <x v="0"/>
  </r>
  <r>
    <x v="1"/>
    <x v="0"/>
    <x v="0"/>
    <x v="0"/>
    <x v="0"/>
  </r>
  <r>
    <x v="2"/>
    <x v="1"/>
    <x v="1"/>
    <x v="1"/>
    <x v="16"/>
  </r>
  <r>
    <x v="37"/>
    <x v="24"/>
    <x v="1"/>
    <x v="1"/>
    <x v="2"/>
  </r>
  <r>
    <x v="3"/>
    <x v="2"/>
    <x v="1"/>
    <x v="1"/>
    <x v="2"/>
  </r>
  <r>
    <x v="4"/>
    <x v="3"/>
    <x v="1"/>
    <x v="1"/>
    <x v="2"/>
  </r>
  <r>
    <x v="5"/>
    <x v="0"/>
    <x v="0"/>
    <x v="0"/>
    <x v="0"/>
  </r>
  <r>
    <x v="6"/>
    <x v="4"/>
    <x v="1"/>
    <x v="1"/>
    <x v="17"/>
  </r>
  <r>
    <x v="7"/>
    <x v="5"/>
    <x v="1"/>
    <x v="1"/>
    <x v="17"/>
  </r>
  <r>
    <x v="8"/>
    <x v="0"/>
    <x v="0"/>
    <x v="0"/>
    <x v="0"/>
  </r>
  <r>
    <x v="9"/>
    <x v="6"/>
    <x v="1"/>
    <x v="1"/>
    <x v="2"/>
  </r>
  <r>
    <x v="10"/>
    <x v="7"/>
    <x v="1"/>
    <x v="1"/>
    <x v="4"/>
  </r>
  <r>
    <x v="11"/>
    <x v="8"/>
    <x v="1"/>
    <x v="1"/>
    <x v="2"/>
  </r>
  <r>
    <x v="12"/>
    <x v="9"/>
    <x v="1"/>
    <x v="1"/>
    <x v="2"/>
  </r>
  <r>
    <x v="13"/>
    <x v="10"/>
    <x v="1"/>
    <x v="1"/>
    <x v="5"/>
  </r>
  <r>
    <x v="14"/>
    <x v="11"/>
    <x v="1"/>
    <x v="1"/>
    <x v="3"/>
  </r>
  <r>
    <x v="38"/>
    <x v="0"/>
    <x v="0"/>
    <x v="0"/>
    <x v="0"/>
  </r>
  <r>
    <x v="39"/>
    <x v="25"/>
    <x v="1"/>
    <x v="1"/>
    <x v="2"/>
  </r>
  <r>
    <x v="40"/>
    <x v="26"/>
    <x v="1"/>
    <x v="1"/>
    <x v="2"/>
  </r>
  <r>
    <x v="15"/>
    <x v="0"/>
    <x v="0"/>
    <x v="0"/>
    <x v="0"/>
  </r>
  <r>
    <x v="16"/>
    <x v="12"/>
    <x v="2"/>
    <x v="2"/>
    <x v="2"/>
  </r>
  <r>
    <x v="17"/>
    <x v="13"/>
    <x v="3"/>
    <x v="1"/>
    <x v="2"/>
  </r>
  <r>
    <x v="18"/>
    <x v="14"/>
    <x v="4"/>
    <x v="1"/>
    <x v="14"/>
  </r>
  <r>
    <x v="19"/>
    <x v="0"/>
    <x v="0"/>
    <x v="0"/>
    <x v="0"/>
  </r>
  <r>
    <x v="20"/>
    <x v="15"/>
    <x v="5"/>
    <x v="1"/>
    <x v="5"/>
  </r>
  <r>
    <x v="21"/>
    <x v="16"/>
    <x v="5"/>
    <x v="3"/>
    <x v="2"/>
  </r>
  <r>
    <x v="22"/>
    <x v="17"/>
    <x v="5"/>
    <x v="3"/>
    <x v="2"/>
  </r>
  <r>
    <x v="23"/>
    <x v="18"/>
    <x v="5"/>
    <x v="3"/>
    <x v="2"/>
  </r>
  <r>
    <x v="24"/>
    <x v="19"/>
    <x v="5"/>
    <x v="3"/>
    <x v="2"/>
  </r>
  <r>
    <x v="31"/>
    <x v="20"/>
    <x v="5"/>
    <x v="0"/>
    <x v="2"/>
  </r>
  <r>
    <x v="26"/>
    <x v="21"/>
    <x v="4"/>
    <x v="1"/>
    <x v="5"/>
  </r>
  <r>
    <x v="27"/>
    <x v="22"/>
    <x v="5"/>
    <x v="1"/>
    <x v="2"/>
  </r>
  <r>
    <x v="28"/>
    <x v="23"/>
    <x v="6"/>
    <x v="3"/>
    <x v="4"/>
  </r>
  <r>
    <x v="41"/>
    <x v="0"/>
    <x v="0"/>
    <x v="0"/>
    <x v="0"/>
  </r>
  <r>
    <x v="1"/>
    <x v="0"/>
    <x v="0"/>
    <x v="0"/>
    <x v="0"/>
  </r>
  <r>
    <x v="2"/>
    <x v="1"/>
    <x v="1"/>
    <x v="1"/>
    <x v="18"/>
  </r>
  <r>
    <x v="42"/>
    <x v="27"/>
    <x v="1"/>
    <x v="1"/>
    <x v="19"/>
  </r>
  <r>
    <x v="37"/>
    <x v="24"/>
    <x v="1"/>
    <x v="1"/>
    <x v="19"/>
  </r>
  <r>
    <x v="43"/>
    <x v="28"/>
    <x v="1"/>
    <x v="1"/>
    <x v="7"/>
  </r>
  <r>
    <x v="44"/>
    <x v="29"/>
    <x v="1"/>
    <x v="1"/>
    <x v="20"/>
  </r>
  <r>
    <x v="4"/>
    <x v="3"/>
    <x v="1"/>
    <x v="1"/>
    <x v="20"/>
  </r>
  <r>
    <x v="5"/>
    <x v="0"/>
    <x v="0"/>
    <x v="0"/>
    <x v="0"/>
  </r>
  <r>
    <x v="6"/>
    <x v="4"/>
    <x v="1"/>
    <x v="1"/>
    <x v="21"/>
  </r>
  <r>
    <x v="7"/>
    <x v="5"/>
    <x v="1"/>
    <x v="1"/>
    <x v="21"/>
  </r>
  <r>
    <x v="38"/>
    <x v="0"/>
    <x v="0"/>
    <x v="0"/>
    <x v="0"/>
  </r>
  <r>
    <x v="39"/>
    <x v="25"/>
    <x v="1"/>
    <x v="1"/>
    <x v="1"/>
  </r>
  <r>
    <x v="40"/>
    <x v="26"/>
    <x v="1"/>
    <x v="1"/>
    <x v="1"/>
  </r>
  <r>
    <x v="8"/>
    <x v="0"/>
    <x v="0"/>
    <x v="0"/>
    <x v="0"/>
  </r>
  <r>
    <x v="45"/>
    <x v="30"/>
    <x v="1"/>
    <x v="4"/>
    <x v="22"/>
  </r>
  <r>
    <x v="9"/>
    <x v="6"/>
    <x v="1"/>
    <x v="1"/>
    <x v="4"/>
  </r>
  <r>
    <x v="10"/>
    <x v="7"/>
    <x v="1"/>
    <x v="1"/>
    <x v="23"/>
  </r>
  <r>
    <x v="11"/>
    <x v="8"/>
    <x v="1"/>
    <x v="1"/>
    <x v="4"/>
  </r>
  <r>
    <x v="12"/>
    <x v="9"/>
    <x v="1"/>
    <x v="1"/>
    <x v="3"/>
  </r>
  <r>
    <x v="46"/>
    <x v="31"/>
    <x v="1"/>
    <x v="2"/>
    <x v="20"/>
  </r>
  <r>
    <x v="13"/>
    <x v="10"/>
    <x v="1"/>
    <x v="1"/>
    <x v="24"/>
  </r>
  <r>
    <x v="47"/>
    <x v="32"/>
    <x v="1"/>
    <x v="1"/>
    <x v="7"/>
  </r>
  <r>
    <x v="14"/>
    <x v="11"/>
    <x v="1"/>
    <x v="1"/>
    <x v="25"/>
  </r>
  <r>
    <x v="15"/>
    <x v="0"/>
    <x v="0"/>
    <x v="0"/>
    <x v="0"/>
  </r>
  <r>
    <x v="16"/>
    <x v="12"/>
    <x v="2"/>
    <x v="2"/>
    <x v="20"/>
  </r>
  <r>
    <x v="48"/>
    <x v="33"/>
    <x v="3"/>
    <x v="1"/>
    <x v="2"/>
  </r>
  <r>
    <x v="17"/>
    <x v="13"/>
    <x v="3"/>
    <x v="1"/>
    <x v="5"/>
  </r>
  <r>
    <x v="18"/>
    <x v="14"/>
    <x v="4"/>
    <x v="1"/>
    <x v="21"/>
  </r>
  <r>
    <x v="49"/>
    <x v="34"/>
    <x v="4"/>
    <x v="2"/>
    <x v="2"/>
  </r>
  <r>
    <x v="50"/>
    <x v="35"/>
    <x v="7"/>
    <x v="1"/>
    <x v="26"/>
  </r>
  <r>
    <x v="51"/>
    <x v="36"/>
    <x v="8"/>
    <x v="5"/>
    <x v="2"/>
  </r>
  <r>
    <x v="52"/>
    <x v="36"/>
    <x v="8"/>
    <x v="5"/>
    <x v="2"/>
  </r>
  <r>
    <x v="53"/>
    <x v="0"/>
    <x v="0"/>
    <x v="0"/>
    <x v="0"/>
  </r>
  <r>
    <x v="54"/>
    <x v="37"/>
    <x v="4"/>
    <x v="4"/>
    <x v="27"/>
  </r>
  <r>
    <x v="55"/>
    <x v="38"/>
    <x v="4"/>
    <x v="4"/>
    <x v="27"/>
  </r>
  <r>
    <x v="56"/>
    <x v="39"/>
    <x v="4"/>
    <x v="1"/>
    <x v="3"/>
  </r>
  <r>
    <x v="57"/>
    <x v="40"/>
    <x v="4"/>
    <x v="1"/>
    <x v="28"/>
  </r>
  <r>
    <x v="58"/>
    <x v="41"/>
    <x v="4"/>
    <x v="1"/>
    <x v="3"/>
  </r>
  <r>
    <x v="59"/>
    <x v="42"/>
    <x v="4"/>
    <x v="1"/>
    <x v="28"/>
  </r>
  <r>
    <x v="60"/>
    <x v="43"/>
    <x v="4"/>
    <x v="1"/>
    <x v="29"/>
  </r>
  <r>
    <x v="61"/>
    <x v="44"/>
    <x v="4"/>
    <x v="1"/>
    <x v="30"/>
  </r>
  <r>
    <x v="62"/>
    <x v="45"/>
    <x v="4"/>
    <x v="1"/>
    <x v="30"/>
  </r>
  <r>
    <x v="63"/>
    <x v="46"/>
    <x v="4"/>
    <x v="1"/>
    <x v="31"/>
  </r>
  <r>
    <x v="64"/>
    <x v="47"/>
    <x v="4"/>
    <x v="1"/>
    <x v="31"/>
  </r>
  <r>
    <x v="65"/>
    <x v="48"/>
    <x v="4"/>
    <x v="1"/>
    <x v="32"/>
  </r>
  <r>
    <x v="66"/>
    <x v="49"/>
    <x v="4"/>
    <x v="1"/>
    <x v="33"/>
  </r>
  <r>
    <x v="67"/>
    <x v="50"/>
    <x v="4"/>
    <x v="1"/>
    <x v="34"/>
  </r>
  <r>
    <x v="68"/>
    <x v="51"/>
    <x v="4"/>
    <x v="1"/>
    <x v="34"/>
  </r>
  <r>
    <x v="69"/>
    <x v="52"/>
    <x v="4"/>
    <x v="1"/>
    <x v="33"/>
  </r>
  <r>
    <x v="70"/>
    <x v="0"/>
    <x v="0"/>
    <x v="0"/>
    <x v="0"/>
  </r>
  <r>
    <x v="20"/>
    <x v="53"/>
    <x v="5"/>
    <x v="1"/>
    <x v="12"/>
  </r>
  <r>
    <x v="71"/>
    <x v="54"/>
    <x v="5"/>
    <x v="1"/>
    <x v="20"/>
  </r>
  <r>
    <x v="72"/>
    <x v="55"/>
    <x v="5"/>
    <x v="3"/>
    <x v="20"/>
  </r>
  <r>
    <x v="73"/>
    <x v="56"/>
    <x v="5"/>
    <x v="3"/>
    <x v="20"/>
  </r>
  <r>
    <x v="74"/>
    <x v="57"/>
    <x v="5"/>
    <x v="3"/>
    <x v="20"/>
  </r>
  <r>
    <x v="75"/>
    <x v="58"/>
    <x v="5"/>
    <x v="3"/>
    <x v="20"/>
  </r>
  <r>
    <x v="76"/>
    <x v="59"/>
    <x v="5"/>
    <x v="3"/>
    <x v="20"/>
  </r>
  <r>
    <x v="77"/>
    <x v="60"/>
    <x v="5"/>
    <x v="3"/>
    <x v="5"/>
  </r>
  <r>
    <x v="78"/>
    <x v="61"/>
    <x v="5"/>
    <x v="1"/>
    <x v="20"/>
  </r>
  <r>
    <x v="27"/>
    <x v="22"/>
    <x v="5"/>
    <x v="1"/>
    <x v="4"/>
  </r>
  <r>
    <x v="79"/>
    <x v="62"/>
    <x v="9"/>
    <x v="1"/>
    <x v="20"/>
  </r>
  <r>
    <x v="80"/>
    <x v="63"/>
    <x v="5"/>
    <x v="3"/>
    <x v="2"/>
  </r>
  <r>
    <x v="81"/>
    <x v="64"/>
    <x v="5"/>
    <x v="3"/>
    <x v="2"/>
  </r>
  <r>
    <x v="82"/>
    <x v="65"/>
    <x v="5"/>
    <x v="3"/>
    <x v="1"/>
  </r>
  <r>
    <x v="83"/>
    <x v="66"/>
    <x v="9"/>
    <x v="3"/>
    <x v="5"/>
  </r>
  <r>
    <x v="84"/>
    <x v="67"/>
    <x v="5"/>
    <x v="1"/>
    <x v="20"/>
  </r>
  <r>
    <x v="26"/>
    <x v="21"/>
    <x v="4"/>
    <x v="1"/>
    <x v="5"/>
  </r>
  <r>
    <x v="28"/>
    <x v="23"/>
    <x v="6"/>
    <x v="3"/>
    <x v="7"/>
  </r>
  <r>
    <x v="85"/>
    <x v="0"/>
    <x v="0"/>
    <x v="0"/>
    <x v="0"/>
  </r>
  <r>
    <x v="1"/>
    <x v="0"/>
    <x v="0"/>
    <x v="0"/>
    <x v="0"/>
  </r>
  <r>
    <x v="2"/>
    <x v="1"/>
    <x v="1"/>
    <x v="1"/>
    <x v="24"/>
  </r>
  <r>
    <x v="37"/>
    <x v="24"/>
    <x v="1"/>
    <x v="1"/>
    <x v="20"/>
  </r>
  <r>
    <x v="3"/>
    <x v="2"/>
    <x v="1"/>
    <x v="1"/>
    <x v="5"/>
  </r>
  <r>
    <x v="4"/>
    <x v="3"/>
    <x v="1"/>
    <x v="1"/>
    <x v="5"/>
  </r>
  <r>
    <x v="5"/>
    <x v="0"/>
    <x v="0"/>
    <x v="0"/>
    <x v="0"/>
  </r>
  <r>
    <x v="6"/>
    <x v="4"/>
    <x v="1"/>
    <x v="1"/>
    <x v="11"/>
  </r>
  <r>
    <x v="7"/>
    <x v="5"/>
    <x v="1"/>
    <x v="1"/>
    <x v="11"/>
  </r>
  <r>
    <x v="38"/>
    <x v="0"/>
    <x v="0"/>
    <x v="0"/>
    <x v="0"/>
  </r>
  <r>
    <x v="39"/>
    <x v="25"/>
    <x v="1"/>
    <x v="1"/>
    <x v="5"/>
  </r>
  <r>
    <x v="40"/>
    <x v="26"/>
    <x v="1"/>
    <x v="1"/>
    <x v="5"/>
  </r>
  <r>
    <x v="8"/>
    <x v="0"/>
    <x v="0"/>
    <x v="0"/>
    <x v="0"/>
  </r>
  <r>
    <x v="9"/>
    <x v="6"/>
    <x v="1"/>
    <x v="1"/>
    <x v="2"/>
  </r>
  <r>
    <x v="10"/>
    <x v="7"/>
    <x v="1"/>
    <x v="1"/>
    <x v="4"/>
  </r>
  <r>
    <x v="11"/>
    <x v="8"/>
    <x v="1"/>
    <x v="1"/>
    <x v="2"/>
  </r>
  <r>
    <x v="12"/>
    <x v="9"/>
    <x v="1"/>
    <x v="1"/>
    <x v="2"/>
  </r>
  <r>
    <x v="13"/>
    <x v="10"/>
    <x v="1"/>
    <x v="1"/>
    <x v="5"/>
  </r>
  <r>
    <x v="14"/>
    <x v="11"/>
    <x v="1"/>
    <x v="1"/>
    <x v="3"/>
  </r>
  <r>
    <x v="19"/>
    <x v="0"/>
    <x v="0"/>
    <x v="0"/>
    <x v="0"/>
  </r>
  <r>
    <x v="20"/>
    <x v="15"/>
    <x v="5"/>
    <x v="1"/>
    <x v="4"/>
  </r>
  <r>
    <x v="86"/>
    <x v="68"/>
    <x v="5"/>
    <x v="1"/>
    <x v="2"/>
  </r>
  <r>
    <x v="72"/>
    <x v="69"/>
    <x v="5"/>
    <x v="3"/>
    <x v="2"/>
  </r>
  <r>
    <x v="73"/>
    <x v="56"/>
    <x v="5"/>
    <x v="3"/>
    <x v="2"/>
  </r>
  <r>
    <x v="74"/>
    <x v="57"/>
    <x v="5"/>
    <x v="3"/>
    <x v="2"/>
  </r>
  <r>
    <x v="87"/>
    <x v="70"/>
    <x v="5"/>
    <x v="3"/>
    <x v="2"/>
  </r>
  <r>
    <x v="88"/>
    <x v="71"/>
    <x v="5"/>
    <x v="3"/>
    <x v="2"/>
  </r>
  <r>
    <x v="78"/>
    <x v="61"/>
    <x v="5"/>
    <x v="1"/>
    <x v="2"/>
  </r>
  <r>
    <x v="26"/>
    <x v="21"/>
    <x v="4"/>
    <x v="1"/>
    <x v="5"/>
  </r>
  <r>
    <x v="27"/>
    <x v="22"/>
    <x v="5"/>
    <x v="1"/>
    <x v="2"/>
  </r>
  <r>
    <x v="28"/>
    <x v="23"/>
    <x v="6"/>
    <x v="3"/>
    <x v="26"/>
  </r>
  <r>
    <x v="80"/>
    <x v="63"/>
    <x v="5"/>
    <x v="3"/>
    <x v="2"/>
  </r>
  <r>
    <x v="81"/>
    <x v="64"/>
    <x v="5"/>
    <x v="3"/>
    <x v="2"/>
  </r>
  <r>
    <x v="89"/>
    <x v="0"/>
    <x v="0"/>
    <x v="0"/>
    <x v="0"/>
  </r>
  <r>
    <x v="90"/>
    <x v="0"/>
    <x v="0"/>
    <x v="3"/>
    <x v="15"/>
  </r>
  <r>
    <x v="91"/>
    <x v="72"/>
    <x v="10"/>
    <x v="1"/>
    <x v="15"/>
  </r>
  <r>
    <x v="92"/>
    <x v="73"/>
    <x v="10"/>
    <x v="1"/>
    <x v="15"/>
  </r>
  <r>
    <x v="93"/>
    <x v="74"/>
    <x v="11"/>
    <x v="1"/>
    <x v="15"/>
  </r>
  <r>
    <x v="94"/>
    <x v="75"/>
    <x v="10"/>
    <x v="1"/>
    <x v="2"/>
  </r>
  <r>
    <x v="95"/>
    <x v="0"/>
    <x v="0"/>
    <x v="3"/>
    <x v="12"/>
  </r>
  <r>
    <x v="96"/>
    <x v="76"/>
    <x v="12"/>
    <x v="1"/>
    <x v="12"/>
  </r>
  <r>
    <x v="95"/>
    <x v="0"/>
    <x v="0"/>
    <x v="3"/>
    <x v="9"/>
  </r>
  <r>
    <x v="96"/>
    <x v="76"/>
    <x v="12"/>
    <x v="1"/>
    <x v="35"/>
  </r>
  <r>
    <x v="97"/>
    <x v="77"/>
    <x v="13"/>
    <x v="1"/>
    <x v="9"/>
  </r>
  <r>
    <x v="95"/>
    <x v="0"/>
    <x v="0"/>
    <x v="3"/>
    <x v="26"/>
  </r>
  <r>
    <x v="98"/>
    <x v="78"/>
    <x v="12"/>
    <x v="1"/>
    <x v="12"/>
  </r>
  <r>
    <x v="97"/>
    <x v="77"/>
    <x v="13"/>
    <x v="1"/>
    <x v="26"/>
  </r>
  <r>
    <x v="99"/>
    <x v="0"/>
    <x v="0"/>
    <x v="3"/>
    <x v="20"/>
  </r>
  <r>
    <x v="100"/>
    <x v="79"/>
    <x v="14"/>
    <x v="1"/>
    <x v="20"/>
  </r>
  <r>
    <x v="101"/>
    <x v="80"/>
    <x v="11"/>
    <x v="1"/>
    <x v="20"/>
  </r>
  <r>
    <x v="102"/>
    <x v="81"/>
    <x v="15"/>
    <x v="1"/>
    <x v="4"/>
  </r>
  <r>
    <x v="103"/>
    <x v="0"/>
    <x v="0"/>
    <x v="0"/>
    <x v="0"/>
  </r>
  <r>
    <x v="104"/>
    <x v="82"/>
    <x v="16"/>
    <x v="1"/>
    <x v="2"/>
  </r>
  <r>
    <x v="105"/>
    <x v="0"/>
    <x v="0"/>
    <x v="0"/>
    <x v="0"/>
  </r>
  <r>
    <x v="104"/>
    <x v="82"/>
    <x v="16"/>
    <x v="1"/>
    <x v="2"/>
  </r>
  <r>
    <x v="106"/>
    <x v="83"/>
    <x v="17"/>
    <x v="1"/>
    <x v="2"/>
  </r>
  <r>
    <x v="107"/>
    <x v="84"/>
    <x v="17"/>
    <x v="1"/>
    <x v="2"/>
  </r>
  <r>
    <x v="108"/>
    <x v="85"/>
    <x v="17"/>
    <x v="1"/>
    <x v="2"/>
  </r>
  <r>
    <x v="109"/>
    <x v="86"/>
    <x v="17"/>
    <x v="1"/>
    <x v="5"/>
  </r>
  <r>
    <x v="110"/>
    <x v="87"/>
    <x v="17"/>
    <x v="1"/>
    <x v="5"/>
  </r>
  <r>
    <x v="111"/>
    <x v="88"/>
    <x v="17"/>
    <x v="1"/>
    <x v="4"/>
  </r>
  <r>
    <x v="112"/>
    <x v="89"/>
    <x v="17"/>
    <x v="1"/>
    <x v="2"/>
  </r>
  <r>
    <x v="113"/>
    <x v="0"/>
    <x v="0"/>
    <x v="3"/>
    <x v="2"/>
  </r>
  <r>
    <x v="114"/>
    <x v="90"/>
    <x v="18"/>
    <x v="1"/>
    <x v="2"/>
  </r>
  <r>
    <x v="115"/>
    <x v="91"/>
    <x v="19"/>
    <x v="1"/>
    <x v="2"/>
  </r>
  <r>
    <x v="116"/>
    <x v="92"/>
    <x v="18"/>
    <x v="1"/>
    <x v="2"/>
  </r>
  <r>
    <x v="117"/>
    <x v="93"/>
    <x v="20"/>
    <x v="1"/>
    <x v="2"/>
  </r>
  <r>
    <x v="96"/>
    <x v="76"/>
    <x v="12"/>
    <x v="1"/>
    <x v="5"/>
  </r>
  <r>
    <x v="118"/>
    <x v="0"/>
    <x v="0"/>
    <x v="0"/>
    <x v="0"/>
  </r>
  <r>
    <x v="119"/>
    <x v="0"/>
    <x v="0"/>
    <x v="0"/>
    <x v="0"/>
  </r>
  <r>
    <x v="113"/>
    <x v="0"/>
    <x v="0"/>
    <x v="3"/>
    <x v="2"/>
  </r>
  <r>
    <x v="114"/>
    <x v="90"/>
    <x v="18"/>
    <x v="1"/>
    <x v="2"/>
  </r>
  <r>
    <x v="115"/>
    <x v="91"/>
    <x v="19"/>
    <x v="1"/>
    <x v="2"/>
  </r>
  <r>
    <x v="116"/>
    <x v="92"/>
    <x v="18"/>
    <x v="1"/>
    <x v="2"/>
  </r>
  <r>
    <x v="117"/>
    <x v="93"/>
    <x v="20"/>
    <x v="1"/>
    <x v="2"/>
  </r>
  <r>
    <x v="120"/>
    <x v="0"/>
    <x v="0"/>
    <x v="3"/>
    <x v="2"/>
  </r>
  <r>
    <x v="121"/>
    <x v="94"/>
    <x v="21"/>
    <x v="1"/>
    <x v="2"/>
  </r>
  <r>
    <x v="122"/>
    <x v="95"/>
    <x v="21"/>
    <x v="1"/>
    <x v="2"/>
  </r>
  <r>
    <x v="123"/>
    <x v="0"/>
    <x v="0"/>
    <x v="0"/>
    <x v="0"/>
  </r>
  <r>
    <x v="124"/>
    <x v="0"/>
    <x v="0"/>
    <x v="3"/>
    <x v="2"/>
  </r>
  <r>
    <x v="114"/>
    <x v="90"/>
    <x v="18"/>
    <x v="1"/>
    <x v="2"/>
  </r>
  <r>
    <x v="115"/>
    <x v="91"/>
    <x v="19"/>
    <x v="1"/>
    <x v="5"/>
  </r>
  <r>
    <x v="116"/>
    <x v="92"/>
    <x v="18"/>
    <x v="1"/>
    <x v="5"/>
  </r>
  <r>
    <x v="117"/>
    <x v="93"/>
    <x v="20"/>
    <x v="1"/>
    <x v="2"/>
  </r>
  <r>
    <x v="125"/>
    <x v="96"/>
    <x v="20"/>
    <x v="1"/>
    <x v="2"/>
  </r>
  <r>
    <x v="126"/>
    <x v="97"/>
    <x v="20"/>
    <x v="1"/>
    <x v="2"/>
  </r>
  <r>
    <x v="127"/>
    <x v="98"/>
    <x v="20"/>
    <x v="1"/>
    <x v="2"/>
  </r>
  <r>
    <x v="128"/>
    <x v="0"/>
    <x v="0"/>
    <x v="0"/>
    <x v="0"/>
  </r>
  <r>
    <x v="129"/>
    <x v="0"/>
    <x v="0"/>
    <x v="3"/>
    <x v="2"/>
  </r>
  <r>
    <x v="114"/>
    <x v="90"/>
    <x v="18"/>
    <x v="1"/>
    <x v="2"/>
  </r>
  <r>
    <x v="115"/>
    <x v="91"/>
    <x v="19"/>
    <x v="1"/>
    <x v="2"/>
  </r>
  <r>
    <x v="116"/>
    <x v="92"/>
    <x v="18"/>
    <x v="1"/>
    <x v="2"/>
  </r>
  <r>
    <x v="117"/>
    <x v="93"/>
    <x v="20"/>
    <x v="1"/>
    <x v="2"/>
  </r>
  <r>
    <x v="130"/>
    <x v="99"/>
    <x v="20"/>
    <x v="1"/>
    <x v="2"/>
  </r>
  <r>
    <x v="131"/>
    <x v="0"/>
    <x v="0"/>
    <x v="3"/>
    <x v="2"/>
  </r>
  <r>
    <x v="132"/>
    <x v="100"/>
    <x v="22"/>
    <x v="1"/>
    <x v="2"/>
  </r>
  <r>
    <x v="133"/>
    <x v="101"/>
    <x v="22"/>
    <x v="1"/>
    <x v="5"/>
  </r>
  <r>
    <x v="134"/>
    <x v="102"/>
    <x v="22"/>
    <x v="1"/>
    <x v="2"/>
  </r>
  <r>
    <x v="135"/>
    <x v="103"/>
    <x v="22"/>
    <x v="1"/>
    <x v="5"/>
  </r>
  <r>
    <x v="136"/>
    <x v="104"/>
    <x v="22"/>
    <x v="1"/>
    <x v="2"/>
  </r>
  <r>
    <x v="137"/>
    <x v="105"/>
    <x v="23"/>
    <x v="1"/>
    <x v="2"/>
  </r>
  <r>
    <x v="138"/>
    <x v="0"/>
    <x v="24"/>
    <x v="1"/>
    <x v="2"/>
  </r>
  <r>
    <x v="139"/>
    <x v="106"/>
    <x v="25"/>
    <x v="1"/>
    <x v="36"/>
  </r>
  <r>
    <x v="140"/>
    <x v="0"/>
    <x v="0"/>
    <x v="0"/>
    <x v="0"/>
  </r>
  <r>
    <x v="141"/>
    <x v="0"/>
    <x v="0"/>
    <x v="3"/>
    <x v="5"/>
  </r>
  <r>
    <x v="114"/>
    <x v="90"/>
    <x v="18"/>
    <x v="1"/>
    <x v="5"/>
  </r>
  <r>
    <x v="115"/>
    <x v="91"/>
    <x v="19"/>
    <x v="1"/>
    <x v="5"/>
  </r>
  <r>
    <x v="116"/>
    <x v="92"/>
    <x v="18"/>
    <x v="1"/>
    <x v="5"/>
  </r>
  <r>
    <x v="117"/>
    <x v="93"/>
    <x v="20"/>
    <x v="1"/>
    <x v="5"/>
  </r>
  <r>
    <x v="142"/>
    <x v="107"/>
    <x v="20"/>
    <x v="1"/>
    <x v="5"/>
  </r>
  <r>
    <x v="143"/>
    <x v="108"/>
    <x v="26"/>
    <x v="1"/>
    <x v="5"/>
  </r>
  <r>
    <x v="144"/>
    <x v="109"/>
    <x v="18"/>
    <x v="1"/>
    <x v="5"/>
  </r>
  <r>
    <x v="145"/>
    <x v="110"/>
    <x v="18"/>
    <x v="1"/>
    <x v="5"/>
  </r>
  <r>
    <x v="146"/>
    <x v="111"/>
    <x v="27"/>
    <x v="1"/>
    <x v="5"/>
  </r>
  <r>
    <x v="147"/>
    <x v="112"/>
    <x v="28"/>
    <x v="1"/>
    <x v="5"/>
  </r>
  <r>
    <x v="137"/>
    <x v="105"/>
    <x v="23"/>
    <x v="1"/>
    <x v="5"/>
  </r>
  <r>
    <x v="148"/>
    <x v="113"/>
    <x v="29"/>
    <x v="1"/>
    <x v="5"/>
  </r>
  <r>
    <x v="149"/>
    <x v="114"/>
    <x v="30"/>
    <x v="1"/>
    <x v="22"/>
  </r>
  <r>
    <x v="150"/>
    <x v="0"/>
    <x v="0"/>
    <x v="0"/>
    <x v="0"/>
  </r>
  <r>
    <x v="151"/>
    <x v="0"/>
    <x v="12"/>
    <x v="1"/>
    <x v="2"/>
  </r>
  <r>
    <x v="152"/>
    <x v="0"/>
    <x v="12"/>
    <x v="1"/>
    <x v="2"/>
  </r>
  <r>
    <x v="153"/>
    <x v="115"/>
    <x v="31"/>
    <x v="1"/>
    <x v="5"/>
  </r>
  <r>
    <x v="113"/>
    <x v="0"/>
    <x v="0"/>
    <x v="3"/>
    <x v="2"/>
  </r>
  <r>
    <x v="114"/>
    <x v="90"/>
    <x v="18"/>
    <x v="1"/>
    <x v="2"/>
  </r>
  <r>
    <x v="116"/>
    <x v="92"/>
    <x v="18"/>
    <x v="1"/>
    <x v="2"/>
  </r>
  <r>
    <x v="117"/>
    <x v="93"/>
    <x v="20"/>
    <x v="1"/>
    <x v="2"/>
  </r>
  <r>
    <x v="154"/>
    <x v="0"/>
    <x v="0"/>
    <x v="0"/>
    <x v="0"/>
  </r>
  <r>
    <x v="155"/>
    <x v="0"/>
    <x v="0"/>
    <x v="3"/>
    <x v="2"/>
  </r>
  <r>
    <x v="156"/>
    <x v="116"/>
    <x v="18"/>
    <x v="1"/>
    <x v="2"/>
  </r>
  <r>
    <x v="157"/>
    <x v="117"/>
    <x v="18"/>
    <x v="1"/>
    <x v="5"/>
  </r>
  <r>
    <x v="158"/>
    <x v="118"/>
    <x v="20"/>
    <x v="1"/>
    <x v="2"/>
  </r>
  <r>
    <x v="159"/>
    <x v="119"/>
    <x v="20"/>
    <x v="1"/>
    <x v="2"/>
  </r>
  <r>
    <x v="160"/>
    <x v="120"/>
    <x v="20"/>
    <x v="1"/>
    <x v="2"/>
  </r>
  <r>
    <x v="161"/>
    <x v="0"/>
    <x v="0"/>
    <x v="0"/>
    <x v="0"/>
  </r>
  <r>
    <x v="90"/>
    <x v="0"/>
    <x v="0"/>
    <x v="3"/>
    <x v="10"/>
  </r>
  <r>
    <x v="91"/>
    <x v="72"/>
    <x v="10"/>
    <x v="1"/>
    <x v="10"/>
  </r>
  <r>
    <x v="92"/>
    <x v="73"/>
    <x v="10"/>
    <x v="1"/>
    <x v="10"/>
  </r>
  <r>
    <x v="93"/>
    <x v="74"/>
    <x v="11"/>
    <x v="1"/>
    <x v="10"/>
  </r>
  <r>
    <x v="94"/>
    <x v="75"/>
    <x v="10"/>
    <x v="1"/>
    <x v="2"/>
  </r>
  <r>
    <x v="95"/>
    <x v="0"/>
    <x v="0"/>
    <x v="3"/>
    <x v="37"/>
  </r>
  <r>
    <x v="96"/>
    <x v="76"/>
    <x v="12"/>
    <x v="1"/>
    <x v="37"/>
  </r>
  <r>
    <x v="95"/>
    <x v="0"/>
    <x v="0"/>
    <x v="3"/>
    <x v="1"/>
  </r>
  <r>
    <x v="96"/>
    <x v="76"/>
    <x v="12"/>
    <x v="1"/>
    <x v="1"/>
  </r>
  <r>
    <x v="95"/>
    <x v="0"/>
    <x v="0"/>
    <x v="3"/>
    <x v="38"/>
  </r>
  <r>
    <x v="96"/>
    <x v="76"/>
    <x v="12"/>
    <x v="1"/>
    <x v="1"/>
  </r>
  <r>
    <x v="97"/>
    <x v="77"/>
    <x v="13"/>
    <x v="1"/>
    <x v="38"/>
  </r>
  <r>
    <x v="95"/>
    <x v="0"/>
    <x v="0"/>
    <x v="3"/>
    <x v="2"/>
  </r>
  <r>
    <x v="96"/>
    <x v="76"/>
    <x v="12"/>
    <x v="1"/>
    <x v="2"/>
  </r>
  <r>
    <x v="95"/>
    <x v="0"/>
    <x v="0"/>
    <x v="3"/>
    <x v="5"/>
  </r>
  <r>
    <x v="96"/>
    <x v="76"/>
    <x v="12"/>
    <x v="1"/>
    <x v="5"/>
  </r>
  <r>
    <x v="99"/>
    <x v="0"/>
    <x v="0"/>
    <x v="3"/>
    <x v="5"/>
  </r>
  <r>
    <x v="100"/>
    <x v="79"/>
    <x v="14"/>
    <x v="1"/>
    <x v="5"/>
  </r>
  <r>
    <x v="101"/>
    <x v="80"/>
    <x v="11"/>
    <x v="1"/>
    <x v="5"/>
  </r>
  <r>
    <x v="102"/>
    <x v="81"/>
    <x v="15"/>
    <x v="1"/>
    <x v="4"/>
  </r>
  <r>
    <x v="162"/>
    <x v="0"/>
    <x v="0"/>
    <x v="0"/>
    <x v="0"/>
  </r>
  <r>
    <x v="90"/>
    <x v="0"/>
    <x v="0"/>
    <x v="3"/>
    <x v="3"/>
  </r>
  <r>
    <x v="91"/>
    <x v="72"/>
    <x v="10"/>
    <x v="1"/>
    <x v="3"/>
  </r>
  <r>
    <x v="92"/>
    <x v="73"/>
    <x v="10"/>
    <x v="1"/>
    <x v="3"/>
  </r>
  <r>
    <x v="93"/>
    <x v="74"/>
    <x v="11"/>
    <x v="1"/>
    <x v="3"/>
  </r>
  <r>
    <x v="94"/>
    <x v="75"/>
    <x v="10"/>
    <x v="1"/>
    <x v="2"/>
  </r>
  <r>
    <x v="95"/>
    <x v="0"/>
    <x v="0"/>
    <x v="3"/>
    <x v="13"/>
  </r>
  <r>
    <x v="96"/>
    <x v="76"/>
    <x v="12"/>
    <x v="1"/>
    <x v="13"/>
  </r>
  <r>
    <x v="95"/>
    <x v="0"/>
    <x v="0"/>
    <x v="3"/>
    <x v="12"/>
  </r>
  <r>
    <x v="96"/>
    <x v="76"/>
    <x v="12"/>
    <x v="1"/>
    <x v="12"/>
  </r>
  <r>
    <x v="95"/>
    <x v="0"/>
    <x v="0"/>
    <x v="3"/>
    <x v="5"/>
  </r>
  <r>
    <x v="96"/>
    <x v="76"/>
    <x v="12"/>
    <x v="1"/>
    <x v="4"/>
  </r>
  <r>
    <x v="97"/>
    <x v="77"/>
    <x v="13"/>
    <x v="1"/>
    <x v="5"/>
  </r>
  <r>
    <x v="95"/>
    <x v="0"/>
    <x v="0"/>
    <x v="3"/>
    <x v="2"/>
  </r>
  <r>
    <x v="96"/>
    <x v="76"/>
    <x v="12"/>
    <x v="1"/>
    <x v="2"/>
  </r>
  <r>
    <x v="95"/>
    <x v="0"/>
    <x v="0"/>
    <x v="3"/>
    <x v="5"/>
  </r>
  <r>
    <x v="96"/>
    <x v="76"/>
    <x v="12"/>
    <x v="1"/>
    <x v="5"/>
  </r>
  <r>
    <x v="99"/>
    <x v="0"/>
    <x v="0"/>
    <x v="3"/>
    <x v="5"/>
  </r>
  <r>
    <x v="100"/>
    <x v="79"/>
    <x v="14"/>
    <x v="1"/>
    <x v="5"/>
  </r>
  <r>
    <x v="101"/>
    <x v="80"/>
    <x v="11"/>
    <x v="1"/>
    <x v="5"/>
  </r>
  <r>
    <x v="102"/>
    <x v="81"/>
    <x v="15"/>
    <x v="1"/>
    <x v="4"/>
  </r>
  <r>
    <x v="163"/>
    <x v="0"/>
    <x v="0"/>
    <x v="0"/>
    <x v="0"/>
  </r>
  <r>
    <x v="164"/>
    <x v="121"/>
    <x v="32"/>
    <x v="6"/>
    <x v="39"/>
  </r>
  <r>
    <x v="165"/>
    <x v="122"/>
    <x v="33"/>
    <x v="6"/>
    <x v="7"/>
  </r>
  <r>
    <x v="166"/>
    <x v="0"/>
    <x v="0"/>
    <x v="0"/>
    <x v="0"/>
  </r>
  <r>
    <x v="167"/>
    <x v="123"/>
    <x v="4"/>
    <x v="2"/>
    <x v="2"/>
  </r>
  <r>
    <x v="168"/>
    <x v="124"/>
    <x v="7"/>
    <x v="1"/>
    <x v="4"/>
  </r>
  <r>
    <x v="169"/>
    <x v="125"/>
    <x v="7"/>
    <x v="1"/>
    <x v="4"/>
  </r>
  <r>
    <x v="170"/>
    <x v="126"/>
    <x v="7"/>
    <x v="1"/>
    <x v="2"/>
  </r>
  <r>
    <x v="171"/>
    <x v="127"/>
    <x v="7"/>
    <x v="1"/>
    <x v="5"/>
  </r>
  <r>
    <x v="172"/>
    <x v="128"/>
    <x v="34"/>
    <x v="1"/>
    <x v="40"/>
  </r>
  <r>
    <x v="173"/>
    <x v="0"/>
    <x v="0"/>
    <x v="0"/>
    <x v="0"/>
  </r>
  <r>
    <x v="90"/>
    <x v="0"/>
    <x v="0"/>
    <x v="3"/>
    <x v="37"/>
  </r>
  <r>
    <x v="91"/>
    <x v="72"/>
    <x v="10"/>
    <x v="1"/>
    <x v="37"/>
  </r>
  <r>
    <x v="92"/>
    <x v="73"/>
    <x v="10"/>
    <x v="1"/>
    <x v="37"/>
  </r>
  <r>
    <x v="93"/>
    <x v="74"/>
    <x v="11"/>
    <x v="1"/>
    <x v="37"/>
  </r>
  <r>
    <x v="94"/>
    <x v="75"/>
    <x v="10"/>
    <x v="1"/>
    <x v="2"/>
  </r>
  <r>
    <x v="95"/>
    <x v="0"/>
    <x v="0"/>
    <x v="3"/>
    <x v="3"/>
  </r>
  <r>
    <x v="96"/>
    <x v="76"/>
    <x v="12"/>
    <x v="1"/>
    <x v="3"/>
  </r>
  <r>
    <x v="95"/>
    <x v="0"/>
    <x v="0"/>
    <x v="3"/>
    <x v="1"/>
  </r>
  <r>
    <x v="96"/>
    <x v="76"/>
    <x v="12"/>
    <x v="1"/>
    <x v="1"/>
  </r>
  <r>
    <x v="95"/>
    <x v="0"/>
    <x v="0"/>
    <x v="3"/>
    <x v="5"/>
  </r>
  <r>
    <x v="96"/>
    <x v="76"/>
    <x v="12"/>
    <x v="1"/>
    <x v="4"/>
  </r>
  <r>
    <x v="97"/>
    <x v="77"/>
    <x v="13"/>
    <x v="1"/>
    <x v="5"/>
  </r>
  <r>
    <x v="95"/>
    <x v="0"/>
    <x v="0"/>
    <x v="3"/>
    <x v="2"/>
  </r>
  <r>
    <x v="96"/>
    <x v="76"/>
    <x v="12"/>
    <x v="1"/>
    <x v="2"/>
  </r>
  <r>
    <x v="95"/>
    <x v="0"/>
    <x v="0"/>
    <x v="3"/>
    <x v="5"/>
  </r>
  <r>
    <x v="96"/>
    <x v="76"/>
    <x v="12"/>
    <x v="1"/>
    <x v="5"/>
  </r>
  <r>
    <x v="99"/>
    <x v="0"/>
    <x v="0"/>
    <x v="3"/>
    <x v="5"/>
  </r>
  <r>
    <x v="100"/>
    <x v="79"/>
    <x v="14"/>
    <x v="1"/>
    <x v="2"/>
  </r>
  <r>
    <x v="101"/>
    <x v="80"/>
    <x v="11"/>
    <x v="1"/>
    <x v="2"/>
  </r>
  <r>
    <x v="102"/>
    <x v="81"/>
    <x v="15"/>
    <x v="1"/>
    <x v="4"/>
  </r>
  <r>
    <x v="174"/>
    <x v="0"/>
    <x v="0"/>
    <x v="0"/>
    <x v="0"/>
  </r>
  <r>
    <x v="164"/>
    <x v="121"/>
    <x v="32"/>
    <x v="6"/>
    <x v="41"/>
  </r>
  <r>
    <x v="175"/>
    <x v="0"/>
    <x v="0"/>
    <x v="0"/>
    <x v="0"/>
  </r>
  <r>
    <x v="167"/>
    <x v="123"/>
    <x v="4"/>
    <x v="2"/>
    <x v="2"/>
  </r>
  <r>
    <x v="168"/>
    <x v="124"/>
    <x v="7"/>
    <x v="1"/>
    <x v="4"/>
  </r>
  <r>
    <x v="169"/>
    <x v="125"/>
    <x v="7"/>
    <x v="1"/>
    <x v="4"/>
  </r>
  <r>
    <x v="170"/>
    <x v="126"/>
    <x v="7"/>
    <x v="1"/>
    <x v="2"/>
  </r>
  <r>
    <x v="171"/>
    <x v="127"/>
    <x v="7"/>
    <x v="1"/>
    <x v="5"/>
  </r>
  <r>
    <x v="172"/>
    <x v="128"/>
    <x v="34"/>
    <x v="1"/>
    <x v="40"/>
  </r>
  <r>
    <x v="176"/>
    <x v="0"/>
    <x v="0"/>
    <x v="0"/>
    <x v="0"/>
  </r>
  <r>
    <x v="90"/>
    <x v="0"/>
    <x v="0"/>
    <x v="3"/>
    <x v="1"/>
  </r>
  <r>
    <x v="91"/>
    <x v="72"/>
    <x v="10"/>
    <x v="1"/>
    <x v="1"/>
  </r>
  <r>
    <x v="92"/>
    <x v="73"/>
    <x v="10"/>
    <x v="1"/>
    <x v="1"/>
  </r>
  <r>
    <x v="93"/>
    <x v="74"/>
    <x v="11"/>
    <x v="1"/>
    <x v="1"/>
  </r>
  <r>
    <x v="94"/>
    <x v="75"/>
    <x v="10"/>
    <x v="1"/>
    <x v="2"/>
  </r>
  <r>
    <x v="95"/>
    <x v="0"/>
    <x v="0"/>
    <x v="3"/>
    <x v="14"/>
  </r>
  <r>
    <x v="96"/>
    <x v="76"/>
    <x v="12"/>
    <x v="1"/>
    <x v="14"/>
  </r>
  <r>
    <x v="95"/>
    <x v="0"/>
    <x v="0"/>
    <x v="3"/>
    <x v="17"/>
  </r>
  <r>
    <x v="96"/>
    <x v="76"/>
    <x v="12"/>
    <x v="1"/>
    <x v="17"/>
  </r>
  <r>
    <x v="95"/>
    <x v="0"/>
    <x v="0"/>
    <x v="3"/>
    <x v="5"/>
  </r>
  <r>
    <x v="96"/>
    <x v="76"/>
    <x v="12"/>
    <x v="1"/>
    <x v="4"/>
  </r>
  <r>
    <x v="97"/>
    <x v="77"/>
    <x v="13"/>
    <x v="1"/>
    <x v="5"/>
  </r>
  <r>
    <x v="95"/>
    <x v="0"/>
    <x v="0"/>
    <x v="3"/>
    <x v="5"/>
  </r>
  <r>
    <x v="96"/>
    <x v="76"/>
    <x v="12"/>
    <x v="1"/>
    <x v="5"/>
  </r>
  <r>
    <x v="95"/>
    <x v="0"/>
    <x v="0"/>
    <x v="3"/>
    <x v="5"/>
  </r>
  <r>
    <x v="96"/>
    <x v="76"/>
    <x v="12"/>
    <x v="1"/>
    <x v="5"/>
  </r>
  <r>
    <x v="99"/>
    <x v="0"/>
    <x v="0"/>
    <x v="3"/>
    <x v="26"/>
  </r>
  <r>
    <x v="100"/>
    <x v="79"/>
    <x v="14"/>
    <x v="1"/>
    <x v="26"/>
  </r>
  <r>
    <x v="101"/>
    <x v="80"/>
    <x v="11"/>
    <x v="1"/>
    <x v="26"/>
  </r>
  <r>
    <x v="102"/>
    <x v="81"/>
    <x v="15"/>
    <x v="1"/>
    <x v="38"/>
  </r>
  <r>
    <x v="177"/>
    <x v="0"/>
    <x v="0"/>
    <x v="0"/>
    <x v="0"/>
  </r>
  <r>
    <x v="164"/>
    <x v="121"/>
    <x v="32"/>
    <x v="6"/>
    <x v="42"/>
  </r>
  <r>
    <x v="178"/>
    <x v="0"/>
    <x v="0"/>
    <x v="0"/>
    <x v="0"/>
  </r>
  <r>
    <x v="167"/>
    <x v="123"/>
    <x v="4"/>
    <x v="2"/>
    <x v="2"/>
  </r>
  <r>
    <x v="168"/>
    <x v="124"/>
    <x v="7"/>
    <x v="1"/>
    <x v="4"/>
  </r>
  <r>
    <x v="170"/>
    <x v="126"/>
    <x v="7"/>
    <x v="1"/>
    <x v="2"/>
  </r>
  <r>
    <x v="171"/>
    <x v="127"/>
    <x v="7"/>
    <x v="1"/>
    <x v="5"/>
  </r>
  <r>
    <x v="172"/>
    <x v="128"/>
    <x v="34"/>
    <x v="1"/>
    <x v="40"/>
  </r>
  <r>
    <x v="179"/>
    <x v="0"/>
    <x v="0"/>
    <x v="0"/>
    <x v="0"/>
  </r>
  <r>
    <x v="90"/>
    <x v="0"/>
    <x v="0"/>
    <x v="3"/>
    <x v="38"/>
  </r>
  <r>
    <x v="91"/>
    <x v="72"/>
    <x v="10"/>
    <x v="1"/>
    <x v="38"/>
  </r>
  <r>
    <x v="92"/>
    <x v="73"/>
    <x v="10"/>
    <x v="1"/>
    <x v="38"/>
  </r>
  <r>
    <x v="93"/>
    <x v="74"/>
    <x v="11"/>
    <x v="1"/>
    <x v="38"/>
  </r>
  <r>
    <x v="94"/>
    <x v="75"/>
    <x v="10"/>
    <x v="1"/>
    <x v="2"/>
  </r>
  <r>
    <x v="95"/>
    <x v="0"/>
    <x v="0"/>
    <x v="3"/>
    <x v="37"/>
  </r>
  <r>
    <x v="96"/>
    <x v="76"/>
    <x v="12"/>
    <x v="1"/>
    <x v="37"/>
  </r>
  <r>
    <x v="95"/>
    <x v="0"/>
    <x v="0"/>
    <x v="3"/>
    <x v="10"/>
  </r>
  <r>
    <x v="96"/>
    <x v="76"/>
    <x v="12"/>
    <x v="1"/>
    <x v="10"/>
  </r>
  <r>
    <x v="95"/>
    <x v="0"/>
    <x v="0"/>
    <x v="3"/>
    <x v="5"/>
  </r>
  <r>
    <x v="96"/>
    <x v="76"/>
    <x v="12"/>
    <x v="1"/>
    <x v="4"/>
  </r>
  <r>
    <x v="95"/>
    <x v="0"/>
    <x v="0"/>
    <x v="3"/>
    <x v="2"/>
  </r>
  <r>
    <x v="96"/>
    <x v="76"/>
    <x v="12"/>
    <x v="1"/>
    <x v="2"/>
  </r>
  <r>
    <x v="95"/>
    <x v="0"/>
    <x v="0"/>
    <x v="3"/>
    <x v="5"/>
  </r>
  <r>
    <x v="96"/>
    <x v="76"/>
    <x v="12"/>
    <x v="1"/>
    <x v="5"/>
  </r>
  <r>
    <x v="99"/>
    <x v="0"/>
    <x v="0"/>
    <x v="3"/>
    <x v="5"/>
  </r>
  <r>
    <x v="100"/>
    <x v="79"/>
    <x v="14"/>
    <x v="1"/>
    <x v="5"/>
  </r>
  <r>
    <x v="101"/>
    <x v="80"/>
    <x v="11"/>
    <x v="1"/>
    <x v="5"/>
  </r>
  <r>
    <x v="102"/>
    <x v="81"/>
    <x v="15"/>
    <x v="1"/>
    <x v="4"/>
  </r>
  <r>
    <x v="180"/>
    <x v="0"/>
    <x v="0"/>
    <x v="0"/>
    <x v="0"/>
  </r>
  <r>
    <x v="95"/>
    <x v="0"/>
    <x v="0"/>
    <x v="3"/>
    <x v="4"/>
  </r>
  <r>
    <x v="96"/>
    <x v="76"/>
    <x v="12"/>
    <x v="1"/>
    <x v="4"/>
  </r>
  <r>
    <x v="181"/>
    <x v="129"/>
    <x v="13"/>
    <x v="1"/>
    <x v="4"/>
  </r>
  <r>
    <x v="182"/>
    <x v="0"/>
    <x v="0"/>
    <x v="0"/>
    <x v="0"/>
  </r>
  <r>
    <x v="164"/>
    <x v="121"/>
    <x v="32"/>
    <x v="6"/>
    <x v="43"/>
  </r>
  <r>
    <x v="183"/>
    <x v="0"/>
    <x v="0"/>
    <x v="0"/>
    <x v="0"/>
  </r>
  <r>
    <x v="164"/>
    <x v="130"/>
    <x v="32"/>
    <x v="6"/>
    <x v="7"/>
  </r>
  <r>
    <x v="184"/>
    <x v="0"/>
    <x v="0"/>
    <x v="0"/>
    <x v="0"/>
  </r>
  <r>
    <x v="185"/>
    <x v="0"/>
    <x v="35"/>
    <x v="1"/>
    <x v="44"/>
  </r>
  <r>
    <x v="168"/>
    <x v="124"/>
    <x v="7"/>
    <x v="1"/>
    <x v="4"/>
  </r>
  <r>
    <x v="170"/>
    <x v="126"/>
    <x v="7"/>
    <x v="1"/>
    <x v="2"/>
  </r>
  <r>
    <x v="171"/>
    <x v="127"/>
    <x v="7"/>
    <x v="1"/>
    <x v="2"/>
  </r>
  <r>
    <x v="172"/>
    <x v="128"/>
    <x v="34"/>
    <x v="1"/>
    <x v="45"/>
  </r>
  <r>
    <x v="186"/>
    <x v="0"/>
    <x v="0"/>
    <x v="0"/>
    <x v="0"/>
  </r>
  <r>
    <x v="90"/>
    <x v="0"/>
    <x v="0"/>
    <x v="3"/>
    <x v="37"/>
  </r>
  <r>
    <x v="91"/>
    <x v="72"/>
    <x v="10"/>
    <x v="1"/>
    <x v="37"/>
  </r>
  <r>
    <x v="92"/>
    <x v="73"/>
    <x v="10"/>
    <x v="1"/>
    <x v="37"/>
  </r>
  <r>
    <x v="93"/>
    <x v="74"/>
    <x v="11"/>
    <x v="1"/>
    <x v="37"/>
  </r>
  <r>
    <x v="94"/>
    <x v="75"/>
    <x v="10"/>
    <x v="1"/>
    <x v="2"/>
  </r>
  <r>
    <x v="95"/>
    <x v="0"/>
    <x v="0"/>
    <x v="3"/>
    <x v="37"/>
  </r>
  <r>
    <x v="96"/>
    <x v="76"/>
    <x v="12"/>
    <x v="1"/>
    <x v="37"/>
  </r>
  <r>
    <x v="95"/>
    <x v="0"/>
    <x v="0"/>
    <x v="3"/>
    <x v="12"/>
  </r>
  <r>
    <x v="96"/>
    <x v="76"/>
    <x v="12"/>
    <x v="1"/>
    <x v="12"/>
  </r>
  <r>
    <x v="95"/>
    <x v="0"/>
    <x v="0"/>
    <x v="3"/>
    <x v="5"/>
  </r>
  <r>
    <x v="96"/>
    <x v="76"/>
    <x v="12"/>
    <x v="1"/>
    <x v="4"/>
  </r>
  <r>
    <x v="95"/>
    <x v="0"/>
    <x v="0"/>
    <x v="3"/>
    <x v="2"/>
  </r>
  <r>
    <x v="96"/>
    <x v="76"/>
    <x v="12"/>
    <x v="1"/>
    <x v="2"/>
  </r>
  <r>
    <x v="95"/>
    <x v="0"/>
    <x v="0"/>
    <x v="3"/>
    <x v="5"/>
  </r>
  <r>
    <x v="96"/>
    <x v="76"/>
    <x v="12"/>
    <x v="1"/>
    <x v="5"/>
  </r>
  <r>
    <x v="99"/>
    <x v="0"/>
    <x v="0"/>
    <x v="3"/>
    <x v="5"/>
  </r>
  <r>
    <x v="100"/>
    <x v="79"/>
    <x v="14"/>
    <x v="1"/>
    <x v="5"/>
  </r>
  <r>
    <x v="101"/>
    <x v="80"/>
    <x v="11"/>
    <x v="1"/>
    <x v="5"/>
  </r>
  <r>
    <x v="102"/>
    <x v="81"/>
    <x v="15"/>
    <x v="1"/>
    <x v="4"/>
  </r>
  <r>
    <x v="187"/>
    <x v="0"/>
    <x v="0"/>
    <x v="0"/>
    <x v="0"/>
  </r>
  <r>
    <x v="164"/>
    <x v="121"/>
    <x v="32"/>
    <x v="6"/>
    <x v="46"/>
  </r>
  <r>
    <x v="188"/>
    <x v="0"/>
    <x v="0"/>
    <x v="0"/>
    <x v="0"/>
  </r>
  <r>
    <x v="168"/>
    <x v="124"/>
    <x v="7"/>
    <x v="1"/>
    <x v="5"/>
  </r>
  <r>
    <x v="170"/>
    <x v="126"/>
    <x v="7"/>
    <x v="1"/>
    <x v="2"/>
  </r>
  <r>
    <x v="171"/>
    <x v="127"/>
    <x v="7"/>
    <x v="1"/>
    <x v="5"/>
  </r>
  <r>
    <x v="172"/>
    <x v="128"/>
    <x v="34"/>
    <x v="1"/>
    <x v="45"/>
  </r>
  <r>
    <x v="189"/>
    <x v="0"/>
    <x v="0"/>
    <x v="0"/>
    <x v="0"/>
  </r>
  <r>
    <x v="90"/>
    <x v="0"/>
    <x v="0"/>
    <x v="3"/>
    <x v="10"/>
  </r>
  <r>
    <x v="91"/>
    <x v="72"/>
    <x v="10"/>
    <x v="1"/>
    <x v="10"/>
  </r>
  <r>
    <x v="92"/>
    <x v="73"/>
    <x v="10"/>
    <x v="1"/>
    <x v="10"/>
  </r>
  <r>
    <x v="93"/>
    <x v="74"/>
    <x v="11"/>
    <x v="1"/>
    <x v="10"/>
  </r>
  <r>
    <x v="94"/>
    <x v="75"/>
    <x v="10"/>
    <x v="1"/>
    <x v="2"/>
  </r>
  <r>
    <x v="95"/>
    <x v="0"/>
    <x v="0"/>
    <x v="3"/>
    <x v="1"/>
  </r>
  <r>
    <x v="96"/>
    <x v="76"/>
    <x v="12"/>
    <x v="1"/>
    <x v="1"/>
  </r>
  <r>
    <x v="95"/>
    <x v="0"/>
    <x v="0"/>
    <x v="3"/>
    <x v="26"/>
  </r>
  <r>
    <x v="96"/>
    <x v="76"/>
    <x v="12"/>
    <x v="1"/>
    <x v="26"/>
  </r>
  <r>
    <x v="95"/>
    <x v="0"/>
    <x v="0"/>
    <x v="3"/>
    <x v="3"/>
  </r>
  <r>
    <x v="96"/>
    <x v="76"/>
    <x v="12"/>
    <x v="1"/>
    <x v="3"/>
  </r>
  <r>
    <x v="95"/>
    <x v="0"/>
    <x v="0"/>
    <x v="3"/>
    <x v="5"/>
  </r>
  <r>
    <x v="96"/>
    <x v="76"/>
    <x v="12"/>
    <x v="1"/>
    <x v="4"/>
  </r>
  <r>
    <x v="97"/>
    <x v="77"/>
    <x v="13"/>
    <x v="1"/>
    <x v="5"/>
  </r>
  <r>
    <x v="95"/>
    <x v="0"/>
    <x v="0"/>
    <x v="3"/>
    <x v="2"/>
  </r>
  <r>
    <x v="96"/>
    <x v="76"/>
    <x v="12"/>
    <x v="1"/>
    <x v="2"/>
  </r>
  <r>
    <x v="95"/>
    <x v="0"/>
    <x v="0"/>
    <x v="3"/>
    <x v="5"/>
  </r>
  <r>
    <x v="96"/>
    <x v="76"/>
    <x v="12"/>
    <x v="1"/>
    <x v="5"/>
  </r>
  <r>
    <x v="99"/>
    <x v="0"/>
    <x v="0"/>
    <x v="3"/>
    <x v="20"/>
  </r>
  <r>
    <x v="100"/>
    <x v="79"/>
    <x v="14"/>
    <x v="1"/>
    <x v="20"/>
  </r>
  <r>
    <x v="101"/>
    <x v="80"/>
    <x v="11"/>
    <x v="1"/>
    <x v="20"/>
  </r>
  <r>
    <x v="102"/>
    <x v="81"/>
    <x v="15"/>
    <x v="1"/>
    <x v="26"/>
  </r>
  <r>
    <x v="190"/>
    <x v="0"/>
    <x v="0"/>
    <x v="0"/>
    <x v="0"/>
  </r>
  <r>
    <x v="164"/>
    <x v="121"/>
    <x v="32"/>
    <x v="6"/>
    <x v="47"/>
  </r>
  <r>
    <x v="191"/>
    <x v="0"/>
    <x v="0"/>
    <x v="0"/>
    <x v="0"/>
  </r>
  <r>
    <x v="170"/>
    <x v="126"/>
    <x v="7"/>
    <x v="1"/>
    <x v="2"/>
  </r>
  <r>
    <x v="171"/>
    <x v="127"/>
    <x v="7"/>
    <x v="1"/>
    <x v="5"/>
  </r>
  <r>
    <x v="172"/>
    <x v="128"/>
    <x v="34"/>
    <x v="1"/>
    <x v="45"/>
  </r>
  <r>
    <x v="192"/>
    <x v="0"/>
    <x v="0"/>
    <x v="0"/>
    <x v="0"/>
  </r>
  <r>
    <x v="90"/>
    <x v="0"/>
    <x v="0"/>
    <x v="3"/>
    <x v="26"/>
  </r>
  <r>
    <x v="91"/>
    <x v="72"/>
    <x v="10"/>
    <x v="1"/>
    <x v="26"/>
  </r>
  <r>
    <x v="92"/>
    <x v="73"/>
    <x v="10"/>
    <x v="1"/>
    <x v="26"/>
  </r>
  <r>
    <x v="93"/>
    <x v="74"/>
    <x v="11"/>
    <x v="1"/>
    <x v="26"/>
  </r>
  <r>
    <x v="94"/>
    <x v="75"/>
    <x v="10"/>
    <x v="1"/>
    <x v="2"/>
  </r>
  <r>
    <x v="95"/>
    <x v="0"/>
    <x v="0"/>
    <x v="3"/>
    <x v="4"/>
  </r>
  <r>
    <x v="96"/>
    <x v="76"/>
    <x v="12"/>
    <x v="1"/>
    <x v="4"/>
  </r>
  <r>
    <x v="95"/>
    <x v="0"/>
    <x v="0"/>
    <x v="3"/>
    <x v="4"/>
  </r>
  <r>
    <x v="96"/>
    <x v="76"/>
    <x v="12"/>
    <x v="1"/>
    <x v="4"/>
  </r>
  <r>
    <x v="95"/>
    <x v="0"/>
    <x v="0"/>
    <x v="3"/>
    <x v="5"/>
  </r>
  <r>
    <x v="96"/>
    <x v="76"/>
    <x v="12"/>
    <x v="1"/>
    <x v="5"/>
  </r>
  <r>
    <x v="95"/>
    <x v="0"/>
    <x v="0"/>
    <x v="3"/>
    <x v="5"/>
  </r>
  <r>
    <x v="96"/>
    <x v="76"/>
    <x v="12"/>
    <x v="1"/>
    <x v="4"/>
  </r>
  <r>
    <x v="97"/>
    <x v="77"/>
    <x v="13"/>
    <x v="1"/>
    <x v="5"/>
  </r>
  <r>
    <x v="95"/>
    <x v="0"/>
    <x v="0"/>
    <x v="3"/>
    <x v="2"/>
  </r>
  <r>
    <x v="96"/>
    <x v="76"/>
    <x v="12"/>
    <x v="1"/>
    <x v="2"/>
  </r>
  <r>
    <x v="95"/>
    <x v="0"/>
    <x v="0"/>
    <x v="3"/>
    <x v="5"/>
  </r>
  <r>
    <x v="96"/>
    <x v="76"/>
    <x v="12"/>
    <x v="1"/>
    <x v="5"/>
  </r>
  <r>
    <x v="99"/>
    <x v="0"/>
    <x v="0"/>
    <x v="3"/>
    <x v="5"/>
  </r>
  <r>
    <x v="100"/>
    <x v="79"/>
    <x v="14"/>
    <x v="1"/>
    <x v="5"/>
  </r>
  <r>
    <x v="101"/>
    <x v="80"/>
    <x v="11"/>
    <x v="1"/>
    <x v="5"/>
  </r>
  <r>
    <x v="102"/>
    <x v="81"/>
    <x v="15"/>
    <x v="1"/>
    <x v="20"/>
  </r>
  <r>
    <x v="193"/>
    <x v="0"/>
    <x v="0"/>
    <x v="0"/>
    <x v="0"/>
  </r>
  <r>
    <x v="164"/>
    <x v="121"/>
    <x v="32"/>
    <x v="6"/>
    <x v="48"/>
  </r>
  <r>
    <x v="194"/>
    <x v="0"/>
    <x v="0"/>
    <x v="0"/>
    <x v="0"/>
  </r>
  <r>
    <x v="170"/>
    <x v="126"/>
    <x v="7"/>
    <x v="1"/>
    <x v="2"/>
  </r>
  <r>
    <x v="171"/>
    <x v="127"/>
    <x v="7"/>
    <x v="1"/>
    <x v="5"/>
  </r>
  <r>
    <x v="172"/>
    <x v="128"/>
    <x v="34"/>
    <x v="1"/>
    <x v="45"/>
  </r>
  <r>
    <x v="195"/>
    <x v="0"/>
    <x v="0"/>
    <x v="0"/>
    <x v="0"/>
  </r>
  <r>
    <x v="196"/>
    <x v="0"/>
    <x v="0"/>
    <x v="0"/>
    <x v="0"/>
  </r>
  <r>
    <x v="197"/>
    <x v="131"/>
    <x v="36"/>
    <x v="1"/>
    <x v="49"/>
  </r>
  <r>
    <x v="198"/>
    <x v="132"/>
    <x v="15"/>
    <x v="1"/>
    <x v="50"/>
  </r>
  <r>
    <x v="199"/>
    <x v="133"/>
    <x v="15"/>
    <x v="1"/>
    <x v="51"/>
  </r>
  <r>
    <x v="200"/>
    <x v="134"/>
    <x v="37"/>
    <x v="1"/>
    <x v="51"/>
  </r>
  <r>
    <x v="201"/>
    <x v="135"/>
    <x v="15"/>
    <x v="1"/>
    <x v="51"/>
  </r>
  <r>
    <x v="202"/>
    <x v="0"/>
    <x v="0"/>
    <x v="0"/>
    <x v="0"/>
  </r>
  <r>
    <x v="165"/>
    <x v="136"/>
    <x v="33"/>
    <x v="6"/>
    <x v="52"/>
  </r>
  <r>
    <x v="203"/>
    <x v="137"/>
    <x v="32"/>
    <x v="6"/>
    <x v="52"/>
  </r>
  <r>
    <x v="204"/>
    <x v="138"/>
    <x v="33"/>
    <x v="6"/>
    <x v="53"/>
  </r>
  <r>
    <x v="205"/>
    <x v="0"/>
    <x v="0"/>
    <x v="0"/>
    <x v="0"/>
  </r>
  <r>
    <x v="206"/>
    <x v="139"/>
    <x v="4"/>
    <x v="1"/>
    <x v="54"/>
  </r>
  <r>
    <x v="207"/>
    <x v="140"/>
    <x v="4"/>
    <x v="1"/>
    <x v="40"/>
  </r>
  <r>
    <x v="208"/>
    <x v="0"/>
    <x v="0"/>
    <x v="0"/>
    <x v="0"/>
  </r>
  <r>
    <x v="209"/>
    <x v="0"/>
    <x v="0"/>
    <x v="0"/>
    <x v="0"/>
  </r>
  <r>
    <x v="197"/>
    <x v="131"/>
    <x v="36"/>
    <x v="1"/>
    <x v="2"/>
  </r>
  <r>
    <x v="210"/>
    <x v="141"/>
    <x v="15"/>
    <x v="1"/>
    <x v="49"/>
  </r>
  <r>
    <x v="198"/>
    <x v="132"/>
    <x v="15"/>
    <x v="1"/>
    <x v="55"/>
  </r>
  <r>
    <x v="199"/>
    <x v="133"/>
    <x v="15"/>
    <x v="1"/>
    <x v="51"/>
  </r>
  <r>
    <x v="211"/>
    <x v="142"/>
    <x v="15"/>
    <x v="1"/>
    <x v="51"/>
  </r>
  <r>
    <x v="202"/>
    <x v="0"/>
    <x v="0"/>
    <x v="0"/>
    <x v="0"/>
  </r>
  <r>
    <x v="204"/>
    <x v="138"/>
    <x v="33"/>
    <x v="6"/>
    <x v="56"/>
  </r>
  <r>
    <x v="205"/>
    <x v="0"/>
    <x v="0"/>
    <x v="0"/>
    <x v="0"/>
  </r>
  <r>
    <x v="207"/>
    <x v="143"/>
    <x v="4"/>
    <x v="6"/>
    <x v="52"/>
  </r>
  <r>
    <x v="206"/>
    <x v="139"/>
    <x v="4"/>
    <x v="1"/>
    <x v="54"/>
  </r>
  <r>
    <x v="212"/>
    <x v="0"/>
    <x v="0"/>
    <x v="0"/>
    <x v="0"/>
  </r>
  <r>
    <x v="196"/>
    <x v="0"/>
    <x v="0"/>
    <x v="0"/>
    <x v="0"/>
  </r>
  <r>
    <x v="213"/>
    <x v="144"/>
    <x v="15"/>
    <x v="1"/>
    <x v="51"/>
  </r>
  <r>
    <x v="214"/>
    <x v="145"/>
    <x v="15"/>
    <x v="1"/>
    <x v="4"/>
  </r>
  <r>
    <x v="215"/>
    <x v="0"/>
    <x v="0"/>
    <x v="3"/>
    <x v="51"/>
  </r>
  <r>
    <x v="216"/>
    <x v="79"/>
    <x v="14"/>
    <x v="1"/>
    <x v="51"/>
  </r>
  <r>
    <x v="217"/>
    <x v="80"/>
    <x v="11"/>
    <x v="1"/>
    <x v="57"/>
  </r>
  <r>
    <x v="218"/>
    <x v="146"/>
    <x v="15"/>
    <x v="1"/>
    <x v="51"/>
  </r>
  <r>
    <x v="211"/>
    <x v="142"/>
    <x v="15"/>
    <x v="1"/>
    <x v="58"/>
  </r>
  <r>
    <x v="219"/>
    <x v="147"/>
    <x v="15"/>
    <x v="1"/>
    <x v="59"/>
  </r>
  <r>
    <x v="220"/>
    <x v="148"/>
    <x v="15"/>
    <x v="1"/>
    <x v="51"/>
  </r>
  <r>
    <x v="197"/>
    <x v="131"/>
    <x v="36"/>
    <x v="1"/>
    <x v="57"/>
  </r>
  <r>
    <x v="210"/>
    <x v="141"/>
    <x v="15"/>
    <x v="1"/>
    <x v="60"/>
  </r>
  <r>
    <x v="198"/>
    <x v="132"/>
    <x v="15"/>
    <x v="1"/>
    <x v="61"/>
  </r>
  <r>
    <x v="221"/>
    <x v="134"/>
    <x v="37"/>
    <x v="1"/>
    <x v="62"/>
  </r>
  <r>
    <x v="199"/>
    <x v="133"/>
    <x v="15"/>
    <x v="1"/>
    <x v="51"/>
  </r>
  <r>
    <x v="222"/>
    <x v="149"/>
    <x v="15"/>
    <x v="1"/>
    <x v="51"/>
  </r>
  <r>
    <x v="223"/>
    <x v="0"/>
    <x v="0"/>
    <x v="0"/>
    <x v="0"/>
  </r>
  <r>
    <x v="224"/>
    <x v="0"/>
    <x v="0"/>
    <x v="3"/>
    <x v="51"/>
  </r>
  <r>
    <x v="114"/>
    <x v="90"/>
    <x v="18"/>
    <x v="1"/>
    <x v="51"/>
  </r>
  <r>
    <x v="115"/>
    <x v="91"/>
    <x v="19"/>
    <x v="1"/>
    <x v="51"/>
  </r>
  <r>
    <x v="116"/>
    <x v="92"/>
    <x v="18"/>
    <x v="1"/>
    <x v="51"/>
  </r>
  <r>
    <x v="225"/>
    <x v="150"/>
    <x v="15"/>
    <x v="1"/>
    <x v="51"/>
  </r>
  <r>
    <x v="226"/>
    <x v="151"/>
    <x v="15"/>
    <x v="1"/>
    <x v="51"/>
  </r>
  <r>
    <x v="227"/>
    <x v="0"/>
    <x v="0"/>
    <x v="0"/>
    <x v="0"/>
  </r>
  <r>
    <x v="228"/>
    <x v="152"/>
    <x v="14"/>
    <x v="1"/>
    <x v="51"/>
  </r>
  <r>
    <x v="229"/>
    <x v="0"/>
    <x v="0"/>
    <x v="0"/>
    <x v="0"/>
  </r>
  <r>
    <x v="125"/>
    <x v="96"/>
    <x v="20"/>
    <x v="1"/>
    <x v="51"/>
  </r>
  <r>
    <x v="126"/>
    <x v="97"/>
    <x v="20"/>
    <x v="1"/>
    <x v="51"/>
  </r>
  <r>
    <x v="228"/>
    <x v="152"/>
    <x v="14"/>
    <x v="1"/>
    <x v="51"/>
  </r>
  <r>
    <x v="202"/>
    <x v="0"/>
    <x v="0"/>
    <x v="0"/>
    <x v="0"/>
  </r>
  <r>
    <x v="204"/>
    <x v="153"/>
    <x v="33"/>
    <x v="6"/>
    <x v="63"/>
  </r>
  <r>
    <x v="165"/>
    <x v="136"/>
    <x v="33"/>
    <x v="6"/>
    <x v="64"/>
  </r>
  <r>
    <x v="205"/>
    <x v="0"/>
    <x v="0"/>
    <x v="0"/>
    <x v="0"/>
  </r>
  <r>
    <x v="207"/>
    <x v="143"/>
    <x v="4"/>
    <x v="6"/>
    <x v="65"/>
  </r>
  <r>
    <x v="206"/>
    <x v="139"/>
    <x v="4"/>
    <x v="1"/>
    <x v="66"/>
  </r>
  <r>
    <x v="185"/>
    <x v="0"/>
    <x v="35"/>
    <x v="1"/>
    <x v="66"/>
  </r>
  <r>
    <x v="230"/>
    <x v="154"/>
    <x v="4"/>
    <x v="2"/>
    <x v="57"/>
  </r>
  <r>
    <x v="231"/>
    <x v="155"/>
    <x v="4"/>
    <x v="2"/>
    <x v="67"/>
  </r>
  <r>
    <x v="232"/>
    <x v="156"/>
    <x v="38"/>
    <x v="1"/>
    <x v="52"/>
  </r>
  <r>
    <x v="233"/>
    <x v="157"/>
    <x v="38"/>
    <x v="1"/>
    <x v="68"/>
  </r>
  <r>
    <x v="234"/>
    <x v="158"/>
    <x v="38"/>
    <x v="1"/>
    <x v="68"/>
  </r>
  <r>
    <x v="235"/>
    <x v="159"/>
    <x v="38"/>
    <x v="1"/>
    <x v="69"/>
  </r>
  <r>
    <x v="236"/>
    <x v="160"/>
    <x v="38"/>
    <x v="1"/>
    <x v="69"/>
  </r>
  <r>
    <x v="237"/>
    <x v="161"/>
    <x v="38"/>
    <x v="1"/>
    <x v="69"/>
  </r>
  <r>
    <x v="168"/>
    <x v="124"/>
    <x v="7"/>
    <x v="1"/>
    <x v="49"/>
  </r>
  <r>
    <x v="169"/>
    <x v="125"/>
    <x v="7"/>
    <x v="1"/>
    <x v="51"/>
  </r>
  <r>
    <x v="170"/>
    <x v="162"/>
    <x v="7"/>
    <x v="1"/>
    <x v="51"/>
  </r>
  <r>
    <x v="238"/>
    <x v="163"/>
    <x v="4"/>
    <x v="1"/>
    <x v="70"/>
  </r>
  <r>
    <x v="36"/>
    <x v="0"/>
    <x v="0"/>
    <x v="0"/>
    <x v="0"/>
  </r>
  <r>
    <x v="196"/>
    <x v="0"/>
    <x v="0"/>
    <x v="0"/>
    <x v="0"/>
  </r>
  <r>
    <x v="214"/>
    <x v="145"/>
    <x v="15"/>
    <x v="1"/>
    <x v="62"/>
  </r>
  <r>
    <x v="215"/>
    <x v="0"/>
    <x v="0"/>
    <x v="3"/>
    <x v="51"/>
  </r>
  <r>
    <x v="216"/>
    <x v="79"/>
    <x v="14"/>
    <x v="1"/>
    <x v="51"/>
  </r>
  <r>
    <x v="217"/>
    <x v="80"/>
    <x v="11"/>
    <x v="1"/>
    <x v="57"/>
  </r>
  <r>
    <x v="218"/>
    <x v="146"/>
    <x v="15"/>
    <x v="1"/>
    <x v="51"/>
  </r>
  <r>
    <x v="213"/>
    <x v="144"/>
    <x v="15"/>
    <x v="1"/>
    <x v="51"/>
  </r>
  <r>
    <x v="219"/>
    <x v="147"/>
    <x v="15"/>
    <x v="1"/>
    <x v="71"/>
  </r>
  <r>
    <x v="210"/>
    <x v="141"/>
    <x v="15"/>
    <x v="1"/>
    <x v="69"/>
  </r>
  <r>
    <x v="198"/>
    <x v="132"/>
    <x v="15"/>
    <x v="1"/>
    <x v="68"/>
  </r>
  <r>
    <x v="200"/>
    <x v="134"/>
    <x v="37"/>
    <x v="1"/>
    <x v="67"/>
  </r>
  <r>
    <x v="199"/>
    <x v="133"/>
    <x v="15"/>
    <x v="1"/>
    <x v="51"/>
  </r>
  <r>
    <x v="202"/>
    <x v="0"/>
    <x v="0"/>
    <x v="0"/>
    <x v="0"/>
  </r>
  <r>
    <x v="204"/>
    <x v="153"/>
    <x v="33"/>
    <x v="6"/>
    <x v="72"/>
  </r>
  <r>
    <x v="203"/>
    <x v="164"/>
    <x v="32"/>
    <x v="6"/>
    <x v="60"/>
  </r>
  <r>
    <x v="205"/>
    <x v="0"/>
    <x v="0"/>
    <x v="0"/>
    <x v="0"/>
  </r>
  <r>
    <x v="207"/>
    <x v="143"/>
    <x v="4"/>
    <x v="6"/>
    <x v="73"/>
  </r>
  <r>
    <x v="206"/>
    <x v="139"/>
    <x v="4"/>
    <x v="1"/>
    <x v="74"/>
  </r>
  <r>
    <x v="185"/>
    <x v="0"/>
    <x v="35"/>
    <x v="1"/>
    <x v="74"/>
  </r>
  <r>
    <x v="230"/>
    <x v="154"/>
    <x v="4"/>
    <x v="2"/>
    <x v="57"/>
  </r>
  <r>
    <x v="232"/>
    <x v="156"/>
    <x v="38"/>
    <x v="1"/>
    <x v="52"/>
  </r>
  <r>
    <x v="233"/>
    <x v="157"/>
    <x v="38"/>
    <x v="1"/>
    <x v="68"/>
  </r>
  <r>
    <x v="234"/>
    <x v="158"/>
    <x v="38"/>
    <x v="1"/>
    <x v="68"/>
  </r>
  <r>
    <x v="235"/>
    <x v="159"/>
    <x v="38"/>
    <x v="1"/>
    <x v="69"/>
  </r>
  <r>
    <x v="236"/>
    <x v="160"/>
    <x v="38"/>
    <x v="1"/>
    <x v="69"/>
  </r>
  <r>
    <x v="237"/>
    <x v="161"/>
    <x v="38"/>
    <x v="1"/>
    <x v="69"/>
  </r>
  <r>
    <x v="35"/>
    <x v="0"/>
    <x v="0"/>
    <x v="0"/>
    <x v="0"/>
  </r>
  <r>
    <x v="209"/>
    <x v="0"/>
    <x v="0"/>
    <x v="0"/>
    <x v="0"/>
  </r>
  <r>
    <x v="214"/>
    <x v="145"/>
    <x v="15"/>
    <x v="1"/>
    <x v="62"/>
  </r>
  <r>
    <x v="215"/>
    <x v="0"/>
    <x v="0"/>
    <x v="3"/>
    <x v="51"/>
  </r>
  <r>
    <x v="216"/>
    <x v="79"/>
    <x v="14"/>
    <x v="1"/>
    <x v="51"/>
  </r>
  <r>
    <x v="217"/>
    <x v="80"/>
    <x v="11"/>
    <x v="1"/>
    <x v="57"/>
  </r>
  <r>
    <x v="218"/>
    <x v="146"/>
    <x v="15"/>
    <x v="1"/>
    <x v="51"/>
  </r>
  <r>
    <x v="213"/>
    <x v="144"/>
    <x v="15"/>
    <x v="1"/>
    <x v="51"/>
  </r>
  <r>
    <x v="211"/>
    <x v="142"/>
    <x v="15"/>
    <x v="1"/>
    <x v="75"/>
  </r>
  <r>
    <x v="219"/>
    <x v="147"/>
    <x v="15"/>
    <x v="1"/>
    <x v="76"/>
  </r>
  <r>
    <x v="197"/>
    <x v="165"/>
    <x v="36"/>
    <x v="1"/>
    <x v="50"/>
  </r>
  <r>
    <x v="210"/>
    <x v="141"/>
    <x v="15"/>
    <x v="1"/>
    <x v="60"/>
  </r>
  <r>
    <x v="198"/>
    <x v="132"/>
    <x v="15"/>
    <x v="1"/>
    <x v="68"/>
  </r>
  <r>
    <x v="200"/>
    <x v="134"/>
    <x v="37"/>
    <x v="1"/>
    <x v="77"/>
  </r>
  <r>
    <x v="199"/>
    <x v="133"/>
    <x v="15"/>
    <x v="1"/>
    <x v="51"/>
  </r>
  <r>
    <x v="239"/>
    <x v="166"/>
    <x v="15"/>
    <x v="1"/>
    <x v="51"/>
  </r>
  <r>
    <x v="199"/>
    <x v="133"/>
    <x v="15"/>
    <x v="1"/>
    <x v="51"/>
  </r>
  <r>
    <x v="240"/>
    <x v="167"/>
    <x v="39"/>
    <x v="1"/>
    <x v="2"/>
  </r>
  <r>
    <x v="202"/>
    <x v="0"/>
    <x v="0"/>
    <x v="0"/>
    <x v="0"/>
  </r>
  <r>
    <x v="204"/>
    <x v="153"/>
    <x v="33"/>
    <x v="6"/>
    <x v="78"/>
  </r>
  <r>
    <x v="203"/>
    <x v="164"/>
    <x v="32"/>
    <x v="6"/>
    <x v="60"/>
  </r>
  <r>
    <x v="205"/>
    <x v="0"/>
    <x v="0"/>
    <x v="0"/>
    <x v="0"/>
  </r>
  <r>
    <x v="207"/>
    <x v="143"/>
    <x v="4"/>
    <x v="6"/>
    <x v="79"/>
  </r>
  <r>
    <x v="206"/>
    <x v="139"/>
    <x v="4"/>
    <x v="1"/>
    <x v="80"/>
  </r>
  <r>
    <x v="185"/>
    <x v="0"/>
    <x v="35"/>
    <x v="1"/>
    <x v="80"/>
  </r>
  <r>
    <x v="230"/>
    <x v="154"/>
    <x v="4"/>
    <x v="2"/>
    <x v="51"/>
  </r>
  <r>
    <x v="232"/>
    <x v="156"/>
    <x v="38"/>
    <x v="1"/>
    <x v="52"/>
  </r>
  <r>
    <x v="233"/>
    <x v="157"/>
    <x v="38"/>
    <x v="1"/>
    <x v="68"/>
  </r>
  <r>
    <x v="234"/>
    <x v="158"/>
    <x v="38"/>
    <x v="1"/>
    <x v="60"/>
  </r>
  <r>
    <x v="235"/>
    <x v="159"/>
    <x v="38"/>
    <x v="1"/>
    <x v="60"/>
  </r>
  <r>
    <x v="236"/>
    <x v="160"/>
    <x v="38"/>
    <x v="1"/>
    <x v="60"/>
  </r>
  <r>
    <x v="237"/>
    <x v="161"/>
    <x v="38"/>
    <x v="1"/>
    <x v="60"/>
  </r>
  <r>
    <x v="34"/>
    <x v="0"/>
    <x v="0"/>
    <x v="0"/>
    <x v="0"/>
  </r>
  <r>
    <x v="196"/>
    <x v="0"/>
    <x v="0"/>
    <x v="0"/>
    <x v="0"/>
  </r>
  <r>
    <x v="214"/>
    <x v="145"/>
    <x v="15"/>
    <x v="1"/>
    <x v="62"/>
  </r>
  <r>
    <x v="215"/>
    <x v="0"/>
    <x v="0"/>
    <x v="3"/>
    <x v="51"/>
  </r>
  <r>
    <x v="216"/>
    <x v="79"/>
    <x v="14"/>
    <x v="1"/>
    <x v="51"/>
  </r>
  <r>
    <x v="217"/>
    <x v="80"/>
    <x v="11"/>
    <x v="1"/>
    <x v="57"/>
  </r>
  <r>
    <x v="213"/>
    <x v="144"/>
    <x v="15"/>
    <x v="1"/>
    <x v="51"/>
  </r>
  <r>
    <x v="218"/>
    <x v="146"/>
    <x v="15"/>
    <x v="1"/>
    <x v="51"/>
  </r>
  <r>
    <x v="211"/>
    <x v="142"/>
    <x v="15"/>
    <x v="1"/>
    <x v="50"/>
  </r>
  <r>
    <x v="219"/>
    <x v="147"/>
    <x v="15"/>
    <x v="1"/>
    <x v="76"/>
  </r>
  <r>
    <x v="197"/>
    <x v="165"/>
    <x v="36"/>
    <x v="1"/>
    <x v="50"/>
  </r>
  <r>
    <x v="210"/>
    <x v="141"/>
    <x v="15"/>
    <x v="1"/>
    <x v="60"/>
  </r>
  <r>
    <x v="198"/>
    <x v="132"/>
    <x v="15"/>
    <x v="1"/>
    <x v="81"/>
  </r>
  <r>
    <x v="200"/>
    <x v="134"/>
    <x v="37"/>
    <x v="1"/>
    <x v="82"/>
  </r>
  <r>
    <x v="199"/>
    <x v="133"/>
    <x v="15"/>
    <x v="1"/>
    <x v="51"/>
  </r>
  <r>
    <x v="239"/>
    <x v="166"/>
    <x v="15"/>
    <x v="1"/>
    <x v="57"/>
  </r>
  <r>
    <x v="199"/>
    <x v="133"/>
    <x v="15"/>
    <x v="1"/>
    <x v="51"/>
  </r>
  <r>
    <x v="240"/>
    <x v="167"/>
    <x v="39"/>
    <x v="1"/>
    <x v="2"/>
  </r>
  <r>
    <x v="202"/>
    <x v="0"/>
    <x v="0"/>
    <x v="0"/>
    <x v="0"/>
  </r>
  <r>
    <x v="204"/>
    <x v="153"/>
    <x v="33"/>
    <x v="6"/>
    <x v="79"/>
  </r>
  <r>
    <x v="203"/>
    <x v="164"/>
    <x v="32"/>
    <x v="6"/>
    <x v="60"/>
  </r>
  <r>
    <x v="205"/>
    <x v="0"/>
    <x v="0"/>
    <x v="0"/>
    <x v="0"/>
  </r>
  <r>
    <x v="207"/>
    <x v="143"/>
    <x v="4"/>
    <x v="6"/>
    <x v="83"/>
  </r>
  <r>
    <x v="206"/>
    <x v="139"/>
    <x v="4"/>
    <x v="1"/>
    <x v="84"/>
  </r>
  <r>
    <x v="185"/>
    <x v="0"/>
    <x v="35"/>
    <x v="1"/>
    <x v="84"/>
  </r>
  <r>
    <x v="230"/>
    <x v="154"/>
    <x v="4"/>
    <x v="2"/>
    <x v="51"/>
  </r>
  <r>
    <x v="232"/>
    <x v="156"/>
    <x v="38"/>
    <x v="1"/>
    <x v="85"/>
  </r>
  <r>
    <x v="233"/>
    <x v="157"/>
    <x v="38"/>
    <x v="1"/>
    <x v="85"/>
  </r>
  <r>
    <x v="234"/>
    <x v="158"/>
    <x v="38"/>
    <x v="1"/>
    <x v="60"/>
  </r>
  <r>
    <x v="235"/>
    <x v="159"/>
    <x v="38"/>
    <x v="1"/>
    <x v="60"/>
  </r>
  <r>
    <x v="236"/>
    <x v="160"/>
    <x v="38"/>
    <x v="1"/>
    <x v="60"/>
  </r>
  <r>
    <x v="237"/>
    <x v="161"/>
    <x v="38"/>
    <x v="1"/>
    <x v="60"/>
  </r>
  <r>
    <x v="85"/>
    <x v="0"/>
    <x v="0"/>
    <x v="0"/>
    <x v="0"/>
  </r>
  <r>
    <x v="196"/>
    <x v="0"/>
    <x v="0"/>
    <x v="0"/>
    <x v="0"/>
  </r>
  <r>
    <x v="214"/>
    <x v="145"/>
    <x v="15"/>
    <x v="1"/>
    <x v="62"/>
  </r>
  <r>
    <x v="215"/>
    <x v="0"/>
    <x v="0"/>
    <x v="3"/>
    <x v="51"/>
  </r>
  <r>
    <x v="216"/>
    <x v="79"/>
    <x v="14"/>
    <x v="1"/>
    <x v="51"/>
  </r>
  <r>
    <x v="217"/>
    <x v="80"/>
    <x v="11"/>
    <x v="1"/>
    <x v="57"/>
  </r>
  <r>
    <x v="218"/>
    <x v="146"/>
    <x v="15"/>
    <x v="1"/>
    <x v="51"/>
  </r>
  <r>
    <x v="211"/>
    <x v="142"/>
    <x v="15"/>
    <x v="1"/>
    <x v="86"/>
  </r>
  <r>
    <x v="219"/>
    <x v="147"/>
    <x v="15"/>
    <x v="1"/>
    <x v="59"/>
  </r>
  <r>
    <x v="210"/>
    <x v="141"/>
    <x v="15"/>
    <x v="1"/>
    <x v="82"/>
  </r>
  <r>
    <x v="198"/>
    <x v="132"/>
    <x v="15"/>
    <x v="1"/>
    <x v="68"/>
  </r>
  <r>
    <x v="200"/>
    <x v="134"/>
    <x v="37"/>
    <x v="1"/>
    <x v="62"/>
  </r>
  <r>
    <x v="225"/>
    <x v="150"/>
    <x v="15"/>
    <x v="1"/>
    <x v="51"/>
  </r>
  <r>
    <x v="241"/>
    <x v="151"/>
    <x v="15"/>
    <x v="1"/>
    <x v="51"/>
  </r>
  <r>
    <x v="201"/>
    <x v="135"/>
    <x v="15"/>
    <x v="1"/>
    <x v="51"/>
  </r>
  <r>
    <x v="199"/>
    <x v="133"/>
    <x v="15"/>
    <x v="1"/>
    <x v="51"/>
  </r>
  <r>
    <x v="223"/>
    <x v="0"/>
    <x v="0"/>
    <x v="0"/>
    <x v="0"/>
  </r>
  <r>
    <x v="225"/>
    <x v="150"/>
    <x v="15"/>
    <x v="1"/>
    <x v="51"/>
  </r>
  <r>
    <x v="201"/>
    <x v="135"/>
    <x v="15"/>
    <x v="1"/>
    <x v="51"/>
  </r>
  <r>
    <x v="239"/>
    <x v="166"/>
    <x v="15"/>
    <x v="1"/>
    <x v="57"/>
  </r>
  <r>
    <x v="199"/>
    <x v="133"/>
    <x v="15"/>
    <x v="1"/>
    <x v="51"/>
  </r>
  <r>
    <x v="242"/>
    <x v="167"/>
    <x v="39"/>
    <x v="1"/>
    <x v="4"/>
  </r>
  <r>
    <x v="243"/>
    <x v="168"/>
    <x v="14"/>
    <x v="1"/>
    <x v="2"/>
  </r>
  <r>
    <x v="224"/>
    <x v="0"/>
    <x v="0"/>
    <x v="3"/>
    <x v="51"/>
  </r>
  <r>
    <x v="114"/>
    <x v="90"/>
    <x v="18"/>
    <x v="1"/>
    <x v="51"/>
  </r>
  <r>
    <x v="115"/>
    <x v="91"/>
    <x v="19"/>
    <x v="1"/>
    <x v="51"/>
  </r>
  <r>
    <x v="116"/>
    <x v="92"/>
    <x v="18"/>
    <x v="1"/>
    <x v="51"/>
  </r>
  <r>
    <x v="244"/>
    <x v="0"/>
    <x v="0"/>
    <x v="0"/>
    <x v="0"/>
  </r>
  <r>
    <x v="125"/>
    <x v="96"/>
    <x v="20"/>
    <x v="1"/>
    <x v="51"/>
  </r>
  <r>
    <x v="126"/>
    <x v="97"/>
    <x v="20"/>
    <x v="1"/>
    <x v="51"/>
  </r>
  <r>
    <x v="228"/>
    <x v="169"/>
    <x v="14"/>
    <x v="1"/>
    <x v="51"/>
  </r>
  <r>
    <x v="202"/>
    <x v="0"/>
    <x v="0"/>
    <x v="0"/>
    <x v="0"/>
  </r>
  <r>
    <x v="204"/>
    <x v="153"/>
    <x v="33"/>
    <x v="6"/>
    <x v="73"/>
  </r>
  <r>
    <x v="165"/>
    <x v="136"/>
    <x v="33"/>
    <x v="6"/>
    <x v="52"/>
  </r>
  <r>
    <x v="203"/>
    <x v="164"/>
    <x v="32"/>
    <x v="6"/>
    <x v="52"/>
  </r>
  <r>
    <x v="205"/>
    <x v="0"/>
    <x v="0"/>
    <x v="0"/>
    <x v="0"/>
  </r>
  <r>
    <x v="207"/>
    <x v="143"/>
    <x v="4"/>
    <x v="6"/>
    <x v="87"/>
  </r>
  <r>
    <x v="206"/>
    <x v="139"/>
    <x v="4"/>
    <x v="1"/>
    <x v="88"/>
  </r>
  <r>
    <x v="230"/>
    <x v="154"/>
    <x v="4"/>
    <x v="2"/>
    <x v="57"/>
  </r>
  <r>
    <x v="232"/>
    <x v="156"/>
    <x v="38"/>
    <x v="1"/>
    <x v="89"/>
  </r>
  <r>
    <x v="233"/>
    <x v="157"/>
    <x v="38"/>
    <x v="1"/>
    <x v="90"/>
  </r>
  <r>
    <x v="234"/>
    <x v="158"/>
    <x v="38"/>
    <x v="1"/>
    <x v="90"/>
  </r>
  <r>
    <x v="235"/>
    <x v="159"/>
    <x v="38"/>
    <x v="1"/>
    <x v="60"/>
  </r>
  <r>
    <x v="236"/>
    <x v="160"/>
    <x v="38"/>
    <x v="1"/>
    <x v="60"/>
  </r>
  <r>
    <x v="237"/>
    <x v="161"/>
    <x v="38"/>
    <x v="1"/>
    <x v="60"/>
  </r>
  <r>
    <x v="168"/>
    <x v="124"/>
    <x v="7"/>
    <x v="1"/>
    <x v="57"/>
  </r>
  <r>
    <x v="169"/>
    <x v="125"/>
    <x v="7"/>
    <x v="1"/>
    <x v="51"/>
  </r>
  <r>
    <x v="170"/>
    <x v="170"/>
    <x v="7"/>
    <x v="1"/>
    <x v="51"/>
  </r>
  <r>
    <x v="33"/>
    <x v="0"/>
    <x v="0"/>
    <x v="0"/>
    <x v="0"/>
  </r>
  <r>
    <x v="196"/>
    <x v="0"/>
    <x v="0"/>
    <x v="0"/>
    <x v="0"/>
  </r>
  <r>
    <x v="214"/>
    <x v="145"/>
    <x v="15"/>
    <x v="1"/>
    <x v="67"/>
  </r>
  <r>
    <x v="215"/>
    <x v="0"/>
    <x v="0"/>
    <x v="3"/>
    <x v="51"/>
  </r>
  <r>
    <x v="216"/>
    <x v="79"/>
    <x v="14"/>
    <x v="1"/>
    <x v="51"/>
  </r>
  <r>
    <x v="217"/>
    <x v="80"/>
    <x v="11"/>
    <x v="1"/>
    <x v="57"/>
  </r>
  <r>
    <x v="218"/>
    <x v="146"/>
    <x v="15"/>
    <x v="1"/>
    <x v="51"/>
  </r>
  <r>
    <x v="213"/>
    <x v="144"/>
    <x v="15"/>
    <x v="1"/>
    <x v="51"/>
  </r>
  <r>
    <x v="211"/>
    <x v="142"/>
    <x v="15"/>
    <x v="1"/>
    <x v="91"/>
  </r>
  <r>
    <x v="219"/>
    <x v="147"/>
    <x v="15"/>
    <x v="1"/>
    <x v="76"/>
  </r>
  <r>
    <x v="210"/>
    <x v="141"/>
    <x v="15"/>
    <x v="1"/>
    <x v="92"/>
  </r>
  <r>
    <x v="198"/>
    <x v="132"/>
    <x v="15"/>
    <x v="1"/>
    <x v="93"/>
  </r>
  <r>
    <x v="200"/>
    <x v="134"/>
    <x v="37"/>
    <x v="1"/>
    <x v="82"/>
  </r>
  <r>
    <x v="199"/>
    <x v="133"/>
    <x v="15"/>
    <x v="1"/>
    <x v="51"/>
  </r>
  <r>
    <x v="239"/>
    <x v="166"/>
    <x v="15"/>
    <x v="1"/>
    <x v="57"/>
  </r>
  <r>
    <x v="199"/>
    <x v="133"/>
    <x v="15"/>
    <x v="1"/>
    <x v="51"/>
  </r>
  <r>
    <x v="240"/>
    <x v="167"/>
    <x v="39"/>
    <x v="1"/>
    <x v="5"/>
  </r>
  <r>
    <x v="202"/>
    <x v="0"/>
    <x v="0"/>
    <x v="0"/>
    <x v="0"/>
  </r>
  <r>
    <x v="204"/>
    <x v="153"/>
    <x v="33"/>
    <x v="6"/>
    <x v="94"/>
  </r>
  <r>
    <x v="165"/>
    <x v="136"/>
    <x v="33"/>
    <x v="6"/>
    <x v="52"/>
  </r>
  <r>
    <x v="203"/>
    <x v="164"/>
    <x v="32"/>
    <x v="6"/>
    <x v="52"/>
  </r>
  <r>
    <x v="205"/>
    <x v="0"/>
    <x v="0"/>
    <x v="0"/>
    <x v="0"/>
  </r>
  <r>
    <x v="207"/>
    <x v="143"/>
    <x v="4"/>
    <x v="6"/>
    <x v="95"/>
  </r>
  <r>
    <x v="185"/>
    <x v="0"/>
    <x v="35"/>
    <x v="6"/>
    <x v="96"/>
  </r>
  <r>
    <x v="206"/>
    <x v="139"/>
    <x v="4"/>
    <x v="1"/>
    <x v="96"/>
  </r>
  <r>
    <x v="230"/>
    <x v="154"/>
    <x v="4"/>
    <x v="2"/>
    <x v="57"/>
  </r>
  <r>
    <x v="231"/>
    <x v="155"/>
    <x v="4"/>
    <x v="2"/>
    <x v="49"/>
  </r>
  <r>
    <x v="232"/>
    <x v="156"/>
    <x v="38"/>
    <x v="1"/>
    <x v="89"/>
  </r>
  <r>
    <x v="233"/>
    <x v="157"/>
    <x v="38"/>
    <x v="1"/>
    <x v="90"/>
  </r>
  <r>
    <x v="234"/>
    <x v="158"/>
    <x v="38"/>
    <x v="1"/>
    <x v="90"/>
  </r>
  <r>
    <x v="235"/>
    <x v="159"/>
    <x v="38"/>
    <x v="1"/>
    <x v="60"/>
  </r>
  <r>
    <x v="236"/>
    <x v="160"/>
    <x v="38"/>
    <x v="1"/>
    <x v="60"/>
  </r>
  <r>
    <x v="237"/>
    <x v="161"/>
    <x v="38"/>
    <x v="1"/>
    <x v="60"/>
  </r>
  <r>
    <x v="168"/>
    <x v="124"/>
    <x v="7"/>
    <x v="1"/>
    <x v="57"/>
  </r>
  <r>
    <x v="169"/>
    <x v="125"/>
    <x v="7"/>
    <x v="1"/>
    <x v="51"/>
  </r>
  <r>
    <x v="170"/>
    <x v="170"/>
    <x v="7"/>
    <x v="1"/>
    <x v="51"/>
  </r>
  <r>
    <x v="32"/>
    <x v="0"/>
    <x v="0"/>
    <x v="0"/>
    <x v="0"/>
  </r>
  <r>
    <x v="196"/>
    <x v="0"/>
    <x v="0"/>
    <x v="0"/>
    <x v="0"/>
  </r>
  <r>
    <x v="214"/>
    <x v="145"/>
    <x v="15"/>
    <x v="1"/>
    <x v="67"/>
  </r>
  <r>
    <x v="215"/>
    <x v="0"/>
    <x v="0"/>
    <x v="3"/>
    <x v="51"/>
  </r>
  <r>
    <x v="216"/>
    <x v="79"/>
    <x v="14"/>
    <x v="1"/>
    <x v="51"/>
  </r>
  <r>
    <x v="217"/>
    <x v="80"/>
    <x v="11"/>
    <x v="1"/>
    <x v="57"/>
  </r>
  <r>
    <x v="218"/>
    <x v="146"/>
    <x v="15"/>
    <x v="1"/>
    <x v="51"/>
  </r>
  <r>
    <x v="213"/>
    <x v="144"/>
    <x v="15"/>
    <x v="1"/>
    <x v="51"/>
  </r>
  <r>
    <x v="211"/>
    <x v="142"/>
    <x v="15"/>
    <x v="1"/>
    <x v="97"/>
  </r>
  <r>
    <x v="219"/>
    <x v="147"/>
    <x v="15"/>
    <x v="1"/>
    <x v="76"/>
  </r>
  <r>
    <x v="197"/>
    <x v="165"/>
    <x v="36"/>
    <x v="1"/>
    <x v="12"/>
  </r>
  <r>
    <x v="210"/>
    <x v="141"/>
    <x v="15"/>
    <x v="1"/>
    <x v="92"/>
  </r>
  <r>
    <x v="198"/>
    <x v="132"/>
    <x v="15"/>
    <x v="1"/>
    <x v="98"/>
  </r>
  <r>
    <x v="200"/>
    <x v="134"/>
    <x v="37"/>
    <x v="1"/>
    <x v="50"/>
  </r>
  <r>
    <x v="199"/>
    <x v="133"/>
    <x v="15"/>
    <x v="1"/>
    <x v="51"/>
  </r>
  <r>
    <x v="239"/>
    <x v="166"/>
    <x v="15"/>
    <x v="1"/>
    <x v="51"/>
  </r>
  <r>
    <x v="199"/>
    <x v="133"/>
    <x v="15"/>
    <x v="1"/>
    <x v="51"/>
  </r>
  <r>
    <x v="240"/>
    <x v="167"/>
    <x v="39"/>
    <x v="1"/>
    <x v="2"/>
  </r>
  <r>
    <x v="202"/>
    <x v="0"/>
    <x v="0"/>
    <x v="0"/>
    <x v="0"/>
  </r>
  <r>
    <x v="204"/>
    <x v="153"/>
    <x v="33"/>
    <x v="6"/>
    <x v="99"/>
  </r>
  <r>
    <x v="165"/>
    <x v="136"/>
    <x v="33"/>
    <x v="6"/>
    <x v="69"/>
  </r>
  <r>
    <x v="203"/>
    <x v="164"/>
    <x v="32"/>
    <x v="6"/>
    <x v="60"/>
  </r>
  <r>
    <x v="205"/>
    <x v="0"/>
    <x v="0"/>
    <x v="0"/>
    <x v="0"/>
  </r>
  <r>
    <x v="207"/>
    <x v="143"/>
    <x v="4"/>
    <x v="6"/>
    <x v="100"/>
  </r>
  <r>
    <x v="206"/>
    <x v="139"/>
    <x v="4"/>
    <x v="1"/>
    <x v="101"/>
  </r>
  <r>
    <x v="185"/>
    <x v="0"/>
    <x v="35"/>
    <x v="1"/>
    <x v="101"/>
  </r>
  <r>
    <x v="230"/>
    <x v="154"/>
    <x v="4"/>
    <x v="2"/>
    <x v="62"/>
  </r>
  <r>
    <x v="232"/>
    <x v="156"/>
    <x v="38"/>
    <x v="1"/>
    <x v="68"/>
  </r>
  <r>
    <x v="233"/>
    <x v="157"/>
    <x v="38"/>
    <x v="1"/>
    <x v="60"/>
  </r>
  <r>
    <x v="234"/>
    <x v="158"/>
    <x v="38"/>
    <x v="1"/>
    <x v="60"/>
  </r>
  <r>
    <x v="235"/>
    <x v="159"/>
    <x v="38"/>
    <x v="1"/>
    <x v="60"/>
  </r>
  <r>
    <x v="236"/>
    <x v="160"/>
    <x v="38"/>
    <x v="1"/>
    <x v="60"/>
  </r>
  <r>
    <x v="237"/>
    <x v="161"/>
    <x v="38"/>
    <x v="1"/>
    <x v="60"/>
  </r>
  <r>
    <x v="30"/>
    <x v="0"/>
    <x v="0"/>
    <x v="0"/>
    <x v="0"/>
  </r>
  <r>
    <x v="196"/>
    <x v="0"/>
    <x v="0"/>
    <x v="0"/>
    <x v="0"/>
  </r>
  <r>
    <x v="214"/>
    <x v="145"/>
    <x v="15"/>
    <x v="1"/>
    <x v="62"/>
  </r>
  <r>
    <x v="215"/>
    <x v="0"/>
    <x v="0"/>
    <x v="3"/>
    <x v="51"/>
  </r>
  <r>
    <x v="216"/>
    <x v="79"/>
    <x v="14"/>
    <x v="1"/>
    <x v="51"/>
  </r>
  <r>
    <x v="217"/>
    <x v="80"/>
    <x v="11"/>
    <x v="1"/>
    <x v="57"/>
  </r>
  <r>
    <x v="218"/>
    <x v="146"/>
    <x v="15"/>
    <x v="1"/>
    <x v="51"/>
  </r>
  <r>
    <x v="213"/>
    <x v="144"/>
    <x v="15"/>
    <x v="1"/>
    <x v="51"/>
  </r>
  <r>
    <x v="211"/>
    <x v="142"/>
    <x v="15"/>
    <x v="1"/>
    <x v="102"/>
  </r>
  <r>
    <x v="219"/>
    <x v="147"/>
    <x v="15"/>
    <x v="1"/>
    <x v="76"/>
  </r>
  <r>
    <x v="197"/>
    <x v="165"/>
    <x v="36"/>
    <x v="1"/>
    <x v="103"/>
  </r>
  <r>
    <x v="210"/>
    <x v="141"/>
    <x v="15"/>
    <x v="1"/>
    <x v="92"/>
  </r>
  <r>
    <x v="198"/>
    <x v="132"/>
    <x v="15"/>
    <x v="1"/>
    <x v="104"/>
  </r>
  <r>
    <x v="200"/>
    <x v="134"/>
    <x v="37"/>
    <x v="1"/>
    <x v="55"/>
  </r>
  <r>
    <x v="199"/>
    <x v="133"/>
    <x v="15"/>
    <x v="1"/>
    <x v="51"/>
  </r>
  <r>
    <x v="202"/>
    <x v="0"/>
    <x v="0"/>
    <x v="0"/>
    <x v="0"/>
  </r>
  <r>
    <x v="204"/>
    <x v="153"/>
    <x v="33"/>
    <x v="6"/>
    <x v="105"/>
  </r>
  <r>
    <x v="165"/>
    <x v="136"/>
    <x v="33"/>
    <x v="6"/>
    <x v="82"/>
  </r>
  <r>
    <x v="203"/>
    <x v="164"/>
    <x v="32"/>
    <x v="6"/>
    <x v="82"/>
  </r>
  <r>
    <x v="205"/>
    <x v="0"/>
    <x v="0"/>
    <x v="0"/>
    <x v="0"/>
  </r>
  <r>
    <x v="207"/>
    <x v="143"/>
    <x v="4"/>
    <x v="6"/>
    <x v="106"/>
  </r>
  <r>
    <x v="206"/>
    <x v="139"/>
    <x v="4"/>
    <x v="1"/>
    <x v="107"/>
  </r>
  <r>
    <x v="185"/>
    <x v="0"/>
    <x v="35"/>
    <x v="1"/>
    <x v="107"/>
  </r>
  <r>
    <x v="230"/>
    <x v="154"/>
    <x v="4"/>
    <x v="2"/>
    <x v="57"/>
  </r>
  <r>
    <x v="232"/>
    <x v="156"/>
    <x v="38"/>
    <x v="1"/>
    <x v="108"/>
  </r>
  <r>
    <x v="233"/>
    <x v="157"/>
    <x v="38"/>
    <x v="1"/>
    <x v="108"/>
  </r>
  <r>
    <x v="234"/>
    <x v="158"/>
    <x v="38"/>
    <x v="1"/>
    <x v="109"/>
  </r>
  <r>
    <x v="235"/>
    <x v="159"/>
    <x v="38"/>
    <x v="1"/>
    <x v="69"/>
  </r>
  <r>
    <x v="236"/>
    <x v="160"/>
    <x v="38"/>
    <x v="1"/>
    <x v="69"/>
  </r>
  <r>
    <x v="237"/>
    <x v="161"/>
    <x v="38"/>
    <x v="1"/>
    <x v="69"/>
  </r>
  <r>
    <x v="29"/>
    <x v="0"/>
    <x v="0"/>
    <x v="0"/>
    <x v="0"/>
  </r>
  <r>
    <x v="209"/>
    <x v="0"/>
    <x v="0"/>
    <x v="0"/>
    <x v="0"/>
  </r>
  <r>
    <x v="214"/>
    <x v="145"/>
    <x v="15"/>
    <x v="1"/>
    <x v="62"/>
  </r>
  <r>
    <x v="215"/>
    <x v="0"/>
    <x v="0"/>
    <x v="3"/>
    <x v="51"/>
  </r>
  <r>
    <x v="216"/>
    <x v="79"/>
    <x v="14"/>
    <x v="1"/>
    <x v="51"/>
  </r>
  <r>
    <x v="217"/>
    <x v="80"/>
    <x v="11"/>
    <x v="1"/>
    <x v="57"/>
  </r>
  <r>
    <x v="218"/>
    <x v="146"/>
    <x v="15"/>
    <x v="1"/>
    <x v="51"/>
  </r>
  <r>
    <x v="213"/>
    <x v="144"/>
    <x v="15"/>
    <x v="1"/>
    <x v="51"/>
  </r>
  <r>
    <x v="211"/>
    <x v="142"/>
    <x v="15"/>
    <x v="1"/>
    <x v="110"/>
  </r>
  <r>
    <x v="219"/>
    <x v="147"/>
    <x v="15"/>
    <x v="1"/>
    <x v="104"/>
  </r>
  <r>
    <x v="197"/>
    <x v="171"/>
    <x v="36"/>
    <x v="1"/>
    <x v="111"/>
  </r>
  <r>
    <x v="210"/>
    <x v="141"/>
    <x v="15"/>
    <x v="1"/>
    <x v="92"/>
  </r>
  <r>
    <x v="198"/>
    <x v="132"/>
    <x v="15"/>
    <x v="1"/>
    <x v="112"/>
  </r>
  <r>
    <x v="200"/>
    <x v="134"/>
    <x v="37"/>
    <x v="1"/>
    <x v="11"/>
  </r>
  <r>
    <x v="199"/>
    <x v="133"/>
    <x v="15"/>
    <x v="1"/>
    <x v="51"/>
  </r>
  <r>
    <x v="239"/>
    <x v="166"/>
    <x v="15"/>
    <x v="1"/>
    <x v="51"/>
  </r>
  <r>
    <x v="199"/>
    <x v="133"/>
    <x v="15"/>
    <x v="1"/>
    <x v="51"/>
  </r>
  <r>
    <x v="240"/>
    <x v="167"/>
    <x v="39"/>
    <x v="1"/>
    <x v="2"/>
  </r>
  <r>
    <x v="202"/>
    <x v="0"/>
    <x v="0"/>
    <x v="0"/>
    <x v="0"/>
  </r>
  <r>
    <x v="204"/>
    <x v="153"/>
    <x v="33"/>
    <x v="6"/>
    <x v="113"/>
  </r>
  <r>
    <x v="165"/>
    <x v="136"/>
    <x v="33"/>
    <x v="6"/>
    <x v="69"/>
  </r>
  <r>
    <x v="203"/>
    <x v="164"/>
    <x v="32"/>
    <x v="6"/>
    <x v="82"/>
  </r>
  <r>
    <x v="205"/>
    <x v="0"/>
    <x v="0"/>
    <x v="0"/>
    <x v="0"/>
  </r>
  <r>
    <x v="207"/>
    <x v="143"/>
    <x v="4"/>
    <x v="6"/>
    <x v="114"/>
  </r>
  <r>
    <x v="206"/>
    <x v="139"/>
    <x v="4"/>
    <x v="1"/>
    <x v="115"/>
  </r>
  <r>
    <x v="185"/>
    <x v="0"/>
    <x v="35"/>
    <x v="1"/>
    <x v="115"/>
  </r>
  <r>
    <x v="230"/>
    <x v="154"/>
    <x v="4"/>
    <x v="2"/>
    <x v="51"/>
  </r>
  <r>
    <x v="232"/>
    <x v="156"/>
    <x v="38"/>
    <x v="1"/>
    <x v="109"/>
  </r>
  <r>
    <x v="233"/>
    <x v="157"/>
    <x v="38"/>
    <x v="1"/>
    <x v="109"/>
  </r>
  <r>
    <x v="234"/>
    <x v="158"/>
    <x v="38"/>
    <x v="1"/>
    <x v="90"/>
  </r>
  <r>
    <x v="235"/>
    <x v="159"/>
    <x v="38"/>
    <x v="1"/>
    <x v="60"/>
  </r>
  <r>
    <x v="236"/>
    <x v="160"/>
    <x v="38"/>
    <x v="1"/>
    <x v="60"/>
  </r>
  <r>
    <x v="237"/>
    <x v="161"/>
    <x v="38"/>
    <x v="1"/>
    <x v="60"/>
  </r>
  <r>
    <x v="238"/>
    <x v="172"/>
    <x v="4"/>
    <x v="1"/>
    <x v="75"/>
  </r>
  <r>
    <x v="0"/>
    <x v="0"/>
    <x v="0"/>
    <x v="0"/>
    <x v="0"/>
  </r>
  <r>
    <x v="209"/>
    <x v="0"/>
    <x v="0"/>
    <x v="0"/>
    <x v="0"/>
  </r>
  <r>
    <x v="214"/>
    <x v="145"/>
    <x v="15"/>
    <x v="1"/>
    <x v="57"/>
  </r>
  <r>
    <x v="215"/>
    <x v="0"/>
    <x v="0"/>
    <x v="3"/>
    <x v="51"/>
  </r>
  <r>
    <x v="216"/>
    <x v="79"/>
    <x v="14"/>
    <x v="1"/>
    <x v="51"/>
  </r>
  <r>
    <x v="217"/>
    <x v="80"/>
    <x v="11"/>
    <x v="1"/>
    <x v="57"/>
  </r>
  <r>
    <x v="218"/>
    <x v="146"/>
    <x v="15"/>
    <x v="1"/>
    <x v="51"/>
  </r>
  <r>
    <x v="213"/>
    <x v="144"/>
    <x v="15"/>
    <x v="1"/>
    <x v="51"/>
  </r>
  <r>
    <x v="211"/>
    <x v="142"/>
    <x v="15"/>
    <x v="1"/>
    <x v="91"/>
  </r>
  <r>
    <x v="219"/>
    <x v="147"/>
    <x v="15"/>
    <x v="1"/>
    <x v="97"/>
  </r>
  <r>
    <x v="210"/>
    <x v="141"/>
    <x v="15"/>
    <x v="1"/>
    <x v="111"/>
  </r>
  <r>
    <x v="198"/>
    <x v="132"/>
    <x v="15"/>
    <x v="1"/>
    <x v="116"/>
  </r>
  <r>
    <x v="199"/>
    <x v="133"/>
    <x v="15"/>
    <x v="1"/>
    <x v="51"/>
  </r>
  <r>
    <x v="202"/>
    <x v="0"/>
    <x v="0"/>
    <x v="0"/>
    <x v="0"/>
  </r>
  <r>
    <x v="204"/>
    <x v="153"/>
    <x v="33"/>
    <x v="6"/>
    <x v="108"/>
  </r>
  <r>
    <x v="165"/>
    <x v="136"/>
    <x v="33"/>
    <x v="6"/>
    <x v="67"/>
  </r>
  <r>
    <x v="203"/>
    <x v="164"/>
    <x v="32"/>
    <x v="6"/>
    <x v="82"/>
  </r>
  <r>
    <x v="205"/>
    <x v="0"/>
    <x v="0"/>
    <x v="0"/>
    <x v="0"/>
  </r>
  <r>
    <x v="207"/>
    <x v="143"/>
    <x v="4"/>
    <x v="6"/>
    <x v="108"/>
  </r>
  <r>
    <x v="206"/>
    <x v="139"/>
    <x v="4"/>
    <x v="1"/>
    <x v="117"/>
  </r>
  <r>
    <x v="185"/>
    <x v="0"/>
    <x v="35"/>
    <x v="1"/>
    <x v="117"/>
  </r>
  <r>
    <x v="230"/>
    <x v="154"/>
    <x v="4"/>
    <x v="2"/>
    <x v="51"/>
  </r>
  <r>
    <x v="232"/>
    <x v="156"/>
    <x v="38"/>
    <x v="1"/>
    <x v="68"/>
  </r>
  <r>
    <x v="233"/>
    <x v="157"/>
    <x v="38"/>
    <x v="1"/>
    <x v="69"/>
  </r>
  <r>
    <x v="234"/>
    <x v="158"/>
    <x v="38"/>
    <x v="1"/>
    <x v="60"/>
  </r>
  <r>
    <x v="235"/>
    <x v="159"/>
    <x v="38"/>
    <x v="1"/>
    <x v="111"/>
  </r>
  <r>
    <x v="236"/>
    <x v="160"/>
    <x v="38"/>
    <x v="1"/>
    <x v="111"/>
  </r>
  <r>
    <x v="237"/>
    <x v="161"/>
    <x v="38"/>
    <x v="1"/>
    <x v="111"/>
  </r>
  <r>
    <x v="245"/>
    <x v="173"/>
    <x v="0"/>
    <x v="1"/>
    <x v="83"/>
  </r>
  <r>
    <x v="246"/>
    <x v="174"/>
    <x v="0"/>
    <x v="2"/>
    <x v="82"/>
  </r>
  <r>
    <x v="247"/>
    <x v="175"/>
    <x v="0"/>
    <x v="2"/>
    <x v="82"/>
  </r>
  <r>
    <x v="238"/>
    <x v="172"/>
    <x v="4"/>
    <x v="1"/>
    <x v="57"/>
  </r>
  <r>
    <x v="195"/>
    <x v="0"/>
    <x v="0"/>
    <x v="0"/>
    <x v="0"/>
  </r>
  <r>
    <x v="196"/>
    <x v="0"/>
    <x v="0"/>
    <x v="0"/>
    <x v="0"/>
  </r>
  <r>
    <x v="248"/>
    <x v="176"/>
    <x v="40"/>
    <x v="1"/>
    <x v="49"/>
  </r>
  <r>
    <x v="249"/>
    <x v="177"/>
    <x v="40"/>
    <x v="1"/>
    <x v="55"/>
  </r>
  <r>
    <x v="250"/>
    <x v="178"/>
    <x v="40"/>
    <x v="1"/>
    <x v="55"/>
  </r>
  <r>
    <x v="251"/>
    <x v="0"/>
    <x v="0"/>
    <x v="3"/>
    <x v="51"/>
  </r>
  <r>
    <x v="252"/>
    <x v="179"/>
    <x v="41"/>
    <x v="1"/>
    <x v="51"/>
  </r>
  <r>
    <x v="253"/>
    <x v="180"/>
    <x v="41"/>
    <x v="1"/>
    <x v="51"/>
  </r>
  <r>
    <x v="254"/>
    <x v="181"/>
    <x v="41"/>
    <x v="1"/>
    <x v="51"/>
  </r>
  <r>
    <x v="255"/>
    <x v="182"/>
    <x v="41"/>
    <x v="1"/>
    <x v="51"/>
  </r>
  <r>
    <x v="256"/>
    <x v="183"/>
    <x v="41"/>
    <x v="1"/>
    <x v="51"/>
  </r>
  <r>
    <x v="257"/>
    <x v="184"/>
    <x v="40"/>
    <x v="1"/>
    <x v="51"/>
  </r>
  <r>
    <x v="258"/>
    <x v="0"/>
    <x v="0"/>
    <x v="3"/>
    <x v="51"/>
  </r>
  <r>
    <x v="259"/>
    <x v="185"/>
    <x v="18"/>
    <x v="1"/>
    <x v="51"/>
  </r>
  <r>
    <x v="253"/>
    <x v="186"/>
    <x v="41"/>
    <x v="1"/>
    <x v="51"/>
  </r>
  <r>
    <x v="260"/>
    <x v="187"/>
    <x v="18"/>
    <x v="1"/>
    <x v="51"/>
  </r>
  <r>
    <x v="261"/>
    <x v="0"/>
    <x v="0"/>
    <x v="0"/>
    <x v="0"/>
  </r>
  <r>
    <x v="196"/>
    <x v="0"/>
    <x v="0"/>
    <x v="0"/>
    <x v="0"/>
  </r>
  <r>
    <x v="248"/>
    <x v="176"/>
    <x v="40"/>
    <x v="1"/>
    <x v="49"/>
  </r>
  <r>
    <x v="249"/>
    <x v="177"/>
    <x v="40"/>
    <x v="1"/>
    <x v="67"/>
  </r>
  <r>
    <x v="250"/>
    <x v="178"/>
    <x v="40"/>
    <x v="1"/>
    <x v="67"/>
  </r>
  <r>
    <x v="262"/>
    <x v="0"/>
    <x v="0"/>
    <x v="0"/>
    <x v="0"/>
  </r>
  <r>
    <x v="196"/>
    <x v="0"/>
    <x v="0"/>
    <x v="0"/>
    <x v="0"/>
  </r>
  <r>
    <x v="263"/>
    <x v="188"/>
    <x v="40"/>
    <x v="1"/>
    <x v="62"/>
  </r>
  <r>
    <x v="248"/>
    <x v="189"/>
    <x v="40"/>
    <x v="1"/>
    <x v="67"/>
  </r>
  <r>
    <x v="264"/>
    <x v="0"/>
    <x v="0"/>
    <x v="3"/>
    <x v="57"/>
  </r>
  <r>
    <x v="265"/>
    <x v="190"/>
    <x v="42"/>
    <x v="1"/>
    <x v="5"/>
  </r>
  <r>
    <x v="266"/>
    <x v="191"/>
    <x v="42"/>
    <x v="1"/>
    <x v="5"/>
  </r>
  <r>
    <x v="267"/>
    <x v="192"/>
    <x v="42"/>
    <x v="1"/>
    <x v="5"/>
  </r>
  <r>
    <x v="268"/>
    <x v="193"/>
    <x v="43"/>
    <x v="1"/>
    <x v="5"/>
  </r>
  <r>
    <x v="269"/>
    <x v="194"/>
    <x v="43"/>
    <x v="1"/>
    <x v="5"/>
  </r>
  <r>
    <x v="270"/>
    <x v="195"/>
    <x v="43"/>
    <x v="1"/>
    <x v="51"/>
  </r>
  <r>
    <x v="271"/>
    <x v="196"/>
    <x v="40"/>
    <x v="1"/>
    <x v="51"/>
  </r>
  <r>
    <x v="272"/>
    <x v="197"/>
    <x v="40"/>
    <x v="1"/>
    <x v="51"/>
  </r>
  <r>
    <x v="273"/>
    <x v="198"/>
    <x v="14"/>
    <x v="1"/>
    <x v="51"/>
  </r>
  <r>
    <x v="274"/>
    <x v="199"/>
    <x v="11"/>
    <x v="1"/>
    <x v="57"/>
  </r>
  <r>
    <x v="218"/>
    <x v="146"/>
    <x v="15"/>
    <x v="1"/>
    <x v="51"/>
  </r>
  <r>
    <x v="275"/>
    <x v="200"/>
    <x v="44"/>
    <x v="1"/>
    <x v="57"/>
  </r>
  <r>
    <x v="276"/>
    <x v="201"/>
    <x v="14"/>
    <x v="1"/>
    <x v="51"/>
  </r>
  <r>
    <x v="274"/>
    <x v="199"/>
    <x v="11"/>
    <x v="1"/>
    <x v="57"/>
  </r>
  <r>
    <x v="277"/>
    <x v="202"/>
    <x v="40"/>
    <x v="1"/>
    <x v="62"/>
  </r>
  <r>
    <x v="278"/>
    <x v="203"/>
    <x v="40"/>
    <x v="1"/>
    <x v="62"/>
  </r>
  <r>
    <x v="279"/>
    <x v="204"/>
    <x v="10"/>
    <x v="1"/>
    <x v="57"/>
  </r>
  <r>
    <x v="280"/>
    <x v="205"/>
    <x v="40"/>
    <x v="1"/>
    <x v="57"/>
  </r>
  <r>
    <x v="281"/>
    <x v="206"/>
    <x v="40"/>
    <x v="1"/>
    <x v="51"/>
  </r>
  <r>
    <x v="282"/>
    <x v="207"/>
    <x v="40"/>
    <x v="1"/>
    <x v="62"/>
  </r>
  <r>
    <x v="283"/>
    <x v="0"/>
    <x v="0"/>
    <x v="3"/>
    <x v="62"/>
  </r>
  <r>
    <x v="284"/>
    <x v="208"/>
    <x v="41"/>
    <x v="1"/>
    <x v="4"/>
  </r>
  <r>
    <x v="285"/>
    <x v="209"/>
    <x v="41"/>
    <x v="1"/>
    <x v="4"/>
  </r>
  <r>
    <x v="286"/>
    <x v="210"/>
    <x v="41"/>
    <x v="1"/>
    <x v="4"/>
  </r>
  <r>
    <x v="253"/>
    <x v="211"/>
    <x v="41"/>
    <x v="1"/>
    <x v="4"/>
  </r>
  <r>
    <x v="254"/>
    <x v="181"/>
    <x v="41"/>
    <x v="1"/>
    <x v="4"/>
  </r>
  <r>
    <x v="287"/>
    <x v="92"/>
    <x v="41"/>
    <x v="1"/>
    <x v="4"/>
  </r>
  <r>
    <x v="256"/>
    <x v="183"/>
    <x v="41"/>
    <x v="1"/>
    <x v="4"/>
  </r>
  <r>
    <x v="288"/>
    <x v="212"/>
    <x v="41"/>
    <x v="1"/>
    <x v="4"/>
  </r>
  <r>
    <x v="255"/>
    <x v="182"/>
    <x v="41"/>
    <x v="1"/>
    <x v="4"/>
  </r>
  <r>
    <x v="257"/>
    <x v="184"/>
    <x v="40"/>
    <x v="1"/>
    <x v="4"/>
  </r>
  <r>
    <x v="289"/>
    <x v="213"/>
    <x v="40"/>
    <x v="1"/>
    <x v="4"/>
  </r>
  <r>
    <x v="290"/>
    <x v="0"/>
    <x v="0"/>
    <x v="3"/>
    <x v="51"/>
  </r>
  <r>
    <x v="284"/>
    <x v="208"/>
    <x v="41"/>
    <x v="1"/>
    <x v="51"/>
  </r>
  <r>
    <x v="285"/>
    <x v="209"/>
    <x v="41"/>
    <x v="1"/>
    <x v="51"/>
  </r>
  <r>
    <x v="286"/>
    <x v="210"/>
    <x v="41"/>
    <x v="1"/>
    <x v="51"/>
  </r>
  <r>
    <x v="253"/>
    <x v="211"/>
    <x v="41"/>
    <x v="1"/>
    <x v="51"/>
  </r>
  <r>
    <x v="254"/>
    <x v="181"/>
    <x v="41"/>
    <x v="1"/>
    <x v="57"/>
  </r>
  <r>
    <x v="256"/>
    <x v="183"/>
    <x v="41"/>
    <x v="1"/>
    <x v="51"/>
  </r>
  <r>
    <x v="288"/>
    <x v="212"/>
    <x v="41"/>
    <x v="1"/>
    <x v="51"/>
  </r>
  <r>
    <x v="257"/>
    <x v="184"/>
    <x v="40"/>
    <x v="1"/>
    <x v="51"/>
  </r>
  <r>
    <x v="291"/>
    <x v="214"/>
    <x v="40"/>
    <x v="1"/>
    <x v="51"/>
  </r>
  <r>
    <x v="260"/>
    <x v="187"/>
    <x v="18"/>
    <x v="1"/>
    <x v="51"/>
  </r>
  <r>
    <x v="292"/>
    <x v="215"/>
    <x v="45"/>
    <x v="1"/>
    <x v="51"/>
  </r>
  <r>
    <x v="293"/>
    <x v="0"/>
    <x v="0"/>
    <x v="3"/>
    <x v="51"/>
  </r>
  <r>
    <x v="252"/>
    <x v="179"/>
    <x v="41"/>
    <x v="1"/>
    <x v="51"/>
  </r>
  <r>
    <x v="253"/>
    <x v="180"/>
    <x v="41"/>
    <x v="1"/>
    <x v="51"/>
  </r>
  <r>
    <x v="254"/>
    <x v="181"/>
    <x v="41"/>
    <x v="1"/>
    <x v="51"/>
  </r>
  <r>
    <x v="256"/>
    <x v="183"/>
    <x v="41"/>
    <x v="1"/>
    <x v="51"/>
  </r>
  <r>
    <x v="294"/>
    <x v="216"/>
    <x v="41"/>
    <x v="1"/>
    <x v="51"/>
  </r>
  <r>
    <x v="255"/>
    <x v="182"/>
    <x v="41"/>
    <x v="1"/>
    <x v="51"/>
  </r>
  <r>
    <x v="295"/>
    <x v="217"/>
    <x v="10"/>
    <x v="1"/>
    <x v="51"/>
  </r>
  <r>
    <x v="296"/>
    <x v="218"/>
    <x v="10"/>
    <x v="1"/>
    <x v="51"/>
  </r>
  <r>
    <x v="297"/>
    <x v="219"/>
    <x v="10"/>
    <x v="1"/>
    <x v="51"/>
  </r>
  <r>
    <x v="258"/>
    <x v="0"/>
    <x v="0"/>
    <x v="3"/>
    <x v="62"/>
  </r>
  <r>
    <x v="259"/>
    <x v="185"/>
    <x v="18"/>
    <x v="1"/>
    <x v="4"/>
  </r>
  <r>
    <x v="253"/>
    <x v="186"/>
    <x v="41"/>
    <x v="1"/>
    <x v="4"/>
  </r>
  <r>
    <x v="298"/>
    <x v="220"/>
    <x v="28"/>
    <x v="7"/>
    <x v="91"/>
  </r>
  <r>
    <x v="299"/>
    <x v="221"/>
    <x v="46"/>
    <x v="7"/>
    <x v="57"/>
  </r>
  <r>
    <x v="300"/>
    <x v="222"/>
    <x v="47"/>
    <x v="3"/>
    <x v="62"/>
  </r>
  <r>
    <x v="301"/>
    <x v="223"/>
    <x v="47"/>
    <x v="1"/>
    <x v="62"/>
  </r>
  <r>
    <x v="302"/>
    <x v="224"/>
    <x v="48"/>
    <x v="1"/>
    <x v="62"/>
  </r>
  <r>
    <x v="303"/>
    <x v="225"/>
    <x v="48"/>
    <x v="1"/>
    <x v="51"/>
  </r>
  <r>
    <x v="304"/>
    <x v="226"/>
    <x v="48"/>
    <x v="1"/>
    <x v="67"/>
  </r>
  <r>
    <x v="305"/>
    <x v="227"/>
    <x v="48"/>
    <x v="1"/>
    <x v="103"/>
  </r>
  <r>
    <x v="306"/>
    <x v="228"/>
    <x v="48"/>
    <x v="1"/>
    <x v="51"/>
  </r>
  <r>
    <x v="205"/>
    <x v="0"/>
    <x v="0"/>
    <x v="0"/>
    <x v="0"/>
  </r>
  <r>
    <x v="203"/>
    <x v="229"/>
    <x v="32"/>
    <x v="6"/>
    <x v="118"/>
  </r>
  <r>
    <x v="203"/>
    <x v="230"/>
    <x v="32"/>
    <x v="6"/>
    <x v="52"/>
  </r>
  <r>
    <x v="307"/>
    <x v="231"/>
    <x v="4"/>
    <x v="6"/>
    <x v="54"/>
  </r>
  <r>
    <x v="308"/>
    <x v="232"/>
    <x v="4"/>
    <x v="1"/>
    <x v="119"/>
  </r>
  <r>
    <x v="309"/>
    <x v="233"/>
    <x v="4"/>
    <x v="1"/>
    <x v="67"/>
  </r>
  <r>
    <x v="310"/>
    <x v="234"/>
    <x v="33"/>
    <x v="6"/>
    <x v="120"/>
  </r>
  <r>
    <x v="311"/>
    <x v="235"/>
    <x v="49"/>
    <x v="1"/>
    <x v="121"/>
  </r>
  <r>
    <x v="312"/>
    <x v="236"/>
    <x v="49"/>
    <x v="1"/>
    <x v="121"/>
  </r>
  <r>
    <x v="313"/>
    <x v="0"/>
    <x v="0"/>
    <x v="0"/>
    <x v="0"/>
  </r>
  <r>
    <x v="196"/>
    <x v="0"/>
    <x v="0"/>
    <x v="0"/>
    <x v="0"/>
  </r>
  <r>
    <x v="263"/>
    <x v="188"/>
    <x v="40"/>
    <x v="1"/>
    <x v="75"/>
  </r>
  <r>
    <x v="248"/>
    <x v="189"/>
    <x v="40"/>
    <x v="1"/>
    <x v="49"/>
  </r>
  <r>
    <x v="314"/>
    <x v="0"/>
    <x v="0"/>
    <x v="0"/>
    <x v="0"/>
  </r>
  <r>
    <x v="196"/>
    <x v="0"/>
    <x v="0"/>
    <x v="0"/>
    <x v="0"/>
  </r>
  <r>
    <x v="263"/>
    <x v="188"/>
    <x v="40"/>
    <x v="1"/>
    <x v="55"/>
  </r>
  <r>
    <x v="248"/>
    <x v="189"/>
    <x v="40"/>
    <x v="1"/>
    <x v="57"/>
  </r>
  <r>
    <x v="34"/>
    <x v="0"/>
    <x v="0"/>
    <x v="0"/>
    <x v="0"/>
  </r>
  <r>
    <x v="196"/>
    <x v="0"/>
    <x v="0"/>
    <x v="0"/>
    <x v="0"/>
  </r>
  <r>
    <x v="263"/>
    <x v="188"/>
    <x v="40"/>
    <x v="1"/>
    <x v="75"/>
  </r>
  <r>
    <x v="248"/>
    <x v="189"/>
    <x v="40"/>
    <x v="1"/>
    <x v="57"/>
  </r>
  <r>
    <x v="315"/>
    <x v="0"/>
    <x v="0"/>
    <x v="0"/>
    <x v="0"/>
  </r>
  <r>
    <x v="196"/>
    <x v="0"/>
    <x v="0"/>
    <x v="0"/>
    <x v="0"/>
  </r>
  <r>
    <x v="263"/>
    <x v="188"/>
    <x v="40"/>
    <x v="1"/>
    <x v="91"/>
  </r>
  <r>
    <x v="248"/>
    <x v="189"/>
    <x v="40"/>
    <x v="1"/>
    <x v="57"/>
  </r>
  <r>
    <x v="316"/>
    <x v="237"/>
    <x v="50"/>
    <x v="1"/>
    <x v="57"/>
  </r>
  <r>
    <x v="317"/>
    <x v="238"/>
    <x v="51"/>
    <x v="1"/>
    <x v="51"/>
  </r>
  <r>
    <x v="318"/>
    <x v="239"/>
    <x v="40"/>
    <x v="1"/>
    <x v="51"/>
  </r>
  <r>
    <x v="278"/>
    <x v="240"/>
    <x v="40"/>
    <x v="1"/>
    <x v="51"/>
  </r>
  <r>
    <x v="319"/>
    <x v="0"/>
    <x v="0"/>
    <x v="3"/>
    <x v="57"/>
  </r>
  <r>
    <x v="284"/>
    <x v="208"/>
    <x v="41"/>
    <x v="1"/>
    <x v="57"/>
  </r>
  <r>
    <x v="285"/>
    <x v="209"/>
    <x v="41"/>
    <x v="1"/>
    <x v="57"/>
  </r>
  <r>
    <x v="286"/>
    <x v="210"/>
    <x v="41"/>
    <x v="1"/>
    <x v="57"/>
  </r>
  <r>
    <x v="253"/>
    <x v="211"/>
    <x v="41"/>
    <x v="1"/>
    <x v="57"/>
  </r>
  <r>
    <x v="254"/>
    <x v="181"/>
    <x v="41"/>
    <x v="1"/>
    <x v="57"/>
  </r>
  <r>
    <x v="287"/>
    <x v="92"/>
    <x v="41"/>
    <x v="1"/>
    <x v="57"/>
  </r>
  <r>
    <x v="256"/>
    <x v="183"/>
    <x v="41"/>
    <x v="1"/>
    <x v="2"/>
  </r>
  <r>
    <x v="255"/>
    <x v="182"/>
    <x v="41"/>
    <x v="1"/>
    <x v="57"/>
  </r>
  <r>
    <x v="257"/>
    <x v="184"/>
    <x v="40"/>
    <x v="1"/>
    <x v="57"/>
  </r>
  <r>
    <x v="260"/>
    <x v="187"/>
    <x v="18"/>
    <x v="1"/>
    <x v="57"/>
  </r>
  <r>
    <x v="320"/>
    <x v="185"/>
    <x v="18"/>
    <x v="1"/>
    <x v="62"/>
  </r>
  <r>
    <x v="253"/>
    <x v="186"/>
    <x v="41"/>
    <x v="1"/>
    <x v="4"/>
  </r>
  <r>
    <x v="321"/>
    <x v="241"/>
    <x v="48"/>
    <x v="1"/>
    <x v="51"/>
  </r>
  <r>
    <x v="322"/>
    <x v="242"/>
    <x v="48"/>
    <x v="1"/>
    <x v="51"/>
  </r>
  <r>
    <x v="205"/>
    <x v="0"/>
    <x v="0"/>
    <x v="0"/>
    <x v="0"/>
  </r>
  <r>
    <x v="323"/>
    <x v="243"/>
    <x v="52"/>
    <x v="1"/>
    <x v="57"/>
  </r>
  <r>
    <x v="324"/>
    <x v="244"/>
    <x v="52"/>
    <x v="1"/>
    <x v="57"/>
  </r>
  <r>
    <x v="325"/>
    <x v="245"/>
    <x v="52"/>
    <x v="1"/>
    <x v="57"/>
  </r>
  <r>
    <x v="326"/>
    <x v="246"/>
    <x v="32"/>
    <x v="4"/>
    <x v="118"/>
  </r>
  <r>
    <x v="207"/>
    <x v="143"/>
    <x v="4"/>
    <x v="6"/>
    <x v="75"/>
  </r>
  <r>
    <x v="327"/>
    <x v="0"/>
    <x v="0"/>
    <x v="0"/>
    <x v="0"/>
  </r>
  <r>
    <x v="196"/>
    <x v="0"/>
    <x v="0"/>
    <x v="0"/>
    <x v="0"/>
  </r>
  <r>
    <x v="263"/>
    <x v="188"/>
    <x v="40"/>
    <x v="1"/>
    <x v="91"/>
  </r>
  <r>
    <x v="248"/>
    <x v="189"/>
    <x v="40"/>
    <x v="1"/>
    <x v="49"/>
  </r>
  <r>
    <x v="328"/>
    <x v="0"/>
    <x v="0"/>
    <x v="0"/>
    <x v="0"/>
  </r>
  <r>
    <x v="196"/>
    <x v="0"/>
    <x v="0"/>
    <x v="0"/>
    <x v="0"/>
  </r>
  <r>
    <x v="263"/>
    <x v="188"/>
    <x v="40"/>
    <x v="1"/>
    <x v="75"/>
  </r>
  <r>
    <x v="248"/>
    <x v="189"/>
    <x v="40"/>
    <x v="1"/>
    <x v="57"/>
  </r>
  <r>
    <x v="329"/>
    <x v="0"/>
    <x v="0"/>
    <x v="0"/>
    <x v="0"/>
  </r>
  <r>
    <x v="196"/>
    <x v="0"/>
    <x v="0"/>
    <x v="0"/>
    <x v="0"/>
  </r>
  <r>
    <x v="263"/>
    <x v="188"/>
    <x v="40"/>
    <x v="1"/>
    <x v="61"/>
  </r>
  <r>
    <x v="248"/>
    <x v="189"/>
    <x v="40"/>
    <x v="1"/>
    <x v="57"/>
  </r>
  <r>
    <x v="29"/>
    <x v="0"/>
    <x v="0"/>
    <x v="0"/>
    <x v="0"/>
  </r>
  <r>
    <x v="196"/>
    <x v="0"/>
    <x v="0"/>
    <x v="0"/>
    <x v="0"/>
  </r>
  <r>
    <x v="263"/>
    <x v="188"/>
    <x v="40"/>
    <x v="1"/>
    <x v="111"/>
  </r>
  <r>
    <x v="248"/>
    <x v="189"/>
    <x v="40"/>
    <x v="1"/>
    <x v="57"/>
  </r>
  <r>
    <x v="275"/>
    <x v="247"/>
    <x v="44"/>
    <x v="1"/>
    <x v="51"/>
  </r>
  <r>
    <x v="205"/>
    <x v="0"/>
    <x v="0"/>
    <x v="0"/>
    <x v="0"/>
  </r>
  <r>
    <x v="203"/>
    <x v="230"/>
    <x v="32"/>
    <x v="6"/>
    <x v="122"/>
  </r>
  <r>
    <x v="307"/>
    <x v="231"/>
    <x v="4"/>
    <x v="6"/>
    <x v="123"/>
  </r>
  <r>
    <x v="308"/>
    <x v="232"/>
    <x v="4"/>
    <x v="1"/>
    <x v="124"/>
  </r>
  <r>
    <x v="309"/>
    <x v="233"/>
    <x v="4"/>
    <x v="1"/>
    <x v="61"/>
  </r>
  <r>
    <x v="0"/>
    <x v="0"/>
    <x v="0"/>
    <x v="0"/>
    <x v="0"/>
  </r>
  <r>
    <x v="196"/>
    <x v="0"/>
    <x v="0"/>
    <x v="0"/>
    <x v="0"/>
  </r>
  <r>
    <x v="263"/>
    <x v="188"/>
    <x v="40"/>
    <x v="1"/>
    <x v="57"/>
  </r>
  <r>
    <x v="248"/>
    <x v="189"/>
    <x v="40"/>
    <x v="1"/>
    <x v="62"/>
  </r>
  <r>
    <x v="330"/>
    <x v="200"/>
    <x v="44"/>
    <x v="1"/>
    <x v="57"/>
  </r>
  <r>
    <x v="205"/>
    <x v="0"/>
    <x v="0"/>
    <x v="0"/>
    <x v="0"/>
  </r>
  <r>
    <x v="203"/>
    <x v="230"/>
    <x v="32"/>
    <x v="6"/>
    <x v="125"/>
  </r>
  <r>
    <x v="307"/>
    <x v="231"/>
    <x v="4"/>
    <x v="6"/>
    <x v="15"/>
  </r>
  <r>
    <x v="308"/>
    <x v="232"/>
    <x v="4"/>
    <x v="1"/>
    <x v="112"/>
  </r>
  <r>
    <x v="309"/>
    <x v="233"/>
    <x v="4"/>
    <x v="1"/>
    <x v="57"/>
  </r>
  <r>
    <x v="196"/>
    <x v="0"/>
    <x v="0"/>
    <x v="0"/>
    <x v="0"/>
  </r>
  <r>
    <x v="331"/>
    <x v="248"/>
    <x v="0"/>
    <x v="3"/>
    <x v="2"/>
  </r>
  <r>
    <x v="332"/>
    <x v="249"/>
    <x v="7"/>
    <x v="1"/>
    <x v="2"/>
  </r>
  <r>
    <x v="333"/>
    <x v="250"/>
    <x v="7"/>
    <x v="1"/>
    <x v="2"/>
  </r>
  <r>
    <x v="334"/>
    <x v="251"/>
    <x v="7"/>
    <x v="1"/>
    <x v="2"/>
  </r>
  <r>
    <x v="335"/>
    <x v="252"/>
    <x v="7"/>
    <x v="1"/>
    <x v="2"/>
  </r>
  <r>
    <x v="336"/>
    <x v="253"/>
    <x v="7"/>
    <x v="1"/>
    <x v="2"/>
  </r>
  <r>
    <x v="337"/>
    <x v="254"/>
    <x v="7"/>
    <x v="1"/>
    <x v="2"/>
  </r>
  <r>
    <x v="338"/>
    <x v="255"/>
    <x v="7"/>
    <x v="1"/>
    <x v="38"/>
  </r>
  <r>
    <x v="339"/>
    <x v="256"/>
    <x v="7"/>
    <x v="1"/>
    <x v="20"/>
  </r>
  <r>
    <x v="340"/>
    <x v="257"/>
    <x v="7"/>
    <x v="1"/>
    <x v="13"/>
  </r>
  <r>
    <x v="341"/>
    <x v="258"/>
    <x v="7"/>
    <x v="1"/>
    <x v="10"/>
  </r>
  <r>
    <x v="342"/>
    <x v="259"/>
    <x v="7"/>
    <x v="1"/>
    <x v="5"/>
  </r>
  <r>
    <x v="343"/>
    <x v="260"/>
    <x v="7"/>
    <x v="1"/>
    <x v="20"/>
  </r>
  <r>
    <x v="344"/>
    <x v="261"/>
    <x v="53"/>
    <x v="1"/>
    <x v="2"/>
  </r>
  <r>
    <x v="345"/>
    <x v="262"/>
    <x v="54"/>
    <x v="1"/>
    <x v="5"/>
  </r>
  <r>
    <x v="346"/>
    <x v="263"/>
    <x v="32"/>
    <x v="8"/>
    <x v="126"/>
  </r>
  <r>
    <x v="347"/>
    <x v="264"/>
    <x v="7"/>
    <x v="1"/>
    <x v="38"/>
  </r>
  <r>
    <x v="348"/>
    <x v="265"/>
    <x v="7"/>
    <x v="1"/>
    <x v="38"/>
  </r>
  <r>
    <x v="349"/>
    <x v="266"/>
    <x v="7"/>
    <x v="1"/>
    <x v="38"/>
  </r>
  <r>
    <x v="350"/>
    <x v="267"/>
    <x v="7"/>
    <x v="1"/>
    <x v="8"/>
  </r>
  <r>
    <x v="351"/>
    <x v="268"/>
    <x v="55"/>
    <x v="1"/>
    <x v="127"/>
  </r>
  <r>
    <x v="340"/>
    <x v="257"/>
    <x v="7"/>
    <x v="1"/>
    <x v="10"/>
  </r>
  <r>
    <x v="352"/>
    <x v="269"/>
    <x v="7"/>
    <x v="1"/>
    <x v="20"/>
  </r>
  <r>
    <x v="353"/>
    <x v="270"/>
    <x v="7"/>
    <x v="1"/>
    <x v="20"/>
  </r>
  <r>
    <x v="353"/>
    <x v="271"/>
    <x v="7"/>
    <x v="1"/>
    <x v="20"/>
  </r>
  <r>
    <x v="354"/>
    <x v="0"/>
    <x v="0"/>
    <x v="0"/>
    <x v="0"/>
  </r>
  <r>
    <x v="355"/>
    <x v="272"/>
    <x v="32"/>
    <x v="8"/>
    <x v="128"/>
  </r>
  <r>
    <x v="355"/>
    <x v="273"/>
    <x v="32"/>
    <x v="8"/>
    <x v="129"/>
  </r>
  <r>
    <x v="355"/>
    <x v="274"/>
    <x v="32"/>
    <x v="8"/>
    <x v="130"/>
  </r>
  <r>
    <x v="355"/>
    <x v="275"/>
    <x v="32"/>
    <x v="8"/>
    <x v="131"/>
  </r>
  <r>
    <x v="356"/>
    <x v="276"/>
    <x v="32"/>
    <x v="8"/>
    <x v="132"/>
  </r>
  <r>
    <x v="356"/>
    <x v="277"/>
    <x v="32"/>
    <x v="8"/>
    <x v="133"/>
  </r>
  <r>
    <x v="355"/>
    <x v="278"/>
    <x v="32"/>
    <x v="8"/>
    <x v="134"/>
  </r>
  <r>
    <x v="357"/>
    <x v="0"/>
    <x v="0"/>
    <x v="0"/>
    <x v="0"/>
  </r>
  <r>
    <x v="358"/>
    <x v="279"/>
    <x v="7"/>
    <x v="1"/>
    <x v="4"/>
  </r>
  <r>
    <x v="359"/>
    <x v="280"/>
    <x v="7"/>
    <x v="1"/>
    <x v="4"/>
  </r>
  <r>
    <x v="360"/>
    <x v="281"/>
    <x v="7"/>
    <x v="1"/>
    <x v="12"/>
  </r>
  <r>
    <x v="361"/>
    <x v="282"/>
    <x v="7"/>
    <x v="1"/>
    <x v="12"/>
  </r>
  <r>
    <x v="362"/>
    <x v="283"/>
    <x v="7"/>
    <x v="1"/>
    <x v="12"/>
  </r>
  <r>
    <x v="363"/>
    <x v="231"/>
    <x v="4"/>
    <x v="6"/>
    <x v="22"/>
  </r>
  <r>
    <x v="364"/>
    <x v="284"/>
    <x v="4"/>
    <x v="2"/>
    <x v="2"/>
  </r>
  <r>
    <x v="206"/>
    <x v="285"/>
    <x v="4"/>
    <x v="2"/>
    <x v="2"/>
  </r>
  <r>
    <x v="185"/>
    <x v="0"/>
    <x v="35"/>
    <x v="1"/>
    <x v="40"/>
  </r>
  <r>
    <x v="365"/>
    <x v="286"/>
    <x v="4"/>
    <x v="2"/>
    <x v="2"/>
  </r>
  <r>
    <x v="366"/>
    <x v="287"/>
    <x v="4"/>
    <x v="2"/>
    <x v="2"/>
  </r>
  <r>
    <x v="367"/>
    <x v="288"/>
    <x v="4"/>
    <x v="2"/>
    <x v="2"/>
  </r>
  <r>
    <x v="368"/>
    <x v="289"/>
    <x v="4"/>
    <x v="2"/>
    <x v="2"/>
  </r>
  <r>
    <x v="369"/>
    <x v="290"/>
    <x v="4"/>
    <x v="2"/>
    <x v="2"/>
  </r>
  <r>
    <x v="370"/>
    <x v="291"/>
    <x v="4"/>
    <x v="2"/>
    <x v="2"/>
  </r>
  <r>
    <x v="371"/>
    <x v="292"/>
    <x v="4"/>
    <x v="2"/>
    <x v="2"/>
  </r>
  <r>
    <x v="372"/>
    <x v="293"/>
    <x v="4"/>
    <x v="2"/>
    <x v="2"/>
  </r>
  <r>
    <x v="373"/>
    <x v="294"/>
    <x v="4"/>
    <x v="2"/>
    <x v="2"/>
  </r>
  <r>
    <x v="374"/>
    <x v="295"/>
    <x v="4"/>
    <x v="2"/>
    <x v="2"/>
  </r>
  <r>
    <x v="375"/>
    <x v="296"/>
    <x v="4"/>
    <x v="2"/>
    <x v="2"/>
  </r>
  <r>
    <x v="376"/>
    <x v="297"/>
    <x v="54"/>
    <x v="2"/>
    <x v="5"/>
  </r>
  <r>
    <x v="376"/>
    <x v="298"/>
    <x v="54"/>
    <x v="2"/>
    <x v="2"/>
  </r>
  <r>
    <x v="36"/>
    <x v="0"/>
    <x v="0"/>
    <x v="0"/>
    <x v="0"/>
  </r>
  <r>
    <x v="196"/>
    <x v="0"/>
    <x v="0"/>
    <x v="0"/>
    <x v="0"/>
  </r>
  <r>
    <x v="331"/>
    <x v="299"/>
    <x v="0"/>
    <x v="3"/>
    <x v="2"/>
  </r>
  <r>
    <x v="377"/>
    <x v="300"/>
    <x v="54"/>
    <x v="1"/>
    <x v="2"/>
  </r>
  <r>
    <x v="378"/>
    <x v="258"/>
    <x v="7"/>
    <x v="1"/>
    <x v="2"/>
  </r>
  <r>
    <x v="338"/>
    <x v="255"/>
    <x v="7"/>
    <x v="1"/>
    <x v="26"/>
  </r>
  <r>
    <x v="339"/>
    <x v="256"/>
    <x v="7"/>
    <x v="1"/>
    <x v="5"/>
  </r>
  <r>
    <x v="340"/>
    <x v="257"/>
    <x v="7"/>
    <x v="1"/>
    <x v="2"/>
  </r>
  <r>
    <x v="379"/>
    <x v="301"/>
    <x v="53"/>
    <x v="1"/>
    <x v="2"/>
  </r>
  <r>
    <x v="353"/>
    <x v="302"/>
    <x v="7"/>
    <x v="1"/>
    <x v="2"/>
  </r>
  <r>
    <x v="353"/>
    <x v="303"/>
    <x v="7"/>
    <x v="1"/>
    <x v="2"/>
  </r>
  <r>
    <x v="346"/>
    <x v="278"/>
    <x v="32"/>
    <x v="8"/>
    <x v="126"/>
  </r>
  <r>
    <x v="347"/>
    <x v="264"/>
    <x v="7"/>
    <x v="1"/>
    <x v="2"/>
  </r>
  <r>
    <x v="348"/>
    <x v="265"/>
    <x v="7"/>
    <x v="1"/>
    <x v="2"/>
  </r>
  <r>
    <x v="349"/>
    <x v="266"/>
    <x v="7"/>
    <x v="1"/>
    <x v="2"/>
  </r>
  <r>
    <x v="380"/>
    <x v="267"/>
    <x v="7"/>
    <x v="1"/>
    <x v="20"/>
  </r>
  <r>
    <x v="351"/>
    <x v="268"/>
    <x v="55"/>
    <x v="1"/>
    <x v="10"/>
  </r>
  <r>
    <x v="354"/>
    <x v="0"/>
    <x v="0"/>
    <x v="0"/>
    <x v="0"/>
  </r>
  <r>
    <x v="381"/>
    <x v="272"/>
    <x v="32"/>
    <x v="8"/>
    <x v="135"/>
  </r>
  <r>
    <x v="381"/>
    <x v="273"/>
    <x v="32"/>
    <x v="8"/>
    <x v="136"/>
  </r>
  <r>
    <x v="356"/>
    <x v="277"/>
    <x v="32"/>
    <x v="8"/>
    <x v="137"/>
  </r>
  <r>
    <x v="357"/>
    <x v="0"/>
    <x v="0"/>
    <x v="0"/>
    <x v="0"/>
  </r>
  <r>
    <x v="360"/>
    <x v="281"/>
    <x v="7"/>
    <x v="1"/>
    <x v="12"/>
  </r>
  <r>
    <x v="170"/>
    <x v="126"/>
    <x v="7"/>
    <x v="1"/>
    <x v="5"/>
  </r>
  <r>
    <x v="361"/>
    <x v="282"/>
    <x v="7"/>
    <x v="1"/>
    <x v="26"/>
  </r>
  <r>
    <x v="382"/>
    <x v="304"/>
    <x v="7"/>
    <x v="1"/>
    <x v="26"/>
  </r>
  <r>
    <x v="169"/>
    <x v="125"/>
    <x v="7"/>
    <x v="1"/>
    <x v="4"/>
  </r>
  <r>
    <x v="171"/>
    <x v="127"/>
    <x v="7"/>
    <x v="1"/>
    <x v="5"/>
  </r>
  <r>
    <x v="362"/>
    <x v="283"/>
    <x v="7"/>
    <x v="1"/>
    <x v="2"/>
  </r>
  <r>
    <x v="363"/>
    <x v="231"/>
    <x v="4"/>
    <x v="6"/>
    <x v="7"/>
  </r>
  <r>
    <x v="35"/>
    <x v="0"/>
    <x v="0"/>
    <x v="0"/>
    <x v="0"/>
  </r>
  <r>
    <x v="196"/>
    <x v="0"/>
    <x v="0"/>
    <x v="0"/>
    <x v="0"/>
  </r>
  <r>
    <x v="331"/>
    <x v="305"/>
    <x v="0"/>
    <x v="3"/>
    <x v="2"/>
  </r>
  <r>
    <x v="377"/>
    <x v="300"/>
    <x v="54"/>
    <x v="1"/>
    <x v="2"/>
  </r>
  <r>
    <x v="383"/>
    <x v="257"/>
    <x v="7"/>
    <x v="1"/>
    <x v="2"/>
  </r>
  <r>
    <x v="338"/>
    <x v="255"/>
    <x v="7"/>
    <x v="1"/>
    <x v="26"/>
  </r>
  <r>
    <x v="339"/>
    <x v="256"/>
    <x v="7"/>
    <x v="1"/>
    <x v="5"/>
  </r>
  <r>
    <x v="379"/>
    <x v="301"/>
    <x v="53"/>
    <x v="1"/>
    <x v="2"/>
  </r>
  <r>
    <x v="353"/>
    <x v="302"/>
    <x v="7"/>
    <x v="1"/>
    <x v="2"/>
  </r>
  <r>
    <x v="353"/>
    <x v="303"/>
    <x v="7"/>
    <x v="1"/>
    <x v="2"/>
  </r>
  <r>
    <x v="346"/>
    <x v="278"/>
    <x v="32"/>
    <x v="8"/>
    <x v="138"/>
  </r>
  <r>
    <x v="347"/>
    <x v="264"/>
    <x v="7"/>
    <x v="1"/>
    <x v="2"/>
  </r>
  <r>
    <x v="348"/>
    <x v="265"/>
    <x v="7"/>
    <x v="1"/>
    <x v="2"/>
  </r>
  <r>
    <x v="349"/>
    <x v="266"/>
    <x v="7"/>
    <x v="1"/>
    <x v="2"/>
  </r>
  <r>
    <x v="380"/>
    <x v="267"/>
    <x v="7"/>
    <x v="1"/>
    <x v="20"/>
  </r>
  <r>
    <x v="351"/>
    <x v="268"/>
    <x v="55"/>
    <x v="1"/>
    <x v="10"/>
  </r>
  <r>
    <x v="354"/>
    <x v="0"/>
    <x v="0"/>
    <x v="0"/>
    <x v="0"/>
  </r>
  <r>
    <x v="381"/>
    <x v="272"/>
    <x v="32"/>
    <x v="8"/>
    <x v="139"/>
  </r>
  <r>
    <x v="381"/>
    <x v="273"/>
    <x v="32"/>
    <x v="8"/>
    <x v="140"/>
  </r>
  <r>
    <x v="356"/>
    <x v="277"/>
    <x v="32"/>
    <x v="8"/>
    <x v="137"/>
  </r>
  <r>
    <x v="357"/>
    <x v="0"/>
    <x v="0"/>
    <x v="0"/>
    <x v="0"/>
  </r>
  <r>
    <x v="360"/>
    <x v="281"/>
    <x v="7"/>
    <x v="1"/>
    <x v="26"/>
  </r>
  <r>
    <x v="169"/>
    <x v="125"/>
    <x v="7"/>
    <x v="1"/>
    <x v="4"/>
  </r>
  <r>
    <x v="170"/>
    <x v="126"/>
    <x v="7"/>
    <x v="1"/>
    <x v="5"/>
  </r>
  <r>
    <x v="171"/>
    <x v="127"/>
    <x v="7"/>
    <x v="1"/>
    <x v="5"/>
  </r>
  <r>
    <x v="361"/>
    <x v="282"/>
    <x v="7"/>
    <x v="1"/>
    <x v="26"/>
  </r>
  <r>
    <x v="382"/>
    <x v="304"/>
    <x v="7"/>
    <x v="1"/>
    <x v="26"/>
  </r>
  <r>
    <x v="384"/>
    <x v="231"/>
    <x v="4"/>
    <x v="6"/>
    <x v="15"/>
  </r>
  <r>
    <x v="34"/>
    <x v="0"/>
    <x v="0"/>
    <x v="0"/>
    <x v="0"/>
  </r>
  <r>
    <x v="196"/>
    <x v="0"/>
    <x v="0"/>
    <x v="0"/>
    <x v="0"/>
  </r>
  <r>
    <x v="331"/>
    <x v="306"/>
    <x v="0"/>
    <x v="3"/>
    <x v="2"/>
  </r>
  <r>
    <x v="377"/>
    <x v="300"/>
    <x v="54"/>
    <x v="1"/>
    <x v="2"/>
  </r>
  <r>
    <x v="383"/>
    <x v="257"/>
    <x v="7"/>
    <x v="1"/>
    <x v="2"/>
  </r>
  <r>
    <x v="338"/>
    <x v="255"/>
    <x v="7"/>
    <x v="1"/>
    <x v="26"/>
  </r>
  <r>
    <x v="339"/>
    <x v="256"/>
    <x v="7"/>
    <x v="1"/>
    <x v="5"/>
  </r>
  <r>
    <x v="379"/>
    <x v="301"/>
    <x v="53"/>
    <x v="1"/>
    <x v="2"/>
  </r>
  <r>
    <x v="353"/>
    <x v="302"/>
    <x v="7"/>
    <x v="1"/>
    <x v="2"/>
  </r>
  <r>
    <x v="353"/>
    <x v="303"/>
    <x v="7"/>
    <x v="1"/>
    <x v="2"/>
  </r>
  <r>
    <x v="385"/>
    <x v="278"/>
    <x v="32"/>
    <x v="8"/>
    <x v="126"/>
  </r>
  <r>
    <x v="347"/>
    <x v="264"/>
    <x v="7"/>
    <x v="1"/>
    <x v="2"/>
  </r>
  <r>
    <x v="348"/>
    <x v="265"/>
    <x v="7"/>
    <x v="1"/>
    <x v="2"/>
  </r>
  <r>
    <x v="349"/>
    <x v="266"/>
    <x v="7"/>
    <x v="1"/>
    <x v="2"/>
  </r>
  <r>
    <x v="380"/>
    <x v="267"/>
    <x v="7"/>
    <x v="1"/>
    <x v="20"/>
  </r>
  <r>
    <x v="351"/>
    <x v="268"/>
    <x v="55"/>
    <x v="1"/>
    <x v="10"/>
  </r>
  <r>
    <x v="354"/>
    <x v="0"/>
    <x v="0"/>
    <x v="0"/>
    <x v="0"/>
  </r>
  <r>
    <x v="386"/>
    <x v="272"/>
    <x v="32"/>
    <x v="8"/>
    <x v="141"/>
  </r>
  <r>
    <x v="387"/>
    <x v="273"/>
    <x v="32"/>
    <x v="8"/>
    <x v="140"/>
  </r>
  <r>
    <x v="356"/>
    <x v="277"/>
    <x v="32"/>
    <x v="8"/>
    <x v="137"/>
  </r>
  <r>
    <x v="357"/>
    <x v="0"/>
    <x v="0"/>
    <x v="0"/>
    <x v="0"/>
  </r>
  <r>
    <x v="360"/>
    <x v="281"/>
    <x v="7"/>
    <x v="1"/>
    <x v="26"/>
  </r>
  <r>
    <x v="361"/>
    <x v="282"/>
    <x v="7"/>
    <x v="1"/>
    <x v="26"/>
  </r>
  <r>
    <x v="382"/>
    <x v="304"/>
    <x v="7"/>
    <x v="1"/>
    <x v="26"/>
  </r>
  <r>
    <x v="169"/>
    <x v="125"/>
    <x v="7"/>
    <x v="1"/>
    <x v="4"/>
  </r>
  <r>
    <x v="170"/>
    <x v="126"/>
    <x v="7"/>
    <x v="1"/>
    <x v="5"/>
  </r>
  <r>
    <x v="171"/>
    <x v="127"/>
    <x v="7"/>
    <x v="1"/>
    <x v="5"/>
  </r>
  <r>
    <x v="363"/>
    <x v="231"/>
    <x v="4"/>
    <x v="6"/>
    <x v="15"/>
  </r>
  <r>
    <x v="33"/>
    <x v="0"/>
    <x v="0"/>
    <x v="0"/>
    <x v="0"/>
  </r>
  <r>
    <x v="196"/>
    <x v="0"/>
    <x v="0"/>
    <x v="0"/>
    <x v="0"/>
  </r>
  <r>
    <x v="331"/>
    <x v="307"/>
    <x v="0"/>
    <x v="3"/>
    <x v="2"/>
  </r>
  <r>
    <x v="377"/>
    <x v="300"/>
    <x v="54"/>
    <x v="1"/>
    <x v="2"/>
  </r>
  <r>
    <x v="383"/>
    <x v="257"/>
    <x v="7"/>
    <x v="1"/>
    <x v="2"/>
  </r>
  <r>
    <x v="338"/>
    <x v="255"/>
    <x v="7"/>
    <x v="1"/>
    <x v="38"/>
  </r>
  <r>
    <x v="339"/>
    <x v="256"/>
    <x v="7"/>
    <x v="1"/>
    <x v="5"/>
  </r>
  <r>
    <x v="379"/>
    <x v="301"/>
    <x v="53"/>
    <x v="1"/>
    <x v="2"/>
  </r>
  <r>
    <x v="353"/>
    <x v="302"/>
    <x v="7"/>
    <x v="1"/>
    <x v="2"/>
  </r>
  <r>
    <x v="353"/>
    <x v="303"/>
    <x v="7"/>
    <x v="1"/>
    <x v="2"/>
  </r>
  <r>
    <x v="385"/>
    <x v="278"/>
    <x v="32"/>
    <x v="8"/>
    <x v="126"/>
  </r>
  <r>
    <x v="347"/>
    <x v="264"/>
    <x v="7"/>
    <x v="1"/>
    <x v="2"/>
  </r>
  <r>
    <x v="348"/>
    <x v="265"/>
    <x v="7"/>
    <x v="1"/>
    <x v="2"/>
  </r>
  <r>
    <x v="349"/>
    <x v="266"/>
    <x v="7"/>
    <x v="1"/>
    <x v="2"/>
  </r>
  <r>
    <x v="380"/>
    <x v="267"/>
    <x v="7"/>
    <x v="1"/>
    <x v="4"/>
  </r>
  <r>
    <x v="351"/>
    <x v="268"/>
    <x v="55"/>
    <x v="1"/>
    <x v="1"/>
  </r>
  <r>
    <x v="354"/>
    <x v="0"/>
    <x v="0"/>
    <x v="0"/>
    <x v="0"/>
  </r>
  <r>
    <x v="386"/>
    <x v="272"/>
    <x v="32"/>
    <x v="8"/>
    <x v="142"/>
  </r>
  <r>
    <x v="387"/>
    <x v="273"/>
    <x v="32"/>
    <x v="8"/>
    <x v="140"/>
  </r>
  <r>
    <x v="356"/>
    <x v="277"/>
    <x v="32"/>
    <x v="8"/>
    <x v="137"/>
  </r>
  <r>
    <x v="357"/>
    <x v="0"/>
    <x v="0"/>
    <x v="0"/>
    <x v="0"/>
  </r>
  <r>
    <x v="360"/>
    <x v="281"/>
    <x v="7"/>
    <x v="1"/>
    <x v="26"/>
  </r>
  <r>
    <x v="361"/>
    <x v="282"/>
    <x v="7"/>
    <x v="1"/>
    <x v="26"/>
  </r>
  <r>
    <x v="382"/>
    <x v="304"/>
    <x v="7"/>
    <x v="1"/>
    <x v="26"/>
  </r>
  <r>
    <x v="169"/>
    <x v="125"/>
    <x v="7"/>
    <x v="1"/>
    <x v="4"/>
  </r>
  <r>
    <x v="170"/>
    <x v="126"/>
    <x v="7"/>
    <x v="1"/>
    <x v="5"/>
  </r>
  <r>
    <x v="171"/>
    <x v="127"/>
    <x v="7"/>
    <x v="1"/>
    <x v="5"/>
  </r>
  <r>
    <x v="363"/>
    <x v="231"/>
    <x v="4"/>
    <x v="6"/>
    <x v="15"/>
  </r>
  <r>
    <x v="32"/>
    <x v="0"/>
    <x v="0"/>
    <x v="0"/>
    <x v="0"/>
  </r>
  <r>
    <x v="196"/>
    <x v="0"/>
    <x v="0"/>
    <x v="0"/>
    <x v="0"/>
  </r>
  <r>
    <x v="331"/>
    <x v="308"/>
    <x v="0"/>
    <x v="3"/>
    <x v="2"/>
  </r>
  <r>
    <x v="388"/>
    <x v="309"/>
    <x v="54"/>
    <x v="1"/>
    <x v="2"/>
  </r>
  <r>
    <x v="383"/>
    <x v="257"/>
    <x v="7"/>
    <x v="1"/>
    <x v="2"/>
  </r>
  <r>
    <x v="338"/>
    <x v="255"/>
    <x v="7"/>
    <x v="1"/>
    <x v="38"/>
  </r>
  <r>
    <x v="339"/>
    <x v="256"/>
    <x v="7"/>
    <x v="1"/>
    <x v="5"/>
  </r>
  <r>
    <x v="379"/>
    <x v="301"/>
    <x v="53"/>
    <x v="1"/>
    <x v="2"/>
  </r>
  <r>
    <x v="353"/>
    <x v="302"/>
    <x v="7"/>
    <x v="1"/>
    <x v="2"/>
  </r>
  <r>
    <x v="353"/>
    <x v="303"/>
    <x v="7"/>
    <x v="1"/>
    <x v="2"/>
  </r>
  <r>
    <x v="346"/>
    <x v="278"/>
    <x v="32"/>
    <x v="8"/>
    <x v="126"/>
  </r>
  <r>
    <x v="347"/>
    <x v="264"/>
    <x v="7"/>
    <x v="1"/>
    <x v="2"/>
  </r>
  <r>
    <x v="348"/>
    <x v="265"/>
    <x v="7"/>
    <x v="1"/>
    <x v="2"/>
  </r>
  <r>
    <x v="349"/>
    <x v="266"/>
    <x v="7"/>
    <x v="1"/>
    <x v="2"/>
  </r>
  <r>
    <x v="389"/>
    <x v="310"/>
    <x v="7"/>
    <x v="1"/>
    <x v="2"/>
  </r>
  <r>
    <x v="390"/>
    <x v="311"/>
    <x v="56"/>
    <x v="1"/>
    <x v="2"/>
  </r>
  <r>
    <x v="391"/>
    <x v="312"/>
    <x v="57"/>
    <x v="1"/>
    <x v="20"/>
  </r>
  <r>
    <x v="392"/>
    <x v="313"/>
    <x v="57"/>
    <x v="1"/>
    <x v="20"/>
  </r>
  <r>
    <x v="393"/>
    <x v="314"/>
    <x v="57"/>
    <x v="1"/>
    <x v="2"/>
  </r>
  <r>
    <x v="394"/>
    <x v="315"/>
    <x v="57"/>
    <x v="1"/>
    <x v="5"/>
  </r>
  <r>
    <x v="395"/>
    <x v="316"/>
    <x v="57"/>
    <x v="1"/>
    <x v="5"/>
  </r>
  <r>
    <x v="350"/>
    <x v="267"/>
    <x v="7"/>
    <x v="1"/>
    <x v="4"/>
  </r>
  <r>
    <x v="351"/>
    <x v="268"/>
    <x v="55"/>
    <x v="1"/>
    <x v="1"/>
  </r>
  <r>
    <x v="396"/>
    <x v="317"/>
    <x v="58"/>
    <x v="3"/>
    <x v="2"/>
  </r>
  <r>
    <x v="354"/>
    <x v="0"/>
    <x v="0"/>
    <x v="0"/>
    <x v="0"/>
  </r>
  <r>
    <x v="386"/>
    <x v="272"/>
    <x v="32"/>
    <x v="8"/>
    <x v="143"/>
  </r>
  <r>
    <x v="387"/>
    <x v="273"/>
    <x v="32"/>
    <x v="8"/>
    <x v="140"/>
  </r>
  <r>
    <x v="356"/>
    <x v="277"/>
    <x v="32"/>
    <x v="8"/>
    <x v="137"/>
  </r>
  <r>
    <x v="397"/>
    <x v="318"/>
    <x v="32"/>
    <x v="8"/>
    <x v="144"/>
  </r>
  <r>
    <x v="357"/>
    <x v="0"/>
    <x v="0"/>
    <x v="0"/>
    <x v="0"/>
  </r>
  <r>
    <x v="360"/>
    <x v="281"/>
    <x v="7"/>
    <x v="1"/>
    <x v="26"/>
  </r>
  <r>
    <x v="361"/>
    <x v="282"/>
    <x v="7"/>
    <x v="1"/>
    <x v="12"/>
  </r>
  <r>
    <x v="382"/>
    <x v="304"/>
    <x v="7"/>
    <x v="1"/>
    <x v="12"/>
  </r>
  <r>
    <x v="169"/>
    <x v="125"/>
    <x v="7"/>
    <x v="1"/>
    <x v="3"/>
  </r>
  <r>
    <x v="170"/>
    <x v="126"/>
    <x v="7"/>
    <x v="1"/>
    <x v="4"/>
  </r>
  <r>
    <x v="171"/>
    <x v="127"/>
    <x v="7"/>
    <x v="1"/>
    <x v="5"/>
  </r>
  <r>
    <x v="363"/>
    <x v="231"/>
    <x v="4"/>
    <x v="6"/>
    <x v="145"/>
  </r>
  <r>
    <x v="30"/>
    <x v="0"/>
    <x v="0"/>
    <x v="0"/>
    <x v="0"/>
  </r>
  <r>
    <x v="196"/>
    <x v="0"/>
    <x v="0"/>
    <x v="0"/>
    <x v="0"/>
  </r>
  <r>
    <x v="331"/>
    <x v="319"/>
    <x v="0"/>
    <x v="3"/>
    <x v="2"/>
  </r>
  <r>
    <x v="377"/>
    <x v="300"/>
    <x v="54"/>
    <x v="1"/>
    <x v="2"/>
  </r>
  <r>
    <x v="383"/>
    <x v="257"/>
    <x v="7"/>
    <x v="1"/>
    <x v="2"/>
  </r>
  <r>
    <x v="338"/>
    <x v="255"/>
    <x v="7"/>
    <x v="1"/>
    <x v="26"/>
  </r>
  <r>
    <x v="339"/>
    <x v="256"/>
    <x v="7"/>
    <x v="1"/>
    <x v="5"/>
  </r>
  <r>
    <x v="379"/>
    <x v="301"/>
    <x v="53"/>
    <x v="1"/>
    <x v="2"/>
  </r>
  <r>
    <x v="353"/>
    <x v="302"/>
    <x v="7"/>
    <x v="1"/>
    <x v="2"/>
  </r>
  <r>
    <x v="353"/>
    <x v="303"/>
    <x v="7"/>
    <x v="1"/>
    <x v="2"/>
  </r>
  <r>
    <x v="385"/>
    <x v="278"/>
    <x v="32"/>
    <x v="8"/>
    <x v="126"/>
  </r>
  <r>
    <x v="347"/>
    <x v="264"/>
    <x v="7"/>
    <x v="1"/>
    <x v="2"/>
  </r>
  <r>
    <x v="348"/>
    <x v="265"/>
    <x v="7"/>
    <x v="1"/>
    <x v="2"/>
  </r>
  <r>
    <x v="349"/>
    <x v="266"/>
    <x v="7"/>
    <x v="1"/>
    <x v="2"/>
  </r>
  <r>
    <x v="350"/>
    <x v="267"/>
    <x v="7"/>
    <x v="1"/>
    <x v="20"/>
  </r>
  <r>
    <x v="351"/>
    <x v="268"/>
    <x v="55"/>
    <x v="1"/>
    <x v="10"/>
  </r>
  <r>
    <x v="354"/>
    <x v="0"/>
    <x v="0"/>
    <x v="0"/>
    <x v="0"/>
  </r>
  <r>
    <x v="386"/>
    <x v="272"/>
    <x v="32"/>
    <x v="8"/>
    <x v="141"/>
  </r>
  <r>
    <x v="387"/>
    <x v="273"/>
    <x v="32"/>
    <x v="8"/>
    <x v="140"/>
  </r>
  <r>
    <x v="356"/>
    <x v="277"/>
    <x v="32"/>
    <x v="8"/>
    <x v="137"/>
  </r>
  <r>
    <x v="357"/>
    <x v="0"/>
    <x v="0"/>
    <x v="0"/>
    <x v="0"/>
  </r>
  <r>
    <x v="360"/>
    <x v="281"/>
    <x v="7"/>
    <x v="1"/>
    <x v="26"/>
  </r>
  <r>
    <x v="361"/>
    <x v="282"/>
    <x v="7"/>
    <x v="1"/>
    <x v="26"/>
  </r>
  <r>
    <x v="382"/>
    <x v="304"/>
    <x v="7"/>
    <x v="1"/>
    <x v="26"/>
  </r>
  <r>
    <x v="169"/>
    <x v="125"/>
    <x v="7"/>
    <x v="1"/>
    <x v="4"/>
  </r>
  <r>
    <x v="170"/>
    <x v="126"/>
    <x v="7"/>
    <x v="1"/>
    <x v="5"/>
  </r>
  <r>
    <x v="171"/>
    <x v="127"/>
    <x v="7"/>
    <x v="1"/>
    <x v="5"/>
  </r>
  <r>
    <x v="363"/>
    <x v="231"/>
    <x v="4"/>
    <x v="6"/>
    <x v="15"/>
  </r>
  <r>
    <x v="29"/>
    <x v="0"/>
    <x v="0"/>
    <x v="0"/>
    <x v="0"/>
  </r>
  <r>
    <x v="196"/>
    <x v="0"/>
    <x v="0"/>
    <x v="0"/>
    <x v="0"/>
  </r>
  <r>
    <x v="331"/>
    <x v="320"/>
    <x v="0"/>
    <x v="3"/>
    <x v="2"/>
  </r>
  <r>
    <x v="377"/>
    <x v="300"/>
    <x v="54"/>
    <x v="1"/>
    <x v="2"/>
  </r>
  <r>
    <x v="383"/>
    <x v="257"/>
    <x v="7"/>
    <x v="1"/>
    <x v="2"/>
  </r>
  <r>
    <x v="338"/>
    <x v="255"/>
    <x v="7"/>
    <x v="1"/>
    <x v="38"/>
  </r>
  <r>
    <x v="339"/>
    <x v="256"/>
    <x v="7"/>
    <x v="1"/>
    <x v="5"/>
  </r>
  <r>
    <x v="379"/>
    <x v="301"/>
    <x v="53"/>
    <x v="1"/>
    <x v="2"/>
  </r>
  <r>
    <x v="353"/>
    <x v="302"/>
    <x v="7"/>
    <x v="1"/>
    <x v="2"/>
  </r>
  <r>
    <x v="353"/>
    <x v="303"/>
    <x v="7"/>
    <x v="1"/>
    <x v="2"/>
  </r>
  <r>
    <x v="385"/>
    <x v="278"/>
    <x v="32"/>
    <x v="8"/>
    <x v="126"/>
  </r>
  <r>
    <x v="347"/>
    <x v="264"/>
    <x v="7"/>
    <x v="1"/>
    <x v="2"/>
  </r>
  <r>
    <x v="348"/>
    <x v="265"/>
    <x v="7"/>
    <x v="1"/>
    <x v="2"/>
  </r>
  <r>
    <x v="349"/>
    <x v="266"/>
    <x v="7"/>
    <x v="1"/>
    <x v="2"/>
  </r>
  <r>
    <x v="380"/>
    <x v="267"/>
    <x v="7"/>
    <x v="1"/>
    <x v="4"/>
  </r>
  <r>
    <x v="351"/>
    <x v="268"/>
    <x v="55"/>
    <x v="1"/>
    <x v="1"/>
  </r>
  <r>
    <x v="354"/>
    <x v="0"/>
    <x v="0"/>
    <x v="0"/>
    <x v="0"/>
  </r>
  <r>
    <x v="386"/>
    <x v="272"/>
    <x v="32"/>
    <x v="8"/>
    <x v="146"/>
  </r>
  <r>
    <x v="387"/>
    <x v="273"/>
    <x v="32"/>
    <x v="8"/>
    <x v="140"/>
  </r>
  <r>
    <x v="356"/>
    <x v="277"/>
    <x v="32"/>
    <x v="8"/>
    <x v="137"/>
  </r>
  <r>
    <x v="357"/>
    <x v="0"/>
    <x v="0"/>
    <x v="0"/>
    <x v="0"/>
  </r>
  <r>
    <x v="360"/>
    <x v="281"/>
    <x v="7"/>
    <x v="1"/>
    <x v="26"/>
  </r>
  <r>
    <x v="361"/>
    <x v="282"/>
    <x v="7"/>
    <x v="1"/>
    <x v="26"/>
  </r>
  <r>
    <x v="382"/>
    <x v="304"/>
    <x v="7"/>
    <x v="1"/>
    <x v="26"/>
  </r>
  <r>
    <x v="169"/>
    <x v="125"/>
    <x v="7"/>
    <x v="1"/>
    <x v="4"/>
  </r>
  <r>
    <x v="170"/>
    <x v="126"/>
    <x v="7"/>
    <x v="1"/>
    <x v="5"/>
  </r>
  <r>
    <x v="171"/>
    <x v="127"/>
    <x v="7"/>
    <x v="1"/>
    <x v="5"/>
  </r>
  <r>
    <x v="363"/>
    <x v="231"/>
    <x v="4"/>
    <x v="6"/>
    <x v="15"/>
  </r>
  <r>
    <x v="0"/>
    <x v="0"/>
    <x v="0"/>
    <x v="0"/>
    <x v="0"/>
  </r>
  <r>
    <x v="196"/>
    <x v="0"/>
    <x v="0"/>
    <x v="0"/>
    <x v="0"/>
  </r>
  <r>
    <x v="331"/>
    <x v="321"/>
    <x v="0"/>
    <x v="3"/>
    <x v="2"/>
  </r>
  <r>
    <x v="377"/>
    <x v="300"/>
    <x v="54"/>
    <x v="1"/>
    <x v="2"/>
  </r>
  <r>
    <x v="383"/>
    <x v="257"/>
    <x v="7"/>
    <x v="1"/>
    <x v="2"/>
  </r>
  <r>
    <x v="338"/>
    <x v="255"/>
    <x v="7"/>
    <x v="1"/>
    <x v="4"/>
  </r>
  <r>
    <x v="339"/>
    <x v="256"/>
    <x v="7"/>
    <x v="1"/>
    <x v="5"/>
  </r>
  <r>
    <x v="379"/>
    <x v="301"/>
    <x v="53"/>
    <x v="1"/>
    <x v="2"/>
  </r>
  <r>
    <x v="353"/>
    <x v="302"/>
    <x v="7"/>
    <x v="1"/>
    <x v="2"/>
  </r>
  <r>
    <x v="353"/>
    <x v="303"/>
    <x v="7"/>
    <x v="1"/>
    <x v="2"/>
  </r>
  <r>
    <x v="385"/>
    <x v="278"/>
    <x v="32"/>
    <x v="8"/>
    <x v="126"/>
  </r>
  <r>
    <x v="347"/>
    <x v="264"/>
    <x v="7"/>
    <x v="1"/>
    <x v="2"/>
  </r>
  <r>
    <x v="348"/>
    <x v="265"/>
    <x v="7"/>
    <x v="1"/>
    <x v="2"/>
  </r>
  <r>
    <x v="349"/>
    <x v="266"/>
    <x v="7"/>
    <x v="1"/>
    <x v="2"/>
  </r>
  <r>
    <x v="380"/>
    <x v="267"/>
    <x v="7"/>
    <x v="1"/>
    <x v="5"/>
  </r>
  <r>
    <x v="351"/>
    <x v="268"/>
    <x v="55"/>
    <x v="1"/>
    <x v="38"/>
  </r>
  <r>
    <x v="354"/>
    <x v="0"/>
    <x v="0"/>
    <x v="0"/>
    <x v="0"/>
  </r>
  <r>
    <x v="386"/>
    <x v="272"/>
    <x v="32"/>
    <x v="8"/>
    <x v="147"/>
  </r>
  <r>
    <x v="387"/>
    <x v="273"/>
    <x v="32"/>
    <x v="8"/>
    <x v="140"/>
  </r>
  <r>
    <x v="356"/>
    <x v="277"/>
    <x v="32"/>
    <x v="8"/>
    <x v="137"/>
  </r>
  <r>
    <x v="357"/>
    <x v="0"/>
    <x v="0"/>
    <x v="0"/>
    <x v="0"/>
  </r>
  <r>
    <x v="360"/>
    <x v="281"/>
    <x v="7"/>
    <x v="1"/>
    <x v="26"/>
  </r>
  <r>
    <x v="361"/>
    <x v="282"/>
    <x v="7"/>
    <x v="1"/>
    <x v="26"/>
  </r>
  <r>
    <x v="382"/>
    <x v="304"/>
    <x v="7"/>
    <x v="1"/>
    <x v="26"/>
  </r>
  <r>
    <x v="169"/>
    <x v="125"/>
    <x v="7"/>
    <x v="1"/>
    <x v="4"/>
  </r>
  <r>
    <x v="170"/>
    <x v="126"/>
    <x v="7"/>
    <x v="1"/>
    <x v="5"/>
  </r>
  <r>
    <x v="171"/>
    <x v="127"/>
    <x v="7"/>
    <x v="1"/>
    <x v="5"/>
  </r>
  <r>
    <x v="363"/>
    <x v="231"/>
    <x v="4"/>
    <x v="6"/>
    <x v="15"/>
  </r>
  <r>
    <x v="398"/>
    <x v="0"/>
    <x v="0"/>
    <x v="0"/>
    <x v="0"/>
  </r>
  <r>
    <x v="399"/>
    <x v="322"/>
    <x v="0"/>
    <x v="3"/>
    <x v="2"/>
  </r>
  <r>
    <x v="377"/>
    <x v="300"/>
    <x v="54"/>
    <x v="1"/>
    <x v="2"/>
  </r>
  <r>
    <x v="378"/>
    <x v="258"/>
    <x v="7"/>
    <x v="1"/>
    <x v="2"/>
  </r>
  <r>
    <x v="338"/>
    <x v="255"/>
    <x v="7"/>
    <x v="1"/>
    <x v="26"/>
  </r>
  <r>
    <x v="339"/>
    <x v="256"/>
    <x v="7"/>
    <x v="1"/>
    <x v="2"/>
  </r>
  <r>
    <x v="340"/>
    <x v="257"/>
    <x v="7"/>
    <x v="1"/>
    <x v="20"/>
  </r>
  <r>
    <x v="379"/>
    <x v="301"/>
    <x v="53"/>
    <x v="1"/>
    <x v="2"/>
  </r>
  <r>
    <x v="353"/>
    <x v="302"/>
    <x v="7"/>
    <x v="1"/>
    <x v="2"/>
  </r>
  <r>
    <x v="353"/>
    <x v="303"/>
    <x v="7"/>
    <x v="1"/>
    <x v="2"/>
  </r>
  <r>
    <x v="385"/>
    <x v="278"/>
    <x v="32"/>
    <x v="8"/>
    <x v="126"/>
  </r>
  <r>
    <x v="400"/>
    <x v="264"/>
    <x v="7"/>
    <x v="1"/>
    <x v="2"/>
  </r>
  <r>
    <x v="348"/>
    <x v="265"/>
    <x v="7"/>
    <x v="1"/>
    <x v="2"/>
  </r>
  <r>
    <x v="349"/>
    <x v="266"/>
    <x v="7"/>
    <x v="1"/>
    <x v="2"/>
  </r>
  <r>
    <x v="401"/>
    <x v="0"/>
    <x v="0"/>
    <x v="3"/>
    <x v="20"/>
  </r>
  <r>
    <x v="402"/>
    <x v="267"/>
    <x v="7"/>
    <x v="1"/>
    <x v="20"/>
  </r>
  <r>
    <x v="351"/>
    <x v="268"/>
    <x v="55"/>
    <x v="1"/>
    <x v="10"/>
  </r>
  <r>
    <x v="354"/>
    <x v="0"/>
    <x v="0"/>
    <x v="0"/>
    <x v="0"/>
  </r>
  <r>
    <x v="355"/>
    <x v="272"/>
    <x v="32"/>
    <x v="8"/>
    <x v="148"/>
  </r>
  <r>
    <x v="355"/>
    <x v="273"/>
    <x v="32"/>
    <x v="8"/>
    <x v="135"/>
  </r>
  <r>
    <x v="356"/>
    <x v="277"/>
    <x v="32"/>
    <x v="8"/>
    <x v="133"/>
  </r>
  <r>
    <x v="357"/>
    <x v="0"/>
    <x v="0"/>
    <x v="0"/>
    <x v="0"/>
  </r>
  <r>
    <x v="360"/>
    <x v="281"/>
    <x v="7"/>
    <x v="1"/>
    <x v="26"/>
  </r>
  <r>
    <x v="361"/>
    <x v="282"/>
    <x v="7"/>
    <x v="1"/>
    <x v="26"/>
  </r>
  <r>
    <x v="382"/>
    <x v="304"/>
    <x v="7"/>
    <x v="1"/>
    <x v="26"/>
  </r>
  <r>
    <x v="169"/>
    <x v="125"/>
    <x v="7"/>
    <x v="1"/>
    <x v="4"/>
  </r>
  <r>
    <x v="170"/>
    <x v="126"/>
    <x v="7"/>
    <x v="1"/>
    <x v="2"/>
  </r>
  <r>
    <x v="171"/>
    <x v="127"/>
    <x v="7"/>
    <x v="1"/>
    <x v="5"/>
  </r>
  <r>
    <x v="363"/>
    <x v="231"/>
    <x v="4"/>
    <x v="6"/>
    <x v="24"/>
  </r>
  <r>
    <x v="206"/>
    <x v="285"/>
    <x v="4"/>
    <x v="1"/>
    <x v="22"/>
  </r>
  <r>
    <x v="185"/>
    <x v="0"/>
    <x v="35"/>
    <x v="1"/>
    <x v="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780">
  <r>
    <x v="0"/>
    <x v="0"/>
    <x v="0"/>
    <x v="0"/>
    <x v="0"/>
    <x v="0"/>
    <m/>
    <x v="0"/>
    <x v="0"/>
    <m/>
    <x v="0"/>
    <x v="0"/>
    <n v="0"/>
    <n v="0"/>
    <x v="0"/>
  </r>
  <r>
    <x v="1"/>
    <x v="0"/>
    <x v="0"/>
    <x v="0"/>
    <x v="0"/>
    <x v="0"/>
    <m/>
    <x v="0"/>
    <x v="0"/>
    <m/>
    <x v="0"/>
    <x v="0"/>
    <n v="0"/>
    <n v="0"/>
    <x v="0"/>
  </r>
  <r>
    <x v="2"/>
    <x v="0"/>
    <x v="0"/>
    <x v="0"/>
    <x v="0"/>
    <x v="0"/>
    <m/>
    <x v="0"/>
    <x v="0"/>
    <m/>
    <x v="0"/>
    <x v="0"/>
    <n v="0"/>
    <n v="0"/>
    <x v="0"/>
  </r>
  <r>
    <x v="3"/>
    <x v="1"/>
    <x v="1"/>
    <x v="1"/>
    <x v="1"/>
    <x v="1"/>
    <m/>
    <x v="0"/>
    <x v="0"/>
    <m/>
    <x v="0"/>
    <x v="0"/>
    <n v="0"/>
    <n v="0"/>
    <x v="0"/>
  </r>
  <r>
    <x v="4"/>
    <x v="2"/>
    <x v="2"/>
    <x v="2"/>
    <x v="2"/>
    <x v="2"/>
    <n v="2590"/>
    <x v="0"/>
    <x v="0"/>
    <n v="4710"/>
    <x v="0"/>
    <x v="0"/>
    <n v="2590"/>
    <n v="5180"/>
    <x v="1"/>
  </r>
  <r>
    <x v="5"/>
    <x v="3"/>
    <x v="2"/>
    <x v="2"/>
    <x v="3"/>
    <x v="2"/>
    <m/>
    <x v="0"/>
    <x v="0"/>
    <m/>
    <x v="0"/>
    <x v="0"/>
    <n v="0"/>
    <n v="0"/>
    <x v="0"/>
  </r>
  <r>
    <x v="6"/>
    <x v="4"/>
    <x v="2"/>
    <x v="2"/>
    <x v="4"/>
    <x v="2"/>
    <m/>
    <x v="0"/>
    <x v="0"/>
    <m/>
    <x v="0"/>
    <x v="0"/>
    <n v="0"/>
    <n v="0"/>
    <x v="0"/>
  </r>
  <r>
    <x v="7"/>
    <x v="5"/>
    <x v="2"/>
    <x v="2"/>
    <x v="5"/>
    <x v="2"/>
    <n v="105"/>
    <x v="0"/>
    <x v="0"/>
    <n v="191"/>
    <x v="0"/>
    <x v="0"/>
    <n v="105"/>
    <n v="2100"/>
    <x v="2"/>
  </r>
  <r>
    <x v="8"/>
    <x v="6"/>
    <x v="2"/>
    <x v="2"/>
    <x v="5"/>
    <x v="2"/>
    <n v="65"/>
    <x v="0"/>
    <x v="0"/>
    <n v="120"/>
    <x v="0"/>
    <x v="0"/>
    <n v="65"/>
    <n v="1300"/>
    <x v="3"/>
  </r>
  <r>
    <x v="9"/>
    <x v="7"/>
    <x v="2"/>
    <x v="2"/>
    <x v="6"/>
    <x v="2"/>
    <n v="93"/>
    <x v="0"/>
    <x v="0"/>
    <n v="170"/>
    <x v="0"/>
    <x v="0"/>
    <n v="93"/>
    <n v="1116"/>
    <x v="4"/>
  </r>
  <r>
    <x v="10"/>
    <x v="8"/>
    <x v="2"/>
    <x v="2"/>
    <x v="7"/>
    <x v="2"/>
    <n v="98"/>
    <x v="0"/>
    <x v="0"/>
    <n v="179"/>
    <x v="0"/>
    <x v="0"/>
    <n v="98"/>
    <n v="2352"/>
    <x v="5"/>
  </r>
  <r>
    <x v="11"/>
    <x v="9"/>
    <x v="2"/>
    <x v="2"/>
    <x v="6"/>
    <x v="2"/>
    <n v="22"/>
    <x v="0"/>
    <x v="0"/>
    <n v="40"/>
    <x v="0"/>
    <x v="0"/>
    <n v="22"/>
    <n v="264"/>
    <x v="6"/>
  </r>
  <r>
    <x v="12"/>
    <x v="0"/>
    <x v="0"/>
    <x v="0"/>
    <x v="0"/>
    <x v="0"/>
    <m/>
    <x v="0"/>
    <x v="0"/>
    <m/>
    <x v="0"/>
    <x v="0"/>
    <n v="0"/>
    <n v="0"/>
    <x v="0"/>
  </r>
  <r>
    <x v="13"/>
    <x v="10"/>
    <x v="3"/>
    <x v="3"/>
    <x v="3"/>
    <x v="3"/>
    <n v="63632"/>
    <x v="0"/>
    <x v="0"/>
    <n v="77600"/>
    <x v="0"/>
    <x v="0"/>
    <n v="63632"/>
    <n v="63632"/>
    <x v="7"/>
  </r>
  <r>
    <x v="14"/>
    <x v="11"/>
    <x v="3"/>
    <x v="2"/>
    <x v="3"/>
    <x v="3"/>
    <n v="765"/>
    <x v="0"/>
    <x v="0"/>
    <n v="900"/>
    <x v="0"/>
    <x v="0"/>
    <n v="765"/>
    <n v="765"/>
    <x v="8"/>
  </r>
  <r>
    <x v="15"/>
    <x v="12"/>
    <x v="3"/>
    <x v="2"/>
    <x v="8"/>
    <x v="3"/>
    <n v="385.4"/>
    <x v="0"/>
    <x v="0"/>
    <n v="470"/>
    <x v="0"/>
    <x v="0"/>
    <n v="385.4"/>
    <n v="1927"/>
    <x v="9"/>
  </r>
  <r>
    <x v="16"/>
    <x v="13"/>
    <x v="3"/>
    <x v="2"/>
    <x v="3"/>
    <x v="3"/>
    <n v="844.6"/>
    <x v="0"/>
    <x v="0"/>
    <n v="1030"/>
    <x v="0"/>
    <x v="0"/>
    <n v="844.6"/>
    <n v="844.6"/>
    <x v="10"/>
  </r>
  <r>
    <x v="17"/>
    <x v="14"/>
    <x v="4"/>
    <x v="1"/>
    <x v="9"/>
    <x v="4"/>
    <m/>
    <x v="0"/>
    <x v="0"/>
    <m/>
    <x v="0"/>
    <x v="0"/>
    <n v="0"/>
    <n v="0"/>
    <x v="0"/>
  </r>
  <r>
    <x v="18"/>
    <x v="15"/>
    <x v="3"/>
    <x v="2"/>
    <x v="2"/>
    <x v="3"/>
    <n v="811.8"/>
    <x v="0"/>
    <x v="0"/>
    <n v="990"/>
    <x v="0"/>
    <x v="0"/>
    <n v="811.8"/>
    <n v="1623.6"/>
    <x v="11"/>
  </r>
  <r>
    <x v="19"/>
    <x v="0"/>
    <x v="0"/>
    <x v="0"/>
    <x v="0"/>
    <x v="0"/>
    <m/>
    <x v="0"/>
    <x v="0"/>
    <m/>
    <x v="0"/>
    <x v="0"/>
    <n v="0"/>
    <n v="0"/>
    <x v="0"/>
  </r>
  <r>
    <x v="20"/>
    <x v="16"/>
    <x v="2"/>
    <x v="2"/>
    <x v="3"/>
    <x v="2"/>
    <n v="2710"/>
    <x v="0"/>
    <x v="0"/>
    <n v="4930"/>
    <x v="0"/>
    <x v="0"/>
    <n v="2710"/>
    <n v="2710"/>
    <x v="12"/>
  </r>
  <r>
    <x v="21"/>
    <x v="17"/>
    <x v="2"/>
    <x v="2"/>
    <x v="3"/>
    <x v="2"/>
    <n v="94"/>
    <x v="0"/>
    <x v="0"/>
    <n v="171"/>
    <x v="0"/>
    <x v="0"/>
    <n v="94"/>
    <n v="94"/>
    <x v="4"/>
  </r>
  <r>
    <x v="22"/>
    <x v="18"/>
    <x v="2"/>
    <x v="2"/>
    <x v="2"/>
    <x v="2"/>
    <n v="43.5"/>
    <x v="0"/>
    <x v="0"/>
    <n v="97"/>
    <x v="0"/>
    <x v="0"/>
    <n v="43.5"/>
    <n v="87"/>
    <x v="13"/>
  </r>
  <r>
    <x v="23"/>
    <x v="19"/>
    <x v="2"/>
    <x v="2"/>
    <x v="10"/>
    <x v="2"/>
    <m/>
    <x v="0"/>
    <x v="0"/>
    <m/>
    <x v="0"/>
    <x v="0"/>
    <n v="0"/>
    <n v="0"/>
    <x v="0"/>
  </r>
  <r>
    <x v="24"/>
    <x v="20"/>
    <x v="2"/>
    <x v="2"/>
    <x v="10"/>
    <x v="2"/>
    <n v="4"/>
    <x v="0"/>
    <x v="0"/>
    <n v="7.3"/>
    <x v="0"/>
    <x v="0"/>
    <n v="4"/>
    <n v="16"/>
    <x v="14"/>
  </r>
  <r>
    <x v="25"/>
    <x v="21"/>
    <x v="2"/>
    <x v="2"/>
    <x v="3"/>
    <x v="2"/>
    <n v="334.5"/>
    <x v="0"/>
    <x v="0"/>
    <n v="669"/>
    <x v="0"/>
    <x v="0"/>
    <n v="334.5"/>
    <n v="334.5"/>
    <x v="15"/>
  </r>
  <r>
    <x v="26"/>
    <x v="22"/>
    <x v="2"/>
    <x v="2"/>
    <x v="3"/>
    <x v="2"/>
    <n v="352"/>
    <x v="0"/>
    <x v="0"/>
    <n v="704"/>
    <x v="0"/>
    <x v="0"/>
    <n v="352"/>
    <n v="352"/>
    <x v="16"/>
  </r>
  <r>
    <x v="27"/>
    <x v="23"/>
    <x v="2"/>
    <x v="1"/>
    <x v="11"/>
    <x v="2"/>
    <n v="58000"/>
    <x v="0"/>
    <x v="0"/>
    <n v="104000"/>
    <x v="0"/>
    <x v="0"/>
    <n v="58000"/>
    <n v="5800"/>
    <x v="17"/>
  </r>
  <r>
    <x v="28"/>
    <x v="0"/>
    <x v="0"/>
    <x v="0"/>
    <x v="0"/>
    <x v="0"/>
    <m/>
    <x v="0"/>
    <x v="0"/>
    <m/>
    <x v="0"/>
    <x v="0"/>
    <n v="0"/>
    <n v="0"/>
    <x v="0"/>
  </r>
  <r>
    <x v="29"/>
    <x v="24"/>
    <x v="5"/>
    <x v="2"/>
    <x v="7"/>
    <x v="5"/>
    <m/>
    <x v="0"/>
    <x v="0"/>
    <m/>
    <x v="0"/>
    <x v="0"/>
    <n v="0"/>
    <n v="0"/>
    <x v="0"/>
  </r>
  <r>
    <x v="30"/>
    <x v="25"/>
    <x v="5"/>
    <x v="4"/>
    <x v="12"/>
    <x v="5"/>
    <m/>
    <x v="0"/>
    <x v="0"/>
    <m/>
    <x v="0"/>
    <x v="0"/>
    <n v="0"/>
    <n v="0"/>
    <x v="0"/>
  </r>
  <r>
    <x v="31"/>
    <x v="26"/>
    <x v="5"/>
    <x v="2"/>
    <x v="13"/>
    <x v="5"/>
    <m/>
    <x v="0"/>
    <x v="0"/>
    <m/>
    <x v="0"/>
    <x v="0"/>
    <n v="0"/>
    <n v="0"/>
    <x v="0"/>
  </r>
  <r>
    <x v="32"/>
    <x v="27"/>
    <x v="5"/>
    <x v="2"/>
    <x v="6"/>
    <x v="5"/>
    <m/>
    <x v="0"/>
    <x v="0"/>
    <m/>
    <x v="0"/>
    <x v="0"/>
    <n v="0"/>
    <n v="0"/>
    <x v="0"/>
  </r>
  <r>
    <x v="33"/>
    <x v="28"/>
    <x v="6"/>
    <x v="5"/>
    <x v="3"/>
    <x v="4"/>
    <m/>
    <x v="0"/>
    <x v="0"/>
    <m/>
    <x v="0"/>
    <x v="0"/>
    <n v="0"/>
    <n v="0"/>
    <x v="0"/>
  </r>
  <r>
    <x v="34"/>
    <x v="29"/>
    <x v="6"/>
    <x v="5"/>
    <x v="3"/>
    <x v="4"/>
    <m/>
    <x v="0"/>
    <x v="0"/>
    <m/>
    <x v="0"/>
    <x v="0"/>
    <n v="0"/>
    <n v="0"/>
    <x v="0"/>
  </r>
  <r>
    <x v="35"/>
    <x v="30"/>
    <x v="6"/>
    <x v="5"/>
    <x v="3"/>
    <x v="4"/>
    <n v="54.03"/>
    <x v="0"/>
    <x v="0"/>
    <m/>
    <x v="0"/>
    <x v="0"/>
    <n v="54.03"/>
    <n v="54.03"/>
    <x v="18"/>
  </r>
  <r>
    <x v="36"/>
    <x v="31"/>
    <x v="7"/>
    <x v="2"/>
    <x v="3"/>
    <x v="4"/>
    <m/>
    <x v="0"/>
    <x v="0"/>
    <m/>
    <x v="0"/>
    <x v="0"/>
    <n v="0"/>
    <n v="0"/>
    <x v="0"/>
  </r>
  <r>
    <x v="37"/>
    <x v="0"/>
    <x v="0"/>
    <x v="0"/>
    <x v="0"/>
    <x v="0"/>
    <m/>
    <x v="0"/>
    <x v="0"/>
    <m/>
    <x v="0"/>
    <x v="0"/>
    <n v="0"/>
    <n v="0"/>
    <x v="0"/>
  </r>
  <r>
    <x v="2"/>
    <x v="0"/>
    <x v="0"/>
    <x v="0"/>
    <x v="0"/>
    <x v="0"/>
    <m/>
    <x v="0"/>
    <x v="0"/>
    <m/>
    <x v="0"/>
    <x v="0"/>
    <n v="0"/>
    <n v="0"/>
    <x v="0"/>
  </r>
  <r>
    <x v="3"/>
    <x v="1"/>
    <x v="1"/>
    <x v="1"/>
    <x v="14"/>
    <x v="1"/>
    <m/>
    <x v="0"/>
    <x v="0"/>
    <m/>
    <x v="0"/>
    <x v="0"/>
    <n v="0"/>
    <n v="0"/>
    <x v="0"/>
  </r>
  <r>
    <x v="4"/>
    <x v="2"/>
    <x v="2"/>
    <x v="2"/>
    <x v="2"/>
    <x v="2"/>
    <n v="2590"/>
    <x v="0"/>
    <x v="0"/>
    <n v="4710"/>
    <x v="0"/>
    <x v="0"/>
    <n v="2590"/>
    <n v="5180"/>
    <x v="1"/>
  </r>
  <r>
    <x v="5"/>
    <x v="3"/>
    <x v="2"/>
    <x v="2"/>
    <x v="3"/>
    <x v="2"/>
    <m/>
    <x v="0"/>
    <x v="0"/>
    <m/>
    <x v="0"/>
    <x v="0"/>
    <n v="0"/>
    <n v="0"/>
    <x v="0"/>
  </r>
  <r>
    <x v="6"/>
    <x v="4"/>
    <x v="2"/>
    <x v="2"/>
    <x v="4"/>
    <x v="2"/>
    <m/>
    <x v="0"/>
    <x v="0"/>
    <m/>
    <x v="0"/>
    <x v="0"/>
    <n v="0"/>
    <n v="0"/>
    <x v="0"/>
  </r>
  <r>
    <x v="7"/>
    <x v="5"/>
    <x v="2"/>
    <x v="2"/>
    <x v="2"/>
    <x v="2"/>
    <n v="105"/>
    <x v="0"/>
    <x v="0"/>
    <n v="191"/>
    <x v="0"/>
    <x v="0"/>
    <n v="105"/>
    <n v="210"/>
    <x v="2"/>
  </r>
  <r>
    <x v="8"/>
    <x v="6"/>
    <x v="2"/>
    <x v="2"/>
    <x v="4"/>
    <x v="2"/>
    <n v="65"/>
    <x v="0"/>
    <x v="0"/>
    <n v="120"/>
    <x v="0"/>
    <x v="0"/>
    <n v="65"/>
    <n v="845"/>
    <x v="3"/>
  </r>
  <r>
    <x v="9"/>
    <x v="7"/>
    <x v="2"/>
    <x v="2"/>
    <x v="6"/>
    <x v="2"/>
    <n v="93"/>
    <x v="0"/>
    <x v="0"/>
    <n v="170"/>
    <x v="0"/>
    <x v="0"/>
    <n v="93"/>
    <n v="1116"/>
    <x v="4"/>
  </r>
  <r>
    <x v="10"/>
    <x v="8"/>
    <x v="2"/>
    <x v="2"/>
    <x v="7"/>
    <x v="2"/>
    <n v="98"/>
    <x v="0"/>
    <x v="0"/>
    <n v="179"/>
    <x v="0"/>
    <x v="0"/>
    <n v="98"/>
    <n v="2352"/>
    <x v="5"/>
  </r>
  <r>
    <x v="11"/>
    <x v="9"/>
    <x v="2"/>
    <x v="2"/>
    <x v="6"/>
    <x v="2"/>
    <n v="22"/>
    <x v="0"/>
    <x v="0"/>
    <n v="40"/>
    <x v="0"/>
    <x v="0"/>
    <n v="22"/>
    <n v="264"/>
    <x v="6"/>
  </r>
  <r>
    <x v="38"/>
    <x v="0"/>
    <x v="0"/>
    <x v="0"/>
    <x v="0"/>
    <x v="0"/>
    <m/>
    <x v="0"/>
    <x v="0"/>
    <m/>
    <x v="0"/>
    <x v="0"/>
    <n v="0"/>
    <n v="0"/>
    <x v="0"/>
  </r>
  <r>
    <x v="39"/>
    <x v="32"/>
    <x v="3"/>
    <x v="3"/>
    <x v="3"/>
    <x v="3"/>
    <n v="23780"/>
    <x v="0"/>
    <x v="0"/>
    <n v="29000"/>
    <x v="0"/>
    <x v="0"/>
    <n v="23780"/>
    <n v="23780"/>
    <x v="19"/>
  </r>
  <r>
    <x v="18"/>
    <x v="15"/>
    <x v="3"/>
    <x v="2"/>
    <x v="3"/>
    <x v="3"/>
    <n v="811.8"/>
    <x v="0"/>
    <x v="0"/>
    <n v="990"/>
    <x v="0"/>
    <x v="0"/>
    <n v="811.8"/>
    <n v="811.8"/>
    <x v="11"/>
  </r>
  <r>
    <x v="40"/>
    <x v="33"/>
    <x v="3"/>
    <x v="2"/>
    <x v="3"/>
    <x v="3"/>
    <n v="1385.8"/>
    <x v="0"/>
    <x v="0"/>
    <n v="1690"/>
    <x v="0"/>
    <x v="0"/>
    <n v="1385.8"/>
    <n v="1385.8"/>
    <x v="20"/>
  </r>
  <r>
    <x v="41"/>
    <x v="34"/>
    <x v="3"/>
    <x v="2"/>
    <x v="15"/>
    <x v="3"/>
    <n v="344.4"/>
    <x v="0"/>
    <x v="0"/>
    <n v="420"/>
    <x v="0"/>
    <x v="0"/>
    <n v="344.4"/>
    <n v="1033.1999999999998"/>
    <x v="21"/>
  </r>
  <r>
    <x v="42"/>
    <x v="13"/>
    <x v="3"/>
    <x v="2"/>
    <x v="3"/>
    <x v="3"/>
    <n v="844.6"/>
    <x v="0"/>
    <x v="0"/>
    <n v="1030"/>
    <x v="0"/>
    <x v="0"/>
    <n v="844.6"/>
    <n v="844.6"/>
    <x v="10"/>
  </r>
  <r>
    <x v="43"/>
    <x v="35"/>
    <x v="3"/>
    <x v="2"/>
    <x v="3"/>
    <x v="3"/>
    <n v="410"/>
    <x v="0"/>
    <x v="0"/>
    <n v="500"/>
    <x v="0"/>
    <x v="0"/>
    <n v="410"/>
    <n v="410"/>
    <x v="22"/>
  </r>
  <r>
    <x v="28"/>
    <x v="0"/>
    <x v="0"/>
    <x v="0"/>
    <x v="0"/>
    <x v="0"/>
    <m/>
    <x v="0"/>
    <x v="0"/>
    <m/>
    <x v="0"/>
    <x v="0"/>
    <n v="0"/>
    <n v="0"/>
    <x v="0"/>
  </r>
  <r>
    <x v="29"/>
    <x v="24"/>
    <x v="5"/>
    <x v="2"/>
    <x v="7"/>
    <x v="5"/>
    <m/>
    <x v="0"/>
    <x v="0"/>
    <m/>
    <x v="0"/>
    <x v="0"/>
    <n v="0"/>
    <n v="0"/>
    <x v="0"/>
  </r>
  <r>
    <x v="30"/>
    <x v="25"/>
    <x v="5"/>
    <x v="4"/>
    <x v="16"/>
    <x v="5"/>
    <m/>
    <x v="0"/>
    <x v="0"/>
    <m/>
    <x v="0"/>
    <x v="0"/>
    <n v="0"/>
    <n v="0"/>
    <x v="0"/>
  </r>
  <r>
    <x v="31"/>
    <x v="26"/>
    <x v="5"/>
    <x v="2"/>
    <x v="17"/>
    <x v="5"/>
    <m/>
    <x v="0"/>
    <x v="0"/>
    <m/>
    <x v="0"/>
    <x v="0"/>
    <n v="0"/>
    <n v="0"/>
    <x v="0"/>
  </r>
  <r>
    <x v="32"/>
    <x v="27"/>
    <x v="5"/>
    <x v="2"/>
    <x v="6"/>
    <x v="5"/>
    <m/>
    <x v="0"/>
    <x v="0"/>
    <m/>
    <x v="0"/>
    <x v="0"/>
    <n v="0"/>
    <n v="0"/>
    <x v="0"/>
  </r>
  <r>
    <x v="33"/>
    <x v="28"/>
    <x v="6"/>
    <x v="5"/>
    <x v="3"/>
    <x v="4"/>
    <m/>
    <x v="0"/>
    <x v="0"/>
    <m/>
    <x v="0"/>
    <x v="0"/>
    <n v="0"/>
    <n v="0"/>
    <x v="0"/>
  </r>
  <r>
    <x v="34"/>
    <x v="29"/>
    <x v="6"/>
    <x v="5"/>
    <x v="3"/>
    <x v="4"/>
    <m/>
    <x v="0"/>
    <x v="0"/>
    <m/>
    <x v="0"/>
    <x v="0"/>
    <n v="0"/>
    <n v="0"/>
    <x v="0"/>
  </r>
  <r>
    <x v="35"/>
    <x v="30"/>
    <x v="6"/>
    <x v="5"/>
    <x v="3"/>
    <x v="4"/>
    <n v="54.03"/>
    <x v="0"/>
    <x v="0"/>
    <m/>
    <x v="0"/>
    <x v="0"/>
    <n v="54.03"/>
    <n v="54.03"/>
    <x v="18"/>
  </r>
  <r>
    <x v="36"/>
    <x v="31"/>
    <x v="7"/>
    <x v="2"/>
    <x v="3"/>
    <x v="4"/>
    <m/>
    <x v="0"/>
    <x v="0"/>
    <m/>
    <x v="0"/>
    <x v="0"/>
    <n v="0"/>
    <n v="0"/>
    <x v="0"/>
  </r>
  <r>
    <x v="44"/>
    <x v="0"/>
    <x v="0"/>
    <x v="0"/>
    <x v="0"/>
    <x v="0"/>
    <m/>
    <x v="0"/>
    <x v="0"/>
    <m/>
    <x v="0"/>
    <x v="0"/>
    <n v="0"/>
    <n v="0"/>
    <x v="0"/>
  </r>
  <r>
    <x v="2"/>
    <x v="0"/>
    <x v="0"/>
    <x v="0"/>
    <x v="0"/>
    <x v="0"/>
    <m/>
    <x v="0"/>
    <x v="0"/>
    <m/>
    <x v="0"/>
    <x v="0"/>
    <n v="0"/>
    <n v="0"/>
    <x v="0"/>
  </r>
  <r>
    <x v="3"/>
    <x v="1"/>
    <x v="1"/>
    <x v="1"/>
    <x v="18"/>
    <x v="1"/>
    <m/>
    <x v="0"/>
    <x v="0"/>
    <m/>
    <x v="0"/>
    <x v="0"/>
    <n v="0"/>
    <n v="0"/>
    <x v="0"/>
  </r>
  <r>
    <x v="4"/>
    <x v="2"/>
    <x v="2"/>
    <x v="2"/>
    <x v="3"/>
    <x v="2"/>
    <n v="2590"/>
    <x v="0"/>
    <x v="0"/>
    <n v="4710"/>
    <x v="0"/>
    <x v="0"/>
    <n v="2590"/>
    <n v="2590"/>
    <x v="1"/>
  </r>
  <r>
    <x v="5"/>
    <x v="3"/>
    <x v="2"/>
    <x v="2"/>
    <x v="3"/>
    <x v="2"/>
    <m/>
    <x v="0"/>
    <x v="0"/>
    <m/>
    <x v="0"/>
    <x v="0"/>
    <n v="0"/>
    <n v="0"/>
    <x v="0"/>
  </r>
  <r>
    <x v="6"/>
    <x v="4"/>
    <x v="2"/>
    <x v="2"/>
    <x v="19"/>
    <x v="2"/>
    <m/>
    <x v="0"/>
    <x v="0"/>
    <m/>
    <x v="0"/>
    <x v="0"/>
    <n v="0"/>
    <n v="0"/>
    <x v="0"/>
  </r>
  <r>
    <x v="7"/>
    <x v="5"/>
    <x v="2"/>
    <x v="2"/>
    <x v="2"/>
    <x v="2"/>
    <n v="105"/>
    <x v="0"/>
    <x v="0"/>
    <n v="191"/>
    <x v="0"/>
    <x v="0"/>
    <n v="105"/>
    <n v="210"/>
    <x v="2"/>
  </r>
  <r>
    <x v="8"/>
    <x v="6"/>
    <x v="2"/>
    <x v="2"/>
    <x v="20"/>
    <x v="2"/>
    <n v="65"/>
    <x v="0"/>
    <x v="0"/>
    <n v="120"/>
    <x v="0"/>
    <x v="0"/>
    <n v="65"/>
    <n v="650"/>
    <x v="3"/>
  </r>
  <r>
    <x v="9"/>
    <x v="7"/>
    <x v="2"/>
    <x v="2"/>
    <x v="19"/>
    <x v="2"/>
    <n v="93"/>
    <x v="0"/>
    <x v="0"/>
    <n v="170"/>
    <x v="0"/>
    <x v="0"/>
    <n v="93"/>
    <n v="837"/>
    <x v="4"/>
  </r>
  <r>
    <x v="10"/>
    <x v="8"/>
    <x v="2"/>
    <x v="2"/>
    <x v="21"/>
    <x v="2"/>
    <n v="98"/>
    <x v="0"/>
    <x v="0"/>
    <n v="179"/>
    <x v="0"/>
    <x v="0"/>
    <n v="98"/>
    <n v="1764"/>
    <x v="5"/>
  </r>
  <r>
    <x v="11"/>
    <x v="9"/>
    <x v="2"/>
    <x v="2"/>
    <x v="19"/>
    <x v="2"/>
    <n v="22"/>
    <x v="0"/>
    <x v="0"/>
    <n v="40"/>
    <x v="0"/>
    <x v="0"/>
    <n v="22"/>
    <n v="198"/>
    <x v="6"/>
  </r>
  <r>
    <x v="38"/>
    <x v="0"/>
    <x v="0"/>
    <x v="0"/>
    <x v="0"/>
    <x v="0"/>
    <m/>
    <x v="0"/>
    <x v="0"/>
    <m/>
    <x v="0"/>
    <x v="0"/>
    <n v="0"/>
    <n v="0"/>
    <x v="0"/>
  </r>
  <r>
    <x v="39"/>
    <x v="32"/>
    <x v="3"/>
    <x v="3"/>
    <x v="3"/>
    <x v="3"/>
    <n v="23780"/>
    <x v="0"/>
    <x v="0"/>
    <n v="29000"/>
    <x v="0"/>
    <x v="0"/>
    <n v="23780"/>
    <n v="23780"/>
    <x v="19"/>
  </r>
  <r>
    <x v="18"/>
    <x v="15"/>
    <x v="3"/>
    <x v="2"/>
    <x v="3"/>
    <x v="3"/>
    <n v="811.8"/>
    <x v="0"/>
    <x v="0"/>
    <n v="990"/>
    <x v="0"/>
    <x v="0"/>
    <n v="811.8"/>
    <n v="811.8"/>
    <x v="11"/>
  </r>
  <r>
    <x v="40"/>
    <x v="33"/>
    <x v="3"/>
    <x v="2"/>
    <x v="3"/>
    <x v="3"/>
    <n v="1385.8"/>
    <x v="0"/>
    <x v="0"/>
    <n v="1690"/>
    <x v="0"/>
    <x v="0"/>
    <n v="1385.8"/>
    <n v="1385.8"/>
    <x v="20"/>
  </r>
  <r>
    <x v="41"/>
    <x v="34"/>
    <x v="3"/>
    <x v="2"/>
    <x v="2"/>
    <x v="3"/>
    <n v="344.4"/>
    <x v="0"/>
    <x v="0"/>
    <n v="420"/>
    <x v="0"/>
    <x v="0"/>
    <n v="344.4"/>
    <n v="688.8"/>
    <x v="21"/>
  </r>
  <r>
    <x v="42"/>
    <x v="13"/>
    <x v="3"/>
    <x v="2"/>
    <x v="3"/>
    <x v="3"/>
    <n v="844.6"/>
    <x v="0"/>
    <x v="0"/>
    <n v="1030"/>
    <x v="0"/>
    <x v="0"/>
    <n v="844.6"/>
    <n v="844.6"/>
    <x v="10"/>
  </r>
  <r>
    <x v="43"/>
    <x v="35"/>
    <x v="3"/>
    <x v="2"/>
    <x v="3"/>
    <x v="3"/>
    <n v="410"/>
    <x v="0"/>
    <x v="0"/>
    <n v="500"/>
    <x v="0"/>
    <x v="0"/>
    <n v="410"/>
    <n v="410"/>
    <x v="22"/>
  </r>
  <r>
    <x v="28"/>
    <x v="0"/>
    <x v="0"/>
    <x v="0"/>
    <x v="0"/>
    <x v="0"/>
    <m/>
    <x v="0"/>
    <x v="0"/>
    <m/>
    <x v="0"/>
    <x v="0"/>
    <n v="0"/>
    <n v="0"/>
    <x v="0"/>
  </r>
  <r>
    <x v="29"/>
    <x v="24"/>
    <x v="5"/>
    <x v="2"/>
    <x v="21"/>
    <x v="5"/>
    <m/>
    <x v="0"/>
    <x v="0"/>
    <m/>
    <x v="0"/>
    <x v="0"/>
    <n v="0"/>
    <n v="0"/>
    <x v="0"/>
  </r>
  <r>
    <x v="30"/>
    <x v="25"/>
    <x v="5"/>
    <x v="4"/>
    <x v="22"/>
    <x v="5"/>
    <m/>
    <x v="0"/>
    <x v="0"/>
    <m/>
    <x v="0"/>
    <x v="0"/>
    <n v="0"/>
    <n v="0"/>
    <x v="0"/>
  </r>
  <r>
    <x v="31"/>
    <x v="26"/>
    <x v="5"/>
    <x v="2"/>
    <x v="23"/>
    <x v="5"/>
    <m/>
    <x v="0"/>
    <x v="0"/>
    <m/>
    <x v="0"/>
    <x v="0"/>
    <n v="0"/>
    <n v="0"/>
    <x v="0"/>
  </r>
  <r>
    <x v="32"/>
    <x v="27"/>
    <x v="5"/>
    <x v="2"/>
    <x v="19"/>
    <x v="5"/>
    <m/>
    <x v="0"/>
    <x v="0"/>
    <m/>
    <x v="0"/>
    <x v="0"/>
    <n v="0"/>
    <n v="0"/>
    <x v="0"/>
  </r>
  <r>
    <x v="33"/>
    <x v="28"/>
    <x v="6"/>
    <x v="5"/>
    <x v="3"/>
    <x v="4"/>
    <m/>
    <x v="0"/>
    <x v="0"/>
    <m/>
    <x v="0"/>
    <x v="0"/>
    <n v="0"/>
    <n v="0"/>
    <x v="0"/>
  </r>
  <r>
    <x v="34"/>
    <x v="29"/>
    <x v="6"/>
    <x v="5"/>
    <x v="3"/>
    <x v="4"/>
    <m/>
    <x v="0"/>
    <x v="0"/>
    <m/>
    <x v="0"/>
    <x v="0"/>
    <n v="0"/>
    <n v="0"/>
    <x v="0"/>
  </r>
  <r>
    <x v="35"/>
    <x v="30"/>
    <x v="6"/>
    <x v="5"/>
    <x v="3"/>
    <x v="4"/>
    <n v="54.03"/>
    <x v="0"/>
    <x v="0"/>
    <m/>
    <x v="0"/>
    <x v="0"/>
    <n v="54.03"/>
    <n v="54.03"/>
    <x v="18"/>
  </r>
  <r>
    <x v="36"/>
    <x v="31"/>
    <x v="7"/>
    <x v="2"/>
    <x v="3"/>
    <x v="4"/>
    <m/>
    <x v="0"/>
    <x v="0"/>
    <m/>
    <x v="0"/>
    <x v="0"/>
    <n v="0"/>
    <n v="0"/>
    <x v="0"/>
  </r>
  <r>
    <x v="45"/>
    <x v="0"/>
    <x v="0"/>
    <x v="0"/>
    <x v="0"/>
    <x v="0"/>
    <m/>
    <x v="0"/>
    <x v="0"/>
    <m/>
    <x v="0"/>
    <x v="0"/>
    <n v="0"/>
    <n v="0"/>
    <x v="0"/>
  </r>
  <r>
    <x v="2"/>
    <x v="0"/>
    <x v="0"/>
    <x v="0"/>
    <x v="0"/>
    <x v="0"/>
    <m/>
    <x v="0"/>
    <x v="0"/>
    <m/>
    <x v="0"/>
    <x v="0"/>
    <n v="0"/>
    <n v="0"/>
    <x v="0"/>
  </r>
  <r>
    <x v="3"/>
    <x v="1"/>
    <x v="1"/>
    <x v="1"/>
    <x v="24"/>
    <x v="1"/>
    <m/>
    <x v="0"/>
    <x v="0"/>
    <m/>
    <x v="0"/>
    <x v="0"/>
    <n v="0"/>
    <n v="0"/>
    <x v="0"/>
  </r>
  <r>
    <x v="4"/>
    <x v="2"/>
    <x v="2"/>
    <x v="2"/>
    <x v="2"/>
    <x v="2"/>
    <n v="2590"/>
    <x v="0"/>
    <x v="0"/>
    <n v="4710"/>
    <x v="0"/>
    <x v="0"/>
    <n v="2590"/>
    <n v="5180"/>
    <x v="1"/>
  </r>
  <r>
    <x v="5"/>
    <x v="3"/>
    <x v="2"/>
    <x v="2"/>
    <x v="3"/>
    <x v="2"/>
    <m/>
    <x v="0"/>
    <x v="0"/>
    <m/>
    <x v="0"/>
    <x v="0"/>
    <n v="0"/>
    <n v="0"/>
    <x v="0"/>
  </r>
  <r>
    <x v="6"/>
    <x v="4"/>
    <x v="2"/>
    <x v="2"/>
    <x v="25"/>
    <x v="2"/>
    <m/>
    <x v="0"/>
    <x v="0"/>
    <m/>
    <x v="0"/>
    <x v="0"/>
    <n v="0"/>
    <n v="0"/>
    <x v="0"/>
  </r>
  <r>
    <x v="7"/>
    <x v="5"/>
    <x v="2"/>
    <x v="2"/>
    <x v="2"/>
    <x v="2"/>
    <n v="105"/>
    <x v="0"/>
    <x v="0"/>
    <n v="191"/>
    <x v="0"/>
    <x v="0"/>
    <n v="105"/>
    <n v="210"/>
    <x v="2"/>
  </r>
  <r>
    <x v="8"/>
    <x v="6"/>
    <x v="2"/>
    <x v="2"/>
    <x v="25"/>
    <x v="2"/>
    <n v="65"/>
    <x v="0"/>
    <x v="0"/>
    <n v="120"/>
    <x v="0"/>
    <x v="0"/>
    <n v="65"/>
    <n v="715"/>
    <x v="3"/>
  </r>
  <r>
    <x v="9"/>
    <x v="7"/>
    <x v="2"/>
    <x v="2"/>
    <x v="25"/>
    <x v="2"/>
    <n v="93"/>
    <x v="0"/>
    <x v="0"/>
    <n v="170"/>
    <x v="0"/>
    <x v="0"/>
    <n v="93"/>
    <n v="1023"/>
    <x v="4"/>
  </r>
  <r>
    <x v="10"/>
    <x v="8"/>
    <x v="2"/>
    <x v="2"/>
    <x v="26"/>
    <x v="2"/>
    <n v="98"/>
    <x v="0"/>
    <x v="0"/>
    <n v="179"/>
    <x v="0"/>
    <x v="0"/>
    <n v="98"/>
    <n v="2156"/>
    <x v="5"/>
  </r>
  <r>
    <x v="11"/>
    <x v="9"/>
    <x v="2"/>
    <x v="2"/>
    <x v="25"/>
    <x v="2"/>
    <n v="22"/>
    <x v="0"/>
    <x v="0"/>
    <n v="40"/>
    <x v="0"/>
    <x v="0"/>
    <n v="22"/>
    <n v="242"/>
    <x v="6"/>
  </r>
  <r>
    <x v="38"/>
    <x v="0"/>
    <x v="0"/>
    <x v="0"/>
    <x v="0"/>
    <x v="0"/>
    <m/>
    <x v="0"/>
    <x v="0"/>
    <m/>
    <x v="0"/>
    <x v="0"/>
    <n v="0"/>
    <n v="0"/>
    <x v="0"/>
  </r>
  <r>
    <x v="39"/>
    <x v="32"/>
    <x v="3"/>
    <x v="3"/>
    <x v="3"/>
    <x v="3"/>
    <n v="23780"/>
    <x v="0"/>
    <x v="0"/>
    <n v="29000"/>
    <x v="0"/>
    <x v="0"/>
    <n v="23780"/>
    <n v="23780"/>
    <x v="19"/>
  </r>
  <r>
    <x v="18"/>
    <x v="15"/>
    <x v="3"/>
    <x v="2"/>
    <x v="3"/>
    <x v="3"/>
    <n v="811.8"/>
    <x v="0"/>
    <x v="0"/>
    <n v="990"/>
    <x v="0"/>
    <x v="0"/>
    <n v="811.8"/>
    <n v="811.8"/>
    <x v="11"/>
  </r>
  <r>
    <x v="40"/>
    <x v="33"/>
    <x v="3"/>
    <x v="2"/>
    <x v="3"/>
    <x v="3"/>
    <n v="1385.8"/>
    <x v="0"/>
    <x v="0"/>
    <n v="1690"/>
    <x v="0"/>
    <x v="0"/>
    <n v="1385.8"/>
    <n v="1385.8"/>
    <x v="20"/>
  </r>
  <r>
    <x v="41"/>
    <x v="34"/>
    <x v="3"/>
    <x v="2"/>
    <x v="10"/>
    <x v="3"/>
    <n v="344.4"/>
    <x v="0"/>
    <x v="0"/>
    <n v="420"/>
    <x v="0"/>
    <x v="0"/>
    <n v="344.4"/>
    <n v="1377.6"/>
    <x v="21"/>
  </r>
  <r>
    <x v="42"/>
    <x v="13"/>
    <x v="3"/>
    <x v="2"/>
    <x v="3"/>
    <x v="3"/>
    <n v="844.6"/>
    <x v="0"/>
    <x v="0"/>
    <n v="1030"/>
    <x v="0"/>
    <x v="0"/>
    <n v="844.6"/>
    <n v="844.6"/>
    <x v="10"/>
  </r>
  <r>
    <x v="43"/>
    <x v="35"/>
    <x v="3"/>
    <x v="2"/>
    <x v="3"/>
    <x v="3"/>
    <n v="410"/>
    <x v="0"/>
    <x v="0"/>
    <n v="500"/>
    <x v="0"/>
    <x v="0"/>
    <n v="410"/>
    <n v="410"/>
    <x v="22"/>
  </r>
  <r>
    <x v="28"/>
    <x v="0"/>
    <x v="0"/>
    <x v="0"/>
    <x v="0"/>
    <x v="0"/>
    <m/>
    <x v="0"/>
    <x v="0"/>
    <m/>
    <x v="0"/>
    <x v="0"/>
    <n v="0"/>
    <n v="0"/>
    <x v="0"/>
  </r>
  <r>
    <x v="29"/>
    <x v="24"/>
    <x v="5"/>
    <x v="2"/>
    <x v="26"/>
    <x v="5"/>
    <m/>
    <x v="0"/>
    <x v="0"/>
    <m/>
    <x v="0"/>
    <x v="0"/>
    <n v="0"/>
    <n v="0"/>
    <x v="0"/>
  </r>
  <r>
    <x v="30"/>
    <x v="25"/>
    <x v="5"/>
    <x v="4"/>
    <x v="27"/>
    <x v="5"/>
    <m/>
    <x v="0"/>
    <x v="0"/>
    <m/>
    <x v="0"/>
    <x v="0"/>
    <n v="0"/>
    <n v="0"/>
    <x v="0"/>
  </r>
  <r>
    <x v="31"/>
    <x v="26"/>
    <x v="5"/>
    <x v="2"/>
    <x v="28"/>
    <x v="5"/>
    <m/>
    <x v="0"/>
    <x v="0"/>
    <m/>
    <x v="0"/>
    <x v="0"/>
    <n v="0"/>
    <n v="0"/>
    <x v="0"/>
  </r>
  <r>
    <x v="32"/>
    <x v="27"/>
    <x v="5"/>
    <x v="2"/>
    <x v="25"/>
    <x v="5"/>
    <m/>
    <x v="0"/>
    <x v="0"/>
    <m/>
    <x v="0"/>
    <x v="0"/>
    <n v="0"/>
    <n v="0"/>
    <x v="0"/>
  </r>
  <r>
    <x v="33"/>
    <x v="28"/>
    <x v="6"/>
    <x v="5"/>
    <x v="3"/>
    <x v="4"/>
    <m/>
    <x v="0"/>
    <x v="0"/>
    <m/>
    <x v="0"/>
    <x v="0"/>
    <n v="0"/>
    <n v="0"/>
    <x v="0"/>
  </r>
  <r>
    <x v="34"/>
    <x v="29"/>
    <x v="6"/>
    <x v="5"/>
    <x v="3"/>
    <x v="4"/>
    <m/>
    <x v="0"/>
    <x v="0"/>
    <m/>
    <x v="0"/>
    <x v="0"/>
    <n v="0"/>
    <n v="0"/>
    <x v="0"/>
  </r>
  <r>
    <x v="35"/>
    <x v="30"/>
    <x v="6"/>
    <x v="5"/>
    <x v="3"/>
    <x v="4"/>
    <n v="54.03"/>
    <x v="0"/>
    <x v="0"/>
    <m/>
    <x v="0"/>
    <x v="0"/>
    <n v="54.03"/>
    <n v="54.03"/>
    <x v="18"/>
  </r>
  <r>
    <x v="36"/>
    <x v="31"/>
    <x v="7"/>
    <x v="2"/>
    <x v="3"/>
    <x v="4"/>
    <m/>
    <x v="0"/>
    <x v="0"/>
    <m/>
    <x v="0"/>
    <x v="0"/>
    <n v="0"/>
    <n v="0"/>
    <x v="0"/>
  </r>
  <r>
    <x v="46"/>
    <x v="0"/>
    <x v="0"/>
    <x v="0"/>
    <x v="0"/>
    <x v="0"/>
    <m/>
    <x v="0"/>
    <x v="0"/>
    <m/>
    <x v="0"/>
    <x v="0"/>
    <n v="0"/>
    <n v="0"/>
    <x v="0"/>
  </r>
  <r>
    <x v="2"/>
    <x v="0"/>
    <x v="0"/>
    <x v="0"/>
    <x v="0"/>
    <x v="0"/>
    <m/>
    <x v="0"/>
    <x v="0"/>
    <m/>
    <x v="0"/>
    <x v="0"/>
    <n v="0"/>
    <n v="0"/>
    <x v="0"/>
  </r>
  <r>
    <x v="3"/>
    <x v="1"/>
    <x v="1"/>
    <x v="1"/>
    <x v="29"/>
    <x v="1"/>
    <m/>
    <x v="0"/>
    <x v="0"/>
    <m/>
    <x v="0"/>
    <x v="0"/>
    <n v="0"/>
    <n v="0"/>
    <x v="0"/>
  </r>
  <r>
    <x v="4"/>
    <x v="2"/>
    <x v="2"/>
    <x v="2"/>
    <x v="3"/>
    <x v="2"/>
    <n v="2590"/>
    <x v="0"/>
    <x v="0"/>
    <n v="4710"/>
    <x v="0"/>
    <x v="0"/>
    <n v="2590"/>
    <n v="2590"/>
    <x v="1"/>
  </r>
  <r>
    <x v="5"/>
    <x v="3"/>
    <x v="2"/>
    <x v="2"/>
    <x v="3"/>
    <x v="2"/>
    <m/>
    <x v="0"/>
    <x v="0"/>
    <m/>
    <x v="0"/>
    <x v="0"/>
    <n v="0"/>
    <n v="0"/>
    <x v="0"/>
  </r>
  <r>
    <x v="6"/>
    <x v="4"/>
    <x v="2"/>
    <x v="2"/>
    <x v="30"/>
    <x v="2"/>
    <m/>
    <x v="0"/>
    <x v="0"/>
    <m/>
    <x v="0"/>
    <x v="0"/>
    <n v="0"/>
    <n v="0"/>
    <x v="0"/>
  </r>
  <r>
    <x v="7"/>
    <x v="5"/>
    <x v="2"/>
    <x v="2"/>
    <x v="2"/>
    <x v="2"/>
    <n v="105"/>
    <x v="0"/>
    <x v="0"/>
    <n v="191"/>
    <x v="0"/>
    <x v="0"/>
    <n v="105"/>
    <n v="210"/>
    <x v="2"/>
  </r>
  <r>
    <x v="8"/>
    <x v="6"/>
    <x v="2"/>
    <x v="2"/>
    <x v="19"/>
    <x v="2"/>
    <n v="65"/>
    <x v="0"/>
    <x v="0"/>
    <n v="120"/>
    <x v="0"/>
    <x v="0"/>
    <n v="65"/>
    <n v="585"/>
    <x v="3"/>
  </r>
  <r>
    <x v="9"/>
    <x v="7"/>
    <x v="2"/>
    <x v="2"/>
    <x v="30"/>
    <x v="2"/>
    <n v="93"/>
    <x v="0"/>
    <x v="0"/>
    <n v="170"/>
    <x v="0"/>
    <x v="0"/>
    <n v="93"/>
    <n v="744"/>
    <x v="4"/>
  </r>
  <r>
    <x v="10"/>
    <x v="8"/>
    <x v="2"/>
    <x v="2"/>
    <x v="31"/>
    <x v="2"/>
    <n v="98"/>
    <x v="0"/>
    <x v="0"/>
    <n v="179"/>
    <x v="0"/>
    <x v="0"/>
    <n v="98"/>
    <n v="1568"/>
    <x v="5"/>
  </r>
  <r>
    <x v="11"/>
    <x v="9"/>
    <x v="2"/>
    <x v="2"/>
    <x v="30"/>
    <x v="2"/>
    <n v="22"/>
    <x v="0"/>
    <x v="0"/>
    <n v="40"/>
    <x v="0"/>
    <x v="0"/>
    <n v="22"/>
    <n v="176"/>
    <x v="6"/>
  </r>
  <r>
    <x v="38"/>
    <x v="0"/>
    <x v="0"/>
    <x v="0"/>
    <x v="0"/>
    <x v="0"/>
    <m/>
    <x v="0"/>
    <x v="0"/>
    <m/>
    <x v="0"/>
    <x v="0"/>
    <n v="0"/>
    <n v="0"/>
    <x v="0"/>
  </r>
  <r>
    <x v="39"/>
    <x v="32"/>
    <x v="3"/>
    <x v="3"/>
    <x v="3"/>
    <x v="3"/>
    <n v="23780"/>
    <x v="0"/>
    <x v="0"/>
    <n v="29000"/>
    <x v="0"/>
    <x v="0"/>
    <n v="23780"/>
    <n v="23780"/>
    <x v="19"/>
  </r>
  <r>
    <x v="18"/>
    <x v="15"/>
    <x v="3"/>
    <x v="2"/>
    <x v="3"/>
    <x v="3"/>
    <n v="811.8"/>
    <x v="0"/>
    <x v="0"/>
    <n v="990"/>
    <x v="0"/>
    <x v="0"/>
    <n v="811.8"/>
    <n v="811.8"/>
    <x v="11"/>
  </r>
  <r>
    <x v="40"/>
    <x v="33"/>
    <x v="3"/>
    <x v="2"/>
    <x v="3"/>
    <x v="3"/>
    <n v="1385.8"/>
    <x v="0"/>
    <x v="0"/>
    <n v="1690"/>
    <x v="0"/>
    <x v="0"/>
    <n v="1385.8"/>
    <n v="1385.8"/>
    <x v="20"/>
  </r>
  <r>
    <x v="41"/>
    <x v="34"/>
    <x v="3"/>
    <x v="2"/>
    <x v="2"/>
    <x v="3"/>
    <n v="344.4"/>
    <x v="0"/>
    <x v="0"/>
    <n v="420"/>
    <x v="0"/>
    <x v="0"/>
    <n v="344.4"/>
    <n v="688.8"/>
    <x v="21"/>
  </r>
  <r>
    <x v="42"/>
    <x v="13"/>
    <x v="3"/>
    <x v="2"/>
    <x v="3"/>
    <x v="3"/>
    <n v="844.6"/>
    <x v="0"/>
    <x v="0"/>
    <n v="1030"/>
    <x v="0"/>
    <x v="0"/>
    <n v="844.6"/>
    <n v="844.6"/>
    <x v="10"/>
  </r>
  <r>
    <x v="43"/>
    <x v="35"/>
    <x v="3"/>
    <x v="2"/>
    <x v="3"/>
    <x v="3"/>
    <n v="410"/>
    <x v="0"/>
    <x v="0"/>
    <n v="500"/>
    <x v="0"/>
    <x v="0"/>
    <n v="410"/>
    <n v="410"/>
    <x v="22"/>
  </r>
  <r>
    <x v="28"/>
    <x v="0"/>
    <x v="0"/>
    <x v="0"/>
    <x v="0"/>
    <x v="0"/>
    <m/>
    <x v="0"/>
    <x v="0"/>
    <m/>
    <x v="0"/>
    <x v="0"/>
    <n v="0"/>
    <n v="0"/>
    <x v="0"/>
  </r>
  <r>
    <x v="29"/>
    <x v="24"/>
    <x v="5"/>
    <x v="2"/>
    <x v="31"/>
    <x v="5"/>
    <m/>
    <x v="0"/>
    <x v="0"/>
    <m/>
    <x v="0"/>
    <x v="0"/>
    <n v="0"/>
    <n v="0"/>
    <x v="0"/>
  </r>
  <r>
    <x v="30"/>
    <x v="25"/>
    <x v="5"/>
    <x v="4"/>
    <x v="32"/>
    <x v="5"/>
    <m/>
    <x v="0"/>
    <x v="0"/>
    <m/>
    <x v="0"/>
    <x v="0"/>
    <n v="0"/>
    <n v="0"/>
    <x v="0"/>
  </r>
  <r>
    <x v="31"/>
    <x v="26"/>
    <x v="5"/>
    <x v="2"/>
    <x v="33"/>
    <x v="5"/>
    <m/>
    <x v="0"/>
    <x v="0"/>
    <m/>
    <x v="0"/>
    <x v="0"/>
    <n v="0"/>
    <n v="0"/>
    <x v="0"/>
  </r>
  <r>
    <x v="32"/>
    <x v="27"/>
    <x v="5"/>
    <x v="2"/>
    <x v="30"/>
    <x v="5"/>
    <m/>
    <x v="0"/>
    <x v="0"/>
    <m/>
    <x v="0"/>
    <x v="0"/>
    <n v="0"/>
    <n v="0"/>
    <x v="0"/>
  </r>
  <r>
    <x v="33"/>
    <x v="28"/>
    <x v="6"/>
    <x v="5"/>
    <x v="3"/>
    <x v="4"/>
    <m/>
    <x v="0"/>
    <x v="0"/>
    <m/>
    <x v="0"/>
    <x v="0"/>
    <n v="0"/>
    <n v="0"/>
    <x v="0"/>
  </r>
  <r>
    <x v="34"/>
    <x v="29"/>
    <x v="6"/>
    <x v="5"/>
    <x v="3"/>
    <x v="4"/>
    <m/>
    <x v="0"/>
    <x v="0"/>
    <m/>
    <x v="0"/>
    <x v="0"/>
    <n v="0"/>
    <n v="0"/>
    <x v="0"/>
  </r>
  <r>
    <x v="35"/>
    <x v="30"/>
    <x v="6"/>
    <x v="5"/>
    <x v="3"/>
    <x v="4"/>
    <n v="54.03"/>
    <x v="0"/>
    <x v="0"/>
    <m/>
    <x v="0"/>
    <x v="0"/>
    <n v="54.03"/>
    <n v="54.03"/>
    <x v="18"/>
  </r>
  <r>
    <x v="36"/>
    <x v="31"/>
    <x v="7"/>
    <x v="2"/>
    <x v="3"/>
    <x v="4"/>
    <m/>
    <x v="0"/>
    <x v="0"/>
    <m/>
    <x v="0"/>
    <x v="0"/>
    <n v="0"/>
    <n v="0"/>
    <x v="0"/>
  </r>
  <r>
    <x v="47"/>
    <x v="0"/>
    <x v="0"/>
    <x v="0"/>
    <x v="0"/>
    <x v="0"/>
    <m/>
    <x v="0"/>
    <x v="0"/>
    <m/>
    <x v="0"/>
    <x v="0"/>
    <n v="0"/>
    <n v="0"/>
    <x v="0"/>
  </r>
  <r>
    <x v="2"/>
    <x v="0"/>
    <x v="0"/>
    <x v="0"/>
    <x v="0"/>
    <x v="0"/>
    <m/>
    <x v="0"/>
    <x v="0"/>
    <m/>
    <x v="0"/>
    <x v="0"/>
    <n v="0"/>
    <n v="0"/>
    <x v="0"/>
  </r>
  <r>
    <x v="3"/>
    <x v="1"/>
    <x v="1"/>
    <x v="1"/>
    <x v="34"/>
    <x v="1"/>
    <m/>
    <x v="0"/>
    <x v="0"/>
    <m/>
    <x v="0"/>
    <x v="0"/>
    <n v="0"/>
    <n v="0"/>
    <x v="0"/>
  </r>
  <r>
    <x v="4"/>
    <x v="2"/>
    <x v="2"/>
    <x v="2"/>
    <x v="3"/>
    <x v="2"/>
    <n v="2590"/>
    <x v="0"/>
    <x v="0"/>
    <n v="4710"/>
    <x v="0"/>
    <x v="0"/>
    <n v="2590"/>
    <n v="2590"/>
    <x v="1"/>
  </r>
  <r>
    <x v="5"/>
    <x v="3"/>
    <x v="2"/>
    <x v="2"/>
    <x v="3"/>
    <x v="2"/>
    <m/>
    <x v="0"/>
    <x v="0"/>
    <m/>
    <x v="0"/>
    <x v="0"/>
    <n v="0"/>
    <n v="0"/>
    <x v="0"/>
  </r>
  <r>
    <x v="6"/>
    <x v="4"/>
    <x v="2"/>
    <x v="2"/>
    <x v="25"/>
    <x v="2"/>
    <m/>
    <x v="0"/>
    <x v="0"/>
    <m/>
    <x v="0"/>
    <x v="0"/>
    <n v="0"/>
    <n v="0"/>
    <x v="0"/>
  </r>
  <r>
    <x v="7"/>
    <x v="5"/>
    <x v="2"/>
    <x v="2"/>
    <x v="2"/>
    <x v="2"/>
    <n v="105"/>
    <x v="0"/>
    <x v="0"/>
    <n v="191"/>
    <x v="0"/>
    <x v="0"/>
    <n v="105"/>
    <n v="210"/>
    <x v="2"/>
  </r>
  <r>
    <x v="8"/>
    <x v="6"/>
    <x v="2"/>
    <x v="2"/>
    <x v="6"/>
    <x v="2"/>
    <n v="65"/>
    <x v="0"/>
    <x v="0"/>
    <n v="120"/>
    <x v="0"/>
    <x v="0"/>
    <n v="65"/>
    <n v="780"/>
    <x v="3"/>
  </r>
  <r>
    <x v="9"/>
    <x v="7"/>
    <x v="2"/>
    <x v="2"/>
    <x v="25"/>
    <x v="2"/>
    <n v="93"/>
    <x v="0"/>
    <x v="0"/>
    <n v="170"/>
    <x v="0"/>
    <x v="0"/>
    <n v="93"/>
    <n v="1023"/>
    <x v="4"/>
  </r>
  <r>
    <x v="10"/>
    <x v="8"/>
    <x v="2"/>
    <x v="2"/>
    <x v="26"/>
    <x v="2"/>
    <n v="98"/>
    <x v="0"/>
    <x v="0"/>
    <n v="179"/>
    <x v="0"/>
    <x v="0"/>
    <n v="98"/>
    <n v="2156"/>
    <x v="5"/>
  </r>
  <r>
    <x v="11"/>
    <x v="9"/>
    <x v="2"/>
    <x v="2"/>
    <x v="25"/>
    <x v="2"/>
    <n v="22"/>
    <x v="0"/>
    <x v="0"/>
    <n v="40"/>
    <x v="0"/>
    <x v="0"/>
    <n v="22"/>
    <n v="242"/>
    <x v="6"/>
  </r>
  <r>
    <x v="38"/>
    <x v="0"/>
    <x v="0"/>
    <x v="0"/>
    <x v="0"/>
    <x v="0"/>
    <m/>
    <x v="0"/>
    <x v="0"/>
    <m/>
    <x v="0"/>
    <x v="0"/>
    <n v="0"/>
    <n v="0"/>
    <x v="0"/>
  </r>
  <r>
    <x v="39"/>
    <x v="32"/>
    <x v="3"/>
    <x v="3"/>
    <x v="3"/>
    <x v="3"/>
    <n v="23780"/>
    <x v="0"/>
    <x v="0"/>
    <n v="29000"/>
    <x v="0"/>
    <x v="0"/>
    <n v="23780"/>
    <n v="23780"/>
    <x v="19"/>
  </r>
  <r>
    <x v="18"/>
    <x v="15"/>
    <x v="3"/>
    <x v="2"/>
    <x v="3"/>
    <x v="3"/>
    <n v="811.8"/>
    <x v="0"/>
    <x v="0"/>
    <n v="990"/>
    <x v="0"/>
    <x v="0"/>
    <n v="811.8"/>
    <n v="811.8"/>
    <x v="11"/>
  </r>
  <r>
    <x v="40"/>
    <x v="33"/>
    <x v="3"/>
    <x v="2"/>
    <x v="3"/>
    <x v="3"/>
    <n v="1385.8"/>
    <x v="0"/>
    <x v="0"/>
    <n v="1690"/>
    <x v="0"/>
    <x v="0"/>
    <n v="1385.8"/>
    <n v="1385.8"/>
    <x v="20"/>
  </r>
  <r>
    <x v="41"/>
    <x v="34"/>
    <x v="3"/>
    <x v="2"/>
    <x v="2"/>
    <x v="3"/>
    <n v="344.4"/>
    <x v="0"/>
    <x v="0"/>
    <n v="420"/>
    <x v="0"/>
    <x v="0"/>
    <n v="344.4"/>
    <n v="688.8"/>
    <x v="21"/>
  </r>
  <r>
    <x v="42"/>
    <x v="13"/>
    <x v="3"/>
    <x v="2"/>
    <x v="3"/>
    <x v="3"/>
    <n v="844.6"/>
    <x v="0"/>
    <x v="0"/>
    <n v="1030"/>
    <x v="0"/>
    <x v="0"/>
    <n v="844.6"/>
    <n v="844.6"/>
    <x v="10"/>
  </r>
  <r>
    <x v="43"/>
    <x v="35"/>
    <x v="3"/>
    <x v="2"/>
    <x v="3"/>
    <x v="3"/>
    <n v="410"/>
    <x v="0"/>
    <x v="0"/>
    <n v="500"/>
    <x v="0"/>
    <x v="0"/>
    <n v="410"/>
    <n v="410"/>
    <x v="22"/>
  </r>
  <r>
    <x v="28"/>
    <x v="0"/>
    <x v="0"/>
    <x v="0"/>
    <x v="0"/>
    <x v="0"/>
    <m/>
    <x v="0"/>
    <x v="0"/>
    <m/>
    <x v="0"/>
    <x v="0"/>
    <n v="0"/>
    <n v="0"/>
    <x v="0"/>
  </r>
  <r>
    <x v="29"/>
    <x v="24"/>
    <x v="5"/>
    <x v="2"/>
    <x v="26"/>
    <x v="5"/>
    <m/>
    <x v="0"/>
    <x v="0"/>
    <m/>
    <x v="0"/>
    <x v="0"/>
    <n v="0"/>
    <n v="0"/>
    <x v="0"/>
  </r>
  <r>
    <x v="30"/>
    <x v="25"/>
    <x v="5"/>
    <x v="4"/>
    <x v="35"/>
    <x v="5"/>
    <m/>
    <x v="0"/>
    <x v="0"/>
    <m/>
    <x v="0"/>
    <x v="0"/>
    <n v="0"/>
    <n v="0"/>
    <x v="0"/>
  </r>
  <r>
    <x v="31"/>
    <x v="26"/>
    <x v="5"/>
    <x v="2"/>
    <x v="36"/>
    <x v="5"/>
    <m/>
    <x v="0"/>
    <x v="0"/>
    <m/>
    <x v="0"/>
    <x v="0"/>
    <n v="0"/>
    <n v="0"/>
    <x v="0"/>
  </r>
  <r>
    <x v="32"/>
    <x v="27"/>
    <x v="5"/>
    <x v="2"/>
    <x v="25"/>
    <x v="5"/>
    <m/>
    <x v="0"/>
    <x v="0"/>
    <m/>
    <x v="0"/>
    <x v="0"/>
    <n v="0"/>
    <n v="0"/>
    <x v="0"/>
  </r>
  <r>
    <x v="33"/>
    <x v="28"/>
    <x v="6"/>
    <x v="5"/>
    <x v="3"/>
    <x v="4"/>
    <m/>
    <x v="0"/>
    <x v="0"/>
    <m/>
    <x v="0"/>
    <x v="0"/>
    <n v="0"/>
    <n v="0"/>
    <x v="0"/>
  </r>
  <r>
    <x v="34"/>
    <x v="29"/>
    <x v="6"/>
    <x v="5"/>
    <x v="3"/>
    <x v="4"/>
    <m/>
    <x v="0"/>
    <x v="0"/>
    <m/>
    <x v="0"/>
    <x v="0"/>
    <n v="0"/>
    <n v="0"/>
    <x v="0"/>
  </r>
  <r>
    <x v="35"/>
    <x v="30"/>
    <x v="6"/>
    <x v="5"/>
    <x v="3"/>
    <x v="4"/>
    <n v="54.03"/>
    <x v="0"/>
    <x v="0"/>
    <m/>
    <x v="0"/>
    <x v="0"/>
    <n v="54.03"/>
    <n v="54.03"/>
    <x v="18"/>
  </r>
  <r>
    <x v="36"/>
    <x v="31"/>
    <x v="7"/>
    <x v="2"/>
    <x v="3"/>
    <x v="4"/>
    <m/>
    <x v="0"/>
    <x v="0"/>
    <m/>
    <x v="0"/>
    <x v="0"/>
    <n v="0"/>
    <n v="0"/>
    <x v="0"/>
  </r>
  <r>
    <x v="48"/>
    <x v="0"/>
    <x v="0"/>
    <x v="0"/>
    <x v="0"/>
    <x v="0"/>
    <m/>
    <x v="0"/>
    <x v="0"/>
    <m/>
    <x v="0"/>
    <x v="0"/>
    <n v="0"/>
    <n v="0"/>
    <x v="0"/>
  </r>
  <r>
    <x v="2"/>
    <x v="0"/>
    <x v="0"/>
    <x v="0"/>
    <x v="0"/>
    <x v="0"/>
    <m/>
    <x v="0"/>
    <x v="0"/>
    <m/>
    <x v="0"/>
    <x v="0"/>
    <n v="0"/>
    <n v="0"/>
    <x v="0"/>
  </r>
  <r>
    <x v="3"/>
    <x v="1"/>
    <x v="1"/>
    <x v="1"/>
    <x v="37"/>
    <x v="1"/>
    <m/>
    <x v="0"/>
    <x v="0"/>
    <m/>
    <x v="0"/>
    <x v="0"/>
    <n v="0"/>
    <n v="0"/>
    <x v="0"/>
  </r>
  <r>
    <x v="4"/>
    <x v="2"/>
    <x v="2"/>
    <x v="2"/>
    <x v="3"/>
    <x v="2"/>
    <n v="2590"/>
    <x v="0"/>
    <x v="0"/>
    <n v="4710"/>
    <x v="0"/>
    <x v="0"/>
    <n v="2590"/>
    <n v="2590"/>
    <x v="1"/>
  </r>
  <r>
    <x v="5"/>
    <x v="3"/>
    <x v="2"/>
    <x v="2"/>
    <x v="3"/>
    <x v="2"/>
    <m/>
    <x v="0"/>
    <x v="0"/>
    <m/>
    <x v="0"/>
    <x v="0"/>
    <n v="0"/>
    <n v="0"/>
    <x v="0"/>
  </r>
  <r>
    <x v="6"/>
    <x v="4"/>
    <x v="2"/>
    <x v="2"/>
    <x v="25"/>
    <x v="2"/>
    <m/>
    <x v="0"/>
    <x v="0"/>
    <m/>
    <x v="0"/>
    <x v="0"/>
    <n v="0"/>
    <n v="0"/>
    <x v="0"/>
  </r>
  <r>
    <x v="7"/>
    <x v="5"/>
    <x v="2"/>
    <x v="2"/>
    <x v="2"/>
    <x v="2"/>
    <n v="105"/>
    <x v="0"/>
    <x v="0"/>
    <n v="191"/>
    <x v="0"/>
    <x v="0"/>
    <n v="105"/>
    <n v="210"/>
    <x v="2"/>
  </r>
  <r>
    <x v="8"/>
    <x v="6"/>
    <x v="2"/>
    <x v="2"/>
    <x v="6"/>
    <x v="2"/>
    <n v="65"/>
    <x v="0"/>
    <x v="0"/>
    <n v="120"/>
    <x v="0"/>
    <x v="0"/>
    <n v="65"/>
    <n v="780"/>
    <x v="3"/>
  </r>
  <r>
    <x v="9"/>
    <x v="7"/>
    <x v="2"/>
    <x v="2"/>
    <x v="25"/>
    <x v="2"/>
    <n v="93"/>
    <x v="0"/>
    <x v="0"/>
    <n v="170"/>
    <x v="0"/>
    <x v="0"/>
    <n v="93"/>
    <n v="1023"/>
    <x v="4"/>
  </r>
  <r>
    <x v="10"/>
    <x v="8"/>
    <x v="2"/>
    <x v="2"/>
    <x v="26"/>
    <x v="2"/>
    <n v="98"/>
    <x v="0"/>
    <x v="0"/>
    <n v="179"/>
    <x v="0"/>
    <x v="0"/>
    <n v="98"/>
    <n v="2156"/>
    <x v="5"/>
  </r>
  <r>
    <x v="11"/>
    <x v="9"/>
    <x v="2"/>
    <x v="2"/>
    <x v="25"/>
    <x v="2"/>
    <n v="22"/>
    <x v="0"/>
    <x v="0"/>
    <n v="40"/>
    <x v="0"/>
    <x v="0"/>
    <n v="22"/>
    <n v="242"/>
    <x v="6"/>
  </r>
  <r>
    <x v="38"/>
    <x v="0"/>
    <x v="0"/>
    <x v="0"/>
    <x v="0"/>
    <x v="0"/>
    <m/>
    <x v="0"/>
    <x v="0"/>
    <m/>
    <x v="0"/>
    <x v="0"/>
    <n v="0"/>
    <n v="0"/>
    <x v="0"/>
  </r>
  <r>
    <x v="39"/>
    <x v="32"/>
    <x v="3"/>
    <x v="3"/>
    <x v="3"/>
    <x v="3"/>
    <n v="23780"/>
    <x v="0"/>
    <x v="0"/>
    <n v="29000"/>
    <x v="0"/>
    <x v="0"/>
    <n v="23780"/>
    <n v="23780"/>
    <x v="19"/>
  </r>
  <r>
    <x v="18"/>
    <x v="15"/>
    <x v="3"/>
    <x v="2"/>
    <x v="3"/>
    <x v="3"/>
    <n v="811.8"/>
    <x v="0"/>
    <x v="0"/>
    <n v="990"/>
    <x v="0"/>
    <x v="0"/>
    <n v="811.8"/>
    <n v="811.8"/>
    <x v="11"/>
  </r>
  <r>
    <x v="40"/>
    <x v="33"/>
    <x v="3"/>
    <x v="2"/>
    <x v="3"/>
    <x v="3"/>
    <n v="1385.8"/>
    <x v="0"/>
    <x v="0"/>
    <n v="1690"/>
    <x v="0"/>
    <x v="0"/>
    <n v="1385.8"/>
    <n v="1385.8"/>
    <x v="20"/>
  </r>
  <r>
    <x v="41"/>
    <x v="34"/>
    <x v="3"/>
    <x v="2"/>
    <x v="2"/>
    <x v="3"/>
    <n v="344.4"/>
    <x v="0"/>
    <x v="0"/>
    <n v="420"/>
    <x v="0"/>
    <x v="0"/>
    <n v="344.4"/>
    <n v="688.8"/>
    <x v="21"/>
  </r>
  <r>
    <x v="42"/>
    <x v="13"/>
    <x v="3"/>
    <x v="2"/>
    <x v="3"/>
    <x v="3"/>
    <n v="844.6"/>
    <x v="0"/>
    <x v="0"/>
    <n v="1030"/>
    <x v="0"/>
    <x v="0"/>
    <n v="844.6"/>
    <n v="844.6"/>
    <x v="10"/>
  </r>
  <r>
    <x v="43"/>
    <x v="35"/>
    <x v="3"/>
    <x v="2"/>
    <x v="3"/>
    <x v="3"/>
    <n v="410"/>
    <x v="0"/>
    <x v="0"/>
    <n v="500"/>
    <x v="0"/>
    <x v="0"/>
    <n v="410"/>
    <n v="410"/>
    <x v="22"/>
  </r>
  <r>
    <x v="28"/>
    <x v="0"/>
    <x v="0"/>
    <x v="0"/>
    <x v="0"/>
    <x v="0"/>
    <m/>
    <x v="0"/>
    <x v="0"/>
    <m/>
    <x v="0"/>
    <x v="0"/>
    <n v="0"/>
    <n v="0"/>
    <x v="0"/>
  </r>
  <r>
    <x v="29"/>
    <x v="24"/>
    <x v="5"/>
    <x v="2"/>
    <x v="26"/>
    <x v="5"/>
    <m/>
    <x v="0"/>
    <x v="0"/>
    <m/>
    <x v="0"/>
    <x v="0"/>
    <n v="0"/>
    <n v="0"/>
    <x v="0"/>
  </r>
  <r>
    <x v="30"/>
    <x v="25"/>
    <x v="5"/>
    <x v="4"/>
    <x v="38"/>
    <x v="5"/>
    <m/>
    <x v="0"/>
    <x v="0"/>
    <m/>
    <x v="0"/>
    <x v="0"/>
    <n v="0"/>
    <n v="0"/>
    <x v="0"/>
  </r>
  <r>
    <x v="31"/>
    <x v="26"/>
    <x v="5"/>
    <x v="2"/>
    <x v="39"/>
    <x v="5"/>
    <m/>
    <x v="0"/>
    <x v="0"/>
    <m/>
    <x v="0"/>
    <x v="0"/>
    <n v="0"/>
    <n v="0"/>
    <x v="0"/>
  </r>
  <r>
    <x v="32"/>
    <x v="27"/>
    <x v="5"/>
    <x v="2"/>
    <x v="25"/>
    <x v="5"/>
    <m/>
    <x v="0"/>
    <x v="0"/>
    <m/>
    <x v="0"/>
    <x v="0"/>
    <n v="0"/>
    <n v="0"/>
    <x v="0"/>
  </r>
  <r>
    <x v="33"/>
    <x v="28"/>
    <x v="6"/>
    <x v="5"/>
    <x v="3"/>
    <x v="4"/>
    <m/>
    <x v="0"/>
    <x v="0"/>
    <m/>
    <x v="0"/>
    <x v="0"/>
    <n v="0"/>
    <n v="0"/>
    <x v="0"/>
  </r>
  <r>
    <x v="34"/>
    <x v="29"/>
    <x v="6"/>
    <x v="5"/>
    <x v="3"/>
    <x v="4"/>
    <m/>
    <x v="0"/>
    <x v="0"/>
    <m/>
    <x v="0"/>
    <x v="0"/>
    <n v="0"/>
    <n v="0"/>
    <x v="0"/>
  </r>
  <r>
    <x v="35"/>
    <x v="30"/>
    <x v="6"/>
    <x v="5"/>
    <x v="3"/>
    <x v="4"/>
    <n v="54.03"/>
    <x v="0"/>
    <x v="0"/>
    <m/>
    <x v="0"/>
    <x v="0"/>
    <n v="54.03"/>
    <n v="54.03"/>
    <x v="18"/>
  </r>
  <r>
    <x v="36"/>
    <x v="31"/>
    <x v="7"/>
    <x v="2"/>
    <x v="3"/>
    <x v="4"/>
    <m/>
    <x v="0"/>
    <x v="0"/>
    <m/>
    <x v="0"/>
    <x v="0"/>
    <n v="0"/>
    <n v="0"/>
    <x v="0"/>
  </r>
  <r>
    <x v="49"/>
    <x v="0"/>
    <x v="0"/>
    <x v="0"/>
    <x v="0"/>
    <x v="0"/>
    <m/>
    <x v="0"/>
    <x v="0"/>
    <m/>
    <x v="0"/>
    <x v="0"/>
    <n v="0"/>
    <n v="0"/>
    <x v="0"/>
  </r>
  <r>
    <x v="2"/>
    <x v="0"/>
    <x v="0"/>
    <x v="0"/>
    <x v="0"/>
    <x v="0"/>
    <m/>
    <x v="0"/>
    <x v="0"/>
    <m/>
    <x v="0"/>
    <x v="0"/>
    <n v="0"/>
    <n v="0"/>
    <x v="0"/>
  </r>
  <r>
    <x v="3"/>
    <x v="1"/>
    <x v="1"/>
    <x v="1"/>
    <x v="40"/>
    <x v="1"/>
    <m/>
    <x v="0"/>
    <x v="0"/>
    <m/>
    <x v="0"/>
    <x v="0"/>
    <n v="0"/>
    <n v="0"/>
    <x v="0"/>
  </r>
  <r>
    <x v="4"/>
    <x v="2"/>
    <x v="2"/>
    <x v="2"/>
    <x v="3"/>
    <x v="2"/>
    <n v="2590"/>
    <x v="0"/>
    <x v="0"/>
    <n v="4710"/>
    <x v="0"/>
    <x v="0"/>
    <n v="2590"/>
    <n v="2590"/>
    <x v="1"/>
  </r>
  <r>
    <x v="5"/>
    <x v="3"/>
    <x v="2"/>
    <x v="2"/>
    <x v="3"/>
    <x v="2"/>
    <m/>
    <x v="0"/>
    <x v="0"/>
    <m/>
    <x v="0"/>
    <x v="0"/>
    <n v="0"/>
    <n v="0"/>
    <x v="0"/>
  </r>
  <r>
    <x v="6"/>
    <x v="4"/>
    <x v="2"/>
    <x v="2"/>
    <x v="30"/>
    <x v="2"/>
    <m/>
    <x v="0"/>
    <x v="0"/>
    <m/>
    <x v="0"/>
    <x v="0"/>
    <n v="0"/>
    <n v="0"/>
    <x v="0"/>
  </r>
  <r>
    <x v="7"/>
    <x v="5"/>
    <x v="2"/>
    <x v="2"/>
    <x v="2"/>
    <x v="2"/>
    <n v="105"/>
    <x v="0"/>
    <x v="0"/>
    <n v="191"/>
    <x v="0"/>
    <x v="0"/>
    <n v="105"/>
    <n v="210"/>
    <x v="2"/>
  </r>
  <r>
    <x v="8"/>
    <x v="6"/>
    <x v="2"/>
    <x v="2"/>
    <x v="19"/>
    <x v="2"/>
    <n v="65"/>
    <x v="0"/>
    <x v="0"/>
    <n v="120"/>
    <x v="0"/>
    <x v="0"/>
    <n v="65"/>
    <n v="585"/>
    <x v="3"/>
  </r>
  <r>
    <x v="9"/>
    <x v="7"/>
    <x v="2"/>
    <x v="2"/>
    <x v="30"/>
    <x v="2"/>
    <n v="93"/>
    <x v="0"/>
    <x v="0"/>
    <n v="170"/>
    <x v="0"/>
    <x v="0"/>
    <n v="93"/>
    <n v="744"/>
    <x v="4"/>
  </r>
  <r>
    <x v="10"/>
    <x v="8"/>
    <x v="2"/>
    <x v="2"/>
    <x v="31"/>
    <x v="2"/>
    <n v="98"/>
    <x v="0"/>
    <x v="0"/>
    <n v="179"/>
    <x v="0"/>
    <x v="0"/>
    <n v="98"/>
    <n v="1568"/>
    <x v="5"/>
  </r>
  <r>
    <x v="11"/>
    <x v="9"/>
    <x v="2"/>
    <x v="2"/>
    <x v="30"/>
    <x v="2"/>
    <n v="22"/>
    <x v="0"/>
    <x v="0"/>
    <n v="40"/>
    <x v="0"/>
    <x v="0"/>
    <n v="22"/>
    <n v="176"/>
    <x v="6"/>
  </r>
  <r>
    <x v="38"/>
    <x v="0"/>
    <x v="0"/>
    <x v="0"/>
    <x v="0"/>
    <x v="0"/>
    <m/>
    <x v="0"/>
    <x v="0"/>
    <m/>
    <x v="0"/>
    <x v="0"/>
    <n v="0"/>
    <n v="0"/>
    <x v="0"/>
  </r>
  <r>
    <x v="39"/>
    <x v="32"/>
    <x v="3"/>
    <x v="3"/>
    <x v="3"/>
    <x v="3"/>
    <n v="23780"/>
    <x v="0"/>
    <x v="0"/>
    <n v="29000"/>
    <x v="0"/>
    <x v="0"/>
    <n v="23780"/>
    <n v="23780"/>
    <x v="19"/>
  </r>
  <r>
    <x v="18"/>
    <x v="15"/>
    <x v="3"/>
    <x v="2"/>
    <x v="3"/>
    <x v="3"/>
    <n v="811.8"/>
    <x v="0"/>
    <x v="0"/>
    <n v="990"/>
    <x v="0"/>
    <x v="0"/>
    <n v="811.8"/>
    <n v="811.8"/>
    <x v="11"/>
  </r>
  <r>
    <x v="40"/>
    <x v="33"/>
    <x v="3"/>
    <x v="2"/>
    <x v="3"/>
    <x v="3"/>
    <n v="1385.8"/>
    <x v="0"/>
    <x v="0"/>
    <n v="1690"/>
    <x v="0"/>
    <x v="0"/>
    <n v="1385.8"/>
    <n v="1385.8"/>
    <x v="20"/>
  </r>
  <r>
    <x v="41"/>
    <x v="34"/>
    <x v="3"/>
    <x v="2"/>
    <x v="2"/>
    <x v="3"/>
    <n v="344.4"/>
    <x v="0"/>
    <x v="0"/>
    <n v="420"/>
    <x v="0"/>
    <x v="0"/>
    <n v="344.4"/>
    <n v="688.8"/>
    <x v="21"/>
  </r>
  <r>
    <x v="42"/>
    <x v="13"/>
    <x v="3"/>
    <x v="2"/>
    <x v="3"/>
    <x v="3"/>
    <n v="844.6"/>
    <x v="0"/>
    <x v="0"/>
    <n v="1030"/>
    <x v="0"/>
    <x v="0"/>
    <n v="844.6"/>
    <n v="844.6"/>
    <x v="10"/>
  </r>
  <r>
    <x v="43"/>
    <x v="35"/>
    <x v="3"/>
    <x v="2"/>
    <x v="3"/>
    <x v="3"/>
    <n v="410"/>
    <x v="0"/>
    <x v="0"/>
    <n v="500"/>
    <x v="0"/>
    <x v="0"/>
    <n v="410"/>
    <n v="410"/>
    <x v="22"/>
  </r>
  <r>
    <x v="28"/>
    <x v="0"/>
    <x v="0"/>
    <x v="0"/>
    <x v="0"/>
    <x v="0"/>
    <m/>
    <x v="0"/>
    <x v="0"/>
    <m/>
    <x v="0"/>
    <x v="0"/>
    <n v="0"/>
    <n v="0"/>
    <x v="0"/>
  </r>
  <r>
    <x v="29"/>
    <x v="24"/>
    <x v="5"/>
    <x v="2"/>
    <x v="31"/>
    <x v="5"/>
    <m/>
    <x v="0"/>
    <x v="0"/>
    <m/>
    <x v="0"/>
    <x v="0"/>
    <n v="0"/>
    <n v="0"/>
    <x v="0"/>
  </r>
  <r>
    <x v="30"/>
    <x v="25"/>
    <x v="5"/>
    <x v="4"/>
    <x v="41"/>
    <x v="5"/>
    <m/>
    <x v="0"/>
    <x v="0"/>
    <m/>
    <x v="0"/>
    <x v="0"/>
    <n v="0"/>
    <n v="0"/>
    <x v="0"/>
  </r>
  <r>
    <x v="31"/>
    <x v="26"/>
    <x v="5"/>
    <x v="2"/>
    <x v="42"/>
    <x v="5"/>
    <m/>
    <x v="0"/>
    <x v="0"/>
    <m/>
    <x v="0"/>
    <x v="0"/>
    <n v="0"/>
    <n v="0"/>
    <x v="0"/>
  </r>
  <r>
    <x v="32"/>
    <x v="27"/>
    <x v="5"/>
    <x v="2"/>
    <x v="30"/>
    <x v="5"/>
    <m/>
    <x v="0"/>
    <x v="0"/>
    <m/>
    <x v="0"/>
    <x v="0"/>
    <n v="0"/>
    <n v="0"/>
    <x v="0"/>
  </r>
  <r>
    <x v="33"/>
    <x v="28"/>
    <x v="6"/>
    <x v="5"/>
    <x v="3"/>
    <x v="4"/>
    <m/>
    <x v="0"/>
    <x v="0"/>
    <m/>
    <x v="0"/>
    <x v="0"/>
    <n v="0"/>
    <n v="0"/>
    <x v="0"/>
  </r>
  <r>
    <x v="34"/>
    <x v="29"/>
    <x v="6"/>
    <x v="5"/>
    <x v="3"/>
    <x v="4"/>
    <m/>
    <x v="0"/>
    <x v="0"/>
    <m/>
    <x v="0"/>
    <x v="0"/>
    <n v="0"/>
    <n v="0"/>
    <x v="0"/>
  </r>
  <r>
    <x v="35"/>
    <x v="30"/>
    <x v="6"/>
    <x v="5"/>
    <x v="3"/>
    <x v="4"/>
    <n v="54.03"/>
    <x v="0"/>
    <x v="0"/>
    <m/>
    <x v="0"/>
    <x v="0"/>
    <n v="54.03"/>
    <n v="54.03"/>
    <x v="18"/>
  </r>
  <r>
    <x v="36"/>
    <x v="31"/>
    <x v="7"/>
    <x v="2"/>
    <x v="3"/>
    <x v="4"/>
    <m/>
    <x v="0"/>
    <x v="0"/>
    <m/>
    <x v="0"/>
    <x v="0"/>
    <n v="0"/>
    <n v="0"/>
    <x v="0"/>
  </r>
  <r>
    <x v="50"/>
    <x v="0"/>
    <x v="0"/>
    <x v="0"/>
    <x v="0"/>
    <x v="0"/>
    <m/>
    <x v="0"/>
    <x v="0"/>
    <m/>
    <x v="0"/>
    <x v="0"/>
    <n v="0"/>
    <n v="0"/>
    <x v="0"/>
  </r>
  <r>
    <x v="2"/>
    <x v="0"/>
    <x v="0"/>
    <x v="0"/>
    <x v="0"/>
    <x v="0"/>
    <m/>
    <x v="0"/>
    <x v="0"/>
    <m/>
    <x v="0"/>
    <x v="0"/>
    <n v="0"/>
    <n v="0"/>
    <x v="0"/>
  </r>
  <r>
    <x v="3"/>
    <x v="1"/>
    <x v="1"/>
    <x v="1"/>
    <x v="43"/>
    <x v="1"/>
    <m/>
    <x v="0"/>
    <x v="0"/>
    <m/>
    <x v="0"/>
    <x v="0"/>
    <n v="0"/>
    <n v="0"/>
    <x v="0"/>
  </r>
  <r>
    <x v="4"/>
    <x v="2"/>
    <x v="2"/>
    <x v="2"/>
    <x v="3"/>
    <x v="2"/>
    <n v="2590"/>
    <x v="0"/>
    <x v="0"/>
    <n v="4710"/>
    <x v="0"/>
    <x v="0"/>
    <n v="2590"/>
    <n v="2590"/>
    <x v="1"/>
  </r>
  <r>
    <x v="5"/>
    <x v="3"/>
    <x v="2"/>
    <x v="2"/>
    <x v="3"/>
    <x v="2"/>
    <m/>
    <x v="0"/>
    <x v="0"/>
    <m/>
    <x v="0"/>
    <x v="0"/>
    <n v="0"/>
    <n v="0"/>
    <x v="0"/>
  </r>
  <r>
    <x v="6"/>
    <x v="4"/>
    <x v="2"/>
    <x v="2"/>
    <x v="44"/>
    <x v="2"/>
    <m/>
    <x v="0"/>
    <x v="0"/>
    <m/>
    <x v="0"/>
    <x v="0"/>
    <n v="0"/>
    <n v="0"/>
    <x v="0"/>
  </r>
  <r>
    <x v="7"/>
    <x v="5"/>
    <x v="2"/>
    <x v="2"/>
    <x v="2"/>
    <x v="2"/>
    <n v="105"/>
    <x v="0"/>
    <x v="0"/>
    <n v="191"/>
    <x v="0"/>
    <x v="0"/>
    <n v="105"/>
    <n v="210"/>
    <x v="2"/>
  </r>
  <r>
    <x v="8"/>
    <x v="6"/>
    <x v="2"/>
    <x v="2"/>
    <x v="30"/>
    <x v="2"/>
    <n v="65"/>
    <x v="0"/>
    <x v="0"/>
    <n v="120"/>
    <x v="0"/>
    <x v="0"/>
    <n v="65"/>
    <n v="520"/>
    <x v="3"/>
  </r>
  <r>
    <x v="9"/>
    <x v="7"/>
    <x v="2"/>
    <x v="2"/>
    <x v="44"/>
    <x v="2"/>
    <n v="93"/>
    <x v="0"/>
    <x v="0"/>
    <n v="170"/>
    <x v="0"/>
    <x v="0"/>
    <n v="93"/>
    <n v="651"/>
    <x v="4"/>
  </r>
  <r>
    <x v="10"/>
    <x v="8"/>
    <x v="2"/>
    <x v="2"/>
    <x v="45"/>
    <x v="2"/>
    <n v="98"/>
    <x v="0"/>
    <x v="0"/>
    <n v="179"/>
    <x v="0"/>
    <x v="0"/>
    <n v="98"/>
    <n v="1372"/>
    <x v="5"/>
  </r>
  <r>
    <x v="11"/>
    <x v="9"/>
    <x v="2"/>
    <x v="2"/>
    <x v="44"/>
    <x v="2"/>
    <n v="22"/>
    <x v="0"/>
    <x v="0"/>
    <n v="40"/>
    <x v="0"/>
    <x v="0"/>
    <n v="22"/>
    <n v="154"/>
    <x v="6"/>
  </r>
  <r>
    <x v="38"/>
    <x v="0"/>
    <x v="0"/>
    <x v="0"/>
    <x v="0"/>
    <x v="0"/>
    <m/>
    <x v="0"/>
    <x v="0"/>
    <m/>
    <x v="0"/>
    <x v="0"/>
    <n v="0"/>
    <n v="0"/>
    <x v="0"/>
  </r>
  <r>
    <x v="39"/>
    <x v="32"/>
    <x v="3"/>
    <x v="3"/>
    <x v="3"/>
    <x v="3"/>
    <n v="23780"/>
    <x v="0"/>
    <x v="0"/>
    <n v="29000"/>
    <x v="0"/>
    <x v="0"/>
    <n v="23780"/>
    <n v="23780"/>
    <x v="19"/>
  </r>
  <r>
    <x v="18"/>
    <x v="15"/>
    <x v="3"/>
    <x v="2"/>
    <x v="3"/>
    <x v="3"/>
    <n v="811.8"/>
    <x v="0"/>
    <x v="0"/>
    <n v="990"/>
    <x v="0"/>
    <x v="0"/>
    <n v="811.8"/>
    <n v="811.8"/>
    <x v="11"/>
  </r>
  <r>
    <x v="40"/>
    <x v="33"/>
    <x v="3"/>
    <x v="2"/>
    <x v="3"/>
    <x v="3"/>
    <n v="1385.8"/>
    <x v="0"/>
    <x v="0"/>
    <n v="1690"/>
    <x v="0"/>
    <x v="0"/>
    <n v="1385.8"/>
    <n v="1385.8"/>
    <x v="20"/>
  </r>
  <r>
    <x v="41"/>
    <x v="34"/>
    <x v="3"/>
    <x v="2"/>
    <x v="10"/>
    <x v="3"/>
    <n v="344.4"/>
    <x v="0"/>
    <x v="0"/>
    <n v="420"/>
    <x v="0"/>
    <x v="0"/>
    <n v="344.4"/>
    <n v="1377.6"/>
    <x v="21"/>
  </r>
  <r>
    <x v="42"/>
    <x v="13"/>
    <x v="3"/>
    <x v="2"/>
    <x v="3"/>
    <x v="3"/>
    <n v="844.6"/>
    <x v="0"/>
    <x v="0"/>
    <n v="1030"/>
    <x v="0"/>
    <x v="0"/>
    <n v="844.6"/>
    <n v="844.6"/>
    <x v="10"/>
  </r>
  <r>
    <x v="43"/>
    <x v="35"/>
    <x v="3"/>
    <x v="2"/>
    <x v="3"/>
    <x v="3"/>
    <n v="410"/>
    <x v="0"/>
    <x v="0"/>
    <n v="500"/>
    <x v="0"/>
    <x v="0"/>
    <n v="410"/>
    <n v="410"/>
    <x v="22"/>
  </r>
  <r>
    <x v="28"/>
    <x v="0"/>
    <x v="0"/>
    <x v="0"/>
    <x v="0"/>
    <x v="0"/>
    <m/>
    <x v="0"/>
    <x v="0"/>
    <m/>
    <x v="0"/>
    <x v="0"/>
    <n v="0"/>
    <n v="0"/>
    <x v="0"/>
  </r>
  <r>
    <x v="29"/>
    <x v="24"/>
    <x v="5"/>
    <x v="2"/>
    <x v="45"/>
    <x v="5"/>
    <m/>
    <x v="0"/>
    <x v="0"/>
    <m/>
    <x v="0"/>
    <x v="0"/>
    <n v="0"/>
    <n v="0"/>
    <x v="0"/>
  </r>
  <r>
    <x v="30"/>
    <x v="25"/>
    <x v="5"/>
    <x v="4"/>
    <x v="46"/>
    <x v="5"/>
    <m/>
    <x v="0"/>
    <x v="0"/>
    <m/>
    <x v="0"/>
    <x v="0"/>
    <n v="0"/>
    <n v="0"/>
    <x v="0"/>
  </r>
  <r>
    <x v="31"/>
    <x v="26"/>
    <x v="5"/>
    <x v="2"/>
    <x v="38"/>
    <x v="5"/>
    <m/>
    <x v="0"/>
    <x v="0"/>
    <m/>
    <x v="0"/>
    <x v="0"/>
    <n v="0"/>
    <n v="0"/>
    <x v="0"/>
  </r>
  <r>
    <x v="32"/>
    <x v="27"/>
    <x v="5"/>
    <x v="2"/>
    <x v="44"/>
    <x v="5"/>
    <m/>
    <x v="0"/>
    <x v="0"/>
    <m/>
    <x v="0"/>
    <x v="0"/>
    <n v="0"/>
    <n v="0"/>
    <x v="0"/>
  </r>
  <r>
    <x v="33"/>
    <x v="28"/>
    <x v="6"/>
    <x v="5"/>
    <x v="3"/>
    <x v="4"/>
    <m/>
    <x v="0"/>
    <x v="0"/>
    <m/>
    <x v="0"/>
    <x v="0"/>
    <n v="0"/>
    <n v="0"/>
    <x v="0"/>
  </r>
  <r>
    <x v="34"/>
    <x v="29"/>
    <x v="6"/>
    <x v="5"/>
    <x v="3"/>
    <x v="4"/>
    <m/>
    <x v="0"/>
    <x v="0"/>
    <m/>
    <x v="0"/>
    <x v="0"/>
    <n v="0"/>
    <n v="0"/>
    <x v="0"/>
  </r>
  <r>
    <x v="35"/>
    <x v="30"/>
    <x v="6"/>
    <x v="5"/>
    <x v="3"/>
    <x v="4"/>
    <n v="54.03"/>
    <x v="0"/>
    <x v="0"/>
    <m/>
    <x v="0"/>
    <x v="0"/>
    <n v="54.03"/>
    <n v="54.03"/>
    <x v="18"/>
  </r>
  <r>
    <x v="36"/>
    <x v="31"/>
    <x v="7"/>
    <x v="2"/>
    <x v="3"/>
    <x v="4"/>
    <m/>
    <x v="0"/>
    <x v="0"/>
    <m/>
    <x v="0"/>
    <x v="0"/>
    <n v="0"/>
    <n v="0"/>
    <x v="0"/>
  </r>
  <r>
    <x v="51"/>
    <x v="0"/>
    <x v="0"/>
    <x v="0"/>
    <x v="0"/>
    <x v="0"/>
    <m/>
    <x v="0"/>
    <x v="0"/>
    <m/>
    <x v="0"/>
    <x v="0"/>
    <n v="0"/>
    <n v="0"/>
    <x v="0"/>
  </r>
  <r>
    <x v="52"/>
    <x v="0"/>
    <x v="0"/>
    <x v="0"/>
    <x v="0"/>
    <x v="0"/>
    <m/>
    <x v="0"/>
    <x v="0"/>
    <m/>
    <x v="0"/>
    <x v="0"/>
    <n v="0"/>
    <n v="0"/>
    <x v="0"/>
  </r>
  <r>
    <x v="38"/>
    <x v="0"/>
    <x v="0"/>
    <x v="0"/>
    <x v="0"/>
    <x v="0"/>
    <m/>
    <x v="0"/>
    <x v="0"/>
    <m/>
    <x v="0"/>
    <x v="0"/>
    <n v="0"/>
    <n v="0"/>
    <x v="0"/>
  </r>
  <r>
    <x v="53"/>
    <x v="36"/>
    <x v="3"/>
    <x v="2"/>
    <x v="47"/>
    <x v="3"/>
    <n v="3706.4"/>
    <x v="0"/>
    <x v="0"/>
    <n v="4520"/>
    <x v="0"/>
    <x v="0"/>
    <n v="3706.4"/>
    <n v="3706.4"/>
    <x v="23"/>
  </r>
  <r>
    <x v="54"/>
    <x v="37"/>
    <x v="3"/>
    <x v="2"/>
    <x v="47"/>
    <x v="3"/>
    <n v="237.8"/>
    <x v="0"/>
    <x v="0"/>
    <n v="290"/>
    <x v="0"/>
    <x v="0"/>
    <n v="237.8"/>
    <n v="237.8"/>
    <x v="24"/>
  </r>
  <r>
    <x v="55"/>
    <x v="38"/>
    <x v="3"/>
    <x v="2"/>
    <x v="47"/>
    <x v="3"/>
    <n v="1746.6"/>
    <x v="0"/>
    <x v="0"/>
    <n v="2130"/>
    <x v="0"/>
    <x v="0"/>
    <n v="1746.6"/>
    <n v="1746.6"/>
    <x v="25"/>
  </r>
  <r>
    <x v="56"/>
    <x v="39"/>
    <x v="3"/>
    <x v="2"/>
    <x v="47"/>
    <x v="3"/>
    <n v="237.8"/>
    <x v="0"/>
    <x v="0"/>
    <n v="290"/>
    <x v="0"/>
    <x v="0"/>
    <n v="237.8"/>
    <n v="237.8"/>
    <x v="24"/>
  </r>
  <r>
    <x v="57"/>
    <x v="40"/>
    <x v="8"/>
    <x v="2"/>
    <x v="47"/>
    <x v="6"/>
    <m/>
    <x v="1"/>
    <x v="0"/>
    <m/>
    <x v="1"/>
    <x v="0"/>
    <n v="44064"/>
    <n v="44064"/>
    <x v="26"/>
  </r>
  <r>
    <x v="58"/>
    <x v="41"/>
    <x v="8"/>
    <x v="2"/>
    <x v="48"/>
    <x v="6"/>
    <m/>
    <x v="0"/>
    <x v="0"/>
    <m/>
    <x v="0"/>
    <x v="0"/>
    <n v="0"/>
    <n v="0"/>
    <x v="0"/>
  </r>
  <r>
    <x v="59"/>
    <x v="42"/>
    <x v="8"/>
    <x v="2"/>
    <x v="47"/>
    <x v="6"/>
    <m/>
    <x v="0"/>
    <x v="0"/>
    <m/>
    <x v="0"/>
    <x v="0"/>
    <n v="0"/>
    <n v="0"/>
    <x v="0"/>
  </r>
  <r>
    <x v="60"/>
    <x v="43"/>
    <x v="8"/>
    <x v="2"/>
    <x v="47"/>
    <x v="6"/>
    <m/>
    <x v="2"/>
    <x v="0"/>
    <m/>
    <x v="2"/>
    <x v="0"/>
    <n v="10064"/>
    <n v="10064"/>
    <x v="27"/>
  </r>
  <r>
    <x v="61"/>
    <x v="0"/>
    <x v="0"/>
    <x v="0"/>
    <x v="0"/>
    <x v="0"/>
    <m/>
    <x v="0"/>
    <x v="0"/>
    <m/>
    <x v="0"/>
    <x v="0"/>
    <n v="0"/>
    <n v="0"/>
    <x v="0"/>
  </r>
  <r>
    <x v="38"/>
    <x v="0"/>
    <x v="0"/>
    <x v="0"/>
    <x v="0"/>
    <x v="0"/>
    <m/>
    <x v="0"/>
    <x v="0"/>
    <m/>
    <x v="0"/>
    <x v="0"/>
    <n v="0"/>
    <n v="0"/>
    <x v="0"/>
  </r>
  <r>
    <x v="53"/>
    <x v="36"/>
    <x v="3"/>
    <x v="2"/>
    <x v="47"/>
    <x v="3"/>
    <n v="3706.4"/>
    <x v="0"/>
    <x v="0"/>
    <n v="4520"/>
    <x v="0"/>
    <x v="0"/>
    <n v="3706.4"/>
    <n v="3706.4"/>
    <x v="23"/>
  </r>
  <r>
    <x v="54"/>
    <x v="37"/>
    <x v="3"/>
    <x v="2"/>
    <x v="47"/>
    <x v="3"/>
    <n v="237.8"/>
    <x v="0"/>
    <x v="0"/>
    <n v="290"/>
    <x v="0"/>
    <x v="0"/>
    <n v="237.8"/>
    <n v="237.8"/>
    <x v="24"/>
  </r>
  <r>
    <x v="55"/>
    <x v="38"/>
    <x v="3"/>
    <x v="2"/>
    <x v="47"/>
    <x v="3"/>
    <n v="1746.6"/>
    <x v="0"/>
    <x v="0"/>
    <n v="2130"/>
    <x v="0"/>
    <x v="0"/>
    <n v="1746.6"/>
    <n v="1746.6"/>
    <x v="25"/>
  </r>
  <r>
    <x v="56"/>
    <x v="39"/>
    <x v="3"/>
    <x v="2"/>
    <x v="47"/>
    <x v="3"/>
    <n v="237.8"/>
    <x v="0"/>
    <x v="0"/>
    <n v="290"/>
    <x v="0"/>
    <x v="0"/>
    <n v="237.8"/>
    <n v="237.8"/>
    <x v="24"/>
  </r>
  <r>
    <x v="57"/>
    <x v="40"/>
    <x v="8"/>
    <x v="2"/>
    <x v="47"/>
    <x v="6"/>
    <m/>
    <x v="1"/>
    <x v="0"/>
    <m/>
    <x v="1"/>
    <x v="0"/>
    <n v="44064"/>
    <n v="44064"/>
    <x v="26"/>
  </r>
  <r>
    <x v="58"/>
    <x v="41"/>
    <x v="8"/>
    <x v="2"/>
    <x v="48"/>
    <x v="6"/>
    <m/>
    <x v="0"/>
    <x v="0"/>
    <m/>
    <x v="0"/>
    <x v="0"/>
    <n v="0"/>
    <n v="0"/>
    <x v="0"/>
  </r>
  <r>
    <x v="59"/>
    <x v="42"/>
    <x v="8"/>
    <x v="2"/>
    <x v="47"/>
    <x v="6"/>
    <m/>
    <x v="0"/>
    <x v="0"/>
    <m/>
    <x v="0"/>
    <x v="0"/>
    <n v="0"/>
    <n v="0"/>
    <x v="0"/>
  </r>
  <r>
    <x v="60"/>
    <x v="43"/>
    <x v="8"/>
    <x v="2"/>
    <x v="47"/>
    <x v="6"/>
    <m/>
    <x v="2"/>
    <x v="0"/>
    <m/>
    <x v="2"/>
    <x v="0"/>
    <n v="10064"/>
    <n v="10064"/>
    <x v="27"/>
  </r>
  <r>
    <x v="62"/>
    <x v="0"/>
    <x v="0"/>
    <x v="0"/>
    <x v="0"/>
    <x v="0"/>
    <m/>
    <x v="0"/>
    <x v="0"/>
    <m/>
    <x v="0"/>
    <x v="0"/>
    <n v="0"/>
    <n v="0"/>
    <x v="0"/>
  </r>
  <r>
    <x v="38"/>
    <x v="0"/>
    <x v="0"/>
    <x v="0"/>
    <x v="0"/>
    <x v="0"/>
    <m/>
    <x v="0"/>
    <x v="0"/>
    <m/>
    <x v="0"/>
    <x v="0"/>
    <n v="0"/>
    <n v="0"/>
    <x v="0"/>
  </r>
  <r>
    <x v="53"/>
    <x v="36"/>
    <x v="3"/>
    <x v="2"/>
    <x v="47"/>
    <x v="3"/>
    <n v="3706.4"/>
    <x v="0"/>
    <x v="0"/>
    <n v="4520"/>
    <x v="0"/>
    <x v="0"/>
    <n v="3706.4"/>
    <n v="3706.4"/>
    <x v="23"/>
  </r>
  <r>
    <x v="54"/>
    <x v="37"/>
    <x v="3"/>
    <x v="2"/>
    <x v="47"/>
    <x v="3"/>
    <n v="237.8"/>
    <x v="0"/>
    <x v="0"/>
    <n v="290"/>
    <x v="0"/>
    <x v="0"/>
    <n v="237.8"/>
    <n v="237.8"/>
    <x v="24"/>
  </r>
  <r>
    <x v="55"/>
    <x v="38"/>
    <x v="3"/>
    <x v="2"/>
    <x v="47"/>
    <x v="3"/>
    <n v="1746.6"/>
    <x v="0"/>
    <x v="0"/>
    <n v="2130"/>
    <x v="0"/>
    <x v="0"/>
    <n v="1746.6"/>
    <n v="1746.6"/>
    <x v="25"/>
  </r>
  <r>
    <x v="56"/>
    <x v="39"/>
    <x v="3"/>
    <x v="2"/>
    <x v="47"/>
    <x v="3"/>
    <n v="237.8"/>
    <x v="0"/>
    <x v="0"/>
    <n v="290"/>
    <x v="0"/>
    <x v="0"/>
    <n v="237.8"/>
    <n v="237.8"/>
    <x v="24"/>
  </r>
  <r>
    <x v="63"/>
    <x v="44"/>
    <x v="8"/>
    <x v="2"/>
    <x v="47"/>
    <x v="6"/>
    <m/>
    <x v="0"/>
    <x v="0"/>
    <m/>
    <x v="0"/>
    <x v="0"/>
    <n v="0"/>
    <n v="0"/>
    <x v="0"/>
  </r>
  <r>
    <x v="64"/>
    <x v="45"/>
    <x v="8"/>
    <x v="2"/>
    <x v="49"/>
    <x v="6"/>
    <m/>
    <x v="0"/>
    <x v="0"/>
    <m/>
    <x v="0"/>
    <x v="0"/>
    <n v="0"/>
    <n v="0"/>
    <x v="0"/>
  </r>
  <r>
    <x v="65"/>
    <x v="46"/>
    <x v="8"/>
    <x v="2"/>
    <x v="48"/>
    <x v="6"/>
    <m/>
    <x v="3"/>
    <x v="0"/>
    <m/>
    <x v="3"/>
    <x v="0"/>
    <n v="44880"/>
    <n v="89760"/>
    <x v="28"/>
  </r>
  <r>
    <x v="60"/>
    <x v="43"/>
    <x v="8"/>
    <x v="2"/>
    <x v="47"/>
    <x v="6"/>
    <m/>
    <x v="2"/>
    <x v="0"/>
    <m/>
    <x v="2"/>
    <x v="0"/>
    <n v="10064"/>
    <n v="10064"/>
    <x v="27"/>
  </r>
  <r>
    <x v="66"/>
    <x v="0"/>
    <x v="0"/>
    <x v="0"/>
    <x v="0"/>
    <x v="0"/>
    <m/>
    <x v="0"/>
    <x v="0"/>
    <m/>
    <x v="0"/>
    <x v="0"/>
    <n v="0"/>
    <n v="0"/>
    <x v="0"/>
  </r>
  <r>
    <x v="12"/>
    <x v="0"/>
    <x v="0"/>
    <x v="0"/>
    <x v="0"/>
    <x v="0"/>
    <m/>
    <x v="0"/>
    <x v="0"/>
    <m/>
    <x v="0"/>
    <x v="0"/>
    <n v="0"/>
    <n v="0"/>
    <x v="0"/>
  </r>
  <r>
    <x v="67"/>
    <x v="47"/>
    <x v="3"/>
    <x v="2"/>
    <x v="50"/>
    <x v="3"/>
    <n v="8938"/>
    <x v="0"/>
    <x v="0"/>
    <n v="10900"/>
    <x v="0"/>
    <x v="0"/>
    <n v="8938"/>
    <n v="35752"/>
    <x v="29"/>
  </r>
  <r>
    <x v="54"/>
    <x v="37"/>
    <x v="3"/>
    <x v="2"/>
    <x v="50"/>
    <x v="3"/>
    <n v="237.8"/>
    <x v="0"/>
    <x v="0"/>
    <n v="290"/>
    <x v="0"/>
    <x v="0"/>
    <n v="237.8"/>
    <n v="951.2"/>
    <x v="24"/>
  </r>
  <r>
    <x v="68"/>
    <x v="48"/>
    <x v="3"/>
    <x v="2"/>
    <x v="51"/>
    <x v="3"/>
    <n v="9881"/>
    <x v="0"/>
    <x v="0"/>
    <n v="12050"/>
    <x v="0"/>
    <x v="0"/>
    <n v="9881"/>
    <n v="79048"/>
    <x v="30"/>
  </r>
  <r>
    <x v="69"/>
    <x v="49"/>
    <x v="8"/>
    <x v="2"/>
    <x v="48"/>
    <x v="6"/>
    <m/>
    <x v="4"/>
    <x v="0"/>
    <m/>
    <x v="4"/>
    <x v="0"/>
    <n v="97376"/>
    <n v="194752"/>
    <x v="31"/>
  </r>
  <r>
    <x v="70"/>
    <x v="46"/>
    <x v="8"/>
    <x v="2"/>
    <x v="50"/>
    <x v="6"/>
    <m/>
    <x v="3"/>
    <x v="0"/>
    <m/>
    <x v="3"/>
    <x v="0"/>
    <n v="44880"/>
    <n v="179520"/>
    <x v="28"/>
  </r>
  <r>
    <x v="71"/>
    <x v="45"/>
    <x v="8"/>
    <x v="2"/>
    <x v="52"/>
    <x v="6"/>
    <m/>
    <x v="0"/>
    <x v="0"/>
    <m/>
    <x v="0"/>
    <x v="0"/>
    <n v="0"/>
    <n v="0"/>
    <x v="0"/>
  </r>
  <r>
    <x v="60"/>
    <x v="43"/>
    <x v="8"/>
    <x v="2"/>
    <x v="48"/>
    <x v="6"/>
    <m/>
    <x v="2"/>
    <x v="0"/>
    <m/>
    <x v="2"/>
    <x v="0"/>
    <n v="10064"/>
    <n v="20128"/>
    <x v="27"/>
  </r>
  <r>
    <x v="72"/>
    <x v="0"/>
    <x v="0"/>
    <x v="0"/>
    <x v="0"/>
    <x v="0"/>
    <m/>
    <x v="0"/>
    <x v="0"/>
    <m/>
    <x v="0"/>
    <x v="0"/>
    <n v="0"/>
    <n v="0"/>
    <x v="0"/>
  </r>
  <r>
    <x v="38"/>
    <x v="0"/>
    <x v="0"/>
    <x v="0"/>
    <x v="0"/>
    <x v="0"/>
    <m/>
    <x v="0"/>
    <x v="0"/>
    <m/>
    <x v="0"/>
    <x v="0"/>
    <n v="0"/>
    <n v="0"/>
    <x v="0"/>
  </r>
  <r>
    <x v="53"/>
    <x v="36"/>
    <x v="3"/>
    <x v="2"/>
    <x v="47"/>
    <x v="3"/>
    <n v="3706.4"/>
    <x v="0"/>
    <x v="0"/>
    <n v="4520"/>
    <x v="0"/>
    <x v="0"/>
    <n v="3706.4"/>
    <n v="3706.4"/>
    <x v="23"/>
  </r>
  <r>
    <x v="54"/>
    <x v="37"/>
    <x v="3"/>
    <x v="2"/>
    <x v="47"/>
    <x v="3"/>
    <n v="237.8"/>
    <x v="0"/>
    <x v="0"/>
    <n v="290"/>
    <x v="0"/>
    <x v="0"/>
    <n v="237.8"/>
    <n v="237.8"/>
    <x v="24"/>
  </r>
  <r>
    <x v="55"/>
    <x v="38"/>
    <x v="3"/>
    <x v="2"/>
    <x v="47"/>
    <x v="3"/>
    <n v="1746.6"/>
    <x v="0"/>
    <x v="0"/>
    <n v="2130"/>
    <x v="0"/>
    <x v="0"/>
    <n v="1746.6"/>
    <n v="1746.6"/>
    <x v="25"/>
  </r>
  <r>
    <x v="56"/>
    <x v="39"/>
    <x v="3"/>
    <x v="2"/>
    <x v="47"/>
    <x v="3"/>
    <n v="237.8"/>
    <x v="0"/>
    <x v="0"/>
    <n v="290"/>
    <x v="0"/>
    <x v="0"/>
    <n v="237.8"/>
    <n v="237.8"/>
    <x v="24"/>
  </r>
  <r>
    <x v="57"/>
    <x v="40"/>
    <x v="8"/>
    <x v="2"/>
    <x v="47"/>
    <x v="6"/>
    <m/>
    <x v="1"/>
    <x v="0"/>
    <m/>
    <x v="1"/>
    <x v="0"/>
    <n v="44064"/>
    <n v="44064"/>
    <x v="26"/>
  </r>
  <r>
    <x v="58"/>
    <x v="41"/>
    <x v="8"/>
    <x v="2"/>
    <x v="48"/>
    <x v="6"/>
    <m/>
    <x v="0"/>
    <x v="0"/>
    <m/>
    <x v="0"/>
    <x v="0"/>
    <n v="0"/>
    <n v="0"/>
    <x v="0"/>
  </r>
  <r>
    <x v="59"/>
    <x v="42"/>
    <x v="8"/>
    <x v="2"/>
    <x v="47"/>
    <x v="6"/>
    <m/>
    <x v="0"/>
    <x v="0"/>
    <m/>
    <x v="0"/>
    <x v="0"/>
    <n v="0"/>
    <n v="0"/>
    <x v="0"/>
  </r>
  <r>
    <x v="60"/>
    <x v="43"/>
    <x v="8"/>
    <x v="2"/>
    <x v="47"/>
    <x v="6"/>
    <m/>
    <x v="2"/>
    <x v="0"/>
    <m/>
    <x v="2"/>
    <x v="0"/>
    <n v="10064"/>
    <n v="10064"/>
    <x v="27"/>
  </r>
  <r>
    <x v="73"/>
    <x v="0"/>
    <x v="0"/>
    <x v="0"/>
    <x v="0"/>
    <x v="0"/>
    <m/>
    <x v="0"/>
    <x v="0"/>
    <m/>
    <x v="0"/>
    <x v="0"/>
    <n v="0"/>
    <n v="0"/>
    <x v="0"/>
  </r>
  <r>
    <x v="38"/>
    <x v="0"/>
    <x v="0"/>
    <x v="0"/>
    <x v="0"/>
    <x v="0"/>
    <m/>
    <x v="0"/>
    <x v="0"/>
    <m/>
    <x v="0"/>
    <x v="0"/>
    <n v="0"/>
    <n v="0"/>
    <x v="0"/>
  </r>
  <r>
    <x v="53"/>
    <x v="36"/>
    <x v="3"/>
    <x v="2"/>
    <x v="47"/>
    <x v="3"/>
    <n v="3706.4"/>
    <x v="0"/>
    <x v="0"/>
    <n v="4520"/>
    <x v="0"/>
    <x v="0"/>
    <n v="3706.4"/>
    <n v="3706.4"/>
    <x v="23"/>
  </r>
  <r>
    <x v="54"/>
    <x v="37"/>
    <x v="3"/>
    <x v="2"/>
    <x v="47"/>
    <x v="3"/>
    <n v="237.8"/>
    <x v="0"/>
    <x v="0"/>
    <n v="290"/>
    <x v="0"/>
    <x v="0"/>
    <n v="237.8"/>
    <n v="237.8"/>
    <x v="24"/>
  </r>
  <r>
    <x v="55"/>
    <x v="38"/>
    <x v="3"/>
    <x v="2"/>
    <x v="47"/>
    <x v="3"/>
    <n v="1746.6"/>
    <x v="0"/>
    <x v="0"/>
    <n v="2130"/>
    <x v="0"/>
    <x v="0"/>
    <n v="1746.6"/>
    <n v="1746.6"/>
    <x v="25"/>
  </r>
  <r>
    <x v="56"/>
    <x v="39"/>
    <x v="3"/>
    <x v="2"/>
    <x v="47"/>
    <x v="3"/>
    <n v="237.8"/>
    <x v="0"/>
    <x v="0"/>
    <n v="290"/>
    <x v="0"/>
    <x v="0"/>
    <n v="237.8"/>
    <n v="237.8"/>
    <x v="24"/>
  </r>
  <r>
    <x v="57"/>
    <x v="40"/>
    <x v="8"/>
    <x v="2"/>
    <x v="47"/>
    <x v="6"/>
    <m/>
    <x v="1"/>
    <x v="0"/>
    <m/>
    <x v="1"/>
    <x v="0"/>
    <n v="44064"/>
    <n v="44064"/>
    <x v="26"/>
  </r>
  <r>
    <x v="58"/>
    <x v="41"/>
    <x v="8"/>
    <x v="2"/>
    <x v="48"/>
    <x v="6"/>
    <m/>
    <x v="0"/>
    <x v="0"/>
    <m/>
    <x v="0"/>
    <x v="0"/>
    <n v="0"/>
    <n v="0"/>
    <x v="0"/>
  </r>
  <r>
    <x v="59"/>
    <x v="42"/>
    <x v="8"/>
    <x v="2"/>
    <x v="47"/>
    <x v="6"/>
    <m/>
    <x v="0"/>
    <x v="0"/>
    <m/>
    <x v="0"/>
    <x v="0"/>
    <n v="0"/>
    <n v="0"/>
    <x v="0"/>
  </r>
  <r>
    <x v="60"/>
    <x v="43"/>
    <x v="8"/>
    <x v="2"/>
    <x v="47"/>
    <x v="6"/>
    <m/>
    <x v="2"/>
    <x v="0"/>
    <m/>
    <x v="2"/>
    <x v="0"/>
    <n v="10064"/>
    <n v="10064"/>
    <x v="27"/>
  </r>
  <r>
    <x v="74"/>
    <x v="0"/>
    <x v="0"/>
    <x v="0"/>
    <x v="0"/>
    <x v="0"/>
    <m/>
    <x v="0"/>
    <x v="0"/>
    <m/>
    <x v="0"/>
    <x v="0"/>
    <n v="0"/>
    <n v="0"/>
    <x v="0"/>
  </r>
  <r>
    <x v="38"/>
    <x v="0"/>
    <x v="0"/>
    <x v="0"/>
    <x v="0"/>
    <x v="0"/>
    <m/>
    <x v="0"/>
    <x v="0"/>
    <m/>
    <x v="0"/>
    <x v="0"/>
    <n v="0"/>
    <n v="0"/>
    <x v="0"/>
  </r>
  <r>
    <x v="53"/>
    <x v="36"/>
    <x v="3"/>
    <x v="2"/>
    <x v="47"/>
    <x v="3"/>
    <n v="3706.4"/>
    <x v="0"/>
    <x v="0"/>
    <n v="4520"/>
    <x v="0"/>
    <x v="0"/>
    <n v="3706.4"/>
    <n v="3706.4"/>
    <x v="23"/>
  </r>
  <r>
    <x v="54"/>
    <x v="37"/>
    <x v="3"/>
    <x v="2"/>
    <x v="47"/>
    <x v="3"/>
    <n v="237.8"/>
    <x v="0"/>
    <x v="0"/>
    <n v="290"/>
    <x v="0"/>
    <x v="0"/>
    <n v="237.8"/>
    <n v="237.8"/>
    <x v="24"/>
  </r>
  <r>
    <x v="55"/>
    <x v="38"/>
    <x v="3"/>
    <x v="2"/>
    <x v="47"/>
    <x v="3"/>
    <n v="1746.6"/>
    <x v="0"/>
    <x v="0"/>
    <n v="2130"/>
    <x v="0"/>
    <x v="0"/>
    <n v="1746.6"/>
    <n v="1746.6"/>
    <x v="25"/>
  </r>
  <r>
    <x v="56"/>
    <x v="39"/>
    <x v="3"/>
    <x v="2"/>
    <x v="47"/>
    <x v="3"/>
    <n v="237.8"/>
    <x v="0"/>
    <x v="0"/>
    <n v="290"/>
    <x v="0"/>
    <x v="0"/>
    <n v="237.8"/>
    <n v="237.8"/>
    <x v="24"/>
  </r>
  <r>
    <x v="57"/>
    <x v="40"/>
    <x v="8"/>
    <x v="2"/>
    <x v="47"/>
    <x v="6"/>
    <m/>
    <x v="1"/>
    <x v="0"/>
    <m/>
    <x v="1"/>
    <x v="0"/>
    <n v="44064"/>
    <n v="44064"/>
    <x v="26"/>
  </r>
  <r>
    <x v="58"/>
    <x v="41"/>
    <x v="8"/>
    <x v="2"/>
    <x v="48"/>
    <x v="6"/>
    <m/>
    <x v="0"/>
    <x v="0"/>
    <m/>
    <x v="0"/>
    <x v="0"/>
    <n v="0"/>
    <n v="0"/>
    <x v="0"/>
  </r>
  <r>
    <x v="59"/>
    <x v="42"/>
    <x v="8"/>
    <x v="2"/>
    <x v="47"/>
    <x v="6"/>
    <m/>
    <x v="0"/>
    <x v="0"/>
    <m/>
    <x v="0"/>
    <x v="0"/>
    <n v="0"/>
    <n v="0"/>
    <x v="0"/>
  </r>
  <r>
    <x v="60"/>
    <x v="43"/>
    <x v="8"/>
    <x v="2"/>
    <x v="47"/>
    <x v="6"/>
    <m/>
    <x v="2"/>
    <x v="0"/>
    <m/>
    <x v="2"/>
    <x v="0"/>
    <n v="10064"/>
    <n v="10064"/>
    <x v="27"/>
  </r>
  <r>
    <x v="75"/>
    <x v="0"/>
    <x v="0"/>
    <x v="0"/>
    <x v="0"/>
    <x v="0"/>
    <m/>
    <x v="0"/>
    <x v="0"/>
    <m/>
    <x v="0"/>
    <x v="0"/>
    <n v="0"/>
    <n v="0"/>
    <x v="0"/>
  </r>
  <r>
    <x v="52"/>
    <x v="0"/>
    <x v="0"/>
    <x v="0"/>
    <x v="0"/>
    <x v="0"/>
    <m/>
    <x v="0"/>
    <x v="0"/>
    <m/>
    <x v="0"/>
    <x v="0"/>
    <n v="0"/>
    <n v="0"/>
    <x v="0"/>
  </r>
  <r>
    <x v="2"/>
    <x v="0"/>
    <x v="0"/>
    <x v="0"/>
    <x v="0"/>
    <x v="0"/>
    <m/>
    <x v="0"/>
    <x v="0"/>
    <m/>
    <x v="0"/>
    <x v="0"/>
    <n v="0"/>
    <n v="0"/>
    <x v="0"/>
  </r>
  <r>
    <x v="3"/>
    <x v="1"/>
    <x v="1"/>
    <x v="1"/>
    <x v="53"/>
    <x v="1"/>
    <m/>
    <x v="0"/>
    <x v="0"/>
    <m/>
    <x v="0"/>
    <x v="0"/>
    <n v="0"/>
    <n v="0"/>
    <x v="0"/>
  </r>
  <r>
    <x v="4"/>
    <x v="2"/>
    <x v="2"/>
    <x v="2"/>
    <x v="47"/>
    <x v="2"/>
    <n v="2590"/>
    <x v="0"/>
    <x v="0"/>
    <n v="4710"/>
    <x v="0"/>
    <x v="0"/>
    <n v="2590"/>
    <n v="2590"/>
    <x v="1"/>
  </r>
  <r>
    <x v="5"/>
    <x v="3"/>
    <x v="2"/>
    <x v="2"/>
    <x v="47"/>
    <x v="2"/>
    <m/>
    <x v="0"/>
    <x v="0"/>
    <m/>
    <x v="0"/>
    <x v="0"/>
    <n v="0"/>
    <n v="0"/>
    <x v="0"/>
  </r>
  <r>
    <x v="7"/>
    <x v="5"/>
    <x v="2"/>
    <x v="2"/>
    <x v="48"/>
    <x v="2"/>
    <n v="105"/>
    <x v="0"/>
    <x v="0"/>
    <n v="191"/>
    <x v="0"/>
    <x v="0"/>
    <n v="105"/>
    <n v="210"/>
    <x v="2"/>
  </r>
  <r>
    <x v="6"/>
    <x v="4"/>
    <x v="2"/>
    <x v="2"/>
    <x v="54"/>
    <x v="2"/>
    <m/>
    <x v="0"/>
    <x v="0"/>
    <m/>
    <x v="0"/>
    <x v="0"/>
    <n v="0"/>
    <n v="0"/>
    <x v="0"/>
  </r>
  <r>
    <x v="8"/>
    <x v="6"/>
    <x v="2"/>
    <x v="2"/>
    <x v="55"/>
    <x v="2"/>
    <n v="65"/>
    <x v="0"/>
    <x v="0"/>
    <n v="120"/>
    <x v="0"/>
    <x v="0"/>
    <n v="65"/>
    <n v="845"/>
    <x v="3"/>
  </r>
  <r>
    <x v="9"/>
    <x v="7"/>
    <x v="2"/>
    <x v="2"/>
    <x v="54"/>
    <x v="2"/>
    <n v="93"/>
    <x v="0"/>
    <x v="0"/>
    <n v="170"/>
    <x v="0"/>
    <x v="0"/>
    <n v="93"/>
    <n v="1116"/>
    <x v="4"/>
  </r>
  <r>
    <x v="10"/>
    <x v="8"/>
    <x v="2"/>
    <x v="2"/>
    <x v="56"/>
    <x v="2"/>
    <n v="98"/>
    <x v="0"/>
    <x v="0"/>
    <n v="179"/>
    <x v="0"/>
    <x v="0"/>
    <n v="98"/>
    <n v="2352"/>
    <x v="5"/>
  </r>
  <r>
    <x v="11"/>
    <x v="9"/>
    <x v="2"/>
    <x v="2"/>
    <x v="54"/>
    <x v="2"/>
    <n v="22"/>
    <x v="0"/>
    <x v="0"/>
    <n v="40"/>
    <x v="0"/>
    <x v="0"/>
    <n v="22"/>
    <n v="264"/>
    <x v="6"/>
  </r>
  <r>
    <x v="38"/>
    <x v="0"/>
    <x v="0"/>
    <x v="0"/>
    <x v="0"/>
    <x v="0"/>
    <m/>
    <x v="0"/>
    <x v="0"/>
    <m/>
    <x v="0"/>
    <x v="0"/>
    <n v="0"/>
    <n v="0"/>
    <x v="0"/>
  </r>
  <r>
    <x v="39"/>
    <x v="32"/>
    <x v="3"/>
    <x v="3"/>
    <x v="47"/>
    <x v="3"/>
    <n v="23780"/>
    <x v="0"/>
    <x v="0"/>
    <n v="29000"/>
    <x v="0"/>
    <x v="0"/>
    <n v="23780"/>
    <n v="23780"/>
    <x v="19"/>
  </r>
  <r>
    <x v="18"/>
    <x v="15"/>
    <x v="3"/>
    <x v="2"/>
    <x v="47"/>
    <x v="3"/>
    <n v="811.8"/>
    <x v="0"/>
    <x v="0"/>
    <n v="990"/>
    <x v="0"/>
    <x v="0"/>
    <n v="811.8"/>
    <n v="811.8"/>
    <x v="11"/>
  </r>
  <r>
    <x v="76"/>
    <x v="33"/>
    <x v="3"/>
    <x v="2"/>
    <x v="47"/>
    <x v="3"/>
    <n v="1385.8"/>
    <x v="0"/>
    <x v="0"/>
    <n v="1690"/>
    <x v="0"/>
    <x v="0"/>
    <n v="1385.8"/>
    <n v="1385.8"/>
    <x v="20"/>
  </r>
  <r>
    <x v="41"/>
    <x v="34"/>
    <x v="3"/>
    <x v="2"/>
    <x v="49"/>
    <x v="3"/>
    <n v="344.4"/>
    <x v="0"/>
    <x v="0"/>
    <n v="420"/>
    <x v="0"/>
    <x v="0"/>
    <n v="344.4"/>
    <n v="1033.2"/>
    <x v="21"/>
  </r>
  <r>
    <x v="42"/>
    <x v="13"/>
    <x v="3"/>
    <x v="2"/>
    <x v="47"/>
    <x v="3"/>
    <n v="844.6"/>
    <x v="0"/>
    <x v="0"/>
    <n v="1030"/>
    <x v="0"/>
    <x v="0"/>
    <n v="844.6"/>
    <n v="844.6"/>
    <x v="10"/>
  </r>
  <r>
    <x v="43"/>
    <x v="35"/>
    <x v="3"/>
    <x v="2"/>
    <x v="47"/>
    <x v="3"/>
    <n v="410"/>
    <x v="0"/>
    <x v="0"/>
    <n v="500"/>
    <x v="0"/>
    <x v="0"/>
    <n v="410"/>
    <n v="410"/>
    <x v="22"/>
  </r>
  <r>
    <x v="77"/>
    <x v="50"/>
    <x v="9"/>
    <x v="2"/>
    <x v="47"/>
    <x v="7"/>
    <n v="13966.84"/>
    <x v="0"/>
    <x v="0"/>
    <n v="18250"/>
    <x v="0"/>
    <x v="0"/>
    <n v="13966.84"/>
    <n v="13966.84"/>
    <x v="32"/>
  </r>
  <r>
    <x v="28"/>
    <x v="0"/>
    <x v="0"/>
    <x v="0"/>
    <x v="0"/>
    <x v="0"/>
    <m/>
    <x v="0"/>
    <x v="0"/>
    <m/>
    <x v="0"/>
    <x v="0"/>
    <n v="0"/>
    <n v="0"/>
    <x v="0"/>
  </r>
  <r>
    <x v="29"/>
    <x v="24"/>
    <x v="5"/>
    <x v="2"/>
    <x v="56"/>
    <x v="5"/>
    <m/>
    <x v="0"/>
    <x v="0"/>
    <m/>
    <x v="0"/>
    <x v="0"/>
    <n v="0"/>
    <n v="0"/>
    <x v="0"/>
  </r>
  <r>
    <x v="30"/>
    <x v="51"/>
    <x v="5"/>
    <x v="4"/>
    <x v="57"/>
    <x v="5"/>
    <m/>
    <x v="0"/>
    <x v="0"/>
    <m/>
    <x v="0"/>
    <x v="0"/>
    <n v="0"/>
    <n v="0"/>
    <x v="0"/>
  </r>
  <r>
    <x v="31"/>
    <x v="26"/>
    <x v="5"/>
    <x v="2"/>
    <x v="58"/>
    <x v="5"/>
    <m/>
    <x v="0"/>
    <x v="0"/>
    <m/>
    <x v="0"/>
    <x v="0"/>
    <n v="0"/>
    <n v="0"/>
    <x v="0"/>
  </r>
  <r>
    <x v="32"/>
    <x v="27"/>
    <x v="5"/>
    <x v="2"/>
    <x v="54"/>
    <x v="5"/>
    <m/>
    <x v="0"/>
    <x v="0"/>
    <m/>
    <x v="0"/>
    <x v="0"/>
    <n v="0"/>
    <n v="0"/>
    <x v="0"/>
  </r>
  <r>
    <x v="33"/>
    <x v="28"/>
    <x v="6"/>
    <x v="5"/>
    <x v="47"/>
    <x v="4"/>
    <m/>
    <x v="0"/>
    <x v="0"/>
    <m/>
    <x v="0"/>
    <x v="0"/>
    <n v="0"/>
    <n v="0"/>
    <x v="0"/>
  </r>
  <r>
    <x v="34"/>
    <x v="29"/>
    <x v="6"/>
    <x v="5"/>
    <x v="47"/>
    <x v="4"/>
    <m/>
    <x v="0"/>
    <x v="0"/>
    <m/>
    <x v="0"/>
    <x v="0"/>
    <n v="0"/>
    <n v="0"/>
    <x v="0"/>
  </r>
  <r>
    <x v="35"/>
    <x v="30"/>
    <x v="6"/>
    <x v="5"/>
    <x v="47"/>
    <x v="4"/>
    <n v="54.03"/>
    <x v="0"/>
    <x v="0"/>
    <m/>
    <x v="0"/>
    <x v="0"/>
    <n v="54.03"/>
    <n v="54.03"/>
    <x v="18"/>
  </r>
  <r>
    <x v="36"/>
    <x v="31"/>
    <x v="7"/>
    <x v="2"/>
    <x v="47"/>
    <x v="4"/>
    <m/>
    <x v="0"/>
    <x v="0"/>
    <m/>
    <x v="0"/>
    <x v="0"/>
    <n v="0"/>
    <n v="0"/>
    <x v="0"/>
  </r>
  <r>
    <x v="61"/>
    <x v="0"/>
    <x v="0"/>
    <x v="0"/>
    <x v="0"/>
    <x v="0"/>
    <m/>
    <x v="0"/>
    <x v="0"/>
    <m/>
    <x v="0"/>
    <x v="0"/>
    <n v="0"/>
    <n v="0"/>
    <x v="0"/>
  </r>
  <r>
    <x v="2"/>
    <x v="0"/>
    <x v="0"/>
    <x v="0"/>
    <x v="0"/>
    <x v="0"/>
    <m/>
    <x v="0"/>
    <x v="0"/>
    <m/>
    <x v="0"/>
    <x v="0"/>
    <n v="0"/>
    <n v="0"/>
    <x v="0"/>
  </r>
  <r>
    <x v="3"/>
    <x v="1"/>
    <x v="1"/>
    <x v="1"/>
    <x v="59"/>
    <x v="1"/>
    <m/>
    <x v="0"/>
    <x v="0"/>
    <m/>
    <x v="0"/>
    <x v="0"/>
    <n v="0"/>
    <n v="0"/>
    <x v="0"/>
  </r>
  <r>
    <x v="4"/>
    <x v="2"/>
    <x v="2"/>
    <x v="2"/>
    <x v="47"/>
    <x v="2"/>
    <n v="2590"/>
    <x v="0"/>
    <x v="0"/>
    <n v="4710"/>
    <x v="0"/>
    <x v="0"/>
    <n v="2590"/>
    <n v="2590"/>
    <x v="1"/>
  </r>
  <r>
    <x v="5"/>
    <x v="3"/>
    <x v="2"/>
    <x v="2"/>
    <x v="47"/>
    <x v="2"/>
    <m/>
    <x v="0"/>
    <x v="0"/>
    <m/>
    <x v="0"/>
    <x v="0"/>
    <n v="0"/>
    <n v="0"/>
    <x v="0"/>
  </r>
  <r>
    <x v="7"/>
    <x v="5"/>
    <x v="2"/>
    <x v="2"/>
    <x v="48"/>
    <x v="2"/>
    <n v="105"/>
    <x v="0"/>
    <x v="0"/>
    <n v="191"/>
    <x v="0"/>
    <x v="0"/>
    <n v="105"/>
    <n v="210"/>
    <x v="2"/>
  </r>
  <r>
    <x v="6"/>
    <x v="4"/>
    <x v="2"/>
    <x v="2"/>
    <x v="55"/>
    <x v="2"/>
    <m/>
    <x v="0"/>
    <x v="0"/>
    <m/>
    <x v="0"/>
    <x v="0"/>
    <n v="0"/>
    <n v="0"/>
    <x v="0"/>
  </r>
  <r>
    <x v="8"/>
    <x v="6"/>
    <x v="2"/>
    <x v="2"/>
    <x v="60"/>
    <x v="2"/>
    <n v="65"/>
    <x v="0"/>
    <x v="0"/>
    <n v="120"/>
    <x v="0"/>
    <x v="0"/>
    <n v="65"/>
    <n v="910"/>
    <x v="3"/>
  </r>
  <r>
    <x v="9"/>
    <x v="7"/>
    <x v="2"/>
    <x v="2"/>
    <x v="55"/>
    <x v="2"/>
    <n v="93"/>
    <x v="0"/>
    <x v="0"/>
    <n v="170"/>
    <x v="0"/>
    <x v="0"/>
    <n v="93"/>
    <n v="1209"/>
    <x v="4"/>
  </r>
  <r>
    <x v="10"/>
    <x v="8"/>
    <x v="2"/>
    <x v="2"/>
    <x v="61"/>
    <x v="2"/>
    <n v="98"/>
    <x v="0"/>
    <x v="0"/>
    <n v="179"/>
    <x v="0"/>
    <x v="0"/>
    <n v="98"/>
    <n v="2548"/>
    <x v="5"/>
  </r>
  <r>
    <x v="11"/>
    <x v="9"/>
    <x v="2"/>
    <x v="2"/>
    <x v="55"/>
    <x v="2"/>
    <n v="22"/>
    <x v="0"/>
    <x v="0"/>
    <n v="40"/>
    <x v="0"/>
    <x v="0"/>
    <n v="22"/>
    <n v="286"/>
    <x v="6"/>
  </r>
  <r>
    <x v="38"/>
    <x v="0"/>
    <x v="0"/>
    <x v="0"/>
    <x v="0"/>
    <x v="0"/>
    <m/>
    <x v="0"/>
    <x v="0"/>
    <m/>
    <x v="0"/>
    <x v="0"/>
    <n v="0"/>
    <n v="0"/>
    <x v="0"/>
  </r>
  <r>
    <x v="39"/>
    <x v="32"/>
    <x v="3"/>
    <x v="3"/>
    <x v="47"/>
    <x v="3"/>
    <n v="23780"/>
    <x v="0"/>
    <x v="0"/>
    <n v="29000"/>
    <x v="0"/>
    <x v="0"/>
    <n v="23780"/>
    <n v="23780"/>
    <x v="19"/>
  </r>
  <r>
    <x v="18"/>
    <x v="15"/>
    <x v="3"/>
    <x v="2"/>
    <x v="47"/>
    <x v="3"/>
    <n v="811.8"/>
    <x v="0"/>
    <x v="0"/>
    <n v="990"/>
    <x v="0"/>
    <x v="0"/>
    <n v="811.8"/>
    <n v="811.8"/>
    <x v="11"/>
  </r>
  <r>
    <x v="40"/>
    <x v="33"/>
    <x v="3"/>
    <x v="2"/>
    <x v="47"/>
    <x v="3"/>
    <n v="1385.8"/>
    <x v="0"/>
    <x v="0"/>
    <n v="1690"/>
    <x v="0"/>
    <x v="0"/>
    <n v="1385.8"/>
    <n v="1385.8"/>
    <x v="20"/>
  </r>
  <r>
    <x v="41"/>
    <x v="34"/>
    <x v="3"/>
    <x v="2"/>
    <x v="49"/>
    <x v="3"/>
    <n v="344.4"/>
    <x v="0"/>
    <x v="0"/>
    <n v="420"/>
    <x v="0"/>
    <x v="0"/>
    <n v="344.4"/>
    <n v="1033.2"/>
    <x v="21"/>
  </r>
  <r>
    <x v="42"/>
    <x v="13"/>
    <x v="3"/>
    <x v="2"/>
    <x v="47"/>
    <x v="3"/>
    <n v="844.6"/>
    <x v="0"/>
    <x v="0"/>
    <n v="1030"/>
    <x v="0"/>
    <x v="0"/>
    <n v="844.6"/>
    <n v="844.6"/>
    <x v="10"/>
  </r>
  <r>
    <x v="43"/>
    <x v="35"/>
    <x v="3"/>
    <x v="2"/>
    <x v="47"/>
    <x v="3"/>
    <n v="410"/>
    <x v="0"/>
    <x v="0"/>
    <n v="500"/>
    <x v="0"/>
    <x v="0"/>
    <n v="410"/>
    <n v="410"/>
    <x v="22"/>
  </r>
  <r>
    <x v="77"/>
    <x v="50"/>
    <x v="9"/>
    <x v="2"/>
    <x v="47"/>
    <x v="7"/>
    <n v="13966.84"/>
    <x v="0"/>
    <x v="0"/>
    <n v="18250"/>
    <x v="0"/>
    <x v="0"/>
    <n v="13966.84"/>
    <n v="13966.84"/>
    <x v="32"/>
  </r>
  <r>
    <x v="28"/>
    <x v="0"/>
    <x v="0"/>
    <x v="0"/>
    <x v="0"/>
    <x v="0"/>
    <m/>
    <x v="0"/>
    <x v="0"/>
    <m/>
    <x v="0"/>
    <x v="0"/>
    <n v="0"/>
    <n v="0"/>
    <x v="0"/>
  </r>
  <r>
    <x v="29"/>
    <x v="24"/>
    <x v="5"/>
    <x v="2"/>
    <x v="61"/>
    <x v="5"/>
    <m/>
    <x v="0"/>
    <x v="0"/>
    <m/>
    <x v="0"/>
    <x v="0"/>
    <n v="0"/>
    <n v="0"/>
    <x v="0"/>
  </r>
  <r>
    <x v="30"/>
    <x v="51"/>
    <x v="5"/>
    <x v="4"/>
    <x v="57"/>
    <x v="5"/>
    <m/>
    <x v="0"/>
    <x v="0"/>
    <m/>
    <x v="0"/>
    <x v="0"/>
    <n v="0"/>
    <n v="0"/>
    <x v="0"/>
  </r>
  <r>
    <x v="31"/>
    <x v="26"/>
    <x v="5"/>
    <x v="2"/>
    <x v="62"/>
    <x v="5"/>
    <m/>
    <x v="0"/>
    <x v="0"/>
    <m/>
    <x v="0"/>
    <x v="0"/>
    <n v="0"/>
    <n v="0"/>
    <x v="0"/>
  </r>
  <r>
    <x v="32"/>
    <x v="27"/>
    <x v="5"/>
    <x v="2"/>
    <x v="55"/>
    <x v="5"/>
    <m/>
    <x v="0"/>
    <x v="0"/>
    <m/>
    <x v="0"/>
    <x v="0"/>
    <n v="0"/>
    <n v="0"/>
    <x v="0"/>
  </r>
  <r>
    <x v="33"/>
    <x v="28"/>
    <x v="6"/>
    <x v="5"/>
    <x v="47"/>
    <x v="4"/>
    <m/>
    <x v="0"/>
    <x v="0"/>
    <m/>
    <x v="0"/>
    <x v="0"/>
    <n v="0"/>
    <n v="0"/>
    <x v="0"/>
  </r>
  <r>
    <x v="34"/>
    <x v="29"/>
    <x v="6"/>
    <x v="5"/>
    <x v="47"/>
    <x v="4"/>
    <m/>
    <x v="0"/>
    <x v="0"/>
    <m/>
    <x v="0"/>
    <x v="0"/>
    <n v="0"/>
    <n v="0"/>
    <x v="0"/>
  </r>
  <r>
    <x v="35"/>
    <x v="30"/>
    <x v="6"/>
    <x v="5"/>
    <x v="47"/>
    <x v="4"/>
    <n v="54.03"/>
    <x v="0"/>
    <x v="0"/>
    <m/>
    <x v="0"/>
    <x v="0"/>
    <n v="54.03"/>
    <n v="54.03"/>
    <x v="18"/>
  </r>
  <r>
    <x v="36"/>
    <x v="31"/>
    <x v="7"/>
    <x v="2"/>
    <x v="47"/>
    <x v="4"/>
    <m/>
    <x v="0"/>
    <x v="0"/>
    <m/>
    <x v="0"/>
    <x v="0"/>
    <n v="0"/>
    <n v="0"/>
    <x v="0"/>
  </r>
  <r>
    <x v="78"/>
    <x v="0"/>
    <x v="0"/>
    <x v="0"/>
    <x v="0"/>
    <x v="0"/>
    <m/>
    <x v="0"/>
    <x v="0"/>
    <m/>
    <x v="0"/>
    <x v="0"/>
    <n v="0"/>
    <n v="0"/>
    <x v="0"/>
  </r>
  <r>
    <x v="2"/>
    <x v="0"/>
    <x v="0"/>
    <x v="0"/>
    <x v="0"/>
    <x v="0"/>
    <m/>
    <x v="0"/>
    <x v="0"/>
    <m/>
    <x v="0"/>
    <x v="0"/>
    <n v="0"/>
    <n v="0"/>
    <x v="0"/>
  </r>
  <r>
    <x v="3"/>
    <x v="1"/>
    <x v="1"/>
    <x v="1"/>
    <x v="63"/>
    <x v="1"/>
    <m/>
    <x v="0"/>
    <x v="0"/>
    <m/>
    <x v="0"/>
    <x v="0"/>
    <n v="0"/>
    <n v="0"/>
    <x v="0"/>
  </r>
  <r>
    <x v="6"/>
    <x v="4"/>
    <x v="2"/>
    <x v="2"/>
    <x v="48"/>
    <x v="2"/>
    <m/>
    <x v="0"/>
    <x v="0"/>
    <m/>
    <x v="0"/>
    <x v="0"/>
    <n v="0"/>
    <n v="0"/>
    <x v="0"/>
  </r>
  <r>
    <x v="9"/>
    <x v="7"/>
    <x v="2"/>
    <x v="2"/>
    <x v="48"/>
    <x v="2"/>
    <n v="93"/>
    <x v="0"/>
    <x v="0"/>
    <n v="170"/>
    <x v="0"/>
    <x v="0"/>
    <n v="93"/>
    <n v="186"/>
    <x v="4"/>
  </r>
  <r>
    <x v="10"/>
    <x v="8"/>
    <x v="2"/>
    <x v="2"/>
    <x v="50"/>
    <x v="2"/>
    <n v="98"/>
    <x v="0"/>
    <x v="0"/>
    <n v="179"/>
    <x v="0"/>
    <x v="0"/>
    <n v="98"/>
    <n v="392"/>
    <x v="5"/>
  </r>
  <r>
    <x v="11"/>
    <x v="9"/>
    <x v="2"/>
    <x v="2"/>
    <x v="48"/>
    <x v="2"/>
    <n v="22"/>
    <x v="0"/>
    <x v="0"/>
    <n v="40"/>
    <x v="0"/>
    <x v="0"/>
    <n v="22"/>
    <n v="44"/>
    <x v="6"/>
  </r>
  <r>
    <x v="28"/>
    <x v="0"/>
    <x v="0"/>
    <x v="0"/>
    <x v="0"/>
    <x v="0"/>
    <m/>
    <x v="0"/>
    <x v="0"/>
    <m/>
    <x v="0"/>
    <x v="0"/>
    <n v="0"/>
    <n v="0"/>
    <x v="0"/>
  </r>
  <r>
    <x v="29"/>
    <x v="24"/>
    <x v="5"/>
    <x v="2"/>
    <x v="50"/>
    <x v="5"/>
    <m/>
    <x v="0"/>
    <x v="0"/>
    <m/>
    <x v="0"/>
    <x v="0"/>
    <n v="0"/>
    <n v="0"/>
    <x v="0"/>
  </r>
  <r>
    <x v="30"/>
    <x v="51"/>
    <x v="5"/>
    <x v="4"/>
    <x v="64"/>
    <x v="5"/>
    <m/>
    <x v="0"/>
    <x v="0"/>
    <m/>
    <x v="0"/>
    <x v="0"/>
    <n v="0"/>
    <n v="0"/>
    <x v="0"/>
  </r>
  <r>
    <x v="31"/>
    <x v="26"/>
    <x v="5"/>
    <x v="2"/>
    <x v="65"/>
    <x v="5"/>
    <m/>
    <x v="0"/>
    <x v="0"/>
    <m/>
    <x v="0"/>
    <x v="0"/>
    <n v="0"/>
    <n v="0"/>
    <x v="0"/>
  </r>
  <r>
    <x v="32"/>
    <x v="27"/>
    <x v="5"/>
    <x v="2"/>
    <x v="48"/>
    <x v="5"/>
    <m/>
    <x v="0"/>
    <x v="0"/>
    <m/>
    <x v="0"/>
    <x v="0"/>
    <n v="0"/>
    <n v="0"/>
    <x v="0"/>
  </r>
  <r>
    <x v="33"/>
    <x v="28"/>
    <x v="6"/>
    <x v="5"/>
    <x v="47"/>
    <x v="4"/>
    <m/>
    <x v="0"/>
    <x v="0"/>
    <m/>
    <x v="0"/>
    <x v="0"/>
    <n v="0"/>
    <n v="0"/>
    <x v="0"/>
  </r>
  <r>
    <x v="34"/>
    <x v="29"/>
    <x v="6"/>
    <x v="5"/>
    <x v="47"/>
    <x v="4"/>
    <m/>
    <x v="0"/>
    <x v="0"/>
    <m/>
    <x v="0"/>
    <x v="0"/>
    <n v="0"/>
    <n v="0"/>
    <x v="0"/>
  </r>
  <r>
    <x v="35"/>
    <x v="30"/>
    <x v="6"/>
    <x v="5"/>
    <x v="47"/>
    <x v="4"/>
    <n v="54.03"/>
    <x v="0"/>
    <x v="0"/>
    <m/>
    <x v="0"/>
    <x v="0"/>
    <n v="54.03"/>
    <n v="54.03"/>
    <x v="18"/>
  </r>
  <r>
    <x v="36"/>
    <x v="31"/>
    <x v="7"/>
    <x v="2"/>
    <x v="47"/>
    <x v="4"/>
    <m/>
    <x v="0"/>
    <x v="0"/>
    <m/>
    <x v="0"/>
    <x v="0"/>
    <n v="0"/>
    <n v="0"/>
    <x v="0"/>
  </r>
  <r>
    <x v="62"/>
    <x v="0"/>
    <x v="0"/>
    <x v="0"/>
    <x v="0"/>
    <x v="0"/>
    <m/>
    <x v="0"/>
    <x v="0"/>
    <m/>
    <x v="0"/>
    <x v="0"/>
    <n v="0"/>
    <n v="0"/>
    <x v="0"/>
  </r>
  <r>
    <x v="2"/>
    <x v="0"/>
    <x v="0"/>
    <x v="0"/>
    <x v="0"/>
    <x v="0"/>
    <m/>
    <x v="0"/>
    <x v="0"/>
    <m/>
    <x v="0"/>
    <x v="0"/>
    <n v="0"/>
    <n v="0"/>
    <x v="0"/>
  </r>
  <r>
    <x v="3"/>
    <x v="1"/>
    <x v="1"/>
    <x v="1"/>
    <x v="66"/>
    <x v="1"/>
    <m/>
    <x v="0"/>
    <x v="0"/>
    <m/>
    <x v="0"/>
    <x v="0"/>
    <n v="0"/>
    <n v="0"/>
    <x v="0"/>
  </r>
  <r>
    <x v="4"/>
    <x v="2"/>
    <x v="2"/>
    <x v="2"/>
    <x v="50"/>
    <x v="2"/>
    <n v="2590"/>
    <x v="0"/>
    <x v="0"/>
    <n v="4710"/>
    <x v="0"/>
    <x v="0"/>
    <n v="2590"/>
    <n v="10360"/>
    <x v="1"/>
  </r>
  <r>
    <x v="5"/>
    <x v="3"/>
    <x v="2"/>
    <x v="2"/>
    <x v="47"/>
    <x v="2"/>
    <m/>
    <x v="0"/>
    <x v="0"/>
    <m/>
    <x v="0"/>
    <x v="0"/>
    <n v="0"/>
    <n v="0"/>
    <x v="0"/>
  </r>
  <r>
    <x v="6"/>
    <x v="4"/>
    <x v="2"/>
    <x v="2"/>
    <x v="67"/>
    <x v="2"/>
    <m/>
    <x v="0"/>
    <x v="0"/>
    <m/>
    <x v="0"/>
    <x v="0"/>
    <n v="0"/>
    <n v="0"/>
    <x v="0"/>
  </r>
  <r>
    <x v="7"/>
    <x v="5"/>
    <x v="2"/>
    <x v="2"/>
    <x v="51"/>
    <x v="2"/>
    <n v="105"/>
    <x v="0"/>
    <x v="0"/>
    <n v="191"/>
    <x v="0"/>
    <x v="0"/>
    <n v="105"/>
    <n v="840"/>
    <x v="2"/>
  </r>
  <r>
    <x v="8"/>
    <x v="6"/>
    <x v="2"/>
    <x v="2"/>
    <x v="68"/>
    <x v="2"/>
    <n v="65"/>
    <x v="0"/>
    <x v="0"/>
    <n v="120"/>
    <x v="0"/>
    <x v="0"/>
    <n v="65"/>
    <n v="2730"/>
    <x v="3"/>
  </r>
  <r>
    <x v="9"/>
    <x v="7"/>
    <x v="2"/>
    <x v="2"/>
    <x v="69"/>
    <x v="2"/>
    <n v="93"/>
    <x v="0"/>
    <x v="0"/>
    <n v="170"/>
    <x v="0"/>
    <x v="0"/>
    <n v="93"/>
    <n v="2604"/>
    <x v="4"/>
  </r>
  <r>
    <x v="10"/>
    <x v="8"/>
    <x v="2"/>
    <x v="2"/>
    <x v="70"/>
    <x v="2"/>
    <n v="98"/>
    <x v="0"/>
    <x v="0"/>
    <n v="179"/>
    <x v="0"/>
    <x v="0"/>
    <n v="98"/>
    <n v="5488"/>
    <x v="5"/>
  </r>
  <r>
    <x v="11"/>
    <x v="9"/>
    <x v="2"/>
    <x v="2"/>
    <x v="69"/>
    <x v="2"/>
    <n v="22"/>
    <x v="0"/>
    <x v="0"/>
    <n v="40"/>
    <x v="0"/>
    <x v="0"/>
    <n v="22"/>
    <n v="616"/>
    <x v="6"/>
  </r>
  <r>
    <x v="79"/>
    <x v="0"/>
    <x v="0"/>
    <x v="0"/>
    <x v="0"/>
    <x v="0"/>
    <m/>
    <x v="0"/>
    <x v="0"/>
    <m/>
    <x v="0"/>
    <x v="0"/>
    <n v="0"/>
    <n v="0"/>
    <x v="0"/>
  </r>
  <r>
    <x v="80"/>
    <x v="52"/>
    <x v="5"/>
    <x v="4"/>
    <x v="71"/>
    <x v="5"/>
    <m/>
    <x v="0"/>
    <x v="0"/>
    <m/>
    <x v="0"/>
    <x v="0"/>
    <n v="0"/>
    <n v="0"/>
    <x v="0"/>
  </r>
  <r>
    <x v="81"/>
    <x v="53"/>
    <x v="5"/>
    <x v="4"/>
    <x v="71"/>
    <x v="5"/>
    <m/>
    <x v="0"/>
    <x v="0"/>
    <m/>
    <x v="0"/>
    <x v="0"/>
    <n v="0"/>
    <n v="0"/>
    <x v="0"/>
  </r>
  <r>
    <x v="82"/>
    <x v="54"/>
    <x v="5"/>
    <x v="2"/>
    <x v="52"/>
    <x v="5"/>
    <m/>
    <x v="0"/>
    <x v="0"/>
    <m/>
    <x v="0"/>
    <x v="0"/>
    <n v="0"/>
    <n v="0"/>
    <x v="0"/>
  </r>
  <r>
    <x v="83"/>
    <x v="55"/>
    <x v="5"/>
    <x v="2"/>
    <x v="72"/>
    <x v="5"/>
    <m/>
    <x v="0"/>
    <x v="0"/>
    <m/>
    <x v="0"/>
    <x v="0"/>
    <n v="0"/>
    <n v="0"/>
    <x v="0"/>
  </r>
  <r>
    <x v="84"/>
    <x v="56"/>
    <x v="5"/>
    <x v="2"/>
    <x v="72"/>
    <x v="5"/>
    <m/>
    <x v="0"/>
    <x v="0"/>
    <m/>
    <x v="0"/>
    <x v="0"/>
    <n v="0"/>
    <n v="0"/>
    <x v="0"/>
  </r>
  <r>
    <x v="85"/>
    <x v="57"/>
    <x v="5"/>
    <x v="2"/>
    <x v="72"/>
    <x v="5"/>
    <m/>
    <x v="0"/>
    <x v="0"/>
    <m/>
    <x v="0"/>
    <x v="0"/>
    <n v="0"/>
    <n v="0"/>
    <x v="0"/>
  </r>
  <r>
    <x v="86"/>
    <x v="58"/>
    <x v="5"/>
    <x v="2"/>
    <x v="50"/>
    <x v="5"/>
    <m/>
    <x v="0"/>
    <x v="0"/>
    <m/>
    <x v="0"/>
    <x v="0"/>
    <n v="0"/>
    <n v="0"/>
    <x v="0"/>
  </r>
  <r>
    <x v="87"/>
    <x v="59"/>
    <x v="5"/>
    <x v="2"/>
    <x v="50"/>
    <x v="5"/>
    <m/>
    <x v="0"/>
    <x v="0"/>
    <m/>
    <x v="0"/>
    <x v="0"/>
    <n v="0"/>
    <n v="0"/>
    <x v="0"/>
  </r>
  <r>
    <x v="88"/>
    <x v="60"/>
    <x v="5"/>
    <x v="2"/>
    <x v="55"/>
    <x v="5"/>
    <m/>
    <x v="0"/>
    <x v="0"/>
    <m/>
    <x v="0"/>
    <x v="0"/>
    <n v="0"/>
    <n v="0"/>
    <x v="0"/>
  </r>
  <r>
    <x v="89"/>
    <x v="61"/>
    <x v="5"/>
    <x v="2"/>
    <x v="55"/>
    <x v="5"/>
    <m/>
    <x v="0"/>
    <x v="0"/>
    <m/>
    <x v="0"/>
    <x v="0"/>
    <n v="0"/>
    <n v="0"/>
    <x v="0"/>
  </r>
  <r>
    <x v="38"/>
    <x v="0"/>
    <x v="0"/>
    <x v="0"/>
    <x v="0"/>
    <x v="0"/>
    <m/>
    <x v="0"/>
    <x v="0"/>
    <m/>
    <x v="0"/>
    <x v="0"/>
    <n v="0"/>
    <n v="0"/>
    <x v="0"/>
  </r>
  <r>
    <x v="39"/>
    <x v="32"/>
    <x v="3"/>
    <x v="3"/>
    <x v="47"/>
    <x v="3"/>
    <n v="23780"/>
    <x v="0"/>
    <x v="0"/>
    <n v="29000"/>
    <x v="0"/>
    <x v="0"/>
    <n v="23780"/>
    <n v="23780"/>
    <x v="19"/>
  </r>
  <r>
    <x v="18"/>
    <x v="15"/>
    <x v="3"/>
    <x v="2"/>
    <x v="47"/>
    <x v="3"/>
    <n v="811.8"/>
    <x v="0"/>
    <x v="0"/>
    <n v="990"/>
    <x v="0"/>
    <x v="0"/>
    <n v="811.8"/>
    <n v="811.8"/>
    <x v="11"/>
  </r>
  <r>
    <x v="40"/>
    <x v="33"/>
    <x v="3"/>
    <x v="2"/>
    <x v="47"/>
    <x v="3"/>
    <n v="1385.8"/>
    <x v="0"/>
    <x v="0"/>
    <n v="1690"/>
    <x v="0"/>
    <x v="0"/>
    <n v="1385.8"/>
    <n v="1385.8"/>
    <x v="20"/>
  </r>
  <r>
    <x v="41"/>
    <x v="34"/>
    <x v="3"/>
    <x v="2"/>
    <x v="73"/>
    <x v="3"/>
    <n v="344.4"/>
    <x v="0"/>
    <x v="0"/>
    <n v="420"/>
    <x v="0"/>
    <x v="0"/>
    <n v="344.4"/>
    <n v="1722"/>
    <x v="21"/>
  </r>
  <r>
    <x v="42"/>
    <x v="13"/>
    <x v="3"/>
    <x v="2"/>
    <x v="47"/>
    <x v="3"/>
    <n v="844.6"/>
    <x v="0"/>
    <x v="0"/>
    <n v="1030"/>
    <x v="0"/>
    <x v="0"/>
    <n v="844.6"/>
    <n v="844.6"/>
    <x v="10"/>
  </r>
  <r>
    <x v="43"/>
    <x v="35"/>
    <x v="3"/>
    <x v="2"/>
    <x v="47"/>
    <x v="3"/>
    <n v="410"/>
    <x v="0"/>
    <x v="0"/>
    <n v="500"/>
    <x v="0"/>
    <x v="0"/>
    <n v="410"/>
    <n v="410"/>
    <x v="22"/>
  </r>
  <r>
    <x v="77"/>
    <x v="50"/>
    <x v="9"/>
    <x v="2"/>
    <x v="47"/>
    <x v="7"/>
    <n v="13966.84"/>
    <x v="0"/>
    <x v="0"/>
    <n v="18250"/>
    <x v="0"/>
    <x v="0"/>
    <n v="13966.84"/>
    <n v="13966.84"/>
    <x v="32"/>
  </r>
  <r>
    <x v="28"/>
    <x v="0"/>
    <x v="0"/>
    <x v="0"/>
    <x v="0"/>
    <x v="0"/>
    <m/>
    <x v="0"/>
    <x v="0"/>
    <m/>
    <x v="0"/>
    <x v="0"/>
    <n v="0"/>
    <n v="0"/>
    <x v="0"/>
  </r>
  <r>
    <x v="29"/>
    <x v="24"/>
    <x v="5"/>
    <x v="2"/>
    <x v="74"/>
    <x v="5"/>
    <m/>
    <x v="0"/>
    <x v="0"/>
    <m/>
    <x v="0"/>
    <x v="0"/>
    <n v="0"/>
    <n v="0"/>
    <x v="0"/>
  </r>
  <r>
    <x v="30"/>
    <x v="51"/>
    <x v="5"/>
    <x v="4"/>
    <x v="75"/>
    <x v="5"/>
    <m/>
    <x v="0"/>
    <x v="0"/>
    <m/>
    <x v="0"/>
    <x v="0"/>
    <n v="0"/>
    <n v="0"/>
    <x v="0"/>
  </r>
  <r>
    <x v="31"/>
    <x v="26"/>
    <x v="5"/>
    <x v="2"/>
    <x v="76"/>
    <x v="5"/>
    <m/>
    <x v="0"/>
    <x v="0"/>
    <m/>
    <x v="0"/>
    <x v="0"/>
    <n v="0"/>
    <n v="0"/>
    <x v="0"/>
  </r>
  <r>
    <x v="32"/>
    <x v="27"/>
    <x v="5"/>
    <x v="2"/>
    <x v="69"/>
    <x v="5"/>
    <m/>
    <x v="0"/>
    <x v="0"/>
    <m/>
    <x v="0"/>
    <x v="0"/>
    <n v="0"/>
    <n v="0"/>
    <x v="0"/>
  </r>
  <r>
    <x v="33"/>
    <x v="28"/>
    <x v="6"/>
    <x v="5"/>
    <x v="47"/>
    <x v="4"/>
    <m/>
    <x v="0"/>
    <x v="0"/>
    <m/>
    <x v="0"/>
    <x v="0"/>
    <n v="0"/>
    <n v="0"/>
    <x v="0"/>
  </r>
  <r>
    <x v="34"/>
    <x v="29"/>
    <x v="6"/>
    <x v="5"/>
    <x v="47"/>
    <x v="4"/>
    <m/>
    <x v="0"/>
    <x v="0"/>
    <m/>
    <x v="0"/>
    <x v="0"/>
    <n v="0"/>
    <n v="0"/>
    <x v="0"/>
  </r>
  <r>
    <x v="35"/>
    <x v="30"/>
    <x v="6"/>
    <x v="5"/>
    <x v="47"/>
    <x v="4"/>
    <n v="54.03"/>
    <x v="0"/>
    <x v="0"/>
    <m/>
    <x v="0"/>
    <x v="0"/>
    <n v="54.03"/>
    <n v="54.03"/>
    <x v="18"/>
  </r>
  <r>
    <x v="36"/>
    <x v="31"/>
    <x v="7"/>
    <x v="2"/>
    <x v="47"/>
    <x v="4"/>
    <m/>
    <x v="0"/>
    <x v="0"/>
    <m/>
    <x v="0"/>
    <x v="0"/>
    <n v="0"/>
    <n v="0"/>
    <x v="0"/>
  </r>
  <r>
    <x v="66"/>
    <x v="0"/>
    <x v="0"/>
    <x v="0"/>
    <x v="0"/>
    <x v="0"/>
    <m/>
    <x v="0"/>
    <x v="0"/>
    <m/>
    <x v="0"/>
    <x v="0"/>
    <n v="0"/>
    <n v="0"/>
    <x v="0"/>
  </r>
  <r>
    <x v="2"/>
    <x v="0"/>
    <x v="0"/>
    <x v="0"/>
    <x v="0"/>
    <x v="0"/>
    <m/>
    <x v="0"/>
    <x v="0"/>
    <m/>
    <x v="0"/>
    <x v="0"/>
    <n v="0"/>
    <n v="0"/>
    <x v="0"/>
  </r>
  <r>
    <x v="3"/>
    <x v="1"/>
    <x v="1"/>
    <x v="1"/>
    <x v="77"/>
    <x v="1"/>
    <m/>
    <x v="0"/>
    <x v="0"/>
    <m/>
    <x v="0"/>
    <x v="0"/>
    <n v="0"/>
    <n v="0"/>
    <x v="0"/>
  </r>
  <r>
    <x v="4"/>
    <x v="2"/>
    <x v="2"/>
    <x v="2"/>
    <x v="50"/>
    <x v="2"/>
    <n v="2590"/>
    <x v="0"/>
    <x v="0"/>
    <n v="4710"/>
    <x v="0"/>
    <x v="0"/>
    <n v="2590"/>
    <n v="10360"/>
    <x v="1"/>
  </r>
  <r>
    <x v="5"/>
    <x v="3"/>
    <x v="2"/>
    <x v="2"/>
    <x v="47"/>
    <x v="2"/>
    <m/>
    <x v="0"/>
    <x v="0"/>
    <m/>
    <x v="0"/>
    <x v="0"/>
    <n v="0"/>
    <n v="0"/>
    <x v="0"/>
  </r>
  <r>
    <x v="6"/>
    <x v="4"/>
    <x v="2"/>
    <x v="2"/>
    <x v="78"/>
    <x v="2"/>
    <m/>
    <x v="0"/>
    <x v="0"/>
    <m/>
    <x v="0"/>
    <x v="0"/>
    <n v="0"/>
    <n v="0"/>
    <x v="0"/>
  </r>
  <r>
    <x v="7"/>
    <x v="5"/>
    <x v="2"/>
    <x v="2"/>
    <x v="79"/>
    <x v="2"/>
    <n v="105"/>
    <x v="0"/>
    <x v="0"/>
    <n v="191"/>
    <x v="0"/>
    <x v="0"/>
    <n v="105"/>
    <n v="4200"/>
    <x v="2"/>
  </r>
  <r>
    <x v="8"/>
    <x v="6"/>
    <x v="2"/>
    <x v="2"/>
    <x v="79"/>
    <x v="2"/>
    <n v="65"/>
    <x v="0"/>
    <x v="0"/>
    <n v="120"/>
    <x v="0"/>
    <x v="0"/>
    <n v="65"/>
    <n v="2600"/>
    <x v="3"/>
  </r>
  <r>
    <x v="9"/>
    <x v="7"/>
    <x v="2"/>
    <x v="2"/>
    <x v="69"/>
    <x v="2"/>
    <n v="93"/>
    <x v="0"/>
    <x v="0"/>
    <n v="170"/>
    <x v="0"/>
    <x v="0"/>
    <n v="93"/>
    <n v="2604"/>
    <x v="4"/>
  </r>
  <r>
    <x v="10"/>
    <x v="8"/>
    <x v="2"/>
    <x v="2"/>
    <x v="70"/>
    <x v="2"/>
    <n v="98"/>
    <x v="0"/>
    <x v="0"/>
    <n v="179"/>
    <x v="0"/>
    <x v="0"/>
    <n v="98"/>
    <n v="5488"/>
    <x v="5"/>
  </r>
  <r>
    <x v="11"/>
    <x v="9"/>
    <x v="2"/>
    <x v="2"/>
    <x v="69"/>
    <x v="2"/>
    <n v="22"/>
    <x v="0"/>
    <x v="0"/>
    <n v="40"/>
    <x v="0"/>
    <x v="0"/>
    <n v="22"/>
    <n v="616"/>
    <x v="6"/>
  </r>
  <r>
    <x v="12"/>
    <x v="0"/>
    <x v="0"/>
    <x v="0"/>
    <x v="0"/>
    <x v="0"/>
    <m/>
    <x v="0"/>
    <x v="0"/>
    <m/>
    <x v="0"/>
    <x v="0"/>
    <n v="0"/>
    <n v="0"/>
    <x v="0"/>
  </r>
  <r>
    <x v="13"/>
    <x v="10"/>
    <x v="3"/>
    <x v="3"/>
    <x v="50"/>
    <x v="3"/>
    <n v="63632"/>
    <x v="0"/>
    <x v="0"/>
    <n v="77600"/>
    <x v="0"/>
    <x v="0"/>
    <n v="63632"/>
    <n v="254528"/>
    <x v="7"/>
  </r>
  <r>
    <x v="14"/>
    <x v="11"/>
    <x v="3"/>
    <x v="2"/>
    <x v="50"/>
    <x v="3"/>
    <n v="765"/>
    <x v="0"/>
    <x v="0"/>
    <n v="900"/>
    <x v="0"/>
    <x v="0"/>
    <n v="765"/>
    <n v="3060"/>
    <x v="8"/>
  </r>
  <r>
    <x v="15"/>
    <x v="12"/>
    <x v="3"/>
    <x v="2"/>
    <x v="80"/>
    <x v="3"/>
    <n v="385.4"/>
    <x v="0"/>
    <x v="0"/>
    <n v="470"/>
    <x v="0"/>
    <x v="0"/>
    <n v="385.4"/>
    <n v="5781"/>
    <x v="9"/>
  </r>
  <r>
    <x v="16"/>
    <x v="13"/>
    <x v="3"/>
    <x v="2"/>
    <x v="50"/>
    <x v="3"/>
    <n v="844.6"/>
    <x v="0"/>
    <x v="0"/>
    <n v="1030"/>
    <x v="0"/>
    <x v="0"/>
    <n v="844.6"/>
    <n v="3378.4"/>
    <x v="10"/>
  </r>
  <r>
    <x v="17"/>
    <x v="14"/>
    <x v="4"/>
    <x v="1"/>
    <x v="81"/>
    <x v="4"/>
    <m/>
    <x v="0"/>
    <x v="0"/>
    <m/>
    <x v="0"/>
    <x v="0"/>
    <n v="0"/>
    <n v="0"/>
    <x v="0"/>
  </r>
  <r>
    <x v="18"/>
    <x v="15"/>
    <x v="3"/>
    <x v="2"/>
    <x v="51"/>
    <x v="3"/>
    <n v="811.8"/>
    <x v="0"/>
    <x v="0"/>
    <n v="990"/>
    <x v="0"/>
    <x v="0"/>
    <n v="811.8"/>
    <n v="6494.4"/>
    <x v="11"/>
  </r>
  <r>
    <x v="19"/>
    <x v="0"/>
    <x v="0"/>
    <x v="0"/>
    <x v="0"/>
    <x v="0"/>
    <m/>
    <x v="0"/>
    <x v="0"/>
    <m/>
    <x v="0"/>
    <x v="0"/>
    <n v="0"/>
    <n v="0"/>
    <x v="0"/>
  </r>
  <r>
    <x v="20"/>
    <x v="16"/>
    <x v="2"/>
    <x v="2"/>
    <x v="47"/>
    <x v="2"/>
    <n v="2710"/>
    <x v="0"/>
    <x v="0"/>
    <n v="4930"/>
    <x v="0"/>
    <x v="0"/>
    <n v="2710"/>
    <n v="2710"/>
    <x v="12"/>
  </r>
  <r>
    <x v="21"/>
    <x v="17"/>
    <x v="2"/>
    <x v="2"/>
    <x v="47"/>
    <x v="2"/>
    <n v="94"/>
    <x v="0"/>
    <x v="0"/>
    <n v="171"/>
    <x v="0"/>
    <x v="0"/>
    <n v="94"/>
    <n v="94"/>
    <x v="4"/>
  </r>
  <r>
    <x v="22"/>
    <x v="18"/>
    <x v="2"/>
    <x v="2"/>
    <x v="51"/>
    <x v="2"/>
    <n v="43.5"/>
    <x v="0"/>
    <x v="0"/>
    <n v="97"/>
    <x v="0"/>
    <x v="0"/>
    <n v="43.5"/>
    <n v="348"/>
    <x v="13"/>
  </r>
  <r>
    <x v="23"/>
    <x v="19"/>
    <x v="2"/>
    <x v="2"/>
    <x v="51"/>
    <x v="2"/>
    <m/>
    <x v="0"/>
    <x v="0"/>
    <m/>
    <x v="0"/>
    <x v="0"/>
    <n v="0"/>
    <n v="0"/>
    <x v="0"/>
  </r>
  <r>
    <x v="24"/>
    <x v="20"/>
    <x v="2"/>
    <x v="2"/>
    <x v="51"/>
    <x v="2"/>
    <n v="4"/>
    <x v="0"/>
    <x v="0"/>
    <n v="7.3"/>
    <x v="0"/>
    <x v="0"/>
    <n v="4"/>
    <n v="32"/>
    <x v="14"/>
  </r>
  <r>
    <x v="25"/>
    <x v="21"/>
    <x v="2"/>
    <x v="2"/>
    <x v="48"/>
    <x v="2"/>
    <n v="334.5"/>
    <x v="0"/>
    <x v="0"/>
    <n v="669"/>
    <x v="0"/>
    <x v="0"/>
    <n v="334.5"/>
    <n v="669"/>
    <x v="15"/>
  </r>
  <r>
    <x v="26"/>
    <x v="22"/>
    <x v="2"/>
    <x v="2"/>
    <x v="48"/>
    <x v="2"/>
    <n v="352"/>
    <x v="0"/>
    <x v="0"/>
    <n v="704"/>
    <x v="0"/>
    <x v="0"/>
    <n v="352"/>
    <n v="704"/>
    <x v="16"/>
  </r>
  <r>
    <x v="28"/>
    <x v="0"/>
    <x v="0"/>
    <x v="0"/>
    <x v="0"/>
    <x v="0"/>
    <m/>
    <x v="0"/>
    <x v="0"/>
    <m/>
    <x v="0"/>
    <x v="0"/>
    <n v="0"/>
    <n v="0"/>
    <x v="0"/>
  </r>
  <r>
    <x v="29"/>
    <x v="24"/>
    <x v="5"/>
    <x v="2"/>
    <x v="82"/>
    <x v="5"/>
    <m/>
    <x v="0"/>
    <x v="0"/>
    <m/>
    <x v="0"/>
    <x v="0"/>
    <n v="0"/>
    <n v="0"/>
    <x v="0"/>
  </r>
  <r>
    <x v="30"/>
    <x v="51"/>
    <x v="5"/>
    <x v="4"/>
    <x v="83"/>
    <x v="5"/>
    <m/>
    <x v="0"/>
    <x v="0"/>
    <m/>
    <x v="0"/>
    <x v="0"/>
    <n v="0"/>
    <n v="0"/>
    <x v="0"/>
  </r>
  <r>
    <x v="31"/>
    <x v="26"/>
    <x v="5"/>
    <x v="2"/>
    <x v="84"/>
    <x v="5"/>
    <m/>
    <x v="0"/>
    <x v="0"/>
    <m/>
    <x v="0"/>
    <x v="0"/>
    <n v="0"/>
    <n v="0"/>
    <x v="0"/>
  </r>
  <r>
    <x v="32"/>
    <x v="27"/>
    <x v="5"/>
    <x v="2"/>
    <x v="85"/>
    <x v="5"/>
    <m/>
    <x v="0"/>
    <x v="0"/>
    <m/>
    <x v="0"/>
    <x v="0"/>
    <n v="0"/>
    <n v="0"/>
    <x v="0"/>
  </r>
  <r>
    <x v="33"/>
    <x v="28"/>
    <x v="6"/>
    <x v="5"/>
    <x v="47"/>
    <x v="4"/>
    <m/>
    <x v="0"/>
    <x v="0"/>
    <m/>
    <x v="0"/>
    <x v="0"/>
    <n v="0"/>
    <n v="0"/>
    <x v="0"/>
  </r>
  <r>
    <x v="34"/>
    <x v="29"/>
    <x v="6"/>
    <x v="5"/>
    <x v="47"/>
    <x v="4"/>
    <m/>
    <x v="0"/>
    <x v="0"/>
    <m/>
    <x v="0"/>
    <x v="0"/>
    <n v="0"/>
    <n v="0"/>
    <x v="0"/>
  </r>
  <r>
    <x v="35"/>
    <x v="30"/>
    <x v="6"/>
    <x v="5"/>
    <x v="47"/>
    <x v="4"/>
    <n v="54.03"/>
    <x v="0"/>
    <x v="0"/>
    <m/>
    <x v="0"/>
    <x v="0"/>
    <n v="54.03"/>
    <n v="54.03"/>
    <x v="18"/>
  </r>
  <r>
    <x v="36"/>
    <x v="31"/>
    <x v="7"/>
    <x v="2"/>
    <x v="47"/>
    <x v="4"/>
    <m/>
    <x v="0"/>
    <x v="0"/>
    <m/>
    <x v="0"/>
    <x v="0"/>
    <n v="0"/>
    <n v="0"/>
    <x v="0"/>
  </r>
  <r>
    <x v="72"/>
    <x v="0"/>
    <x v="0"/>
    <x v="0"/>
    <x v="0"/>
    <x v="0"/>
    <m/>
    <x v="0"/>
    <x v="0"/>
    <m/>
    <x v="0"/>
    <x v="0"/>
    <n v="0"/>
    <n v="0"/>
    <x v="0"/>
  </r>
  <r>
    <x v="2"/>
    <x v="0"/>
    <x v="0"/>
    <x v="0"/>
    <x v="0"/>
    <x v="0"/>
    <m/>
    <x v="0"/>
    <x v="0"/>
    <m/>
    <x v="0"/>
    <x v="0"/>
    <n v="0"/>
    <n v="0"/>
    <x v="0"/>
  </r>
  <r>
    <x v="3"/>
    <x v="1"/>
    <x v="1"/>
    <x v="1"/>
    <x v="86"/>
    <x v="1"/>
    <m/>
    <x v="0"/>
    <x v="0"/>
    <m/>
    <x v="0"/>
    <x v="0"/>
    <n v="0"/>
    <n v="0"/>
    <x v="0"/>
  </r>
  <r>
    <x v="4"/>
    <x v="2"/>
    <x v="2"/>
    <x v="2"/>
    <x v="48"/>
    <x v="2"/>
    <n v="2590"/>
    <x v="0"/>
    <x v="0"/>
    <n v="4710"/>
    <x v="0"/>
    <x v="0"/>
    <n v="2590"/>
    <n v="5180"/>
    <x v="1"/>
  </r>
  <r>
    <x v="5"/>
    <x v="3"/>
    <x v="2"/>
    <x v="2"/>
    <x v="47"/>
    <x v="2"/>
    <m/>
    <x v="0"/>
    <x v="0"/>
    <m/>
    <x v="0"/>
    <x v="0"/>
    <n v="0"/>
    <n v="0"/>
    <x v="0"/>
  </r>
  <r>
    <x v="6"/>
    <x v="4"/>
    <x v="2"/>
    <x v="2"/>
    <x v="87"/>
    <x v="2"/>
    <m/>
    <x v="0"/>
    <x v="0"/>
    <m/>
    <x v="0"/>
    <x v="0"/>
    <n v="0"/>
    <n v="0"/>
    <x v="0"/>
  </r>
  <r>
    <x v="7"/>
    <x v="5"/>
    <x v="2"/>
    <x v="2"/>
    <x v="47"/>
    <x v="2"/>
    <n v="105"/>
    <x v="0"/>
    <x v="0"/>
    <n v="191"/>
    <x v="0"/>
    <x v="0"/>
    <n v="105"/>
    <n v="105"/>
    <x v="2"/>
  </r>
  <r>
    <x v="8"/>
    <x v="6"/>
    <x v="2"/>
    <x v="2"/>
    <x v="88"/>
    <x v="2"/>
    <n v="65"/>
    <x v="0"/>
    <x v="0"/>
    <n v="120"/>
    <x v="0"/>
    <x v="0"/>
    <n v="65"/>
    <n v="1430"/>
    <x v="3"/>
  </r>
  <r>
    <x v="9"/>
    <x v="7"/>
    <x v="2"/>
    <x v="2"/>
    <x v="87"/>
    <x v="2"/>
    <n v="93"/>
    <x v="0"/>
    <x v="0"/>
    <n v="170"/>
    <x v="0"/>
    <x v="0"/>
    <n v="93"/>
    <n v="1953"/>
    <x v="4"/>
  </r>
  <r>
    <x v="10"/>
    <x v="8"/>
    <x v="2"/>
    <x v="2"/>
    <x v="68"/>
    <x v="2"/>
    <n v="98"/>
    <x v="0"/>
    <x v="0"/>
    <n v="179"/>
    <x v="0"/>
    <x v="0"/>
    <n v="98"/>
    <n v="4116"/>
    <x v="5"/>
  </r>
  <r>
    <x v="11"/>
    <x v="9"/>
    <x v="2"/>
    <x v="2"/>
    <x v="87"/>
    <x v="2"/>
    <n v="22"/>
    <x v="0"/>
    <x v="0"/>
    <n v="40"/>
    <x v="0"/>
    <x v="0"/>
    <n v="22"/>
    <n v="462"/>
    <x v="6"/>
  </r>
  <r>
    <x v="38"/>
    <x v="0"/>
    <x v="0"/>
    <x v="0"/>
    <x v="0"/>
    <x v="0"/>
    <m/>
    <x v="0"/>
    <x v="0"/>
    <m/>
    <x v="0"/>
    <x v="0"/>
    <n v="0"/>
    <n v="0"/>
    <x v="0"/>
  </r>
  <r>
    <x v="39"/>
    <x v="32"/>
    <x v="3"/>
    <x v="3"/>
    <x v="47"/>
    <x v="3"/>
    <n v="23780"/>
    <x v="0"/>
    <x v="0"/>
    <n v="29000"/>
    <x v="0"/>
    <x v="0"/>
    <n v="23780"/>
    <n v="23780"/>
    <x v="19"/>
  </r>
  <r>
    <x v="18"/>
    <x v="15"/>
    <x v="3"/>
    <x v="2"/>
    <x v="47"/>
    <x v="3"/>
    <n v="811.8"/>
    <x v="0"/>
    <x v="0"/>
    <n v="990"/>
    <x v="0"/>
    <x v="0"/>
    <n v="811.8"/>
    <n v="811.8"/>
    <x v="11"/>
  </r>
  <r>
    <x v="40"/>
    <x v="33"/>
    <x v="3"/>
    <x v="2"/>
    <x v="47"/>
    <x v="3"/>
    <n v="1385.8"/>
    <x v="0"/>
    <x v="0"/>
    <n v="1690"/>
    <x v="0"/>
    <x v="0"/>
    <n v="1385.8"/>
    <n v="1385.8"/>
    <x v="20"/>
  </r>
  <r>
    <x v="41"/>
    <x v="34"/>
    <x v="3"/>
    <x v="2"/>
    <x v="49"/>
    <x v="3"/>
    <n v="344.4"/>
    <x v="0"/>
    <x v="0"/>
    <n v="420"/>
    <x v="0"/>
    <x v="0"/>
    <n v="344.4"/>
    <n v="1033.2"/>
    <x v="21"/>
  </r>
  <r>
    <x v="42"/>
    <x v="13"/>
    <x v="3"/>
    <x v="2"/>
    <x v="47"/>
    <x v="3"/>
    <n v="844.6"/>
    <x v="0"/>
    <x v="0"/>
    <n v="1030"/>
    <x v="0"/>
    <x v="0"/>
    <n v="844.6"/>
    <n v="844.6"/>
    <x v="10"/>
  </r>
  <r>
    <x v="43"/>
    <x v="35"/>
    <x v="3"/>
    <x v="2"/>
    <x v="47"/>
    <x v="3"/>
    <n v="410"/>
    <x v="0"/>
    <x v="0"/>
    <n v="500"/>
    <x v="0"/>
    <x v="0"/>
    <n v="410"/>
    <n v="410"/>
    <x v="22"/>
  </r>
  <r>
    <x v="28"/>
    <x v="0"/>
    <x v="0"/>
    <x v="0"/>
    <x v="0"/>
    <x v="0"/>
    <m/>
    <x v="0"/>
    <x v="0"/>
    <m/>
    <x v="0"/>
    <x v="0"/>
    <n v="0"/>
    <n v="0"/>
    <x v="0"/>
  </r>
  <r>
    <x v="29"/>
    <x v="24"/>
    <x v="5"/>
    <x v="2"/>
    <x v="68"/>
    <x v="5"/>
    <m/>
    <x v="0"/>
    <x v="0"/>
    <m/>
    <x v="0"/>
    <x v="0"/>
    <n v="0"/>
    <n v="0"/>
    <x v="0"/>
  </r>
  <r>
    <x v="30"/>
    <x v="51"/>
    <x v="5"/>
    <x v="4"/>
    <x v="89"/>
    <x v="5"/>
    <m/>
    <x v="0"/>
    <x v="0"/>
    <m/>
    <x v="0"/>
    <x v="0"/>
    <n v="0"/>
    <n v="0"/>
    <x v="0"/>
  </r>
  <r>
    <x v="31"/>
    <x v="26"/>
    <x v="5"/>
    <x v="2"/>
    <x v="90"/>
    <x v="5"/>
    <m/>
    <x v="0"/>
    <x v="0"/>
    <m/>
    <x v="0"/>
    <x v="0"/>
    <n v="0"/>
    <n v="0"/>
    <x v="0"/>
  </r>
  <r>
    <x v="32"/>
    <x v="27"/>
    <x v="5"/>
    <x v="2"/>
    <x v="87"/>
    <x v="5"/>
    <m/>
    <x v="0"/>
    <x v="0"/>
    <m/>
    <x v="0"/>
    <x v="0"/>
    <n v="0"/>
    <n v="0"/>
    <x v="0"/>
  </r>
  <r>
    <x v="33"/>
    <x v="28"/>
    <x v="6"/>
    <x v="5"/>
    <x v="47"/>
    <x v="4"/>
    <m/>
    <x v="0"/>
    <x v="0"/>
    <m/>
    <x v="0"/>
    <x v="0"/>
    <n v="0"/>
    <n v="0"/>
    <x v="0"/>
  </r>
  <r>
    <x v="34"/>
    <x v="29"/>
    <x v="6"/>
    <x v="5"/>
    <x v="47"/>
    <x v="4"/>
    <m/>
    <x v="0"/>
    <x v="0"/>
    <m/>
    <x v="0"/>
    <x v="0"/>
    <n v="0"/>
    <n v="0"/>
    <x v="0"/>
  </r>
  <r>
    <x v="35"/>
    <x v="30"/>
    <x v="6"/>
    <x v="5"/>
    <x v="47"/>
    <x v="4"/>
    <n v="54.03"/>
    <x v="0"/>
    <x v="0"/>
    <m/>
    <x v="0"/>
    <x v="0"/>
    <n v="54.03"/>
    <n v="54.03"/>
    <x v="18"/>
  </r>
  <r>
    <x v="36"/>
    <x v="31"/>
    <x v="7"/>
    <x v="2"/>
    <x v="47"/>
    <x v="4"/>
    <m/>
    <x v="0"/>
    <x v="0"/>
    <m/>
    <x v="0"/>
    <x v="0"/>
    <n v="0"/>
    <n v="0"/>
    <x v="0"/>
  </r>
  <r>
    <x v="90"/>
    <x v="0"/>
    <x v="0"/>
    <x v="0"/>
    <x v="0"/>
    <x v="0"/>
    <m/>
    <x v="0"/>
    <x v="0"/>
    <m/>
    <x v="0"/>
    <x v="0"/>
    <n v="0"/>
    <n v="0"/>
    <x v="0"/>
  </r>
  <r>
    <x v="2"/>
    <x v="0"/>
    <x v="0"/>
    <x v="0"/>
    <x v="0"/>
    <x v="0"/>
    <m/>
    <x v="0"/>
    <x v="0"/>
    <m/>
    <x v="0"/>
    <x v="0"/>
    <n v="0"/>
    <n v="0"/>
    <x v="0"/>
  </r>
  <r>
    <x v="3"/>
    <x v="1"/>
    <x v="1"/>
    <x v="1"/>
    <x v="86"/>
    <x v="1"/>
    <m/>
    <x v="0"/>
    <x v="0"/>
    <m/>
    <x v="0"/>
    <x v="0"/>
    <n v="0"/>
    <n v="0"/>
    <x v="0"/>
  </r>
  <r>
    <x v="6"/>
    <x v="4"/>
    <x v="2"/>
    <x v="2"/>
    <x v="91"/>
    <x v="2"/>
    <m/>
    <x v="0"/>
    <x v="0"/>
    <m/>
    <x v="0"/>
    <x v="0"/>
    <n v="0"/>
    <n v="0"/>
    <x v="0"/>
  </r>
  <r>
    <x v="9"/>
    <x v="7"/>
    <x v="2"/>
    <x v="2"/>
    <x v="91"/>
    <x v="2"/>
    <n v="93"/>
    <x v="0"/>
    <x v="0"/>
    <n v="170"/>
    <x v="0"/>
    <x v="0"/>
    <n v="93"/>
    <n v="2325"/>
    <x v="4"/>
  </r>
  <r>
    <x v="10"/>
    <x v="8"/>
    <x v="2"/>
    <x v="2"/>
    <x v="74"/>
    <x v="2"/>
    <n v="98"/>
    <x v="0"/>
    <x v="0"/>
    <n v="179"/>
    <x v="0"/>
    <x v="0"/>
    <n v="98"/>
    <n v="4900"/>
    <x v="5"/>
  </r>
  <r>
    <x v="11"/>
    <x v="9"/>
    <x v="2"/>
    <x v="2"/>
    <x v="91"/>
    <x v="2"/>
    <n v="22"/>
    <x v="0"/>
    <x v="0"/>
    <n v="40"/>
    <x v="0"/>
    <x v="0"/>
    <n v="22"/>
    <n v="550"/>
    <x v="6"/>
  </r>
  <r>
    <x v="28"/>
    <x v="0"/>
    <x v="0"/>
    <x v="0"/>
    <x v="0"/>
    <x v="0"/>
    <m/>
    <x v="0"/>
    <x v="0"/>
    <m/>
    <x v="0"/>
    <x v="0"/>
    <n v="0"/>
    <n v="0"/>
    <x v="0"/>
  </r>
  <r>
    <x v="29"/>
    <x v="24"/>
    <x v="5"/>
    <x v="2"/>
    <x v="92"/>
    <x v="5"/>
    <m/>
    <x v="0"/>
    <x v="0"/>
    <m/>
    <x v="0"/>
    <x v="0"/>
    <n v="0"/>
    <n v="0"/>
    <x v="0"/>
  </r>
  <r>
    <x v="30"/>
    <x v="51"/>
    <x v="5"/>
    <x v="4"/>
    <x v="93"/>
    <x v="5"/>
    <m/>
    <x v="0"/>
    <x v="0"/>
    <m/>
    <x v="0"/>
    <x v="0"/>
    <n v="0"/>
    <n v="0"/>
    <x v="0"/>
  </r>
  <r>
    <x v="31"/>
    <x v="26"/>
    <x v="5"/>
    <x v="2"/>
    <x v="94"/>
    <x v="5"/>
    <m/>
    <x v="0"/>
    <x v="0"/>
    <m/>
    <x v="0"/>
    <x v="0"/>
    <n v="0"/>
    <n v="0"/>
    <x v="0"/>
  </r>
  <r>
    <x v="32"/>
    <x v="27"/>
    <x v="5"/>
    <x v="2"/>
    <x v="91"/>
    <x v="5"/>
    <m/>
    <x v="0"/>
    <x v="0"/>
    <m/>
    <x v="0"/>
    <x v="0"/>
    <n v="0"/>
    <n v="0"/>
    <x v="0"/>
  </r>
  <r>
    <x v="33"/>
    <x v="28"/>
    <x v="6"/>
    <x v="5"/>
    <x v="47"/>
    <x v="4"/>
    <m/>
    <x v="0"/>
    <x v="0"/>
    <m/>
    <x v="0"/>
    <x v="0"/>
    <n v="0"/>
    <n v="0"/>
    <x v="0"/>
  </r>
  <r>
    <x v="34"/>
    <x v="29"/>
    <x v="6"/>
    <x v="5"/>
    <x v="47"/>
    <x v="4"/>
    <m/>
    <x v="0"/>
    <x v="0"/>
    <m/>
    <x v="0"/>
    <x v="0"/>
    <n v="0"/>
    <n v="0"/>
    <x v="0"/>
  </r>
  <r>
    <x v="35"/>
    <x v="30"/>
    <x v="6"/>
    <x v="5"/>
    <x v="47"/>
    <x v="4"/>
    <n v="54.03"/>
    <x v="0"/>
    <x v="0"/>
    <m/>
    <x v="0"/>
    <x v="0"/>
    <n v="54.03"/>
    <n v="54.03"/>
    <x v="18"/>
  </r>
  <r>
    <x v="36"/>
    <x v="31"/>
    <x v="7"/>
    <x v="2"/>
    <x v="47"/>
    <x v="4"/>
    <m/>
    <x v="0"/>
    <x v="0"/>
    <m/>
    <x v="0"/>
    <x v="0"/>
    <n v="0"/>
    <n v="0"/>
    <x v="0"/>
  </r>
  <r>
    <x v="73"/>
    <x v="0"/>
    <x v="0"/>
    <x v="0"/>
    <x v="0"/>
    <x v="0"/>
    <m/>
    <x v="0"/>
    <x v="0"/>
    <m/>
    <x v="0"/>
    <x v="0"/>
    <n v="0"/>
    <n v="0"/>
    <x v="0"/>
  </r>
  <r>
    <x v="2"/>
    <x v="0"/>
    <x v="0"/>
    <x v="0"/>
    <x v="0"/>
    <x v="0"/>
    <m/>
    <x v="0"/>
    <x v="0"/>
    <m/>
    <x v="0"/>
    <x v="0"/>
    <n v="0"/>
    <n v="0"/>
    <x v="0"/>
  </r>
  <r>
    <x v="3"/>
    <x v="1"/>
    <x v="1"/>
    <x v="1"/>
    <x v="50"/>
    <x v="1"/>
    <m/>
    <x v="0"/>
    <x v="0"/>
    <m/>
    <x v="0"/>
    <x v="0"/>
    <n v="0"/>
    <n v="0"/>
    <x v="0"/>
  </r>
  <r>
    <x v="4"/>
    <x v="2"/>
    <x v="2"/>
    <x v="2"/>
    <x v="52"/>
    <x v="2"/>
    <n v="2590"/>
    <x v="0"/>
    <x v="0"/>
    <n v="4710"/>
    <x v="0"/>
    <x v="0"/>
    <n v="2590"/>
    <n v="15540"/>
    <x v="1"/>
  </r>
  <r>
    <x v="6"/>
    <x v="4"/>
    <x v="2"/>
    <x v="2"/>
    <x v="95"/>
    <x v="2"/>
    <m/>
    <x v="0"/>
    <x v="0"/>
    <m/>
    <x v="0"/>
    <x v="0"/>
    <n v="0"/>
    <n v="0"/>
    <x v="0"/>
  </r>
  <r>
    <x v="7"/>
    <x v="5"/>
    <x v="2"/>
    <x v="2"/>
    <x v="96"/>
    <x v="2"/>
    <n v="105"/>
    <x v="0"/>
    <x v="0"/>
    <n v="191"/>
    <x v="0"/>
    <x v="0"/>
    <n v="105"/>
    <n v="8400"/>
    <x v="2"/>
  </r>
  <r>
    <x v="8"/>
    <x v="6"/>
    <x v="2"/>
    <x v="2"/>
    <x v="96"/>
    <x v="2"/>
    <n v="65"/>
    <x v="0"/>
    <x v="0"/>
    <n v="120"/>
    <x v="0"/>
    <x v="0"/>
    <n v="65"/>
    <n v="5200"/>
    <x v="3"/>
  </r>
  <r>
    <x v="5"/>
    <x v="3"/>
    <x v="2"/>
    <x v="2"/>
    <x v="47"/>
    <x v="2"/>
    <m/>
    <x v="0"/>
    <x v="0"/>
    <m/>
    <x v="0"/>
    <x v="0"/>
    <n v="0"/>
    <n v="0"/>
    <x v="0"/>
  </r>
  <r>
    <x v="9"/>
    <x v="7"/>
    <x v="2"/>
    <x v="2"/>
    <x v="56"/>
    <x v="2"/>
    <n v="93"/>
    <x v="0"/>
    <x v="0"/>
    <n v="170"/>
    <x v="0"/>
    <x v="0"/>
    <n v="93"/>
    <n v="2232"/>
    <x v="4"/>
  </r>
  <r>
    <x v="10"/>
    <x v="8"/>
    <x v="2"/>
    <x v="2"/>
    <x v="92"/>
    <x v="2"/>
    <n v="98"/>
    <x v="0"/>
    <x v="0"/>
    <n v="179"/>
    <x v="0"/>
    <x v="0"/>
    <n v="98"/>
    <n v="4704"/>
    <x v="5"/>
  </r>
  <r>
    <x v="11"/>
    <x v="9"/>
    <x v="2"/>
    <x v="2"/>
    <x v="56"/>
    <x v="2"/>
    <n v="22"/>
    <x v="0"/>
    <x v="0"/>
    <n v="40"/>
    <x v="0"/>
    <x v="0"/>
    <n v="22"/>
    <n v="528"/>
    <x v="6"/>
  </r>
  <r>
    <x v="38"/>
    <x v="0"/>
    <x v="0"/>
    <x v="0"/>
    <x v="0"/>
    <x v="0"/>
    <m/>
    <x v="0"/>
    <x v="0"/>
    <m/>
    <x v="0"/>
    <x v="0"/>
    <n v="0"/>
    <n v="0"/>
    <x v="0"/>
  </r>
  <r>
    <x v="39"/>
    <x v="32"/>
    <x v="3"/>
    <x v="3"/>
    <x v="47"/>
    <x v="3"/>
    <n v="23780"/>
    <x v="0"/>
    <x v="0"/>
    <n v="29000"/>
    <x v="0"/>
    <x v="0"/>
    <n v="23780"/>
    <n v="23780"/>
    <x v="19"/>
  </r>
  <r>
    <x v="18"/>
    <x v="15"/>
    <x v="3"/>
    <x v="2"/>
    <x v="47"/>
    <x v="3"/>
    <n v="811.8"/>
    <x v="0"/>
    <x v="0"/>
    <n v="990"/>
    <x v="0"/>
    <x v="0"/>
    <n v="811.8"/>
    <n v="811.8"/>
    <x v="11"/>
  </r>
  <r>
    <x v="40"/>
    <x v="33"/>
    <x v="3"/>
    <x v="2"/>
    <x v="47"/>
    <x v="3"/>
    <n v="1385.8"/>
    <x v="0"/>
    <x v="0"/>
    <n v="1690"/>
    <x v="0"/>
    <x v="0"/>
    <n v="1385.8"/>
    <n v="1385.8"/>
    <x v="20"/>
  </r>
  <r>
    <x v="41"/>
    <x v="34"/>
    <x v="3"/>
    <x v="2"/>
    <x v="97"/>
    <x v="3"/>
    <n v="344.4"/>
    <x v="0"/>
    <x v="0"/>
    <n v="420"/>
    <x v="0"/>
    <x v="0"/>
    <n v="344.4"/>
    <n v="3099.6"/>
    <x v="21"/>
  </r>
  <r>
    <x v="42"/>
    <x v="13"/>
    <x v="3"/>
    <x v="2"/>
    <x v="47"/>
    <x v="3"/>
    <n v="844.6"/>
    <x v="0"/>
    <x v="0"/>
    <n v="1030"/>
    <x v="0"/>
    <x v="0"/>
    <n v="844.6"/>
    <n v="844.6"/>
    <x v="10"/>
  </r>
  <r>
    <x v="43"/>
    <x v="35"/>
    <x v="3"/>
    <x v="2"/>
    <x v="47"/>
    <x v="3"/>
    <n v="410"/>
    <x v="0"/>
    <x v="0"/>
    <n v="500"/>
    <x v="0"/>
    <x v="0"/>
    <n v="410"/>
    <n v="410"/>
    <x v="22"/>
  </r>
  <r>
    <x v="77"/>
    <x v="50"/>
    <x v="9"/>
    <x v="2"/>
    <x v="47"/>
    <x v="7"/>
    <n v="13966.84"/>
    <x v="0"/>
    <x v="0"/>
    <n v="18250"/>
    <x v="0"/>
    <x v="0"/>
    <n v="13966.84"/>
    <n v="13966.84"/>
    <x v="32"/>
  </r>
  <r>
    <x v="28"/>
    <x v="0"/>
    <x v="0"/>
    <x v="0"/>
    <x v="0"/>
    <x v="0"/>
    <m/>
    <x v="0"/>
    <x v="0"/>
    <m/>
    <x v="0"/>
    <x v="0"/>
    <n v="0"/>
    <n v="0"/>
    <x v="0"/>
  </r>
  <r>
    <x v="29"/>
    <x v="24"/>
    <x v="5"/>
    <x v="2"/>
    <x v="92"/>
    <x v="5"/>
    <m/>
    <x v="0"/>
    <x v="0"/>
    <m/>
    <x v="0"/>
    <x v="0"/>
    <n v="0"/>
    <n v="0"/>
    <x v="0"/>
  </r>
  <r>
    <x v="30"/>
    <x v="51"/>
    <x v="5"/>
    <x v="4"/>
    <x v="62"/>
    <x v="5"/>
    <m/>
    <x v="0"/>
    <x v="0"/>
    <m/>
    <x v="0"/>
    <x v="0"/>
    <n v="0"/>
    <n v="0"/>
    <x v="0"/>
  </r>
  <r>
    <x v="31"/>
    <x v="26"/>
    <x v="5"/>
    <x v="2"/>
    <x v="98"/>
    <x v="5"/>
    <m/>
    <x v="0"/>
    <x v="0"/>
    <m/>
    <x v="0"/>
    <x v="0"/>
    <n v="0"/>
    <n v="0"/>
    <x v="0"/>
  </r>
  <r>
    <x v="32"/>
    <x v="27"/>
    <x v="5"/>
    <x v="2"/>
    <x v="56"/>
    <x v="5"/>
    <m/>
    <x v="0"/>
    <x v="0"/>
    <m/>
    <x v="0"/>
    <x v="0"/>
    <n v="0"/>
    <n v="0"/>
    <x v="0"/>
  </r>
  <r>
    <x v="33"/>
    <x v="28"/>
    <x v="6"/>
    <x v="5"/>
    <x v="47"/>
    <x v="4"/>
    <m/>
    <x v="0"/>
    <x v="0"/>
    <m/>
    <x v="0"/>
    <x v="0"/>
    <n v="0"/>
    <n v="0"/>
    <x v="0"/>
  </r>
  <r>
    <x v="34"/>
    <x v="29"/>
    <x v="6"/>
    <x v="5"/>
    <x v="47"/>
    <x v="4"/>
    <m/>
    <x v="0"/>
    <x v="0"/>
    <m/>
    <x v="0"/>
    <x v="0"/>
    <n v="0"/>
    <n v="0"/>
    <x v="0"/>
  </r>
  <r>
    <x v="35"/>
    <x v="30"/>
    <x v="6"/>
    <x v="5"/>
    <x v="47"/>
    <x v="4"/>
    <n v="54.03"/>
    <x v="0"/>
    <x v="0"/>
    <m/>
    <x v="0"/>
    <x v="0"/>
    <n v="54.03"/>
    <n v="54.03"/>
    <x v="18"/>
  </r>
  <r>
    <x v="36"/>
    <x v="31"/>
    <x v="7"/>
    <x v="2"/>
    <x v="47"/>
    <x v="4"/>
    <m/>
    <x v="0"/>
    <x v="0"/>
    <m/>
    <x v="0"/>
    <x v="0"/>
    <n v="0"/>
    <n v="0"/>
    <x v="0"/>
  </r>
  <r>
    <x v="74"/>
    <x v="0"/>
    <x v="0"/>
    <x v="0"/>
    <x v="0"/>
    <x v="0"/>
    <m/>
    <x v="0"/>
    <x v="0"/>
    <m/>
    <x v="0"/>
    <x v="0"/>
    <n v="0"/>
    <n v="0"/>
    <x v="0"/>
  </r>
  <r>
    <x v="2"/>
    <x v="0"/>
    <x v="0"/>
    <x v="0"/>
    <x v="0"/>
    <x v="0"/>
    <m/>
    <x v="0"/>
    <x v="0"/>
    <m/>
    <x v="0"/>
    <x v="0"/>
    <n v="0"/>
    <n v="0"/>
    <x v="0"/>
  </r>
  <r>
    <x v="3"/>
    <x v="1"/>
    <x v="1"/>
    <x v="1"/>
    <x v="99"/>
    <x v="1"/>
    <m/>
    <x v="0"/>
    <x v="0"/>
    <m/>
    <x v="0"/>
    <x v="0"/>
    <n v="0"/>
    <n v="0"/>
    <x v="0"/>
  </r>
  <r>
    <x v="4"/>
    <x v="2"/>
    <x v="2"/>
    <x v="2"/>
    <x v="48"/>
    <x v="2"/>
    <n v="2590"/>
    <x v="0"/>
    <x v="0"/>
    <n v="4710"/>
    <x v="0"/>
    <x v="0"/>
    <n v="2590"/>
    <n v="5180"/>
    <x v="1"/>
  </r>
  <r>
    <x v="6"/>
    <x v="4"/>
    <x v="2"/>
    <x v="2"/>
    <x v="100"/>
    <x v="2"/>
    <m/>
    <x v="0"/>
    <x v="0"/>
    <m/>
    <x v="0"/>
    <x v="0"/>
    <n v="0"/>
    <n v="0"/>
    <x v="0"/>
  </r>
  <r>
    <x v="7"/>
    <x v="5"/>
    <x v="2"/>
    <x v="2"/>
    <x v="48"/>
    <x v="2"/>
    <n v="105"/>
    <x v="0"/>
    <x v="0"/>
    <n v="191"/>
    <x v="0"/>
    <x v="0"/>
    <n v="105"/>
    <n v="210"/>
    <x v="2"/>
  </r>
  <r>
    <x v="8"/>
    <x v="6"/>
    <x v="2"/>
    <x v="2"/>
    <x v="56"/>
    <x v="2"/>
    <n v="65"/>
    <x v="0"/>
    <x v="0"/>
    <n v="120"/>
    <x v="0"/>
    <x v="0"/>
    <n v="65"/>
    <n v="1560"/>
    <x v="3"/>
  </r>
  <r>
    <x v="5"/>
    <x v="3"/>
    <x v="2"/>
    <x v="2"/>
    <x v="47"/>
    <x v="2"/>
    <m/>
    <x v="0"/>
    <x v="0"/>
    <m/>
    <x v="0"/>
    <x v="0"/>
    <n v="0"/>
    <n v="0"/>
    <x v="0"/>
  </r>
  <r>
    <x v="9"/>
    <x v="7"/>
    <x v="2"/>
    <x v="2"/>
    <x v="100"/>
    <x v="2"/>
    <n v="93"/>
    <x v="0"/>
    <x v="0"/>
    <n v="170"/>
    <x v="0"/>
    <x v="0"/>
    <n v="93"/>
    <n v="2139"/>
    <x v="4"/>
  </r>
  <r>
    <x v="10"/>
    <x v="8"/>
    <x v="2"/>
    <x v="2"/>
    <x v="78"/>
    <x v="2"/>
    <n v="98"/>
    <x v="0"/>
    <x v="0"/>
    <n v="179"/>
    <x v="0"/>
    <x v="0"/>
    <n v="98"/>
    <n v="4508"/>
    <x v="5"/>
  </r>
  <r>
    <x v="11"/>
    <x v="9"/>
    <x v="2"/>
    <x v="2"/>
    <x v="100"/>
    <x v="2"/>
    <n v="22"/>
    <x v="0"/>
    <x v="0"/>
    <n v="40"/>
    <x v="0"/>
    <x v="0"/>
    <n v="22"/>
    <n v="506"/>
    <x v="6"/>
  </r>
  <r>
    <x v="38"/>
    <x v="0"/>
    <x v="0"/>
    <x v="0"/>
    <x v="0"/>
    <x v="0"/>
    <m/>
    <x v="0"/>
    <x v="0"/>
    <m/>
    <x v="0"/>
    <x v="0"/>
    <n v="0"/>
    <n v="0"/>
    <x v="0"/>
  </r>
  <r>
    <x v="39"/>
    <x v="32"/>
    <x v="3"/>
    <x v="3"/>
    <x v="47"/>
    <x v="3"/>
    <n v="23780"/>
    <x v="0"/>
    <x v="0"/>
    <n v="29000"/>
    <x v="0"/>
    <x v="0"/>
    <n v="23780"/>
    <n v="23780"/>
    <x v="19"/>
  </r>
  <r>
    <x v="18"/>
    <x v="15"/>
    <x v="3"/>
    <x v="2"/>
    <x v="47"/>
    <x v="3"/>
    <n v="811.8"/>
    <x v="0"/>
    <x v="0"/>
    <n v="990"/>
    <x v="0"/>
    <x v="0"/>
    <n v="811.8"/>
    <n v="811.8"/>
    <x v="11"/>
  </r>
  <r>
    <x v="40"/>
    <x v="33"/>
    <x v="3"/>
    <x v="2"/>
    <x v="47"/>
    <x v="3"/>
    <n v="1385.8"/>
    <x v="0"/>
    <x v="0"/>
    <n v="1690"/>
    <x v="0"/>
    <x v="0"/>
    <n v="1385.8"/>
    <n v="1385.8"/>
    <x v="20"/>
  </r>
  <r>
    <x v="41"/>
    <x v="34"/>
    <x v="3"/>
    <x v="2"/>
    <x v="50"/>
    <x v="3"/>
    <n v="344.4"/>
    <x v="0"/>
    <x v="0"/>
    <n v="420"/>
    <x v="0"/>
    <x v="0"/>
    <n v="344.4"/>
    <n v="1377.6"/>
    <x v="21"/>
  </r>
  <r>
    <x v="42"/>
    <x v="13"/>
    <x v="3"/>
    <x v="2"/>
    <x v="47"/>
    <x v="3"/>
    <n v="844.6"/>
    <x v="0"/>
    <x v="0"/>
    <n v="1030"/>
    <x v="0"/>
    <x v="0"/>
    <n v="844.6"/>
    <n v="844.6"/>
    <x v="10"/>
  </r>
  <r>
    <x v="43"/>
    <x v="35"/>
    <x v="3"/>
    <x v="2"/>
    <x v="47"/>
    <x v="3"/>
    <n v="410"/>
    <x v="0"/>
    <x v="0"/>
    <n v="500"/>
    <x v="0"/>
    <x v="0"/>
    <n v="410"/>
    <n v="410"/>
    <x v="22"/>
  </r>
  <r>
    <x v="77"/>
    <x v="50"/>
    <x v="9"/>
    <x v="2"/>
    <x v="47"/>
    <x v="7"/>
    <n v="13966.84"/>
    <x v="0"/>
    <x v="0"/>
    <n v="18250"/>
    <x v="0"/>
    <x v="0"/>
    <n v="13966.84"/>
    <n v="13966.84"/>
    <x v="32"/>
  </r>
  <r>
    <x v="28"/>
    <x v="0"/>
    <x v="0"/>
    <x v="0"/>
    <x v="0"/>
    <x v="0"/>
    <m/>
    <x v="0"/>
    <x v="0"/>
    <m/>
    <x v="0"/>
    <x v="0"/>
    <n v="0"/>
    <n v="0"/>
    <x v="0"/>
  </r>
  <r>
    <x v="29"/>
    <x v="24"/>
    <x v="5"/>
    <x v="2"/>
    <x v="78"/>
    <x v="5"/>
    <m/>
    <x v="0"/>
    <x v="0"/>
    <m/>
    <x v="0"/>
    <x v="0"/>
    <n v="0"/>
    <n v="0"/>
    <x v="0"/>
  </r>
  <r>
    <x v="30"/>
    <x v="51"/>
    <x v="5"/>
    <x v="4"/>
    <x v="101"/>
    <x v="5"/>
    <m/>
    <x v="0"/>
    <x v="0"/>
    <m/>
    <x v="0"/>
    <x v="0"/>
    <n v="0"/>
    <n v="0"/>
    <x v="0"/>
  </r>
  <r>
    <x v="31"/>
    <x v="26"/>
    <x v="5"/>
    <x v="2"/>
    <x v="102"/>
    <x v="5"/>
    <m/>
    <x v="0"/>
    <x v="0"/>
    <m/>
    <x v="0"/>
    <x v="0"/>
    <n v="0"/>
    <n v="0"/>
    <x v="0"/>
  </r>
  <r>
    <x v="32"/>
    <x v="27"/>
    <x v="5"/>
    <x v="2"/>
    <x v="100"/>
    <x v="5"/>
    <m/>
    <x v="0"/>
    <x v="0"/>
    <m/>
    <x v="0"/>
    <x v="0"/>
    <n v="0"/>
    <n v="0"/>
    <x v="0"/>
  </r>
  <r>
    <x v="33"/>
    <x v="28"/>
    <x v="6"/>
    <x v="5"/>
    <x v="47"/>
    <x v="4"/>
    <m/>
    <x v="0"/>
    <x v="0"/>
    <m/>
    <x v="0"/>
    <x v="0"/>
    <n v="0"/>
    <n v="0"/>
    <x v="0"/>
  </r>
  <r>
    <x v="34"/>
    <x v="29"/>
    <x v="6"/>
    <x v="5"/>
    <x v="47"/>
    <x v="4"/>
    <m/>
    <x v="0"/>
    <x v="0"/>
    <m/>
    <x v="0"/>
    <x v="0"/>
    <n v="0"/>
    <n v="0"/>
    <x v="0"/>
  </r>
  <r>
    <x v="35"/>
    <x v="30"/>
    <x v="6"/>
    <x v="5"/>
    <x v="47"/>
    <x v="4"/>
    <n v="54.03"/>
    <x v="0"/>
    <x v="0"/>
    <m/>
    <x v="0"/>
    <x v="0"/>
    <n v="54.03"/>
    <n v="54.03"/>
    <x v="18"/>
  </r>
  <r>
    <x v="36"/>
    <x v="31"/>
    <x v="7"/>
    <x v="2"/>
    <x v="47"/>
    <x v="4"/>
    <m/>
    <x v="0"/>
    <x v="0"/>
    <m/>
    <x v="0"/>
    <x v="0"/>
    <n v="0"/>
    <n v="0"/>
    <x v="0"/>
  </r>
  <r>
    <x v="91"/>
    <x v="0"/>
    <x v="0"/>
    <x v="0"/>
    <x v="0"/>
    <x v="0"/>
    <m/>
    <x v="0"/>
    <x v="0"/>
    <m/>
    <x v="0"/>
    <x v="0"/>
    <n v="0"/>
    <n v="0"/>
    <x v="0"/>
  </r>
  <r>
    <x v="92"/>
    <x v="0"/>
    <x v="0"/>
    <x v="0"/>
    <x v="0"/>
    <x v="0"/>
    <m/>
    <x v="0"/>
    <x v="0"/>
    <m/>
    <x v="0"/>
    <x v="0"/>
    <n v="0"/>
    <n v="0"/>
    <x v="0"/>
  </r>
  <r>
    <x v="38"/>
    <x v="0"/>
    <x v="0"/>
    <x v="0"/>
    <x v="0"/>
    <x v="0"/>
    <m/>
    <x v="0"/>
    <x v="0"/>
    <m/>
    <x v="0"/>
    <x v="0"/>
    <n v="0"/>
    <n v="0"/>
    <x v="0"/>
  </r>
  <r>
    <x v="53"/>
    <x v="36"/>
    <x v="3"/>
    <x v="2"/>
    <x v="47"/>
    <x v="3"/>
    <n v="3706.4"/>
    <x v="0"/>
    <x v="0"/>
    <n v="4520"/>
    <x v="0"/>
    <x v="0"/>
    <n v="3706.4"/>
    <n v="3706.4"/>
    <x v="23"/>
  </r>
  <r>
    <x v="54"/>
    <x v="37"/>
    <x v="3"/>
    <x v="2"/>
    <x v="47"/>
    <x v="3"/>
    <n v="237.8"/>
    <x v="0"/>
    <x v="0"/>
    <n v="290"/>
    <x v="0"/>
    <x v="0"/>
    <n v="237.8"/>
    <n v="237.8"/>
    <x v="24"/>
  </r>
  <r>
    <x v="55"/>
    <x v="38"/>
    <x v="3"/>
    <x v="2"/>
    <x v="47"/>
    <x v="3"/>
    <n v="1746.6"/>
    <x v="0"/>
    <x v="0"/>
    <n v="2130"/>
    <x v="0"/>
    <x v="0"/>
    <n v="1746.6"/>
    <n v="1746.6"/>
    <x v="25"/>
  </r>
  <r>
    <x v="56"/>
    <x v="39"/>
    <x v="3"/>
    <x v="2"/>
    <x v="47"/>
    <x v="3"/>
    <n v="237.8"/>
    <x v="0"/>
    <x v="0"/>
    <n v="290"/>
    <x v="0"/>
    <x v="0"/>
    <n v="237.8"/>
    <n v="237.8"/>
    <x v="24"/>
  </r>
  <r>
    <x v="57"/>
    <x v="40"/>
    <x v="8"/>
    <x v="2"/>
    <x v="47"/>
    <x v="6"/>
    <m/>
    <x v="1"/>
    <x v="0"/>
    <m/>
    <x v="1"/>
    <x v="0"/>
    <n v="44064"/>
    <n v="44064"/>
    <x v="26"/>
  </r>
  <r>
    <x v="58"/>
    <x v="41"/>
    <x v="8"/>
    <x v="2"/>
    <x v="48"/>
    <x v="6"/>
    <m/>
    <x v="0"/>
    <x v="0"/>
    <m/>
    <x v="0"/>
    <x v="0"/>
    <n v="0"/>
    <n v="0"/>
    <x v="0"/>
  </r>
  <r>
    <x v="59"/>
    <x v="42"/>
    <x v="8"/>
    <x v="2"/>
    <x v="47"/>
    <x v="6"/>
    <m/>
    <x v="0"/>
    <x v="0"/>
    <m/>
    <x v="0"/>
    <x v="0"/>
    <n v="0"/>
    <n v="0"/>
    <x v="0"/>
  </r>
  <r>
    <x v="60"/>
    <x v="43"/>
    <x v="8"/>
    <x v="2"/>
    <x v="47"/>
    <x v="6"/>
    <m/>
    <x v="2"/>
    <x v="0"/>
    <m/>
    <x v="2"/>
    <x v="0"/>
    <n v="10064"/>
    <n v="10064"/>
    <x v="27"/>
  </r>
  <r>
    <x v="93"/>
    <x v="0"/>
    <x v="0"/>
    <x v="0"/>
    <x v="0"/>
    <x v="0"/>
    <m/>
    <x v="0"/>
    <x v="0"/>
    <m/>
    <x v="0"/>
    <x v="0"/>
    <n v="0"/>
    <n v="0"/>
    <x v="0"/>
  </r>
  <r>
    <x v="38"/>
    <x v="0"/>
    <x v="0"/>
    <x v="0"/>
    <x v="0"/>
    <x v="0"/>
    <m/>
    <x v="0"/>
    <x v="0"/>
    <m/>
    <x v="0"/>
    <x v="0"/>
    <n v="0"/>
    <n v="0"/>
    <x v="0"/>
  </r>
  <r>
    <x v="53"/>
    <x v="36"/>
    <x v="3"/>
    <x v="2"/>
    <x v="47"/>
    <x v="3"/>
    <n v="3706.4"/>
    <x v="0"/>
    <x v="0"/>
    <n v="4520"/>
    <x v="0"/>
    <x v="0"/>
    <n v="3706.4"/>
    <n v="3706.4"/>
    <x v="23"/>
  </r>
  <r>
    <x v="54"/>
    <x v="37"/>
    <x v="3"/>
    <x v="2"/>
    <x v="47"/>
    <x v="3"/>
    <n v="237.8"/>
    <x v="0"/>
    <x v="0"/>
    <n v="290"/>
    <x v="0"/>
    <x v="0"/>
    <n v="237.8"/>
    <n v="237.8"/>
    <x v="24"/>
  </r>
  <r>
    <x v="55"/>
    <x v="38"/>
    <x v="3"/>
    <x v="2"/>
    <x v="47"/>
    <x v="3"/>
    <n v="1746.6"/>
    <x v="0"/>
    <x v="0"/>
    <n v="2130"/>
    <x v="0"/>
    <x v="0"/>
    <n v="1746.6"/>
    <n v="1746.6"/>
    <x v="25"/>
  </r>
  <r>
    <x v="56"/>
    <x v="39"/>
    <x v="3"/>
    <x v="2"/>
    <x v="47"/>
    <x v="3"/>
    <n v="237.8"/>
    <x v="0"/>
    <x v="0"/>
    <n v="290"/>
    <x v="0"/>
    <x v="0"/>
    <n v="237.8"/>
    <n v="237.8"/>
    <x v="24"/>
  </r>
  <r>
    <x v="57"/>
    <x v="40"/>
    <x v="8"/>
    <x v="2"/>
    <x v="47"/>
    <x v="6"/>
    <m/>
    <x v="1"/>
    <x v="0"/>
    <m/>
    <x v="1"/>
    <x v="0"/>
    <n v="44064"/>
    <n v="44064"/>
    <x v="26"/>
  </r>
  <r>
    <x v="58"/>
    <x v="41"/>
    <x v="8"/>
    <x v="2"/>
    <x v="48"/>
    <x v="6"/>
    <m/>
    <x v="0"/>
    <x v="0"/>
    <m/>
    <x v="0"/>
    <x v="0"/>
    <n v="0"/>
    <n v="0"/>
    <x v="0"/>
  </r>
  <r>
    <x v="59"/>
    <x v="42"/>
    <x v="8"/>
    <x v="2"/>
    <x v="47"/>
    <x v="6"/>
    <m/>
    <x v="0"/>
    <x v="0"/>
    <m/>
    <x v="0"/>
    <x v="0"/>
    <n v="0"/>
    <n v="0"/>
    <x v="0"/>
  </r>
  <r>
    <x v="60"/>
    <x v="43"/>
    <x v="8"/>
    <x v="2"/>
    <x v="47"/>
    <x v="6"/>
    <m/>
    <x v="2"/>
    <x v="0"/>
    <m/>
    <x v="2"/>
    <x v="0"/>
    <n v="10064"/>
    <n v="10064"/>
    <x v="27"/>
  </r>
  <r>
    <x v="94"/>
    <x v="0"/>
    <x v="0"/>
    <x v="0"/>
    <x v="0"/>
    <x v="0"/>
    <m/>
    <x v="0"/>
    <x v="0"/>
    <m/>
    <x v="0"/>
    <x v="0"/>
    <n v="0"/>
    <n v="0"/>
    <x v="0"/>
  </r>
  <r>
    <x v="12"/>
    <x v="0"/>
    <x v="0"/>
    <x v="0"/>
    <x v="0"/>
    <x v="0"/>
    <m/>
    <x v="0"/>
    <x v="0"/>
    <m/>
    <x v="0"/>
    <x v="0"/>
    <n v="0"/>
    <n v="0"/>
    <x v="0"/>
  </r>
  <r>
    <x v="67"/>
    <x v="47"/>
    <x v="3"/>
    <x v="2"/>
    <x v="47"/>
    <x v="3"/>
    <n v="8938"/>
    <x v="0"/>
    <x v="0"/>
    <n v="10900"/>
    <x v="0"/>
    <x v="0"/>
    <n v="8938"/>
    <n v="8938"/>
    <x v="29"/>
  </r>
  <r>
    <x v="54"/>
    <x v="37"/>
    <x v="3"/>
    <x v="2"/>
    <x v="47"/>
    <x v="3"/>
    <n v="237.8"/>
    <x v="0"/>
    <x v="0"/>
    <n v="290"/>
    <x v="0"/>
    <x v="0"/>
    <n v="237.8"/>
    <n v="237.8"/>
    <x v="24"/>
  </r>
  <r>
    <x v="68"/>
    <x v="48"/>
    <x v="3"/>
    <x v="2"/>
    <x v="48"/>
    <x v="3"/>
    <n v="9881"/>
    <x v="0"/>
    <x v="0"/>
    <n v="12050"/>
    <x v="0"/>
    <x v="0"/>
    <n v="9881"/>
    <n v="19762"/>
    <x v="30"/>
  </r>
  <r>
    <x v="69"/>
    <x v="49"/>
    <x v="8"/>
    <x v="2"/>
    <x v="47"/>
    <x v="6"/>
    <m/>
    <x v="4"/>
    <x v="0"/>
    <m/>
    <x v="4"/>
    <x v="0"/>
    <n v="97376"/>
    <n v="97376"/>
    <x v="31"/>
  </r>
  <r>
    <x v="70"/>
    <x v="46"/>
    <x v="8"/>
    <x v="2"/>
    <x v="48"/>
    <x v="6"/>
    <m/>
    <x v="3"/>
    <x v="0"/>
    <m/>
    <x v="3"/>
    <x v="0"/>
    <n v="44880"/>
    <n v="89760"/>
    <x v="28"/>
  </r>
  <r>
    <x v="71"/>
    <x v="45"/>
    <x v="8"/>
    <x v="2"/>
    <x v="49"/>
    <x v="6"/>
    <m/>
    <x v="0"/>
    <x v="0"/>
    <m/>
    <x v="0"/>
    <x v="0"/>
    <n v="0"/>
    <n v="0"/>
    <x v="0"/>
  </r>
  <r>
    <x v="60"/>
    <x v="43"/>
    <x v="8"/>
    <x v="2"/>
    <x v="47"/>
    <x v="6"/>
    <m/>
    <x v="2"/>
    <x v="0"/>
    <m/>
    <x v="2"/>
    <x v="0"/>
    <n v="10064"/>
    <n v="10064"/>
    <x v="27"/>
  </r>
  <r>
    <x v="95"/>
    <x v="0"/>
    <x v="0"/>
    <x v="0"/>
    <x v="0"/>
    <x v="0"/>
    <m/>
    <x v="0"/>
    <x v="0"/>
    <m/>
    <x v="0"/>
    <x v="0"/>
    <n v="0"/>
    <n v="0"/>
    <x v="0"/>
  </r>
  <r>
    <x v="38"/>
    <x v="0"/>
    <x v="0"/>
    <x v="0"/>
    <x v="0"/>
    <x v="0"/>
    <m/>
    <x v="0"/>
    <x v="0"/>
    <m/>
    <x v="0"/>
    <x v="0"/>
    <n v="0"/>
    <n v="0"/>
    <x v="0"/>
  </r>
  <r>
    <x v="53"/>
    <x v="36"/>
    <x v="3"/>
    <x v="2"/>
    <x v="47"/>
    <x v="3"/>
    <n v="3706.4"/>
    <x v="0"/>
    <x v="0"/>
    <n v="4520"/>
    <x v="0"/>
    <x v="0"/>
    <n v="3706.4"/>
    <n v="3706.4"/>
    <x v="23"/>
  </r>
  <r>
    <x v="54"/>
    <x v="37"/>
    <x v="3"/>
    <x v="2"/>
    <x v="47"/>
    <x v="3"/>
    <n v="237.8"/>
    <x v="0"/>
    <x v="0"/>
    <n v="290"/>
    <x v="0"/>
    <x v="0"/>
    <n v="237.8"/>
    <n v="237.8"/>
    <x v="24"/>
  </r>
  <r>
    <x v="55"/>
    <x v="38"/>
    <x v="3"/>
    <x v="2"/>
    <x v="47"/>
    <x v="3"/>
    <n v="1746.6"/>
    <x v="0"/>
    <x v="0"/>
    <n v="2130"/>
    <x v="0"/>
    <x v="0"/>
    <n v="1746.6"/>
    <n v="1746.6"/>
    <x v="25"/>
  </r>
  <r>
    <x v="56"/>
    <x v="39"/>
    <x v="3"/>
    <x v="2"/>
    <x v="47"/>
    <x v="3"/>
    <n v="237.8"/>
    <x v="0"/>
    <x v="0"/>
    <n v="290"/>
    <x v="0"/>
    <x v="0"/>
    <n v="237.8"/>
    <n v="237.8"/>
    <x v="24"/>
  </r>
  <r>
    <x v="57"/>
    <x v="40"/>
    <x v="8"/>
    <x v="2"/>
    <x v="47"/>
    <x v="6"/>
    <m/>
    <x v="1"/>
    <x v="0"/>
    <m/>
    <x v="1"/>
    <x v="0"/>
    <n v="44064"/>
    <n v="44064"/>
    <x v="26"/>
  </r>
  <r>
    <x v="58"/>
    <x v="41"/>
    <x v="8"/>
    <x v="2"/>
    <x v="48"/>
    <x v="6"/>
    <m/>
    <x v="0"/>
    <x v="0"/>
    <m/>
    <x v="0"/>
    <x v="0"/>
    <n v="0"/>
    <n v="0"/>
    <x v="0"/>
  </r>
  <r>
    <x v="59"/>
    <x v="42"/>
    <x v="8"/>
    <x v="2"/>
    <x v="47"/>
    <x v="6"/>
    <m/>
    <x v="0"/>
    <x v="0"/>
    <m/>
    <x v="0"/>
    <x v="0"/>
    <n v="0"/>
    <n v="0"/>
    <x v="0"/>
  </r>
  <r>
    <x v="60"/>
    <x v="43"/>
    <x v="8"/>
    <x v="2"/>
    <x v="47"/>
    <x v="6"/>
    <m/>
    <x v="2"/>
    <x v="0"/>
    <m/>
    <x v="2"/>
    <x v="0"/>
    <n v="10064"/>
    <n v="10064"/>
    <x v="27"/>
  </r>
  <r>
    <x v="96"/>
    <x v="0"/>
    <x v="0"/>
    <x v="0"/>
    <x v="0"/>
    <x v="0"/>
    <m/>
    <x v="0"/>
    <x v="0"/>
    <m/>
    <x v="0"/>
    <x v="0"/>
    <n v="0"/>
    <n v="0"/>
    <x v="0"/>
  </r>
  <r>
    <x v="38"/>
    <x v="0"/>
    <x v="0"/>
    <x v="0"/>
    <x v="0"/>
    <x v="0"/>
    <m/>
    <x v="0"/>
    <x v="0"/>
    <m/>
    <x v="0"/>
    <x v="0"/>
    <n v="0"/>
    <n v="0"/>
    <x v="0"/>
  </r>
  <r>
    <x v="53"/>
    <x v="36"/>
    <x v="3"/>
    <x v="2"/>
    <x v="47"/>
    <x v="3"/>
    <n v="3706.4"/>
    <x v="0"/>
    <x v="0"/>
    <n v="4520"/>
    <x v="0"/>
    <x v="0"/>
    <n v="3706.4"/>
    <n v="3706.4"/>
    <x v="23"/>
  </r>
  <r>
    <x v="54"/>
    <x v="37"/>
    <x v="3"/>
    <x v="2"/>
    <x v="47"/>
    <x v="3"/>
    <n v="237.8"/>
    <x v="0"/>
    <x v="0"/>
    <n v="290"/>
    <x v="0"/>
    <x v="0"/>
    <n v="237.8"/>
    <n v="237.8"/>
    <x v="24"/>
  </r>
  <r>
    <x v="55"/>
    <x v="38"/>
    <x v="3"/>
    <x v="2"/>
    <x v="47"/>
    <x v="3"/>
    <n v="1746.6"/>
    <x v="0"/>
    <x v="0"/>
    <n v="2130"/>
    <x v="0"/>
    <x v="0"/>
    <n v="1746.6"/>
    <n v="1746.6"/>
    <x v="25"/>
  </r>
  <r>
    <x v="56"/>
    <x v="39"/>
    <x v="3"/>
    <x v="2"/>
    <x v="47"/>
    <x v="3"/>
    <n v="237.8"/>
    <x v="0"/>
    <x v="0"/>
    <n v="290"/>
    <x v="0"/>
    <x v="0"/>
    <n v="237.8"/>
    <n v="237.8"/>
    <x v="24"/>
  </r>
  <r>
    <x v="57"/>
    <x v="40"/>
    <x v="8"/>
    <x v="2"/>
    <x v="47"/>
    <x v="6"/>
    <m/>
    <x v="1"/>
    <x v="0"/>
    <m/>
    <x v="1"/>
    <x v="0"/>
    <n v="44064"/>
    <n v="44064"/>
    <x v="26"/>
  </r>
  <r>
    <x v="58"/>
    <x v="41"/>
    <x v="8"/>
    <x v="2"/>
    <x v="48"/>
    <x v="6"/>
    <m/>
    <x v="0"/>
    <x v="0"/>
    <m/>
    <x v="0"/>
    <x v="0"/>
    <n v="0"/>
    <n v="0"/>
    <x v="0"/>
  </r>
  <r>
    <x v="59"/>
    <x v="42"/>
    <x v="8"/>
    <x v="2"/>
    <x v="47"/>
    <x v="6"/>
    <m/>
    <x v="0"/>
    <x v="0"/>
    <m/>
    <x v="0"/>
    <x v="0"/>
    <n v="0"/>
    <n v="0"/>
    <x v="0"/>
  </r>
  <r>
    <x v="60"/>
    <x v="43"/>
    <x v="8"/>
    <x v="2"/>
    <x v="47"/>
    <x v="6"/>
    <m/>
    <x v="2"/>
    <x v="0"/>
    <m/>
    <x v="2"/>
    <x v="0"/>
    <n v="10064"/>
    <n v="10064"/>
    <x v="27"/>
  </r>
  <r>
    <x v="97"/>
    <x v="0"/>
    <x v="0"/>
    <x v="0"/>
    <x v="0"/>
    <x v="0"/>
    <m/>
    <x v="0"/>
    <x v="0"/>
    <m/>
    <x v="0"/>
    <x v="0"/>
    <n v="0"/>
    <n v="0"/>
    <x v="0"/>
  </r>
  <r>
    <x v="50"/>
    <x v="0"/>
    <x v="0"/>
    <x v="0"/>
    <x v="0"/>
    <x v="0"/>
    <m/>
    <x v="0"/>
    <x v="0"/>
    <m/>
    <x v="0"/>
    <x v="0"/>
    <n v="0"/>
    <n v="0"/>
    <x v="0"/>
  </r>
  <r>
    <x v="2"/>
    <x v="0"/>
    <x v="0"/>
    <x v="0"/>
    <x v="0"/>
    <x v="0"/>
    <m/>
    <x v="0"/>
    <x v="0"/>
    <m/>
    <x v="0"/>
    <x v="0"/>
    <n v="0"/>
    <n v="0"/>
    <x v="0"/>
  </r>
  <r>
    <x v="98"/>
    <x v="62"/>
    <x v="2"/>
    <x v="1"/>
    <x v="103"/>
    <x v="2"/>
    <n v="24500"/>
    <x v="0"/>
    <x v="0"/>
    <n v="49000"/>
    <x v="0"/>
    <x v="0"/>
    <n v="24500"/>
    <n v="22050"/>
    <x v="33"/>
  </r>
  <r>
    <x v="4"/>
    <x v="2"/>
    <x v="2"/>
    <x v="2"/>
    <x v="47"/>
    <x v="2"/>
    <n v="2590"/>
    <x v="0"/>
    <x v="0"/>
    <n v="4710"/>
    <x v="0"/>
    <x v="0"/>
    <n v="2590"/>
    <n v="2590"/>
    <x v="1"/>
  </r>
  <r>
    <x v="6"/>
    <x v="4"/>
    <x v="2"/>
    <x v="2"/>
    <x v="60"/>
    <x v="2"/>
    <m/>
    <x v="0"/>
    <x v="0"/>
    <m/>
    <x v="0"/>
    <x v="0"/>
    <n v="0"/>
    <n v="0"/>
    <x v="0"/>
  </r>
  <r>
    <x v="7"/>
    <x v="5"/>
    <x v="2"/>
    <x v="2"/>
    <x v="47"/>
    <x v="2"/>
    <n v="105"/>
    <x v="0"/>
    <x v="0"/>
    <n v="191"/>
    <x v="0"/>
    <x v="0"/>
    <n v="105"/>
    <n v="105"/>
    <x v="2"/>
  </r>
  <r>
    <x v="8"/>
    <x v="6"/>
    <x v="2"/>
    <x v="2"/>
    <x v="51"/>
    <x v="2"/>
    <n v="65"/>
    <x v="0"/>
    <x v="0"/>
    <n v="120"/>
    <x v="0"/>
    <x v="0"/>
    <n v="65"/>
    <n v="520"/>
    <x v="3"/>
  </r>
  <r>
    <x v="9"/>
    <x v="7"/>
    <x v="2"/>
    <x v="2"/>
    <x v="51"/>
    <x v="2"/>
    <n v="93"/>
    <x v="0"/>
    <x v="0"/>
    <n v="170"/>
    <x v="0"/>
    <x v="0"/>
    <n v="93"/>
    <n v="744"/>
    <x v="4"/>
  </r>
  <r>
    <x v="10"/>
    <x v="8"/>
    <x v="2"/>
    <x v="2"/>
    <x v="72"/>
    <x v="2"/>
    <n v="98"/>
    <x v="0"/>
    <x v="0"/>
    <n v="179"/>
    <x v="0"/>
    <x v="0"/>
    <n v="98"/>
    <n v="1568"/>
    <x v="5"/>
  </r>
  <r>
    <x v="11"/>
    <x v="9"/>
    <x v="2"/>
    <x v="2"/>
    <x v="51"/>
    <x v="2"/>
    <n v="22"/>
    <x v="0"/>
    <x v="0"/>
    <n v="40"/>
    <x v="0"/>
    <x v="0"/>
    <n v="22"/>
    <n v="176"/>
    <x v="6"/>
  </r>
  <r>
    <x v="28"/>
    <x v="0"/>
    <x v="0"/>
    <x v="0"/>
    <x v="0"/>
    <x v="0"/>
    <m/>
    <x v="0"/>
    <x v="0"/>
    <m/>
    <x v="0"/>
    <x v="0"/>
    <n v="0"/>
    <n v="0"/>
    <x v="0"/>
  </r>
  <r>
    <x v="29"/>
    <x v="24"/>
    <x v="5"/>
    <x v="2"/>
    <x v="72"/>
    <x v="5"/>
    <m/>
    <x v="0"/>
    <x v="0"/>
    <m/>
    <x v="0"/>
    <x v="0"/>
    <n v="0"/>
    <n v="0"/>
    <x v="0"/>
  </r>
  <r>
    <x v="30"/>
    <x v="51"/>
    <x v="5"/>
    <x v="4"/>
    <x v="104"/>
    <x v="5"/>
    <m/>
    <x v="0"/>
    <x v="0"/>
    <m/>
    <x v="0"/>
    <x v="0"/>
    <n v="0"/>
    <n v="0"/>
    <x v="0"/>
  </r>
  <r>
    <x v="31"/>
    <x v="26"/>
    <x v="5"/>
    <x v="2"/>
    <x v="105"/>
    <x v="5"/>
    <m/>
    <x v="0"/>
    <x v="0"/>
    <m/>
    <x v="0"/>
    <x v="0"/>
    <n v="0"/>
    <n v="0"/>
    <x v="0"/>
  </r>
  <r>
    <x v="32"/>
    <x v="27"/>
    <x v="5"/>
    <x v="2"/>
    <x v="51"/>
    <x v="5"/>
    <m/>
    <x v="0"/>
    <x v="0"/>
    <m/>
    <x v="0"/>
    <x v="0"/>
    <n v="0"/>
    <n v="0"/>
    <x v="0"/>
  </r>
  <r>
    <x v="33"/>
    <x v="28"/>
    <x v="6"/>
    <x v="5"/>
    <x v="47"/>
    <x v="4"/>
    <m/>
    <x v="0"/>
    <x v="0"/>
    <m/>
    <x v="0"/>
    <x v="0"/>
    <n v="0"/>
    <n v="0"/>
    <x v="0"/>
  </r>
  <r>
    <x v="34"/>
    <x v="29"/>
    <x v="6"/>
    <x v="5"/>
    <x v="47"/>
    <x v="4"/>
    <m/>
    <x v="0"/>
    <x v="0"/>
    <m/>
    <x v="0"/>
    <x v="0"/>
    <n v="0"/>
    <n v="0"/>
    <x v="0"/>
  </r>
  <r>
    <x v="35"/>
    <x v="30"/>
    <x v="6"/>
    <x v="5"/>
    <x v="47"/>
    <x v="4"/>
    <n v="54.03"/>
    <x v="0"/>
    <x v="0"/>
    <m/>
    <x v="0"/>
    <x v="0"/>
    <n v="54.03"/>
    <n v="54.03"/>
    <x v="18"/>
  </r>
  <r>
    <x v="36"/>
    <x v="31"/>
    <x v="7"/>
    <x v="2"/>
    <x v="47"/>
    <x v="4"/>
    <m/>
    <x v="0"/>
    <x v="0"/>
    <m/>
    <x v="0"/>
    <x v="0"/>
    <n v="0"/>
    <n v="0"/>
    <x v="0"/>
  </r>
  <r>
    <x v="92"/>
    <x v="0"/>
    <x v="0"/>
    <x v="0"/>
    <x v="0"/>
    <x v="0"/>
    <m/>
    <x v="0"/>
    <x v="0"/>
    <m/>
    <x v="0"/>
    <x v="0"/>
    <n v="0"/>
    <n v="0"/>
    <x v="0"/>
  </r>
  <r>
    <x v="2"/>
    <x v="0"/>
    <x v="0"/>
    <x v="0"/>
    <x v="0"/>
    <x v="0"/>
    <m/>
    <x v="0"/>
    <x v="0"/>
    <m/>
    <x v="0"/>
    <x v="0"/>
    <n v="0"/>
    <n v="0"/>
    <x v="0"/>
  </r>
  <r>
    <x v="3"/>
    <x v="1"/>
    <x v="1"/>
    <x v="1"/>
    <x v="106"/>
    <x v="1"/>
    <m/>
    <x v="0"/>
    <x v="0"/>
    <m/>
    <x v="0"/>
    <x v="0"/>
    <n v="0"/>
    <n v="0"/>
    <x v="0"/>
  </r>
  <r>
    <x v="4"/>
    <x v="2"/>
    <x v="2"/>
    <x v="2"/>
    <x v="47"/>
    <x v="2"/>
    <n v="2590"/>
    <x v="0"/>
    <x v="0"/>
    <n v="4710"/>
    <x v="0"/>
    <x v="0"/>
    <n v="2590"/>
    <n v="2590"/>
    <x v="1"/>
  </r>
  <r>
    <x v="5"/>
    <x v="3"/>
    <x v="2"/>
    <x v="2"/>
    <x v="47"/>
    <x v="2"/>
    <m/>
    <x v="0"/>
    <x v="0"/>
    <m/>
    <x v="0"/>
    <x v="0"/>
    <n v="0"/>
    <n v="0"/>
    <x v="0"/>
  </r>
  <r>
    <x v="6"/>
    <x v="4"/>
    <x v="2"/>
    <x v="2"/>
    <x v="107"/>
    <x v="2"/>
    <m/>
    <x v="0"/>
    <x v="0"/>
    <m/>
    <x v="0"/>
    <x v="0"/>
    <n v="0"/>
    <n v="0"/>
    <x v="0"/>
  </r>
  <r>
    <x v="7"/>
    <x v="5"/>
    <x v="2"/>
    <x v="2"/>
    <x v="48"/>
    <x v="2"/>
    <n v="105"/>
    <x v="0"/>
    <x v="0"/>
    <n v="191"/>
    <x v="0"/>
    <x v="0"/>
    <n v="105"/>
    <n v="210"/>
    <x v="2"/>
  </r>
  <r>
    <x v="8"/>
    <x v="6"/>
    <x v="2"/>
    <x v="2"/>
    <x v="108"/>
    <x v="2"/>
    <n v="65"/>
    <x v="0"/>
    <x v="0"/>
    <n v="120"/>
    <x v="0"/>
    <x v="0"/>
    <n v="65"/>
    <n v="715"/>
    <x v="3"/>
  </r>
  <r>
    <x v="9"/>
    <x v="7"/>
    <x v="2"/>
    <x v="2"/>
    <x v="107"/>
    <x v="2"/>
    <n v="93"/>
    <x v="0"/>
    <x v="0"/>
    <n v="170"/>
    <x v="0"/>
    <x v="0"/>
    <n v="93"/>
    <n v="930"/>
    <x v="4"/>
  </r>
  <r>
    <x v="10"/>
    <x v="8"/>
    <x v="2"/>
    <x v="2"/>
    <x v="109"/>
    <x v="2"/>
    <n v="98"/>
    <x v="0"/>
    <x v="0"/>
    <n v="179"/>
    <x v="0"/>
    <x v="0"/>
    <n v="98"/>
    <n v="1960"/>
    <x v="5"/>
  </r>
  <r>
    <x v="11"/>
    <x v="9"/>
    <x v="2"/>
    <x v="2"/>
    <x v="107"/>
    <x v="2"/>
    <n v="22"/>
    <x v="0"/>
    <x v="0"/>
    <n v="40"/>
    <x v="0"/>
    <x v="0"/>
    <n v="22"/>
    <n v="220"/>
    <x v="6"/>
  </r>
  <r>
    <x v="38"/>
    <x v="0"/>
    <x v="0"/>
    <x v="0"/>
    <x v="0"/>
    <x v="0"/>
    <m/>
    <x v="0"/>
    <x v="0"/>
    <m/>
    <x v="0"/>
    <x v="0"/>
    <n v="0"/>
    <n v="0"/>
    <x v="0"/>
  </r>
  <r>
    <x v="39"/>
    <x v="32"/>
    <x v="3"/>
    <x v="3"/>
    <x v="47"/>
    <x v="3"/>
    <n v="23780"/>
    <x v="0"/>
    <x v="0"/>
    <n v="29000"/>
    <x v="0"/>
    <x v="0"/>
    <n v="23780"/>
    <n v="23780"/>
    <x v="19"/>
  </r>
  <r>
    <x v="18"/>
    <x v="15"/>
    <x v="3"/>
    <x v="2"/>
    <x v="47"/>
    <x v="3"/>
    <n v="811.8"/>
    <x v="0"/>
    <x v="0"/>
    <n v="990"/>
    <x v="0"/>
    <x v="0"/>
    <n v="811.8"/>
    <n v="811.8"/>
    <x v="11"/>
  </r>
  <r>
    <x v="40"/>
    <x v="33"/>
    <x v="3"/>
    <x v="2"/>
    <x v="47"/>
    <x v="3"/>
    <n v="1385.8"/>
    <x v="0"/>
    <x v="0"/>
    <n v="1690"/>
    <x v="0"/>
    <x v="0"/>
    <n v="1385.8"/>
    <n v="1385.8"/>
    <x v="20"/>
  </r>
  <r>
    <x v="41"/>
    <x v="34"/>
    <x v="3"/>
    <x v="2"/>
    <x v="48"/>
    <x v="3"/>
    <n v="344.4"/>
    <x v="0"/>
    <x v="0"/>
    <n v="420"/>
    <x v="0"/>
    <x v="0"/>
    <n v="344.4"/>
    <n v="688.8"/>
    <x v="21"/>
  </r>
  <r>
    <x v="42"/>
    <x v="13"/>
    <x v="3"/>
    <x v="2"/>
    <x v="47"/>
    <x v="3"/>
    <n v="844.6"/>
    <x v="0"/>
    <x v="0"/>
    <n v="1030"/>
    <x v="0"/>
    <x v="0"/>
    <n v="844.6"/>
    <n v="844.6"/>
    <x v="10"/>
  </r>
  <r>
    <x v="43"/>
    <x v="35"/>
    <x v="3"/>
    <x v="2"/>
    <x v="47"/>
    <x v="3"/>
    <n v="410"/>
    <x v="0"/>
    <x v="0"/>
    <n v="500"/>
    <x v="0"/>
    <x v="0"/>
    <n v="410"/>
    <n v="410"/>
    <x v="22"/>
  </r>
  <r>
    <x v="28"/>
    <x v="0"/>
    <x v="0"/>
    <x v="0"/>
    <x v="0"/>
    <x v="0"/>
    <m/>
    <x v="0"/>
    <x v="0"/>
    <m/>
    <x v="0"/>
    <x v="0"/>
    <n v="0"/>
    <n v="0"/>
    <x v="0"/>
  </r>
  <r>
    <x v="29"/>
    <x v="24"/>
    <x v="5"/>
    <x v="2"/>
    <x v="109"/>
    <x v="5"/>
    <m/>
    <x v="0"/>
    <x v="0"/>
    <m/>
    <x v="0"/>
    <x v="0"/>
    <n v="0"/>
    <n v="0"/>
    <x v="0"/>
  </r>
  <r>
    <x v="30"/>
    <x v="51"/>
    <x v="5"/>
    <x v="4"/>
    <x v="110"/>
    <x v="5"/>
    <m/>
    <x v="0"/>
    <x v="0"/>
    <m/>
    <x v="0"/>
    <x v="0"/>
    <n v="0"/>
    <n v="0"/>
    <x v="0"/>
  </r>
  <r>
    <x v="31"/>
    <x v="26"/>
    <x v="5"/>
    <x v="2"/>
    <x v="111"/>
    <x v="5"/>
    <m/>
    <x v="0"/>
    <x v="0"/>
    <m/>
    <x v="0"/>
    <x v="0"/>
    <n v="0"/>
    <n v="0"/>
    <x v="0"/>
  </r>
  <r>
    <x v="32"/>
    <x v="27"/>
    <x v="5"/>
    <x v="2"/>
    <x v="107"/>
    <x v="5"/>
    <m/>
    <x v="0"/>
    <x v="0"/>
    <m/>
    <x v="0"/>
    <x v="0"/>
    <n v="0"/>
    <n v="0"/>
    <x v="0"/>
  </r>
  <r>
    <x v="33"/>
    <x v="28"/>
    <x v="6"/>
    <x v="5"/>
    <x v="47"/>
    <x v="4"/>
    <m/>
    <x v="0"/>
    <x v="0"/>
    <m/>
    <x v="0"/>
    <x v="0"/>
    <n v="0"/>
    <n v="0"/>
    <x v="0"/>
  </r>
  <r>
    <x v="34"/>
    <x v="29"/>
    <x v="6"/>
    <x v="5"/>
    <x v="47"/>
    <x v="4"/>
    <m/>
    <x v="0"/>
    <x v="0"/>
    <m/>
    <x v="0"/>
    <x v="0"/>
    <n v="0"/>
    <n v="0"/>
    <x v="0"/>
  </r>
  <r>
    <x v="35"/>
    <x v="30"/>
    <x v="6"/>
    <x v="5"/>
    <x v="47"/>
    <x v="4"/>
    <n v="54.03"/>
    <x v="0"/>
    <x v="0"/>
    <m/>
    <x v="0"/>
    <x v="0"/>
    <n v="54.03"/>
    <n v="54.03"/>
    <x v="18"/>
  </r>
  <r>
    <x v="36"/>
    <x v="31"/>
    <x v="7"/>
    <x v="2"/>
    <x v="47"/>
    <x v="4"/>
    <m/>
    <x v="0"/>
    <x v="0"/>
    <m/>
    <x v="0"/>
    <x v="0"/>
    <n v="0"/>
    <n v="0"/>
    <x v="0"/>
  </r>
  <r>
    <x v="93"/>
    <x v="0"/>
    <x v="0"/>
    <x v="0"/>
    <x v="0"/>
    <x v="0"/>
    <m/>
    <x v="0"/>
    <x v="0"/>
    <m/>
    <x v="0"/>
    <x v="0"/>
    <n v="0"/>
    <n v="0"/>
    <x v="0"/>
  </r>
  <r>
    <x v="2"/>
    <x v="0"/>
    <x v="0"/>
    <x v="0"/>
    <x v="0"/>
    <x v="0"/>
    <m/>
    <x v="0"/>
    <x v="0"/>
    <m/>
    <x v="0"/>
    <x v="0"/>
    <n v="0"/>
    <n v="0"/>
    <x v="0"/>
  </r>
  <r>
    <x v="3"/>
    <x v="1"/>
    <x v="1"/>
    <x v="1"/>
    <x v="112"/>
    <x v="1"/>
    <m/>
    <x v="0"/>
    <x v="0"/>
    <m/>
    <x v="0"/>
    <x v="0"/>
    <n v="0"/>
    <n v="0"/>
    <x v="0"/>
  </r>
  <r>
    <x v="4"/>
    <x v="2"/>
    <x v="2"/>
    <x v="2"/>
    <x v="48"/>
    <x v="2"/>
    <n v="2590"/>
    <x v="0"/>
    <x v="0"/>
    <n v="4710"/>
    <x v="0"/>
    <x v="0"/>
    <n v="2590"/>
    <n v="5180"/>
    <x v="1"/>
  </r>
  <r>
    <x v="5"/>
    <x v="3"/>
    <x v="2"/>
    <x v="2"/>
    <x v="47"/>
    <x v="2"/>
    <m/>
    <x v="0"/>
    <x v="0"/>
    <m/>
    <x v="0"/>
    <x v="0"/>
    <n v="0"/>
    <n v="0"/>
    <x v="0"/>
  </r>
  <r>
    <x v="6"/>
    <x v="4"/>
    <x v="2"/>
    <x v="2"/>
    <x v="72"/>
    <x v="2"/>
    <m/>
    <x v="0"/>
    <x v="0"/>
    <m/>
    <x v="0"/>
    <x v="0"/>
    <n v="0"/>
    <n v="0"/>
    <x v="0"/>
  </r>
  <r>
    <x v="7"/>
    <x v="5"/>
    <x v="2"/>
    <x v="2"/>
    <x v="48"/>
    <x v="2"/>
    <n v="105"/>
    <x v="0"/>
    <x v="0"/>
    <n v="191"/>
    <x v="0"/>
    <x v="0"/>
    <n v="105"/>
    <n v="210"/>
    <x v="2"/>
  </r>
  <r>
    <x v="8"/>
    <x v="6"/>
    <x v="2"/>
    <x v="2"/>
    <x v="108"/>
    <x v="2"/>
    <n v="65"/>
    <x v="0"/>
    <x v="0"/>
    <n v="120"/>
    <x v="0"/>
    <x v="0"/>
    <n v="65"/>
    <n v="715"/>
    <x v="3"/>
  </r>
  <r>
    <x v="9"/>
    <x v="7"/>
    <x v="2"/>
    <x v="2"/>
    <x v="107"/>
    <x v="2"/>
    <n v="93"/>
    <x v="0"/>
    <x v="0"/>
    <n v="170"/>
    <x v="0"/>
    <x v="0"/>
    <n v="93"/>
    <n v="930"/>
    <x v="4"/>
  </r>
  <r>
    <x v="10"/>
    <x v="8"/>
    <x v="2"/>
    <x v="2"/>
    <x v="109"/>
    <x v="2"/>
    <n v="98"/>
    <x v="0"/>
    <x v="0"/>
    <n v="179"/>
    <x v="0"/>
    <x v="0"/>
    <n v="98"/>
    <n v="1960"/>
    <x v="5"/>
  </r>
  <r>
    <x v="11"/>
    <x v="9"/>
    <x v="2"/>
    <x v="2"/>
    <x v="107"/>
    <x v="2"/>
    <n v="22"/>
    <x v="0"/>
    <x v="0"/>
    <n v="40"/>
    <x v="0"/>
    <x v="0"/>
    <n v="22"/>
    <n v="220"/>
    <x v="6"/>
  </r>
  <r>
    <x v="38"/>
    <x v="0"/>
    <x v="0"/>
    <x v="0"/>
    <x v="0"/>
    <x v="0"/>
    <m/>
    <x v="0"/>
    <x v="0"/>
    <m/>
    <x v="0"/>
    <x v="0"/>
    <n v="0"/>
    <n v="0"/>
    <x v="0"/>
  </r>
  <r>
    <x v="39"/>
    <x v="32"/>
    <x v="3"/>
    <x v="3"/>
    <x v="47"/>
    <x v="3"/>
    <n v="23780"/>
    <x v="0"/>
    <x v="0"/>
    <n v="29000"/>
    <x v="0"/>
    <x v="0"/>
    <n v="23780"/>
    <n v="23780"/>
    <x v="19"/>
  </r>
  <r>
    <x v="18"/>
    <x v="15"/>
    <x v="3"/>
    <x v="2"/>
    <x v="47"/>
    <x v="3"/>
    <n v="811.8"/>
    <x v="0"/>
    <x v="0"/>
    <n v="990"/>
    <x v="0"/>
    <x v="0"/>
    <n v="811.8"/>
    <n v="811.8"/>
    <x v="11"/>
  </r>
  <r>
    <x v="40"/>
    <x v="33"/>
    <x v="3"/>
    <x v="2"/>
    <x v="47"/>
    <x v="3"/>
    <n v="1385.8"/>
    <x v="0"/>
    <x v="0"/>
    <n v="1690"/>
    <x v="0"/>
    <x v="0"/>
    <n v="1385.8"/>
    <n v="1385.8"/>
    <x v="20"/>
  </r>
  <r>
    <x v="41"/>
    <x v="34"/>
    <x v="3"/>
    <x v="2"/>
    <x v="49"/>
    <x v="3"/>
    <n v="344.4"/>
    <x v="0"/>
    <x v="0"/>
    <n v="420"/>
    <x v="0"/>
    <x v="0"/>
    <n v="344.4"/>
    <n v="1033.2"/>
    <x v="21"/>
  </r>
  <r>
    <x v="42"/>
    <x v="13"/>
    <x v="3"/>
    <x v="2"/>
    <x v="47"/>
    <x v="3"/>
    <n v="844.6"/>
    <x v="0"/>
    <x v="0"/>
    <n v="1030"/>
    <x v="0"/>
    <x v="0"/>
    <n v="844.6"/>
    <n v="844.6"/>
    <x v="10"/>
  </r>
  <r>
    <x v="43"/>
    <x v="35"/>
    <x v="3"/>
    <x v="2"/>
    <x v="47"/>
    <x v="3"/>
    <n v="410"/>
    <x v="0"/>
    <x v="0"/>
    <n v="500"/>
    <x v="0"/>
    <x v="0"/>
    <n v="410"/>
    <n v="410"/>
    <x v="22"/>
  </r>
  <r>
    <x v="28"/>
    <x v="0"/>
    <x v="0"/>
    <x v="0"/>
    <x v="0"/>
    <x v="0"/>
    <m/>
    <x v="0"/>
    <x v="0"/>
    <m/>
    <x v="0"/>
    <x v="0"/>
    <n v="0"/>
    <n v="0"/>
    <x v="0"/>
  </r>
  <r>
    <x v="29"/>
    <x v="24"/>
    <x v="5"/>
    <x v="2"/>
    <x v="109"/>
    <x v="5"/>
    <m/>
    <x v="0"/>
    <x v="0"/>
    <m/>
    <x v="0"/>
    <x v="0"/>
    <n v="0"/>
    <n v="0"/>
    <x v="0"/>
  </r>
  <r>
    <x v="30"/>
    <x v="51"/>
    <x v="5"/>
    <x v="4"/>
    <x v="104"/>
    <x v="5"/>
    <m/>
    <x v="0"/>
    <x v="0"/>
    <m/>
    <x v="0"/>
    <x v="0"/>
    <n v="0"/>
    <n v="0"/>
    <x v="0"/>
  </r>
  <r>
    <x v="31"/>
    <x v="26"/>
    <x v="5"/>
    <x v="2"/>
    <x v="113"/>
    <x v="5"/>
    <m/>
    <x v="0"/>
    <x v="0"/>
    <m/>
    <x v="0"/>
    <x v="0"/>
    <n v="0"/>
    <n v="0"/>
    <x v="0"/>
  </r>
  <r>
    <x v="32"/>
    <x v="27"/>
    <x v="5"/>
    <x v="2"/>
    <x v="107"/>
    <x v="5"/>
    <m/>
    <x v="0"/>
    <x v="0"/>
    <m/>
    <x v="0"/>
    <x v="0"/>
    <n v="0"/>
    <n v="0"/>
    <x v="0"/>
  </r>
  <r>
    <x v="33"/>
    <x v="28"/>
    <x v="6"/>
    <x v="5"/>
    <x v="47"/>
    <x v="4"/>
    <m/>
    <x v="0"/>
    <x v="0"/>
    <m/>
    <x v="0"/>
    <x v="0"/>
    <n v="0"/>
    <n v="0"/>
    <x v="0"/>
  </r>
  <r>
    <x v="34"/>
    <x v="29"/>
    <x v="6"/>
    <x v="5"/>
    <x v="47"/>
    <x v="4"/>
    <m/>
    <x v="0"/>
    <x v="0"/>
    <m/>
    <x v="0"/>
    <x v="0"/>
    <n v="0"/>
    <n v="0"/>
    <x v="0"/>
  </r>
  <r>
    <x v="35"/>
    <x v="30"/>
    <x v="6"/>
    <x v="5"/>
    <x v="47"/>
    <x v="4"/>
    <n v="54.03"/>
    <x v="0"/>
    <x v="0"/>
    <m/>
    <x v="0"/>
    <x v="0"/>
    <n v="54.03"/>
    <n v="54.03"/>
    <x v="18"/>
  </r>
  <r>
    <x v="36"/>
    <x v="31"/>
    <x v="7"/>
    <x v="2"/>
    <x v="47"/>
    <x v="4"/>
    <m/>
    <x v="0"/>
    <x v="0"/>
    <m/>
    <x v="0"/>
    <x v="0"/>
    <n v="0"/>
    <n v="0"/>
    <x v="0"/>
  </r>
  <r>
    <x v="94"/>
    <x v="0"/>
    <x v="0"/>
    <x v="0"/>
    <x v="0"/>
    <x v="0"/>
    <m/>
    <x v="0"/>
    <x v="0"/>
    <m/>
    <x v="0"/>
    <x v="0"/>
    <n v="0"/>
    <n v="0"/>
    <x v="0"/>
  </r>
  <r>
    <x v="2"/>
    <x v="0"/>
    <x v="0"/>
    <x v="0"/>
    <x v="0"/>
    <x v="0"/>
    <m/>
    <x v="0"/>
    <x v="0"/>
    <m/>
    <x v="0"/>
    <x v="0"/>
    <n v="0"/>
    <n v="0"/>
    <x v="0"/>
  </r>
  <r>
    <x v="3"/>
    <x v="1"/>
    <x v="1"/>
    <x v="1"/>
    <x v="103"/>
    <x v="1"/>
    <m/>
    <x v="0"/>
    <x v="0"/>
    <m/>
    <x v="0"/>
    <x v="0"/>
    <n v="0"/>
    <n v="0"/>
    <x v="0"/>
  </r>
  <r>
    <x v="4"/>
    <x v="2"/>
    <x v="2"/>
    <x v="2"/>
    <x v="49"/>
    <x v="2"/>
    <n v="2590"/>
    <x v="0"/>
    <x v="0"/>
    <n v="4710"/>
    <x v="0"/>
    <x v="0"/>
    <n v="2590"/>
    <n v="7770"/>
    <x v="1"/>
  </r>
  <r>
    <x v="5"/>
    <x v="3"/>
    <x v="2"/>
    <x v="2"/>
    <x v="47"/>
    <x v="2"/>
    <m/>
    <x v="0"/>
    <x v="0"/>
    <m/>
    <x v="0"/>
    <x v="0"/>
    <n v="0"/>
    <n v="0"/>
    <x v="0"/>
  </r>
  <r>
    <x v="6"/>
    <x v="4"/>
    <x v="2"/>
    <x v="2"/>
    <x v="108"/>
    <x v="2"/>
    <m/>
    <x v="0"/>
    <x v="0"/>
    <m/>
    <x v="0"/>
    <x v="0"/>
    <n v="0"/>
    <n v="0"/>
    <x v="0"/>
  </r>
  <r>
    <x v="7"/>
    <x v="5"/>
    <x v="2"/>
    <x v="2"/>
    <x v="107"/>
    <x v="2"/>
    <n v="105"/>
    <x v="0"/>
    <x v="0"/>
    <n v="191"/>
    <x v="0"/>
    <x v="0"/>
    <n v="105"/>
    <n v="1050"/>
    <x v="2"/>
  </r>
  <r>
    <x v="8"/>
    <x v="6"/>
    <x v="2"/>
    <x v="2"/>
    <x v="72"/>
    <x v="2"/>
    <n v="65"/>
    <x v="0"/>
    <x v="0"/>
    <n v="120"/>
    <x v="0"/>
    <x v="0"/>
    <n v="65"/>
    <n v="1040"/>
    <x v="3"/>
  </r>
  <r>
    <x v="9"/>
    <x v="7"/>
    <x v="2"/>
    <x v="2"/>
    <x v="108"/>
    <x v="2"/>
    <n v="93"/>
    <x v="0"/>
    <x v="0"/>
    <n v="170"/>
    <x v="0"/>
    <x v="0"/>
    <n v="93"/>
    <n v="1023"/>
    <x v="4"/>
  </r>
  <r>
    <x v="10"/>
    <x v="8"/>
    <x v="2"/>
    <x v="2"/>
    <x v="88"/>
    <x v="2"/>
    <n v="98"/>
    <x v="0"/>
    <x v="0"/>
    <n v="179"/>
    <x v="0"/>
    <x v="0"/>
    <n v="98"/>
    <n v="2156"/>
    <x v="5"/>
  </r>
  <r>
    <x v="11"/>
    <x v="9"/>
    <x v="2"/>
    <x v="2"/>
    <x v="108"/>
    <x v="2"/>
    <n v="22"/>
    <x v="0"/>
    <x v="0"/>
    <n v="40"/>
    <x v="0"/>
    <x v="0"/>
    <n v="22"/>
    <n v="242"/>
    <x v="6"/>
  </r>
  <r>
    <x v="12"/>
    <x v="0"/>
    <x v="0"/>
    <x v="0"/>
    <x v="0"/>
    <x v="0"/>
    <m/>
    <x v="0"/>
    <x v="0"/>
    <m/>
    <x v="0"/>
    <x v="0"/>
    <n v="0"/>
    <n v="0"/>
    <x v="0"/>
  </r>
  <r>
    <x v="13"/>
    <x v="10"/>
    <x v="3"/>
    <x v="3"/>
    <x v="47"/>
    <x v="3"/>
    <n v="63632"/>
    <x v="0"/>
    <x v="0"/>
    <n v="77600"/>
    <x v="0"/>
    <x v="0"/>
    <n v="63632"/>
    <n v="63632"/>
    <x v="7"/>
  </r>
  <r>
    <x v="14"/>
    <x v="11"/>
    <x v="3"/>
    <x v="2"/>
    <x v="47"/>
    <x v="3"/>
    <n v="765"/>
    <x v="0"/>
    <x v="0"/>
    <n v="900"/>
    <x v="0"/>
    <x v="0"/>
    <n v="765"/>
    <n v="765"/>
    <x v="8"/>
  </r>
  <r>
    <x v="15"/>
    <x v="12"/>
    <x v="3"/>
    <x v="2"/>
    <x v="50"/>
    <x v="3"/>
    <n v="385.4"/>
    <x v="0"/>
    <x v="0"/>
    <n v="470"/>
    <x v="0"/>
    <x v="0"/>
    <n v="385.4"/>
    <n v="1541.6"/>
    <x v="9"/>
  </r>
  <r>
    <x v="16"/>
    <x v="13"/>
    <x v="3"/>
    <x v="2"/>
    <x v="47"/>
    <x v="3"/>
    <n v="844.6"/>
    <x v="0"/>
    <x v="0"/>
    <n v="1030"/>
    <x v="0"/>
    <x v="0"/>
    <n v="844.6"/>
    <n v="844.6"/>
    <x v="10"/>
  </r>
  <r>
    <x v="17"/>
    <x v="14"/>
    <x v="4"/>
    <x v="1"/>
    <x v="114"/>
    <x v="4"/>
    <m/>
    <x v="0"/>
    <x v="0"/>
    <m/>
    <x v="0"/>
    <x v="0"/>
    <n v="0"/>
    <n v="0"/>
    <x v="0"/>
  </r>
  <r>
    <x v="18"/>
    <x v="15"/>
    <x v="3"/>
    <x v="2"/>
    <x v="48"/>
    <x v="3"/>
    <n v="811.8"/>
    <x v="0"/>
    <x v="0"/>
    <n v="990"/>
    <x v="0"/>
    <x v="0"/>
    <n v="811.8"/>
    <n v="1623.6"/>
    <x v="11"/>
  </r>
  <r>
    <x v="19"/>
    <x v="0"/>
    <x v="0"/>
    <x v="0"/>
    <x v="0"/>
    <x v="0"/>
    <m/>
    <x v="0"/>
    <x v="0"/>
    <m/>
    <x v="0"/>
    <x v="0"/>
    <n v="0"/>
    <n v="0"/>
    <x v="0"/>
  </r>
  <r>
    <x v="20"/>
    <x v="16"/>
    <x v="2"/>
    <x v="2"/>
    <x v="47"/>
    <x v="2"/>
    <n v="2710"/>
    <x v="0"/>
    <x v="0"/>
    <n v="4930"/>
    <x v="0"/>
    <x v="0"/>
    <n v="2710"/>
    <n v="2710"/>
    <x v="12"/>
  </r>
  <r>
    <x v="21"/>
    <x v="17"/>
    <x v="2"/>
    <x v="2"/>
    <x v="47"/>
    <x v="2"/>
    <n v="94"/>
    <x v="0"/>
    <x v="0"/>
    <n v="171"/>
    <x v="0"/>
    <x v="0"/>
    <n v="94"/>
    <n v="94"/>
    <x v="4"/>
  </r>
  <r>
    <x v="22"/>
    <x v="18"/>
    <x v="2"/>
    <x v="2"/>
    <x v="48"/>
    <x v="2"/>
    <n v="43.5"/>
    <x v="0"/>
    <x v="0"/>
    <n v="97"/>
    <x v="0"/>
    <x v="0"/>
    <n v="43.5"/>
    <n v="87"/>
    <x v="13"/>
  </r>
  <r>
    <x v="23"/>
    <x v="19"/>
    <x v="2"/>
    <x v="2"/>
    <x v="50"/>
    <x v="2"/>
    <m/>
    <x v="0"/>
    <x v="0"/>
    <m/>
    <x v="0"/>
    <x v="0"/>
    <n v="0"/>
    <n v="0"/>
    <x v="0"/>
  </r>
  <r>
    <x v="24"/>
    <x v="20"/>
    <x v="2"/>
    <x v="2"/>
    <x v="50"/>
    <x v="2"/>
    <n v="4"/>
    <x v="0"/>
    <x v="0"/>
    <n v="7.3"/>
    <x v="0"/>
    <x v="0"/>
    <n v="4"/>
    <n v="16"/>
    <x v="14"/>
  </r>
  <r>
    <x v="25"/>
    <x v="21"/>
    <x v="2"/>
    <x v="2"/>
    <x v="48"/>
    <x v="2"/>
    <n v="334.5"/>
    <x v="0"/>
    <x v="0"/>
    <n v="669"/>
    <x v="0"/>
    <x v="0"/>
    <n v="334.5"/>
    <n v="669"/>
    <x v="15"/>
  </r>
  <r>
    <x v="26"/>
    <x v="22"/>
    <x v="2"/>
    <x v="2"/>
    <x v="48"/>
    <x v="2"/>
    <n v="352"/>
    <x v="0"/>
    <x v="0"/>
    <n v="704"/>
    <x v="0"/>
    <x v="0"/>
    <n v="352"/>
    <n v="704"/>
    <x v="16"/>
  </r>
  <r>
    <x v="27"/>
    <x v="23"/>
    <x v="2"/>
    <x v="1"/>
    <x v="115"/>
    <x v="2"/>
    <n v="58000"/>
    <x v="0"/>
    <x v="0"/>
    <n v="104000"/>
    <x v="0"/>
    <x v="0"/>
    <n v="58000"/>
    <n v="8700"/>
    <x v="17"/>
  </r>
  <r>
    <x v="28"/>
    <x v="0"/>
    <x v="0"/>
    <x v="0"/>
    <x v="0"/>
    <x v="0"/>
    <m/>
    <x v="0"/>
    <x v="0"/>
    <m/>
    <x v="0"/>
    <x v="0"/>
    <n v="0"/>
    <n v="0"/>
    <x v="0"/>
  </r>
  <r>
    <x v="29"/>
    <x v="24"/>
    <x v="5"/>
    <x v="2"/>
    <x v="88"/>
    <x v="5"/>
    <m/>
    <x v="0"/>
    <x v="0"/>
    <m/>
    <x v="0"/>
    <x v="0"/>
    <n v="0"/>
    <n v="0"/>
    <x v="0"/>
  </r>
  <r>
    <x v="30"/>
    <x v="51"/>
    <x v="5"/>
    <x v="4"/>
    <x v="104"/>
    <x v="5"/>
    <m/>
    <x v="0"/>
    <x v="0"/>
    <m/>
    <x v="0"/>
    <x v="0"/>
    <n v="0"/>
    <n v="0"/>
    <x v="0"/>
  </r>
  <r>
    <x v="31"/>
    <x v="26"/>
    <x v="5"/>
    <x v="2"/>
    <x v="105"/>
    <x v="5"/>
    <m/>
    <x v="0"/>
    <x v="0"/>
    <m/>
    <x v="0"/>
    <x v="0"/>
    <n v="0"/>
    <n v="0"/>
    <x v="0"/>
  </r>
  <r>
    <x v="32"/>
    <x v="27"/>
    <x v="5"/>
    <x v="2"/>
    <x v="108"/>
    <x v="5"/>
    <m/>
    <x v="0"/>
    <x v="0"/>
    <m/>
    <x v="0"/>
    <x v="0"/>
    <n v="0"/>
    <n v="0"/>
    <x v="0"/>
  </r>
  <r>
    <x v="33"/>
    <x v="28"/>
    <x v="6"/>
    <x v="5"/>
    <x v="47"/>
    <x v="4"/>
    <m/>
    <x v="0"/>
    <x v="0"/>
    <m/>
    <x v="0"/>
    <x v="0"/>
    <n v="0"/>
    <n v="0"/>
    <x v="0"/>
  </r>
  <r>
    <x v="34"/>
    <x v="29"/>
    <x v="6"/>
    <x v="5"/>
    <x v="47"/>
    <x v="4"/>
    <m/>
    <x v="0"/>
    <x v="0"/>
    <m/>
    <x v="0"/>
    <x v="0"/>
    <n v="0"/>
    <n v="0"/>
    <x v="0"/>
  </r>
  <r>
    <x v="35"/>
    <x v="30"/>
    <x v="6"/>
    <x v="5"/>
    <x v="47"/>
    <x v="4"/>
    <n v="54.03"/>
    <x v="0"/>
    <x v="0"/>
    <m/>
    <x v="0"/>
    <x v="0"/>
    <n v="54.03"/>
    <n v="54.03"/>
    <x v="18"/>
  </r>
  <r>
    <x v="36"/>
    <x v="31"/>
    <x v="7"/>
    <x v="2"/>
    <x v="47"/>
    <x v="4"/>
    <m/>
    <x v="0"/>
    <x v="0"/>
    <m/>
    <x v="0"/>
    <x v="0"/>
    <n v="0"/>
    <n v="0"/>
    <x v="0"/>
  </r>
  <r>
    <x v="95"/>
    <x v="0"/>
    <x v="0"/>
    <x v="0"/>
    <x v="0"/>
    <x v="0"/>
    <m/>
    <x v="0"/>
    <x v="0"/>
    <m/>
    <x v="0"/>
    <x v="0"/>
    <n v="0"/>
    <n v="0"/>
    <x v="0"/>
  </r>
  <r>
    <x v="2"/>
    <x v="0"/>
    <x v="0"/>
    <x v="0"/>
    <x v="0"/>
    <x v="0"/>
    <m/>
    <x v="0"/>
    <x v="0"/>
    <m/>
    <x v="0"/>
    <x v="0"/>
    <n v="0"/>
    <n v="0"/>
    <x v="0"/>
  </r>
  <r>
    <x v="3"/>
    <x v="1"/>
    <x v="1"/>
    <x v="1"/>
    <x v="116"/>
    <x v="1"/>
    <m/>
    <x v="0"/>
    <x v="0"/>
    <m/>
    <x v="0"/>
    <x v="0"/>
    <n v="0"/>
    <n v="0"/>
    <x v="0"/>
  </r>
  <r>
    <x v="4"/>
    <x v="2"/>
    <x v="2"/>
    <x v="2"/>
    <x v="48"/>
    <x v="2"/>
    <n v="2590"/>
    <x v="0"/>
    <x v="0"/>
    <n v="4710"/>
    <x v="0"/>
    <x v="0"/>
    <n v="2590"/>
    <n v="5180"/>
    <x v="1"/>
  </r>
  <r>
    <x v="5"/>
    <x v="3"/>
    <x v="2"/>
    <x v="2"/>
    <x v="47"/>
    <x v="2"/>
    <m/>
    <x v="0"/>
    <x v="0"/>
    <m/>
    <x v="0"/>
    <x v="0"/>
    <n v="0"/>
    <n v="0"/>
    <x v="0"/>
  </r>
  <r>
    <x v="6"/>
    <x v="4"/>
    <x v="2"/>
    <x v="2"/>
    <x v="107"/>
    <x v="2"/>
    <m/>
    <x v="0"/>
    <x v="0"/>
    <m/>
    <x v="0"/>
    <x v="0"/>
    <n v="0"/>
    <n v="0"/>
    <x v="0"/>
  </r>
  <r>
    <x v="7"/>
    <x v="5"/>
    <x v="2"/>
    <x v="2"/>
    <x v="48"/>
    <x v="2"/>
    <n v="105"/>
    <x v="0"/>
    <x v="0"/>
    <n v="191"/>
    <x v="0"/>
    <x v="0"/>
    <n v="105"/>
    <n v="210"/>
    <x v="2"/>
  </r>
  <r>
    <x v="8"/>
    <x v="6"/>
    <x v="2"/>
    <x v="2"/>
    <x v="108"/>
    <x v="2"/>
    <n v="65"/>
    <x v="0"/>
    <x v="0"/>
    <n v="120"/>
    <x v="0"/>
    <x v="0"/>
    <n v="65"/>
    <n v="715"/>
    <x v="3"/>
  </r>
  <r>
    <x v="9"/>
    <x v="7"/>
    <x v="2"/>
    <x v="2"/>
    <x v="107"/>
    <x v="2"/>
    <n v="93"/>
    <x v="0"/>
    <x v="0"/>
    <n v="170"/>
    <x v="0"/>
    <x v="0"/>
    <n v="93"/>
    <n v="930"/>
    <x v="4"/>
  </r>
  <r>
    <x v="10"/>
    <x v="8"/>
    <x v="2"/>
    <x v="2"/>
    <x v="109"/>
    <x v="2"/>
    <n v="98"/>
    <x v="0"/>
    <x v="0"/>
    <n v="179"/>
    <x v="0"/>
    <x v="0"/>
    <n v="98"/>
    <n v="1960"/>
    <x v="5"/>
  </r>
  <r>
    <x v="11"/>
    <x v="9"/>
    <x v="2"/>
    <x v="2"/>
    <x v="107"/>
    <x v="2"/>
    <n v="22"/>
    <x v="0"/>
    <x v="0"/>
    <n v="40"/>
    <x v="0"/>
    <x v="0"/>
    <n v="22"/>
    <n v="220"/>
    <x v="6"/>
  </r>
  <r>
    <x v="38"/>
    <x v="0"/>
    <x v="0"/>
    <x v="0"/>
    <x v="0"/>
    <x v="0"/>
    <m/>
    <x v="0"/>
    <x v="0"/>
    <m/>
    <x v="0"/>
    <x v="0"/>
    <n v="0"/>
    <n v="0"/>
    <x v="0"/>
  </r>
  <r>
    <x v="39"/>
    <x v="32"/>
    <x v="3"/>
    <x v="3"/>
    <x v="47"/>
    <x v="3"/>
    <n v="23780"/>
    <x v="0"/>
    <x v="0"/>
    <n v="29000"/>
    <x v="0"/>
    <x v="0"/>
    <n v="23780"/>
    <n v="23780"/>
    <x v="19"/>
  </r>
  <r>
    <x v="18"/>
    <x v="15"/>
    <x v="3"/>
    <x v="2"/>
    <x v="47"/>
    <x v="3"/>
    <n v="811.8"/>
    <x v="0"/>
    <x v="0"/>
    <n v="990"/>
    <x v="0"/>
    <x v="0"/>
    <n v="811.8"/>
    <n v="811.8"/>
    <x v="11"/>
  </r>
  <r>
    <x v="40"/>
    <x v="33"/>
    <x v="3"/>
    <x v="2"/>
    <x v="47"/>
    <x v="3"/>
    <n v="1385.8"/>
    <x v="0"/>
    <x v="0"/>
    <n v="1690"/>
    <x v="0"/>
    <x v="0"/>
    <n v="1385.8"/>
    <n v="1385.8"/>
    <x v="20"/>
  </r>
  <r>
    <x v="41"/>
    <x v="34"/>
    <x v="3"/>
    <x v="2"/>
    <x v="49"/>
    <x v="3"/>
    <n v="344.4"/>
    <x v="0"/>
    <x v="0"/>
    <n v="420"/>
    <x v="0"/>
    <x v="0"/>
    <n v="344.4"/>
    <n v="1033.2"/>
    <x v="21"/>
  </r>
  <r>
    <x v="42"/>
    <x v="13"/>
    <x v="3"/>
    <x v="2"/>
    <x v="47"/>
    <x v="3"/>
    <n v="844.6"/>
    <x v="0"/>
    <x v="0"/>
    <n v="1030"/>
    <x v="0"/>
    <x v="0"/>
    <n v="844.6"/>
    <n v="844.6"/>
    <x v="10"/>
  </r>
  <r>
    <x v="43"/>
    <x v="35"/>
    <x v="3"/>
    <x v="2"/>
    <x v="47"/>
    <x v="3"/>
    <n v="410"/>
    <x v="0"/>
    <x v="0"/>
    <n v="500"/>
    <x v="0"/>
    <x v="0"/>
    <n v="410"/>
    <n v="410"/>
    <x v="22"/>
  </r>
  <r>
    <x v="28"/>
    <x v="0"/>
    <x v="0"/>
    <x v="0"/>
    <x v="0"/>
    <x v="0"/>
    <m/>
    <x v="0"/>
    <x v="0"/>
    <m/>
    <x v="0"/>
    <x v="0"/>
    <n v="0"/>
    <n v="0"/>
    <x v="0"/>
  </r>
  <r>
    <x v="29"/>
    <x v="24"/>
    <x v="5"/>
    <x v="2"/>
    <x v="109"/>
    <x v="5"/>
    <m/>
    <x v="0"/>
    <x v="0"/>
    <m/>
    <x v="0"/>
    <x v="0"/>
    <n v="0"/>
    <n v="0"/>
    <x v="0"/>
  </r>
  <r>
    <x v="30"/>
    <x v="51"/>
    <x v="5"/>
    <x v="4"/>
    <x v="117"/>
    <x v="5"/>
    <m/>
    <x v="0"/>
    <x v="0"/>
    <m/>
    <x v="0"/>
    <x v="0"/>
    <n v="0"/>
    <n v="0"/>
    <x v="0"/>
  </r>
  <r>
    <x v="31"/>
    <x v="26"/>
    <x v="5"/>
    <x v="2"/>
    <x v="118"/>
    <x v="5"/>
    <m/>
    <x v="0"/>
    <x v="0"/>
    <m/>
    <x v="0"/>
    <x v="0"/>
    <n v="0"/>
    <n v="0"/>
    <x v="0"/>
  </r>
  <r>
    <x v="32"/>
    <x v="27"/>
    <x v="5"/>
    <x v="2"/>
    <x v="107"/>
    <x v="5"/>
    <m/>
    <x v="0"/>
    <x v="0"/>
    <m/>
    <x v="0"/>
    <x v="0"/>
    <n v="0"/>
    <n v="0"/>
    <x v="0"/>
  </r>
  <r>
    <x v="33"/>
    <x v="28"/>
    <x v="6"/>
    <x v="5"/>
    <x v="47"/>
    <x v="4"/>
    <m/>
    <x v="0"/>
    <x v="0"/>
    <m/>
    <x v="0"/>
    <x v="0"/>
    <n v="0"/>
    <n v="0"/>
    <x v="0"/>
  </r>
  <r>
    <x v="34"/>
    <x v="29"/>
    <x v="6"/>
    <x v="5"/>
    <x v="47"/>
    <x v="4"/>
    <m/>
    <x v="0"/>
    <x v="0"/>
    <m/>
    <x v="0"/>
    <x v="0"/>
    <n v="0"/>
    <n v="0"/>
    <x v="0"/>
  </r>
  <r>
    <x v="35"/>
    <x v="30"/>
    <x v="6"/>
    <x v="5"/>
    <x v="47"/>
    <x v="4"/>
    <n v="54.03"/>
    <x v="0"/>
    <x v="0"/>
    <m/>
    <x v="0"/>
    <x v="0"/>
    <n v="54.03"/>
    <n v="54.03"/>
    <x v="18"/>
  </r>
  <r>
    <x v="36"/>
    <x v="31"/>
    <x v="7"/>
    <x v="2"/>
    <x v="47"/>
    <x v="4"/>
    <m/>
    <x v="0"/>
    <x v="0"/>
    <m/>
    <x v="0"/>
    <x v="0"/>
    <n v="0"/>
    <n v="0"/>
    <x v="0"/>
  </r>
  <r>
    <x v="96"/>
    <x v="0"/>
    <x v="0"/>
    <x v="0"/>
    <x v="0"/>
    <x v="0"/>
    <m/>
    <x v="0"/>
    <x v="0"/>
    <m/>
    <x v="0"/>
    <x v="0"/>
    <n v="0"/>
    <n v="0"/>
    <x v="0"/>
  </r>
  <r>
    <x v="2"/>
    <x v="0"/>
    <x v="0"/>
    <x v="0"/>
    <x v="0"/>
    <x v="0"/>
    <m/>
    <x v="0"/>
    <x v="0"/>
    <m/>
    <x v="0"/>
    <x v="0"/>
    <n v="0"/>
    <n v="0"/>
    <x v="0"/>
  </r>
  <r>
    <x v="3"/>
    <x v="1"/>
    <x v="1"/>
    <x v="1"/>
    <x v="119"/>
    <x v="1"/>
    <m/>
    <x v="0"/>
    <x v="0"/>
    <m/>
    <x v="0"/>
    <x v="0"/>
    <n v="0"/>
    <n v="0"/>
    <x v="0"/>
  </r>
  <r>
    <x v="4"/>
    <x v="2"/>
    <x v="2"/>
    <x v="2"/>
    <x v="47"/>
    <x v="2"/>
    <n v="2590"/>
    <x v="0"/>
    <x v="0"/>
    <n v="4710"/>
    <x v="0"/>
    <x v="0"/>
    <n v="2590"/>
    <n v="2590"/>
    <x v="1"/>
  </r>
  <r>
    <x v="5"/>
    <x v="3"/>
    <x v="2"/>
    <x v="2"/>
    <x v="47"/>
    <x v="2"/>
    <m/>
    <x v="0"/>
    <x v="0"/>
    <m/>
    <x v="0"/>
    <x v="0"/>
    <n v="0"/>
    <n v="0"/>
    <x v="0"/>
  </r>
  <r>
    <x v="6"/>
    <x v="4"/>
    <x v="2"/>
    <x v="2"/>
    <x v="97"/>
    <x v="2"/>
    <m/>
    <x v="0"/>
    <x v="0"/>
    <m/>
    <x v="0"/>
    <x v="0"/>
    <n v="0"/>
    <n v="0"/>
    <x v="0"/>
  </r>
  <r>
    <x v="7"/>
    <x v="5"/>
    <x v="2"/>
    <x v="2"/>
    <x v="97"/>
    <x v="2"/>
    <n v="105"/>
    <x v="0"/>
    <x v="0"/>
    <n v="191"/>
    <x v="0"/>
    <x v="0"/>
    <n v="105"/>
    <n v="945"/>
    <x v="2"/>
  </r>
  <r>
    <x v="8"/>
    <x v="6"/>
    <x v="2"/>
    <x v="2"/>
    <x v="97"/>
    <x v="2"/>
    <n v="65"/>
    <x v="0"/>
    <x v="0"/>
    <n v="120"/>
    <x v="0"/>
    <x v="0"/>
    <n v="65"/>
    <n v="585"/>
    <x v="3"/>
  </r>
  <r>
    <x v="9"/>
    <x v="7"/>
    <x v="2"/>
    <x v="2"/>
    <x v="97"/>
    <x v="2"/>
    <n v="93"/>
    <x v="0"/>
    <x v="0"/>
    <n v="170"/>
    <x v="0"/>
    <x v="0"/>
    <n v="93"/>
    <n v="837"/>
    <x v="4"/>
  </r>
  <r>
    <x v="10"/>
    <x v="8"/>
    <x v="2"/>
    <x v="2"/>
    <x v="120"/>
    <x v="2"/>
    <n v="98"/>
    <x v="0"/>
    <x v="0"/>
    <n v="179"/>
    <x v="0"/>
    <x v="0"/>
    <n v="98"/>
    <n v="1764"/>
    <x v="5"/>
  </r>
  <r>
    <x v="11"/>
    <x v="9"/>
    <x v="2"/>
    <x v="2"/>
    <x v="97"/>
    <x v="2"/>
    <n v="22"/>
    <x v="0"/>
    <x v="0"/>
    <n v="40"/>
    <x v="0"/>
    <x v="0"/>
    <n v="22"/>
    <n v="198"/>
    <x v="6"/>
  </r>
  <r>
    <x v="38"/>
    <x v="0"/>
    <x v="0"/>
    <x v="0"/>
    <x v="0"/>
    <x v="0"/>
    <m/>
    <x v="0"/>
    <x v="0"/>
    <m/>
    <x v="0"/>
    <x v="0"/>
    <n v="0"/>
    <n v="0"/>
    <x v="0"/>
  </r>
  <r>
    <x v="39"/>
    <x v="32"/>
    <x v="3"/>
    <x v="3"/>
    <x v="47"/>
    <x v="3"/>
    <n v="23780"/>
    <x v="0"/>
    <x v="0"/>
    <n v="29000"/>
    <x v="0"/>
    <x v="0"/>
    <n v="23780"/>
    <n v="23780"/>
    <x v="19"/>
  </r>
  <r>
    <x v="18"/>
    <x v="15"/>
    <x v="3"/>
    <x v="2"/>
    <x v="47"/>
    <x v="3"/>
    <n v="811.8"/>
    <x v="0"/>
    <x v="0"/>
    <n v="990"/>
    <x v="0"/>
    <x v="0"/>
    <n v="811.8"/>
    <n v="811.8"/>
    <x v="11"/>
  </r>
  <r>
    <x v="40"/>
    <x v="33"/>
    <x v="3"/>
    <x v="2"/>
    <x v="47"/>
    <x v="3"/>
    <n v="1385.8"/>
    <x v="0"/>
    <x v="0"/>
    <n v="1690"/>
    <x v="0"/>
    <x v="0"/>
    <n v="1385.8"/>
    <n v="1385.8"/>
    <x v="20"/>
  </r>
  <r>
    <x v="41"/>
    <x v="34"/>
    <x v="3"/>
    <x v="2"/>
    <x v="48"/>
    <x v="3"/>
    <n v="344.4"/>
    <x v="0"/>
    <x v="0"/>
    <n v="420"/>
    <x v="0"/>
    <x v="0"/>
    <n v="344.4"/>
    <n v="688.8"/>
    <x v="21"/>
  </r>
  <r>
    <x v="42"/>
    <x v="13"/>
    <x v="3"/>
    <x v="2"/>
    <x v="47"/>
    <x v="3"/>
    <n v="844.6"/>
    <x v="0"/>
    <x v="0"/>
    <n v="1030"/>
    <x v="0"/>
    <x v="0"/>
    <n v="844.6"/>
    <n v="844.6"/>
    <x v="10"/>
  </r>
  <r>
    <x v="43"/>
    <x v="35"/>
    <x v="3"/>
    <x v="2"/>
    <x v="47"/>
    <x v="3"/>
    <n v="410"/>
    <x v="0"/>
    <x v="0"/>
    <n v="500"/>
    <x v="0"/>
    <x v="0"/>
    <n v="410"/>
    <n v="410"/>
    <x v="22"/>
  </r>
  <r>
    <x v="28"/>
    <x v="0"/>
    <x v="0"/>
    <x v="0"/>
    <x v="0"/>
    <x v="0"/>
    <m/>
    <x v="0"/>
    <x v="0"/>
    <m/>
    <x v="0"/>
    <x v="0"/>
    <n v="0"/>
    <n v="0"/>
    <x v="0"/>
  </r>
  <r>
    <x v="29"/>
    <x v="24"/>
    <x v="5"/>
    <x v="2"/>
    <x v="120"/>
    <x v="5"/>
    <m/>
    <x v="0"/>
    <x v="0"/>
    <m/>
    <x v="0"/>
    <x v="0"/>
    <n v="0"/>
    <n v="0"/>
    <x v="0"/>
  </r>
  <r>
    <x v="30"/>
    <x v="51"/>
    <x v="5"/>
    <x v="4"/>
    <x v="121"/>
    <x v="5"/>
    <m/>
    <x v="0"/>
    <x v="0"/>
    <m/>
    <x v="0"/>
    <x v="0"/>
    <n v="0"/>
    <n v="0"/>
    <x v="0"/>
  </r>
  <r>
    <x v="31"/>
    <x v="26"/>
    <x v="5"/>
    <x v="2"/>
    <x v="122"/>
    <x v="5"/>
    <m/>
    <x v="0"/>
    <x v="0"/>
    <m/>
    <x v="0"/>
    <x v="0"/>
    <n v="0"/>
    <n v="0"/>
    <x v="0"/>
  </r>
  <r>
    <x v="32"/>
    <x v="27"/>
    <x v="5"/>
    <x v="2"/>
    <x v="97"/>
    <x v="5"/>
    <m/>
    <x v="0"/>
    <x v="0"/>
    <m/>
    <x v="0"/>
    <x v="0"/>
    <n v="0"/>
    <n v="0"/>
    <x v="0"/>
  </r>
  <r>
    <x v="33"/>
    <x v="28"/>
    <x v="6"/>
    <x v="5"/>
    <x v="47"/>
    <x v="4"/>
    <m/>
    <x v="0"/>
    <x v="0"/>
    <m/>
    <x v="0"/>
    <x v="0"/>
    <n v="0"/>
    <n v="0"/>
    <x v="0"/>
  </r>
  <r>
    <x v="34"/>
    <x v="29"/>
    <x v="6"/>
    <x v="5"/>
    <x v="47"/>
    <x v="4"/>
    <m/>
    <x v="0"/>
    <x v="0"/>
    <m/>
    <x v="0"/>
    <x v="0"/>
    <n v="0"/>
    <n v="0"/>
    <x v="0"/>
  </r>
  <r>
    <x v="35"/>
    <x v="30"/>
    <x v="6"/>
    <x v="5"/>
    <x v="47"/>
    <x v="4"/>
    <n v="54.03"/>
    <x v="0"/>
    <x v="0"/>
    <m/>
    <x v="0"/>
    <x v="0"/>
    <n v="54.03"/>
    <n v="54.03"/>
    <x v="18"/>
  </r>
  <r>
    <x v="36"/>
    <x v="31"/>
    <x v="7"/>
    <x v="2"/>
    <x v="47"/>
    <x v="4"/>
    <m/>
    <x v="0"/>
    <x v="0"/>
    <m/>
    <x v="0"/>
    <x v="0"/>
    <n v="0"/>
    <n v="0"/>
    <x v="0"/>
  </r>
  <r>
    <x v="99"/>
    <x v="0"/>
    <x v="0"/>
    <x v="0"/>
    <x v="0"/>
    <x v="0"/>
    <m/>
    <x v="0"/>
    <x v="0"/>
    <m/>
    <x v="0"/>
    <x v="0"/>
    <n v="0"/>
    <n v="0"/>
    <x v="0"/>
  </r>
  <r>
    <x v="1"/>
    <x v="0"/>
    <x v="0"/>
    <x v="0"/>
    <x v="0"/>
    <x v="0"/>
    <m/>
    <x v="0"/>
    <x v="0"/>
    <m/>
    <x v="0"/>
    <x v="0"/>
    <n v="0"/>
    <n v="0"/>
    <x v="0"/>
  </r>
  <r>
    <x v="12"/>
    <x v="0"/>
    <x v="0"/>
    <x v="0"/>
    <x v="0"/>
    <x v="0"/>
    <m/>
    <x v="0"/>
    <x v="0"/>
    <m/>
    <x v="0"/>
    <x v="0"/>
    <n v="0"/>
    <n v="0"/>
    <x v="0"/>
  </r>
  <r>
    <x v="67"/>
    <x v="47"/>
    <x v="3"/>
    <x v="2"/>
    <x v="47"/>
    <x v="3"/>
    <n v="8938"/>
    <x v="0"/>
    <x v="0"/>
    <n v="10900"/>
    <x v="0"/>
    <x v="0"/>
    <n v="8938"/>
    <n v="8938"/>
    <x v="29"/>
  </r>
  <r>
    <x v="54"/>
    <x v="37"/>
    <x v="3"/>
    <x v="2"/>
    <x v="47"/>
    <x v="3"/>
    <n v="237.8"/>
    <x v="0"/>
    <x v="0"/>
    <n v="290"/>
    <x v="0"/>
    <x v="0"/>
    <n v="237.8"/>
    <n v="237.8"/>
    <x v="24"/>
  </r>
  <r>
    <x v="68"/>
    <x v="48"/>
    <x v="3"/>
    <x v="2"/>
    <x v="48"/>
    <x v="3"/>
    <n v="9881"/>
    <x v="0"/>
    <x v="0"/>
    <n v="12050"/>
    <x v="0"/>
    <x v="0"/>
    <n v="9881"/>
    <n v="19762"/>
    <x v="30"/>
  </r>
  <r>
    <x v="69"/>
    <x v="49"/>
    <x v="8"/>
    <x v="2"/>
    <x v="47"/>
    <x v="6"/>
    <m/>
    <x v="4"/>
    <x v="0"/>
    <m/>
    <x v="4"/>
    <x v="0"/>
    <n v="97376"/>
    <n v="97376"/>
    <x v="31"/>
  </r>
  <r>
    <x v="70"/>
    <x v="46"/>
    <x v="8"/>
    <x v="2"/>
    <x v="48"/>
    <x v="6"/>
    <m/>
    <x v="3"/>
    <x v="0"/>
    <m/>
    <x v="3"/>
    <x v="0"/>
    <n v="44880"/>
    <n v="89760"/>
    <x v="28"/>
  </r>
  <r>
    <x v="71"/>
    <x v="45"/>
    <x v="8"/>
    <x v="2"/>
    <x v="49"/>
    <x v="6"/>
    <m/>
    <x v="0"/>
    <x v="0"/>
    <m/>
    <x v="0"/>
    <x v="0"/>
    <n v="0"/>
    <n v="0"/>
    <x v="0"/>
  </r>
  <r>
    <x v="60"/>
    <x v="43"/>
    <x v="8"/>
    <x v="2"/>
    <x v="47"/>
    <x v="6"/>
    <m/>
    <x v="2"/>
    <x v="0"/>
    <m/>
    <x v="2"/>
    <x v="0"/>
    <n v="10064"/>
    <n v="10064"/>
    <x v="27"/>
  </r>
  <r>
    <x v="37"/>
    <x v="0"/>
    <x v="0"/>
    <x v="0"/>
    <x v="0"/>
    <x v="0"/>
    <m/>
    <x v="0"/>
    <x v="0"/>
    <m/>
    <x v="0"/>
    <x v="0"/>
    <n v="0"/>
    <n v="0"/>
    <x v="0"/>
  </r>
  <r>
    <x v="38"/>
    <x v="0"/>
    <x v="0"/>
    <x v="0"/>
    <x v="0"/>
    <x v="0"/>
    <m/>
    <x v="0"/>
    <x v="0"/>
    <m/>
    <x v="0"/>
    <x v="0"/>
    <n v="0"/>
    <n v="0"/>
    <x v="0"/>
  </r>
  <r>
    <x v="53"/>
    <x v="36"/>
    <x v="3"/>
    <x v="2"/>
    <x v="47"/>
    <x v="3"/>
    <n v="3706.4"/>
    <x v="0"/>
    <x v="0"/>
    <n v="4520"/>
    <x v="0"/>
    <x v="0"/>
    <n v="3706.4"/>
    <n v="3706.4"/>
    <x v="23"/>
  </r>
  <r>
    <x v="54"/>
    <x v="37"/>
    <x v="3"/>
    <x v="2"/>
    <x v="47"/>
    <x v="3"/>
    <n v="237.8"/>
    <x v="0"/>
    <x v="0"/>
    <n v="290"/>
    <x v="0"/>
    <x v="0"/>
    <n v="237.8"/>
    <n v="237.8"/>
    <x v="24"/>
  </r>
  <r>
    <x v="55"/>
    <x v="38"/>
    <x v="3"/>
    <x v="2"/>
    <x v="47"/>
    <x v="3"/>
    <n v="1746.6"/>
    <x v="0"/>
    <x v="0"/>
    <n v="2130"/>
    <x v="0"/>
    <x v="0"/>
    <n v="1746.6"/>
    <n v="1746.6"/>
    <x v="25"/>
  </r>
  <r>
    <x v="56"/>
    <x v="39"/>
    <x v="3"/>
    <x v="2"/>
    <x v="47"/>
    <x v="3"/>
    <n v="237.8"/>
    <x v="0"/>
    <x v="0"/>
    <n v="290"/>
    <x v="0"/>
    <x v="0"/>
    <n v="237.8"/>
    <n v="237.8"/>
    <x v="24"/>
  </r>
  <r>
    <x v="57"/>
    <x v="40"/>
    <x v="8"/>
    <x v="2"/>
    <x v="47"/>
    <x v="6"/>
    <m/>
    <x v="1"/>
    <x v="0"/>
    <m/>
    <x v="1"/>
    <x v="0"/>
    <n v="44064"/>
    <n v="44064"/>
    <x v="26"/>
  </r>
  <r>
    <x v="58"/>
    <x v="41"/>
    <x v="8"/>
    <x v="2"/>
    <x v="48"/>
    <x v="6"/>
    <m/>
    <x v="0"/>
    <x v="0"/>
    <m/>
    <x v="0"/>
    <x v="0"/>
    <n v="0"/>
    <n v="0"/>
    <x v="0"/>
  </r>
  <r>
    <x v="59"/>
    <x v="42"/>
    <x v="8"/>
    <x v="2"/>
    <x v="47"/>
    <x v="6"/>
    <m/>
    <x v="0"/>
    <x v="0"/>
    <m/>
    <x v="0"/>
    <x v="0"/>
    <n v="0"/>
    <n v="0"/>
    <x v="0"/>
  </r>
  <r>
    <x v="60"/>
    <x v="43"/>
    <x v="8"/>
    <x v="2"/>
    <x v="47"/>
    <x v="6"/>
    <m/>
    <x v="2"/>
    <x v="0"/>
    <m/>
    <x v="2"/>
    <x v="0"/>
    <n v="10064"/>
    <n v="10064"/>
    <x v="27"/>
  </r>
  <r>
    <x v="44"/>
    <x v="0"/>
    <x v="0"/>
    <x v="0"/>
    <x v="0"/>
    <x v="0"/>
    <m/>
    <x v="0"/>
    <x v="0"/>
    <m/>
    <x v="0"/>
    <x v="0"/>
    <n v="0"/>
    <n v="0"/>
    <x v="0"/>
  </r>
  <r>
    <x v="38"/>
    <x v="0"/>
    <x v="0"/>
    <x v="0"/>
    <x v="0"/>
    <x v="0"/>
    <m/>
    <x v="0"/>
    <x v="0"/>
    <m/>
    <x v="0"/>
    <x v="0"/>
    <n v="0"/>
    <n v="0"/>
    <x v="0"/>
  </r>
  <r>
    <x v="53"/>
    <x v="36"/>
    <x v="3"/>
    <x v="2"/>
    <x v="47"/>
    <x v="3"/>
    <n v="3706.4"/>
    <x v="0"/>
    <x v="0"/>
    <n v="4520"/>
    <x v="0"/>
    <x v="0"/>
    <n v="3706.4"/>
    <n v="3706.4"/>
    <x v="23"/>
  </r>
  <r>
    <x v="54"/>
    <x v="37"/>
    <x v="3"/>
    <x v="2"/>
    <x v="47"/>
    <x v="3"/>
    <n v="237.8"/>
    <x v="0"/>
    <x v="0"/>
    <n v="290"/>
    <x v="0"/>
    <x v="0"/>
    <n v="237.8"/>
    <n v="237.8"/>
    <x v="24"/>
  </r>
  <r>
    <x v="55"/>
    <x v="38"/>
    <x v="3"/>
    <x v="2"/>
    <x v="47"/>
    <x v="3"/>
    <n v="1746.6"/>
    <x v="0"/>
    <x v="0"/>
    <n v="2130"/>
    <x v="0"/>
    <x v="0"/>
    <n v="1746.6"/>
    <n v="1746.6"/>
    <x v="25"/>
  </r>
  <r>
    <x v="56"/>
    <x v="39"/>
    <x v="3"/>
    <x v="2"/>
    <x v="47"/>
    <x v="3"/>
    <n v="237.8"/>
    <x v="0"/>
    <x v="0"/>
    <n v="290"/>
    <x v="0"/>
    <x v="0"/>
    <n v="237.8"/>
    <n v="237.8"/>
    <x v="24"/>
  </r>
  <r>
    <x v="57"/>
    <x v="40"/>
    <x v="8"/>
    <x v="2"/>
    <x v="47"/>
    <x v="6"/>
    <m/>
    <x v="1"/>
    <x v="0"/>
    <m/>
    <x v="1"/>
    <x v="0"/>
    <n v="44064"/>
    <n v="44064"/>
    <x v="26"/>
  </r>
  <r>
    <x v="58"/>
    <x v="41"/>
    <x v="8"/>
    <x v="2"/>
    <x v="48"/>
    <x v="6"/>
    <m/>
    <x v="0"/>
    <x v="0"/>
    <m/>
    <x v="0"/>
    <x v="0"/>
    <n v="0"/>
    <n v="0"/>
    <x v="0"/>
  </r>
  <r>
    <x v="59"/>
    <x v="42"/>
    <x v="8"/>
    <x v="2"/>
    <x v="47"/>
    <x v="6"/>
    <m/>
    <x v="0"/>
    <x v="0"/>
    <m/>
    <x v="0"/>
    <x v="0"/>
    <n v="0"/>
    <n v="0"/>
    <x v="0"/>
  </r>
  <r>
    <x v="60"/>
    <x v="43"/>
    <x v="8"/>
    <x v="2"/>
    <x v="47"/>
    <x v="6"/>
    <m/>
    <x v="2"/>
    <x v="0"/>
    <m/>
    <x v="2"/>
    <x v="0"/>
    <n v="10064"/>
    <n v="10064"/>
    <x v="27"/>
  </r>
  <r>
    <x v="45"/>
    <x v="0"/>
    <x v="0"/>
    <x v="0"/>
    <x v="0"/>
    <x v="0"/>
    <m/>
    <x v="0"/>
    <x v="0"/>
    <m/>
    <x v="0"/>
    <x v="0"/>
    <n v="0"/>
    <n v="0"/>
    <x v="0"/>
  </r>
  <r>
    <x v="38"/>
    <x v="0"/>
    <x v="0"/>
    <x v="0"/>
    <x v="0"/>
    <x v="0"/>
    <m/>
    <x v="0"/>
    <x v="0"/>
    <m/>
    <x v="0"/>
    <x v="0"/>
    <n v="0"/>
    <n v="0"/>
    <x v="0"/>
  </r>
  <r>
    <x v="53"/>
    <x v="36"/>
    <x v="3"/>
    <x v="2"/>
    <x v="47"/>
    <x v="3"/>
    <n v="3706.4"/>
    <x v="0"/>
    <x v="0"/>
    <n v="4520"/>
    <x v="0"/>
    <x v="0"/>
    <n v="3706.4"/>
    <n v="3706.4"/>
    <x v="23"/>
  </r>
  <r>
    <x v="54"/>
    <x v="37"/>
    <x v="3"/>
    <x v="2"/>
    <x v="47"/>
    <x v="3"/>
    <n v="237.8"/>
    <x v="0"/>
    <x v="0"/>
    <n v="290"/>
    <x v="0"/>
    <x v="0"/>
    <n v="237.8"/>
    <n v="237.8"/>
    <x v="24"/>
  </r>
  <r>
    <x v="55"/>
    <x v="38"/>
    <x v="3"/>
    <x v="2"/>
    <x v="47"/>
    <x v="3"/>
    <n v="1746.6"/>
    <x v="0"/>
    <x v="0"/>
    <n v="2130"/>
    <x v="0"/>
    <x v="0"/>
    <n v="1746.6"/>
    <n v="1746.6"/>
    <x v="25"/>
  </r>
  <r>
    <x v="56"/>
    <x v="39"/>
    <x v="3"/>
    <x v="2"/>
    <x v="47"/>
    <x v="3"/>
    <n v="237.8"/>
    <x v="0"/>
    <x v="0"/>
    <n v="290"/>
    <x v="0"/>
    <x v="0"/>
    <n v="237.8"/>
    <n v="237.8"/>
    <x v="24"/>
  </r>
  <r>
    <x v="57"/>
    <x v="40"/>
    <x v="8"/>
    <x v="2"/>
    <x v="47"/>
    <x v="6"/>
    <m/>
    <x v="1"/>
    <x v="0"/>
    <m/>
    <x v="1"/>
    <x v="0"/>
    <n v="44064"/>
    <n v="44064"/>
    <x v="26"/>
  </r>
  <r>
    <x v="58"/>
    <x v="41"/>
    <x v="8"/>
    <x v="2"/>
    <x v="48"/>
    <x v="6"/>
    <m/>
    <x v="0"/>
    <x v="0"/>
    <m/>
    <x v="0"/>
    <x v="0"/>
    <n v="0"/>
    <n v="0"/>
    <x v="0"/>
  </r>
  <r>
    <x v="59"/>
    <x v="42"/>
    <x v="8"/>
    <x v="2"/>
    <x v="47"/>
    <x v="6"/>
    <m/>
    <x v="0"/>
    <x v="0"/>
    <m/>
    <x v="0"/>
    <x v="0"/>
    <n v="0"/>
    <n v="0"/>
    <x v="0"/>
  </r>
  <r>
    <x v="60"/>
    <x v="43"/>
    <x v="8"/>
    <x v="2"/>
    <x v="47"/>
    <x v="6"/>
    <m/>
    <x v="2"/>
    <x v="0"/>
    <m/>
    <x v="2"/>
    <x v="0"/>
    <n v="10064"/>
    <n v="10064"/>
    <x v="27"/>
  </r>
  <r>
    <x v="46"/>
    <x v="0"/>
    <x v="0"/>
    <x v="0"/>
    <x v="0"/>
    <x v="0"/>
    <m/>
    <x v="0"/>
    <x v="0"/>
    <m/>
    <x v="0"/>
    <x v="0"/>
    <n v="0"/>
    <n v="0"/>
    <x v="0"/>
  </r>
  <r>
    <x v="38"/>
    <x v="0"/>
    <x v="0"/>
    <x v="0"/>
    <x v="0"/>
    <x v="0"/>
    <m/>
    <x v="0"/>
    <x v="0"/>
    <m/>
    <x v="0"/>
    <x v="0"/>
    <n v="0"/>
    <n v="0"/>
    <x v="0"/>
  </r>
  <r>
    <x v="53"/>
    <x v="36"/>
    <x v="3"/>
    <x v="2"/>
    <x v="47"/>
    <x v="3"/>
    <n v="3706.4"/>
    <x v="0"/>
    <x v="0"/>
    <n v="4520"/>
    <x v="0"/>
    <x v="0"/>
    <n v="3706.4"/>
    <n v="3706.4"/>
    <x v="23"/>
  </r>
  <r>
    <x v="54"/>
    <x v="37"/>
    <x v="3"/>
    <x v="2"/>
    <x v="47"/>
    <x v="3"/>
    <n v="237.8"/>
    <x v="0"/>
    <x v="0"/>
    <n v="290"/>
    <x v="0"/>
    <x v="0"/>
    <n v="237.8"/>
    <n v="237.8"/>
    <x v="24"/>
  </r>
  <r>
    <x v="55"/>
    <x v="38"/>
    <x v="3"/>
    <x v="2"/>
    <x v="47"/>
    <x v="3"/>
    <n v="1746.6"/>
    <x v="0"/>
    <x v="0"/>
    <n v="2130"/>
    <x v="0"/>
    <x v="0"/>
    <n v="1746.6"/>
    <n v="1746.6"/>
    <x v="25"/>
  </r>
  <r>
    <x v="56"/>
    <x v="39"/>
    <x v="3"/>
    <x v="2"/>
    <x v="47"/>
    <x v="3"/>
    <n v="237.8"/>
    <x v="0"/>
    <x v="0"/>
    <n v="290"/>
    <x v="0"/>
    <x v="0"/>
    <n v="237.8"/>
    <n v="237.8"/>
    <x v="24"/>
  </r>
  <r>
    <x v="57"/>
    <x v="40"/>
    <x v="8"/>
    <x v="2"/>
    <x v="47"/>
    <x v="6"/>
    <m/>
    <x v="1"/>
    <x v="0"/>
    <m/>
    <x v="1"/>
    <x v="0"/>
    <n v="44064"/>
    <n v="44064"/>
    <x v="26"/>
  </r>
  <r>
    <x v="58"/>
    <x v="41"/>
    <x v="8"/>
    <x v="2"/>
    <x v="48"/>
    <x v="6"/>
    <m/>
    <x v="0"/>
    <x v="0"/>
    <m/>
    <x v="0"/>
    <x v="0"/>
    <n v="0"/>
    <n v="0"/>
    <x v="0"/>
  </r>
  <r>
    <x v="59"/>
    <x v="42"/>
    <x v="8"/>
    <x v="2"/>
    <x v="47"/>
    <x v="6"/>
    <m/>
    <x v="0"/>
    <x v="0"/>
    <m/>
    <x v="0"/>
    <x v="0"/>
    <n v="0"/>
    <n v="0"/>
    <x v="0"/>
  </r>
  <r>
    <x v="60"/>
    <x v="43"/>
    <x v="8"/>
    <x v="2"/>
    <x v="47"/>
    <x v="6"/>
    <m/>
    <x v="2"/>
    <x v="0"/>
    <m/>
    <x v="2"/>
    <x v="0"/>
    <n v="10064"/>
    <n v="10064"/>
    <x v="27"/>
  </r>
  <r>
    <x v="47"/>
    <x v="0"/>
    <x v="0"/>
    <x v="0"/>
    <x v="0"/>
    <x v="0"/>
    <m/>
    <x v="0"/>
    <x v="0"/>
    <m/>
    <x v="0"/>
    <x v="0"/>
    <n v="0"/>
    <n v="0"/>
    <x v="0"/>
  </r>
  <r>
    <x v="38"/>
    <x v="0"/>
    <x v="0"/>
    <x v="0"/>
    <x v="0"/>
    <x v="0"/>
    <m/>
    <x v="0"/>
    <x v="0"/>
    <m/>
    <x v="0"/>
    <x v="0"/>
    <n v="0"/>
    <n v="0"/>
    <x v="0"/>
  </r>
  <r>
    <x v="53"/>
    <x v="36"/>
    <x v="3"/>
    <x v="2"/>
    <x v="47"/>
    <x v="3"/>
    <n v="3706.4"/>
    <x v="0"/>
    <x v="0"/>
    <n v="4520"/>
    <x v="0"/>
    <x v="0"/>
    <n v="3706.4"/>
    <n v="3706.4"/>
    <x v="23"/>
  </r>
  <r>
    <x v="54"/>
    <x v="37"/>
    <x v="3"/>
    <x v="2"/>
    <x v="47"/>
    <x v="3"/>
    <n v="237.8"/>
    <x v="0"/>
    <x v="0"/>
    <n v="290"/>
    <x v="0"/>
    <x v="0"/>
    <n v="237.8"/>
    <n v="237.8"/>
    <x v="24"/>
  </r>
  <r>
    <x v="55"/>
    <x v="38"/>
    <x v="3"/>
    <x v="2"/>
    <x v="47"/>
    <x v="3"/>
    <n v="1746.6"/>
    <x v="0"/>
    <x v="0"/>
    <n v="2130"/>
    <x v="0"/>
    <x v="0"/>
    <n v="1746.6"/>
    <n v="1746.6"/>
    <x v="25"/>
  </r>
  <r>
    <x v="56"/>
    <x v="39"/>
    <x v="3"/>
    <x v="2"/>
    <x v="47"/>
    <x v="3"/>
    <n v="237.8"/>
    <x v="0"/>
    <x v="0"/>
    <n v="290"/>
    <x v="0"/>
    <x v="0"/>
    <n v="237.8"/>
    <n v="237.8"/>
    <x v="24"/>
  </r>
  <r>
    <x v="57"/>
    <x v="40"/>
    <x v="8"/>
    <x v="2"/>
    <x v="47"/>
    <x v="6"/>
    <m/>
    <x v="1"/>
    <x v="0"/>
    <m/>
    <x v="1"/>
    <x v="0"/>
    <n v="44064"/>
    <n v="44064"/>
    <x v="26"/>
  </r>
  <r>
    <x v="58"/>
    <x v="41"/>
    <x v="8"/>
    <x v="2"/>
    <x v="48"/>
    <x v="6"/>
    <m/>
    <x v="0"/>
    <x v="0"/>
    <m/>
    <x v="0"/>
    <x v="0"/>
    <n v="0"/>
    <n v="0"/>
    <x v="0"/>
  </r>
  <r>
    <x v="59"/>
    <x v="42"/>
    <x v="8"/>
    <x v="2"/>
    <x v="47"/>
    <x v="6"/>
    <m/>
    <x v="0"/>
    <x v="0"/>
    <m/>
    <x v="0"/>
    <x v="0"/>
    <n v="0"/>
    <n v="0"/>
    <x v="0"/>
  </r>
  <r>
    <x v="60"/>
    <x v="43"/>
    <x v="8"/>
    <x v="2"/>
    <x v="47"/>
    <x v="6"/>
    <m/>
    <x v="2"/>
    <x v="0"/>
    <m/>
    <x v="2"/>
    <x v="0"/>
    <n v="10064"/>
    <n v="10064"/>
    <x v="27"/>
  </r>
  <r>
    <x v="48"/>
    <x v="0"/>
    <x v="0"/>
    <x v="0"/>
    <x v="0"/>
    <x v="0"/>
    <m/>
    <x v="0"/>
    <x v="0"/>
    <m/>
    <x v="0"/>
    <x v="0"/>
    <n v="0"/>
    <n v="0"/>
    <x v="0"/>
  </r>
  <r>
    <x v="38"/>
    <x v="0"/>
    <x v="0"/>
    <x v="0"/>
    <x v="0"/>
    <x v="0"/>
    <m/>
    <x v="0"/>
    <x v="0"/>
    <m/>
    <x v="0"/>
    <x v="0"/>
    <n v="0"/>
    <n v="0"/>
    <x v="0"/>
  </r>
  <r>
    <x v="53"/>
    <x v="36"/>
    <x v="3"/>
    <x v="2"/>
    <x v="47"/>
    <x v="3"/>
    <n v="3706.4"/>
    <x v="0"/>
    <x v="0"/>
    <n v="4520"/>
    <x v="0"/>
    <x v="0"/>
    <n v="3706.4"/>
    <n v="3706.4"/>
    <x v="23"/>
  </r>
  <r>
    <x v="54"/>
    <x v="37"/>
    <x v="3"/>
    <x v="2"/>
    <x v="47"/>
    <x v="3"/>
    <n v="237.8"/>
    <x v="0"/>
    <x v="0"/>
    <n v="290"/>
    <x v="0"/>
    <x v="0"/>
    <n v="237.8"/>
    <n v="237.8"/>
    <x v="24"/>
  </r>
  <r>
    <x v="55"/>
    <x v="38"/>
    <x v="3"/>
    <x v="2"/>
    <x v="47"/>
    <x v="3"/>
    <n v="1746.6"/>
    <x v="0"/>
    <x v="0"/>
    <n v="2130"/>
    <x v="0"/>
    <x v="0"/>
    <n v="1746.6"/>
    <n v="1746.6"/>
    <x v="25"/>
  </r>
  <r>
    <x v="56"/>
    <x v="39"/>
    <x v="3"/>
    <x v="2"/>
    <x v="47"/>
    <x v="3"/>
    <n v="237.8"/>
    <x v="0"/>
    <x v="0"/>
    <n v="290"/>
    <x v="0"/>
    <x v="0"/>
    <n v="237.8"/>
    <n v="237.8"/>
    <x v="24"/>
  </r>
  <r>
    <x v="57"/>
    <x v="40"/>
    <x v="8"/>
    <x v="2"/>
    <x v="47"/>
    <x v="6"/>
    <m/>
    <x v="1"/>
    <x v="0"/>
    <m/>
    <x v="1"/>
    <x v="0"/>
    <n v="44064"/>
    <n v="44064"/>
    <x v="26"/>
  </r>
  <r>
    <x v="58"/>
    <x v="41"/>
    <x v="8"/>
    <x v="2"/>
    <x v="48"/>
    <x v="6"/>
    <m/>
    <x v="0"/>
    <x v="0"/>
    <m/>
    <x v="0"/>
    <x v="0"/>
    <n v="0"/>
    <n v="0"/>
    <x v="0"/>
  </r>
  <r>
    <x v="59"/>
    <x v="42"/>
    <x v="8"/>
    <x v="2"/>
    <x v="47"/>
    <x v="6"/>
    <m/>
    <x v="0"/>
    <x v="0"/>
    <m/>
    <x v="0"/>
    <x v="0"/>
    <n v="0"/>
    <n v="0"/>
    <x v="0"/>
  </r>
  <r>
    <x v="60"/>
    <x v="43"/>
    <x v="8"/>
    <x v="2"/>
    <x v="47"/>
    <x v="6"/>
    <m/>
    <x v="2"/>
    <x v="0"/>
    <m/>
    <x v="2"/>
    <x v="0"/>
    <n v="10064"/>
    <n v="10064"/>
    <x v="27"/>
  </r>
  <r>
    <x v="49"/>
    <x v="0"/>
    <x v="0"/>
    <x v="0"/>
    <x v="0"/>
    <x v="0"/>
    <m/>
    <x v="0"/>
    <x v="0"/>
    <m/>
    <x v="0"/>
    <x v="0"/>
    <n v="0"/>
    <n v="0"/>
    <x v="0"/>
  </r>
  <r>
    <x v="38"/>
    <x v="0"/>
    <x v="0"/>
    <x v="0"/>
    <x v="0"/>
    <x v="0"/>
    <m/>
    <x v="0"/>
    <x v="0"/>
    <m/>
    <x v="0"/>
    <x v="0"/>
    <n v="0"/>
    <n v="0"/>
    <x v="0"/>
  </r>
  <r>
    <x v="53"/>
    <x v="36"/>
    <x v="3"/>
    <x v="2"/>
    <x v="47"/>
    <x v="3"/>
    <n v="3706.4"/>
    <x v="0"/>
    <x v="0"/>
    <n v="4520"/>
    <x v="0"/>
    <x v="0"/>
    <n v="3706.4"/>
    <n v="3706.4"/>
    <x v="23"/>
  </r>
  <r>
    <x v="54"/>
    <x v="37"/>
    <x v="3"/>
    <x v="2"/>
    <x v="47"/>
    <x v="3"/>
    <n v="237.8"/>
    <x v="0"/>
    <x v="0"/>
    <n v="290"/>
    <x v="0"/>
    <x v="0"/>
    <n v="237.8"/>
    <n v="237.8"/>
    <x v="24"/>
  </r>
  <r>
    <x v="55"/>
    <x v="38"/>
    <x v="3"/>
    <x v="2"/>
    <x v="47"/>
    <x v="3"/>
    <n v="1746.6"/>
    <x v="0"/>
    <x v="0"/>
    <n v="2130"/>
    <x v="0"/>
    <x v="0"/>
    <n v="1746.6"/>
    <n v="1746.6"/>
    <x v="25"/>
  </r>
  <r>
    <x v="56"/>
    <x v="39"/>
    <x v="3"/>
    <x v="2"/>
    <x v="47"/>
    <x v="3"/>
    <n v="237.8"/>
    <x v="0"/>
    <x v="0"/>
    <n v="290"/>
    <x v="0"/>
    <x v="0"/>
    <n v="237.8"/>
    <n v="237.8"/>
    <x v="24"/>
  </r>
  <r>
    <x v="57"/>
    <x v="40"/>
    <x v="8"/>
    <x v="2"/>
    <x v="47"/>
    <x v="6"/>
    <m/>
    <x v="1"/>
    <x v="0"/>
    <m/>
    <x v="1"/>
    <x v="0"/>
    <n v="44064"/>
    <n v="44064"/>
    <x v="26"/>
  </r>
  <r>
    <x v="58"/>
    <x v="41"/>
    <x v="8"/>
    <x v="2"/>
    <x v="48"/>
    <x v="6"/>
    <m/>
    <x v="0"/>
    <x v="0"/>
    <m/>
    <x v="0"/>
    <x v="0"/>
    <n v="0"/>
    <n v="0"/>
    <x v="0"/>
  </r>
  <r>
    <x v="59"/>
    <x v="42"/>
    <x v="8"/>
    <x v="2"/>
    <x v="47"/>
    <x v="6"/>
    <m/>
    <x v="0"/>
    <x v="0"/>
    <m/>
    <x v="0"/>
    <x v="0"/>
    <n v="0"/>
    <n v="0"/>
    <x v="0"/>
  </r>
  <r>
    <x v="60"/>
    <x v="43"/>
    <x v="8"/>
    <x v="2"/>
    <x v="47"/>
    <x v="6"/>
    <m/>
    <x v="2"/>
    <x v="0"/>
    <m/>
    <x v="2"/>
    <x v="0"/>
    <n v="10064"/>
    <n v="10064"/>
    <x v="27"/>
  </r>
  <r>
    <x v="50"/>
    <x v="0"/>
    <x v="0"/>
    <x v="0"/>
    <x v="0"/>
    <x v="0"/>
    <m/>
    <x v="0"/>
    <x v="0"/>
    <m/>
    <x v="0"/>
    <x v="0"/>
    <n v="0"/>
    <n v="0"/>
    <x v="0"/>
  </r>
  <r>
    <x v="38"/>
    <x v="0"/>
    <x v="0"/>
    <x v="0"/>
    <x v="0"/>
    <x v="0"/>
    <m/>
    <x v="0"/>
    <x v="0"/>
    <m/>
    <x v="0"/>
    <x v="0"/>
    <n v="0"/>
    <n v="0"/>
    <x v="0"/>
  </r>
  <r>
    <x v="53"/>
    <x v="36"/>
    <x v="3"/>
    <x v="2"/>
    <x v="47"/>
    <x v="3"/>
    <n v="3706.4"/>
    <x v="0"/>
    <x v="0"/>
    <n v="4520"/>
    <x v="0"/>
    <x v="0"/>
    <n v="3706.4"/>
    <n v="3706.4"/>
    <x v="23"/>
  </r>
  <r>
    <x v="54"/>
    <x v="37"/>
    <x v="3"/>
    <x v="2"/>
    <x v="47"/>
    <x v="3"/>
    <n v="237.8"/>
    <x v="0"/>
    <x v="0"/>
    <n v="290"/>
    <x v="0"/>
    <x v="0"/>
    <n v="237.8"/>
    <n v="237.8"/>
    <x v="24"/>
  </r>
  <r>
    <x v="55"/>
    <x v="38"/>
    <x v="3"/>
    <x v="2"/>
    <x v="47"/>
    <x v="3"/>
    <n v="1746.6"/>
    <x v="0"/>
    <x v="0"/>
    <n v="2130"/>
    <x v="0"/>
    <x v="0"/>
    <n v="1746.6"/>
    <n v="1746.6"/>
    <x v="25"/>
  </r>
  <r>
    <x v="56"/>
    <x v="39"/>
    <x v="3"/>
    <x v="2"/>
    <x v="47"/>
    <x v="3"/>
    <n v="237.8"/>
    <x v="0"/>
    <x v="0"/>
    <n v="290"/>
    <x v="0"/>
    <x v="0"/>
    <n v="237.8"/>
    <n v="237.8"/>
    <x v="24"/>
  </r>
  <r>
    <x v="57"/>
    <x v="40"/>
    <x v="8"/>
    <x v="2"/>
    <x v="47"/>
    <x v="6"/>
    <m/>
    <x v="1"/>
    <x v="0"/>
    <m/>
    <x v="1"/>
    <x v="0"/>
    <n v="44064"/>
    <n v="44064"/>
    <x v="26"/>
  </r>
  <r>
    <x v="58"/>
    <x v="41"/>
    <x v="8"/>
    <x v="2"/>
    <x v="48"/>
    <x v="6"/>
    <m/>
    <x v="0"/>
    <x v="0"/>
    <m/>
    <x v="0"/>
    <x v="0"/>
    <n v="0"/>
    <n v="0"/>
    <x v="0"/>
  </r>
  <r>
    <x v="59"/>
    <x v="42"/>
    <x v="8"/>
    <x v="2"/>
    <x v="47"/>
    <x v="6"/>
    <m/>
    <x v="0"/>
    <x v="0"/>
    <m/>
    <x v="0"/>
    <x v="0"/>
    <n v="0"/>
    <n v="0"/>
    <x v="0"/>
  </r>
  <r>
    <x v="60"/>
    <x v="43"/>
    <x v="8"/>
    <x v="2"/>
    <x v="47"/>
    <x v="6"/>
    <m/>
    <x v="2"/>
    <x v="0"/>
    <m/>
    <x v="2"/>
    <x v="0"/>
    <n v="10064"/>
    <n v="10064"/>
    <x v="27"/>
  </r>
  <r>
    <x v="100"/>
    <x v="0"/>
    <x v="0"/>
    <x v="0"/>
    <x v="0"/>
    <x v="0"/>
    <m/>
    <x v="0"/>
    <x v="0"/>
    <m/>
    <x v="0"/>
    <x v="0"/>
    <n v="0"/>
    <n v="0"/>
    <x v="0"/>
  </r>
  <r>
    <x v="101"/>
    <x v="0"/>
    <x v="0"/>
    <x v="0"/>
    <x v="0"/>
    <x v="0"/>
    <m/>
    <x v="0"/>
    <x v="0"/>
    <m/>
    <x v="0"/>
    <x v="0"/>
    <n v="0"/>
    <n v="0"/>
    <x v="0"/>
  </r>
  <r>
    <x v="102"/>
    <x v="0"/>
    <x v="0"/>
    <x v="0"/>
    <x v="0"/>
    <x v="0"/>
    <m/>
    <x v="0"/>
    <x v="0"/>
    <m/>
    <x v="0"/>
    <x v="0"/>
    <n v="0"/>
    <n v="0"/>
    <x v="0"/>
  </r>
  <r>
    <x v="103"/>
    <x v="0"/>
    <x v="0"/>
    <x v="2"/>
    <x v="48"/>
    <x v="0"/>
    <m/>
    <x v="0"/>
    <x v="0"/>
    <m/>
    <x v="0"/>
    <x v="0"/>
    <n v="0"/>
    <n v="0"/>
    <x v="0"/>
  </r>
  <r>
    <x v="104"/>
    <x v="63"/>
    <x v="10"/>
    <x v="2"/>
    <x v="2"/>
    <x v="4"/>
    <n v="32.19"/>
    <x v="0"/>
    <x v="0"/>
    <m/>
    <x v="0"/>
    <x v="0"/>
    <n v="32.19"/>
    <n v="64.38"/>
    <x v="34"/>
  </r>
  <r>
    <x v="105"/>
    <x v="64"/>
    <x v="11"/>
    <x v="2"/>
    <x v="123"/>
    <x v="4"/>
    <m/>
    <x v="0"/>
    <x v="0"/>
    <m/>
    <x v="0"/>
    <x v="0"/>
    <n v="0"/>
    <n v="0"/>
    <x v="0"/>
  </r>
  <r>
    <x v="106"/>
    <x v="0"/>
    <x v="0"/>
    <x v="3"/>
    <x v="49"/>
    <x v="0"/>
    <m/>
    <x v="0"/>
    <x v="0"/>
    <m/>
    <x v="0"/>
    <x v="0"/>
    <n v="0"/>
    <n v="0"/>
    <x v="0"/>
  </r>
  <r>
    <x v="107"/>
    <x v="65"/>
    <x v="11"/>
    <x v="2"/>
    <x v="15"/>
    <x v="4"/>
    <m/>
    <x v="0"/>
    <x v="0"/>
    <m/>
    <x v="0"/>
    <x v="0"/>
    <n v="0"/>
    <n v="0"/>
    <x v="0"/>
  </r>
  <r>
    <x v="108"/>
    <x v="66"/>
    <x v="12"/>
    <x v="2"/>
    <x v="15"/>
    <x v="7"/>
    <m/>
    <x v="0"/>
    <x v="0"/>
    <m/>
    <x v="0"/>
    <x v="0"/>
    <n v="0"/>
    <n v="0"/>
    <x v="0"/>
  </r>
  <r>
    <x v="109"/>
    <x v="67"/>
    <x v="13"/>
    <x v="2"/>
    <x v="124"/>
    <x v="4"/>
    <m/>
    <x v="0"/>
    <x v="0"/>
    <m/>
    <x v="0"/>
    <x v="0"/>
    <n v="0"/>
    <n v="0"/>
    <x v="0"/>
  </r>
  <r>
    <x v="110"/>
    <x v="68"/>
    <x v="13"/>
    <x v="2"/>
    <x v="124"/>
    <x v="4"/>
    <m/>
    <x v="0"/>
    <x v="0"/>
    <m/>
    <x v="0"/>
    <x v="0"/>
    <n v="0"/>
    <n v="0"/>
    <x v="0"/>
  </r>
  <r>
    <x v="111"/>
    <x v="69"/>
    <x v="13"/>
    <x v="2"/>
    <x v="124"/>
    <x v="4"/>
    <m/>
    <x v="0"/>
    <x v="0"/>
    <m/>
    <x v="0"/>
    <x v="0"/>
    <n v="0"/>
    <n v="0"/>
    <x v="0"/>
  </r>
  <r>
    <x v="112"/>
    <x v="70"/>
    <x v="13"/>
    <x v="2"/>
    <x v="15"/>
    <x v="4"/>
    <m/>
    <x v="0"/>
    <x v="0"/>
    <m/>
    <x v="0"/>
    <x v="0"/>
    <n v="0"/>
    <n v="0"/>
    <x v="0"/>
  </r>
  <r>
    <x v="113"/>
    <x v="71"/>
    <x v="13"/>
    <x v="2"/>
    <x v="15"/>
    <x v="4"/>
    <m/>
    <x v="0"/>
    <x v="0"/>
    <m/>
    <x v="0"/>
    <x v="0"/>
    <n v="0"/>
    <n v="0"/>
    <x v="0"/>
  </r>
  <r>
    <x v="114"/>
    <x v="72"/>
    <x v="13"/>
    <x v="2"/>
    <x v="19"/>
    <x v="4"/>
    <m/>
    <x v="0"/>
    <x v="0"/>
    <m/>
    <x v="0"/>
    <x v="0"/>
    <n v="0"/>
    <n v="0"/>
    <x v="0"/>
  </r>
  <r>
    <x v="115"/>
    <x v="73"/>
    <x v="13"/>
    <x v="2"/>
    <x v="123"/>
    <x v="4"/>
    <m/>
    <x v="0"/>
    <x v="0"/>
    <m/>
    <x v="0"/>
    <x v="0"/>
    <n v="0"/>
    <n v="0"/>
    <x v="0"/>
  </r>
  <r>
    <x v="116"/>
    <x v="74"/>
    <x v="5"/>
    <x v="2"/>
    <x v="47"/>
    <x v="5"/>
    <m/>
    <x v="0"/>
    <x v="0"/>
    <m/>
    <x v="0"/>
    <x v="0"/>
    <n v="0"/>
    <n v="0"/>
    <x v="0"/>
  </r>
  <r>
    <x v="117"/>
    <x v="0"/>
    <x v="0"/>
    <x v="0"/>
    <x v="0"/>
    <x v="0"/>
    <m/>
    <x v="0"/>
    <x v="0"/>
    <m/>
    <x v="0"/>
    <x v="0"/>
    <n v="0"/>
    <n v="0"/>
    <x v="0"/>
  </r>
  <r>
    <x v="118"/>
    <x v="75"/>
    <x v="4"/>
    <x v="1"/>
    <x v="125"/>
    <x v="4"/>
    <m/>
    <x v="0"/>
    <x v="0"/>
    <m/>
    <x v="0"/>
    <x v="0"/>
    <n v="0"/>
    <n v="0"/>
    <x v="0"/>
  </r>
  <r>
    <x v="119"/>
    <x v="76"/>
    <x v="4"/>
    <x v="1"/>
    <x v="126"/>
    <x v="4"/>
    <m/>
    <x v="0"/>
    <x v="0"/>
    <m/>
    <x v="0"/>
    <x v="0"/>
    <n v="0"/>
    <n v="0"/>
    <x v="0"/>
  </r>
  <r>
    <x v="120"/>
    <x v="77"/>
    <x v="4"/>
    <x v="1"/>
    <x v="127"/>
    <x v="4"/>
    <m/>
    <x v="0"/>
    <x v="0"/>
    <m/>
    <x v="0"/>
    <x v="0"/>
    <n v="0"/>
    <n v="0"/>
    <x v="0"/>
  </r>
  <r>
    <x v="121"/>
    <x v="78"/>
    <x v="4"/>
    <x v="1"/>
    <x v="128"/>
    <x v="4"/>
    <m/>
    <x v="0"/>
    <x v="0"/>
    <m/>
    <x v="0"/>
    <x v="0"/>
    <n v="0"/>
    <n v="0"/>
    <x v="0"/>
  </r>
  <r>
    <x v="122"/>
    <x v="0"/>
    <x v="0"/>
    <x v="0"/>
    <x v="0"/>
    <x v="0"/>
    <m/>
    <x v="0"/>
    <x v="0"/>
    <m/>
    <x v="0"/>
    <x v="0"/>
    <n v="0"/>
    <n v="0"/>
    <x v="0"/>
  </r>
  <r>
    <x v="123"/>
    <x v="79"/>
    <x v="11"/>
    <x v="2"/>
    <x v="74"/>
    <x v="4"/>
    <m/>
    <x v="0"/>
    <x v="0"/>
    <m/>
    <x v="0"/>
    <x v="0"/>
    <n v="0"/>
    <n v="0"/>
    <x v="0"/>
  </r>
  <r>
    <x v="124"/>
    <x v="30"/>
    <x v="11"/>
    <x v="5"/>
    <x v="3"/>
    <x v="4"/>
    <n v="54.03"/>
    <x v="0"/>
    <x v="0"/>
    <m/>
    <x v="0"/>
    <x v="0"/>
    <n v="54.03"/>
    <n v="54.03"/>
    <x v="18"/>
  </r>
  <r>
    <x v="125"/>
    <x v="80"/>
    <x v="14"/>
    <x v="2"/>
    <x v="50"/>
    <x v="4"/>
    <m/>
    <x v="0"/>
    <x v="0"/>
    <m/>
    <x v="0"/>
    <x v="0"/>
    <n v="0"/>
    <n v="0"/>
    <x v="0"/>
  </r>
  <r>
    <x v="126"/>
    <x v="0"/>
    <x v="0"/>
    <x v="0"/>
    <x v="0"/>
    <x v="0"/>
    <m/>
    <x v="0"/>
    <x v="0"/>
    <m/>
    <x v="0"/>
    <x v="0"/>
    <n v="0"/>
    <n v="0"/>
    <x v="0"/>
  </r>
  <r>
    <x v="102"/>
    <x v="0"/>
    <x v="0"/>
    <x v="0"/>
    <x v="0"/>
    <x v="0"/>
    <m/>
    <x v="0"/>
    <x v="0"/>
    <m/>
    <x v="0"/>
    <x v="0"/>
    <n v="0"/>
    <n v="0"/>
    <x v="0"/>
  </r>
  <r>
    <x v="103"/>
    <x v="0"/>
    <x v="0"/>
    <x v="2"/>
    <x v="48"/>
    <x v="0"/>
    <m/>
    <x v="0"/>
    <x v="0"/>
    <m/>
    <x v="0"/>
    <x v="0"/>
    <n v="0"/>
    <n v="0"/>
    <x v="0"/>
  </r>
  <r>
    <x v="104"/>
    <x v="63"/>
    <x v="10"/>
    <x v="2"/>
    <x v="2"/>
    <x v="4"/>
    <n v="32.19"/>
    <x v="0"/>
    <x v="0"/>
    <m/>
    <x v="0"/>
    <x v="0"/>
    <n v="32.19"/>
    <n v="64.38"/>
    <x v="34"/>
  </r>
  <r>
    <x v="105"/>
    <x v="64"/>
    <x v="11"/>
    <x v="2"/>
    <x v="123"/>
    <x v="4"/>
    <m/>
    <x v="0"/>
    <x v="0"/>
    <m/>
    <x v="0"/>
    <x v="0"/>
    <n v="0"/>
    <n v="0"/>
    <x v="0"/>
  </r>
  <r>
    <x v="106"/>
    <x v="0"/>
    <x v="0"/>
    <x v="3"/>
    <x v="49"/>
    <x v="0"/>
    <m/>
    <x v="0"/>
    <x v="0"/>
    <m/>
    <x v="0"/>
    <x v="0"/>
    <n v="0"/>
    <n v="0"/>
    <x v="0"/>
  </r>
  <r>
    <x v="107"/>
    <x v="65"/>
    <x v="11"/>
    <x v="2"/>
    <x v="15"/>
    <x v="4"/>
    <m/>
    <x v="0"/>
    <x v="0"/>
    <m/>
    <x v="0"/>
    <x v="0"/>
    <n v="0"/>
    <n v="0"/>
    <x v="0"/>
  </r>
  <r>
    <x v="108"/>
    <x v="66"/>
    <x v="12"/>
    <x v="2"/>
    <x v="15"/>
    <x v="7"/>
    <m/>
    <x v="0"/>
    <x v="0"/>
    <m/>
    <x v="0"/>
    <x v="0"/>
    <n v="0"/>
    <n v="0"/>
    <x v="0"/>
  </r>
  <r>
    <x v="109"/>
    <x v="67"/>
    <x v="13"/>
    <x v="2"/>
    <x v="124"/>
    <x v="4"/>
    <m/>
    <x v="0"/>
    <x v="0"/>
    <m/>
    <x v="0"/>
    <x v="0"/>
    <n v="0"/>
    <n v="0"/>
    <x v="0"/>
  </r>
  <r>
    <x v="110"/>
    <x v="68"/>
    <x v="13"/>
    <x v="2"/>
    <x v="124"/>
    <x v="4"/>
    <m/>
    <x v="0"/>
    <x v="0"/>
    <m/>
    <x v="0"/>
    <x v="0"/>
    <n v="0"/>
    <n v="0"/>
    <x v="0"/>
  </r>
  <r>
    <x v="111"/>
    <x v="69"/>
    <x v="13"/>
    <x v="2"/>
    <x v="124"/>
    <x v="4"/>
    <m/>
    <x v="0"/>
    <x v="0"/>
    <m/>
    <x v="0"/>
    <x v="0"/>
    <n v="0"/>
    <n v="0"/>
    <x v="0"/>
  </r>
  <r>
    <x v="112"/>
    <x v="70"/>
    <x v="13"/>
    <x v="2"/>
    <x v="15"/>
    <x v="4"/>
    <m/>
    <x v="0"/>
    <x v="0"/>
    <m/>
    <x v="0"/>
    <x v="0"/>
    <n v="0"/>
    <n v="0"/>
    <x v="0"/>
  </r>
  <r>
    <x v="113"/>
    <x v="71"/>
    <x v="13"/>
    <x v="2"/>
    <x v="15"/>
    <x v="4"/>
    <m/>
    <x v="0"/>
    <x v="0"/>
    <m/>
    <x v="0"/>
    <x v="0"/>
    <n v="0"/>
    <n v="0"/>
    <x v="0"/>
  </r>
  <r>
    <x v="114"/>
    <x v="72"/>
    <x v="13"/>
    <x v="2"/>
    <x v="19"/>
    <x v="4"/>
    <m/>
    <x v="0"/>
    <x v="0"/>
    <m/>
    <x v="0"/>
    <x v="0"/>
    <n v="0"/>
    <n v="0"/>
    <x v="0"/>
  </r>
  <r>
    <x v="115"/>
    <x v="73"/>
    <x v="13"/>
    <x v="2"/>
    <x v="123"/>
    <x v="4"/>
    <m/>
    <x v="0"/>
    <x v="0"/>
    <m/>
    <x v="0"/>
    <x v="0"/>
    <n v="0"/>
    <n v="0"/>
    <x v="0"/>
  </r>
  <r>
    <x v="116"/>
    <x v="74"/>
    <x v="5"/>
    <x v="2"/>
    <x v="47"/>
    <x v="5"/>
    <m/>
    <x v="0"/>
    <x v="0"/>
    <m/>
    <x v="0"/>
    <x v="0"/>
    <n v="0"/>
    <n v="0"/>
    <x v="0"/>
  </r>
  <r>
    <x v="117"/>
    <x v="0"/>
    <x v="0"/>
    <x v="0"/>
    <x v="0"/>
    <x v="0"/>
    <m/>
    <x v="0"/>
    <x v="0"/>
    <m/>
    <x v="0"/>
    <x v="0"/>
    <n v="0"/>
    <n v="0"/>
    <x v="0"/>
  </r>
  <r>
    <x v="118"/>
    <x v="75"/>
    <x v="4"/>
    <x v="1"/>
    <x v="129"/>
    <x v="4"/>
    <m/>
    <x v="0"/>
    <x v="0"/>
    <m/>
    <x v="0"/>
    <x v="0"/>
    <n v="0"/>
    <n v="0"/>
    <x v="0"/>
  </r>
  <r>
    <x v="119"/>
    <x v="76"/>
    <x v="4"/>
    <x v="1"/>
    <x v="129"/>
    <x v="4"/>
    <m/>
    <x v="0"/>
    <x v="0"/>
    <m/>
    <x v="0"/>
    <x v="0"/>
    <n v="0"/>
    <n v="0"/>
    <x v="0"/>
  </r>
  <r>
    <x v="121"/>
    <x v="78"/>
    <x v="4"/>
    <x v="1"/>
    <x v="130"/>
    <x v="4"/>
    <m/>
    <x v="0"/>
    <x v="0"/>
    <m/>
    <x v="0"/>
    <x v="0"/>
    <n v="0"/>
    <n v="0"/>
    <x v="0"/>
  </r>
  <r>
    <x v="122"/>
    <x v="0"/>
    <x v="0"/>
    <x v="0"/>
    <x v="0"/>
    <x v="0"/>
    <m/>
    <x v="0"/>
    <x v="0"/>
    <m/>
    <x v="0"/>
    <x v="0"/>
    <n v="0"/>
    <n v="0"/>
    <x v="0"/>
  </r>
  <r>
    <x v="123"/>
    <x v="79"/>
    <x v="11"/>
    <x v="2"/>
    <x v="74"/>
    <x v="4"/>
    <m/>
    <x v="0"/>
    <x v="0"/>
    <m/>
    <x v="0"/>
    <x v="0"/>
    <n v="0"/>
    <n v="0"/>
    <x v="0"/>
  </r>
  <r>
    <x v="124"/>
    <x v="30"/>
    <x v="11"/>
    <x v="5"/>
    <x v="3"/>
    <x v="4"/>
    <n v="54.03"/>
    <x v="0"/>
    <x v="0"/>
    <m/>
    <x v="0"/>
    <x v="0"/>
    <n v="54.03"/>
    <n v="54.03"/>
    <x v="18"/>
  </r>
  <r>
    <x v="125"/>
    <x v="80"/>
    <x v="14"/>
    <x v="2"/>
    <x v="48"/>
    <x v="4"/>
    <m/>
    <x v="0"/>
    <x v="0"/>
    <m/>
    <x v="0"/>
    <x v="0"/>
    <n v="0"/>
    <n v="0"/>
    <x v="0"/>
  </r>
  <r>
    <x v="127"/>
    <x v="0"/>
    <x v="0"/>
    <x v="0"/>
    <x v="0"/>
    <x v="0"/>
    <m/>
    <x v="0"/>
    <x v="0"/>
    <m/>
    <x v="0"/>
    <x v="0"/>
    <n v="0"/>
    <n v="0"/>
    <x v="0"/>
  </r>
  <r>
    <x v="102"/>
    <x v="0"/>
    <x v="0"/>
    <x v="0"/>
    <x v="0"/>
    <x v="0"/>
    <m/>
    <x v="0"/>
    <x v="0"/>
    <m/>
    <x v="0"/>
    <x v="0"/>
    <n v="0"/>
    <n v="0"/>
    <x v="0"/>
  </r>
  <r>
    <x v="103"/>
    <x v="0"/>
    <x v="0"/>
    <x v="2"/>
    <x v="48"/>
    <x v="0"/>
    <m/>
    <x v="0"/>
    <x v="0"/>
    <m/>
    <x v="0"/>
    <x v="0"/>
    <n v="0"/>
    <n v="0"/>
    <x v="0"/>
  </r>
  <r>
    <x v="104"/>
    <x v="63"/>
    <x v="10"/>
    <x v="2"/>
    <x v="2"/>
    <x v="4"/>
    <n v="32.19"/>
    <x v="0"/>
    <x v="0"/>
    <m/>
    <x v="0"/>
    <x v="0"/>
    <n v="32.19"/>
    <n v="64.38"/>
    <x v="34"/>
  </r>
  <r>
    <x v="105"/>
    <x v="64"/>
    <x v="11"/>
    <x v="2"/>
    <x v="123"/>
    <x v="4"/>
    <m/>
    <x v="0"/>
    <x v="0"/>
    <m/>
    <x v="0"/>
    <x v="0"/>
    <n v="0"/>
    <n v="0"/>
    <x v="0"/>
  </r>
  <r>
    <x v="106"/>
    <x v="0"/>
    <x v="0"/>
    <x v="3"/>
    <x v="49"/>
    <x v="0"/>
    <m/>
    <x v="0"/>
    <x v="0"/>
    <m/>
    <x v="0"/>
    <x v="0"/>
    <n v="0"/>
    <n v="0"/>
    <x v="0"/>
  </r>
  <r>
    <x v="107"/>
    <x v="65"/>
    <x v="11"/>
    <x v="2"/>
    <x v="15"/>
    <x v="4"/>
    <m/>
    <x v="0"/>
    <x v="0"/>
    <m/>
    <x v="0"/>
    <x v="0"/>
    <n v="0"/>
    <n v="0"/>
    <x v="0"/>
  </r>
  <r>
    <x v="108"/>
    <x v="66"/>
    <x v="12"/>
    <x v="2"/>
    <x v="15"/>
    <x v="7"/>
    <m/>
    <x v="0"/>
    <x v="0"/>
    <m/>
    <x v="0"/>
    <x v="0"/>
    <n v="0"/>
    <n v="0"/>
    <x v="0"/>
  </r>
  <r>
    <x v="109"/>
    <x v="67"/>
    <x v="13"/>
    <x v="2"/>
    <x v="124"/>
    <x v="4"/>
    <m/>
    <x v="0"/>
    <x v="0"/>
    <m/>
    <x v="0"/>
    <x v="0"/>
    <n v="0"/>
    <n v="0"/>
    <x v="0"/>
  </r>
  <r>
    <x v="110"/>
    <x v="68"/>
    <x v="13"/>
    <x v="2"/>
    <x v="124"/>
    <x v="4"/>
    <m/>
    <x v="0"/>
    <x v="0"/>
    <m/>
    <x v="0"/>
    <x v="0"/>
    <n v="0"/>
    <n v="0"/>
    <x v="0"/>
  </r>
  <r>
    <x v="111"/>
    <x v="69"/>
    <x v="13"/>
    <x v="2"/>
    <x v="124"/>
    <x v="4"/>
    <m/>
    <x v="0"/>
    <x v="0"/>
    <m/>
    <x v="0"/>
    <x v="0"/>
    <n v="0"/>
    <n v="0"/>
    <x v="0"/>
  </r>
  <r>
    <x v="112"/>
    <x v="70"/>
    <x v="13"/>
    <x v="2"/>
    <x v="15"/>
    <x v="4"/>
    <m/>
    <x v="0"/>
    <x v="0"/>
    <m/>
    <x v="0"/>
    <x v="0"/>
    <n v="0"/>
    <n v="0"/>
    <x v="0"/>
  </r>
  <r>
    <x v="113"/>
    <x v="71"/>
    <x v="13"/>
    <x v="2"/>
    <x v="15"/>
    <x v="4"/>
    <m/>
    <x v="0"/>
    <x v="0"/>
    <m/>
    <x v="0"/>
    <x v="0"/>
    <n v="0"/>
    <n v="0"/>
    <x v="0"/>
  </r>
  <r>
    <x v="114"/>
    <x v="72"/>
    <x v="13"/>
    <x v="2"/>
    <x v="19"/>
    <x v="4"/>
    <m/>
    <x v="0"/>
    <x v="0"/>
    <m/>
    <x v="0"/>
    <x v="0"/>
    <n v="0"/>
    <n v="0"/>
    <x v="0"/>
  </r>
  <r>
    <x v="115"/>
    <x v="73"/>
    <x v="13"/>
    <x v="2"/>
    <x v="123"/>
    <x v="4"/>
    <m/>
    <x v="0"/>
    <x v="0"/>
    <m/>
    <x v="0"/>
    <x v="0"/>
    <n v="0"/>
    <n v="0"/>
    <x v="0"/>
  </r>
  <r>
    <x v="116"/>
    <x v="74"/>
    <x v="5"/>
    <x v="2"/>
    <x v="47"/>
    <x v="5"/>
    <m/>
    <x v="0"/>
    <x v="0"/>
    <m/>
    <x v="0"/>
    <x v="0"/>
    <n v="0"/>
    <n v="0"/>
    <x v="0"/>
  </r>
  <r>
    <x v="117"/>
    <x v="0"/>
    <x v="0"/>
    <x v="0"/>
    <x v="0"/>
    <x v="0"/>
    <m/>
    <x v="0"/>
    <x v="0"/>
    <m/>
    <x v="0"/>
    <x v="0"/>
    <n v="0"/>
    <n v="0"/>
    <x v="0"/>
  </r>
  <r>
    <x v="118"/>
    <x v="75"/>
    <x v="4"/>
    <x v="1"/>
    <x v="125"/>
    <x v="4"/>
    <m/>
    <x v="0"/>
    <x v="0"/>
    <m/>
    <x v="0"/>
    <x v="0"/>
    <n v="0"/>
    <n v="0"/>
    <x v="0"/>
  </r>
  <r>
    <x v="119"/>
    <x v="76"/>
    <x v="4"/>
    <x v="1"/>
    <x v="126"/>
    <x v="4"/>
    <m/>
    <x v="0"/>
    <x v="0"/>
    <m/>
    <x v="0"/>
    <x v="0"/>
    <n v="0"/>
    <n v="0"/>
    <x v="0"/>
  </r>
  <r>
    <x v="121"/>
    <x v="78"/>
    <x v="4"/>
    <x v="1"/>
    <x v="130"/>
    <x v="4"/>
    <m/>
    <x v="0"/>
    <x v="0"/>
    <m/>
    <x v="0"/>
    <x v="0"/>
    <n v="0"/>
    <n v="0"/>
    <x v="0"/>
  </r>
  <r>
    <x v="122"/>
    <x v="0"/>
    <x v="0"/>
    <x v="0"/>
    <x v="0"/>
    <x v="0"/>
    <m/>
    <x v="0"/>
    <x v="0"/>
    <m/>
    <x v="0"/>
    <x v="0"/>
    <n v="0"/>
    <n v="0"/>
    <x v="0"/>
  </r>
  <r>
    <x v="123"/>
    <x v="79"/>
    <x v="11"/>
    <x v="2"/>
    <x v="74"/>
    <x v="4"/>
    <m/>
    <x v="0"/>
    <x v="0"/>
    <m/>
    <x v="0"/>
    <x v="0"/>
    <n v="0"/>
    <n v="0"/>
    <x v="0"/>
  </r>
  <r>
    <x v="124"/>
    <x v="30"/>
    <x v="11"/>
    <x v="5"/>
    <x v="3"/>
    <x v="4"/>
    <n v="54.03"/>
    <x v="0"/>
    <x v="0"/>
    <m/>
    <x v="0"/>
    <x v="0"/>
    <n v="54.03"/>
    <n v="54.03"/>
    <x v="18"/>
  </r>
  <r>
    <x v="125"/>
    <x v="80"/>
    <x v="14"/>
    <x v="2"/>
    <x v="48"/>
    <x v="4"/>
    <m/>
    <x v="0"/>
    <x v="0"/>
    <m/>
    <x v="0"/>
    <x v="0"/>
    <n v="0"/>
    <n v="0"/>
    <x v="0"/>
  </r>
  <r>
    <x v="128"/>
    <x v="0"/>
    <x v="0"/>
    <x v="0"/>
    <x v="0"/>
    <x v="0"/>
    <m/>
    <x v="0"/>
    <x v="0"/>
    <m/>
    <x v="0"/>
    <x v="0"/>
    <n v="0"/>
    <n v="0"/>
    <x v="0"/>
  </r>
  <r>
    <x v="102"/>
    <x v="0"/>
    <x v="0"/>
    <x v="0"/>
    <x v="0"/>
    <x v="0"/>
    <m/>
    <x v="0"/>
    <x v="0"/>
    <m/>
    <x v="0"/>
    <x v="0"/>
    <n v="0"/>
    <n v="0"/>
    <x v="0"/>
  </r>
  <r>
    <x v="103"/>
    <x v="0"/>
    <x v="0"/>
    <x v="2"/>
    <x v="48"/>
    <x v="0"/>
    <m/>
    <x v="0"/>
    <x v="0"/>
    <m/>
    <x v="0"/>
    <x v="0"/>
    <n v="0"/>
    <n v="0"/>
    <x v="0"/>
  </r>
  <r>
    <x v="104"/>
    <x v="63"/>
    <x v="10"/>
    <x v="2"/>
    <x v="2"/>
    <x v="4"/>
    <n v="32.19"/>
    <x v="0"/>
    <x v="0"/>
    <m/>
    <x v="0"/>
    <x v="0"/>
    <n v="32.19"/>
    <n v="64.38"/>
    <x v="34"/>
  </r>
  <r>
    <x v="105"/>
    <x v="64"/>
    <x v="11"/>
    <x v="2"/>
    <x v="123"/>
    <x v="4"/>
    <m/>
    <x v="0"/>
    <x v="0"/>
    <m/>
    <x v="0"/>
    <x v="0"/>
    <n v="0"/>
    <n v="0"/>
    <x v="0"/>
  </r>
  <r>
    <x v="106"/>
    <x v="0"/>
    <x v="0"/>
    <x v="3"/>
    <x v="49"/>
    <x v="0"/>
    <m/>
    <x v="0"/>
    <x v="0"/>
    <m/>
    <x v="0"/>
    <x v="0"/>
    <n v="0"/>
    <n v="0"/>
    <x v="0"/>
  </r>
  <r>
    <x v="107"/>
    <x v="65"/>
    <x v="11"/>
    <x v="2"/>
    <x v="15"/>
    <x v="4"/>
    <m/>
    <x v="0"/>
    <x v="0"/>
    <m/>
    <x v="0"/>
    <x v="0"/>
    <n v="0"/>
    <n v="0"/>
    <x v="0"/>
  </r>
  <r>
    <x v="108"/>
    <x v="66"/>
    <x v="12"/>
    <x v="2"/>
    <x v="15"/>
    <x v="7"/>
    <m/>
    <x v="0"/>
    <x v="0"/>
    <m/>
    <x v="0"/>
    <x v="0"/>
    <n v="0"/>
    <n v="0"/>
    <x v="0"/>
  </r>
  <r>
    <x v="109"/>
    <x v="67"/>
    <x v="13"/>
    <x v="2"/>
    <x v="124"/>
    <x v="4"/>
    <m/>
    <x v="0"/>
    <x v="0"/>
    <m/>
    <x v="0"/>
    <x v="0"/>
    <n v="0"/>
    <n v="0"/>
    <x v="0"/>
  </r>
  <r>
    <x v="110"/>
    <x v="68"/>
    <x v="13"/>
    <x v="2"/>
    <x v="124"/>
    <x v="4"/>
    <m/>
    <x v="0"/>
    <x v="0"/>
    <m/>
    <x v="0"/>
    <x v="0"/>
    <n v="0"/>
    <n v="0"/>
    <x v="0"/>
  </r>
  <r>
    <x v="111"/>
    <x v="69"/>
    <x v="13"/>
    <x v="2"/>
    <x v="124"/>
    <x v="4"/>
    <m/>
    <x v="0"/>
    <x v="0"/>
    <m/>
    <x v="0"/>
    <x v="0"/>
    <n v="0"/>
    <n v="0"/>
    <x v="0"/>
  </r>
  <r>
    <x v="112"/>
    <x v="70"/>
    <x v="13"/>
    <x v="2"/>
    <x v="15"/>
    <x v="4"/>
    <m/>
    <x v="0"/>
    <x v="0"/>
    <m/>
    <x v="0"/>
    <x v="0"/>
    <n v="0"/>
    <n v="0"/>
    <x v="0"/>
  </r>
  <r>
    <x v="113"/>
    <x v="71"/>
    <x v="13"/>
    <x v="2"/>
    <x v="15"/>
    <x v="4"/>
    <m/>
    <x v="0"/>
    <x v="0"/>
    <m/>
    <x v="0"/>
    <x v="0"/>
    <n v="0"/>
    <n v="0"/>
    <x v="0"/>
  </r>
  <r>
    <x v="114"/>
    <x v="72"/>
    <x v="13"/>
    <x v="2"/>
    <x v="19"/>
    <x v="4"/>
    <m/>
    <x v="0"/>
    <x v="0"/>
    <m/>
    <x v="0"/>
    <x v="0"/>
    <n v="0"/>
    <n v="0"/>
    <x v="0"/>
  </r>
  <r>
    <x v="115"/>
    <x v="73"/>
    <x v="13"/>
    <x v="2"/>
    <x v="123"/>
    <x v="4"/>
    <m/>
    <x v="0"/>
    <x v="0"/>
    <m/>
    <x v="0"/>
    <x v="0"/>
    <n v="0"/>
    <n v="0"/>
    <x v="0"/>
  </r>
  <r>
    <x v="116"/>
    <x v="74"/>
    <x v="5"/>
    <x v="2"/>
    <x v="48"/>
    <x v="5"/>
    <m/>
    <x v="0"/>
    <x v="0"/>
    <m/>
    <x v="0"/>
    <x v="0"/>
    <n v="0"/>
    <n v="0"/>
    <x v="0"/>
  </r>
  <r>
    <x v="117"/>
    <x v="0"/>
    <x v="0"/>
    <x v="0"/>
    <x v="0"/>
    <x v="0"/>
    <m/>
    <x v="0"/>
    <x v="0"/>
    <m/>
    <x v="0"/>
    <x v="0"/>
    <n v="0"/>
    <n v="0"/>
    <x v="0"/>
  </r>
  <r>
    <x v="118"/>
    <x v="75"/>
    <x v="4"/>
    <x v="1"/>
    <x v="131"/>
    <x v="4"/>
    <m/>
    <x v="0"/>
    <x v="0"/>
    <m/>
    <x v="0"/>
    <x v="0"/>
    <n v="0"/>
    <n v="0"/>
    <x v="0"/>
  </r>
  <r>
    <x v="119"/>
    <x v="76"/>
    <x v="4"/>
    <x v="1"/>
    <x v="132"/>
    <x v="4"/>
    <m/>
    <x v="0"/>
    <x v="0"/>
    <m/>
    <x v="0"/>
    <x v="0"/>
    <n v="0"/>
    <n v="0"/>
    <x v="0"/>
  </r>
  <r>
    <x v="121"/>
    <x v="78"/>
    <x v="4"/>
    <x v="1"/>
    <x v="130"/>
    <x v="4"/>
    <m/>
    <x v="0"/>
    <x v="0"/>
    <m/>
    <x v="0"/>
    <x v="0"/>
    <n v="0"/>
    <n v="0"/>
    <x v="0"/>
  </r>
  <r>
    <x v="122"/>
    <x v="0"/>
    <x v="0"/>
    <x v="0"/>
    <x v="0"/>
    <x v="0"/>
    <m/>
    <x v="0"/>
    <x v="0"/>
    <m/>
    <x v="0"/>
    <x v="0"/>
    <n v="0"/>
    <n v="0"/>
    <x v="0"/>
  </r>
  <r>
    <x v="123"/>
    <x v="79"/>
    <x v="11"/>
    <x v="2"/>
    <x v="133"/>
    <x v="4"/>
    <m/>
    <x v="0"/>
    <x v="0"/>
    <m/>
    <x v="0"/>
    <x v="0"/>
    <n v="0"/>
    <n v="0"/>
    <x v="0"/>
  </r>
  <r>
    <x v="124"/>
    <x v="30"/>
    <x v="11"/>
    <x v="5"/>
    <x v="3"/>
    <x v="4"/>
    <n v="54.03"/>
    <x v="0"/>
    <x v="0"/>
    <m/>
    <x v="0"/>
    <x v="0"/>
    <n v="54.03"/>
    <n v="54.03"/>
    <x v="18"/>
  </r>
  <r>
    <x v="125"/>
    <x v="80"/>
    <x v="14"/>
    <x v="2"/>
    <x v="48"/>
    <x v="4"/>
    <m/>
    <x v="0"/>
    <x v="0"/>
    <m/>
    <x v="0"/>
    <x v="0"/>
    <n v="0"/>
    <n v="0"/>
    <x v="0"/>
  </r>
  <r>
    <x v="129"/>
    <x v="0"/>
    <x v="0"/>
    <x v="0"/>
    <x v="0"/>
    <x v="0"/>
    <m/>
    <x v="0"/>
    <x v="0"/>
    <m/>
    <x v="0"/>
    <x v="0"/>
    <n v="0"/>
    <n v="0"/>
    <x v="0"/>
  </r>
  <r>
    <x v="102"/>
    <x v="0"/>
    <x v="0"/>
    <x v="0"/>
    <x v="0"/>
    <x v="0"/>
    <m/>
    <x v="0"/>
    <x v="0"/>
    <m/>
    <x v="0"/>
    <x v="0"/>
    <n v="0"/>
    <n v="0"/>
    <x v="0"/>
  </r>
  <r>
    <x v="103"/>
    <x v="0"/>
    <x v="0"/>
    <x v="2"/>
    <x v="48"/>
    <x v="0"/>
    <m/>
    <x v="0"/>
    <x v="0"/>
    <m/>
    <x v="0"/>
    <x v="0"/>
    <n v="0"/>
    <n v="0"/>
    <x v="0"/>
  </r>
  <r>
    <x v="104"/>
    <x v="63"/>
    <x v="10"/>
    <x v="2"/>
    <x v="2"/>
    <x v="4"/>
    <n v="32.19"/>
    <x v="0"/>
    <x v="0"/>
    <m/>
    <x v="0"/>
    <x v="0"/>
    <n v="32.19"/>
    <n v="64.38"/>
    <x v="34"/>
  </r>
  <r>
    <x v="105"/>
    <x v="64"/>
    <x v="11"/>
    <x v="2"/>
    <x v="123"/>
    <x v="4"/>
    <m/>
    <x v="0"/>
    <x v="0"/>
    <m/>
    <x v="0"/>
    <x v="0"/>
    <n v="0"/>
    <n v="0"/>
    <x v="0"/>
  </r>
  <r>
    <x v="106"/>
    <x v="0"/>
    <x v="0"/>
    <x v="3"/>
    <x v="49"/>
    <x v="0"/>
    <m/>
    <x v="0"/>
    <x v="0"/>
    <m/>
    <x v="0"/>
    <x v="0"/>
    <n v="0"/>
    <n v="0"/>
    <x v="0"/>
  </r>
  <r>
    <x v="107"/>
    <x v="65"/>
    <x v="11"/>
    <x v="2"/>
    <x v="15"/>
    <x v="4"/>
    <m/>
    <x v="0"/>
    <x v="0"/>
    <m/>
    <x v="0"/>
    <x v="0"/>
    <n v="0"/>
    <n v="0"/>
    <x v="0"/>
  </r>
  <r>
    <x v="108"/>
    <x v="66"/>
    <x v="12"/>
    <x v="2"/>
    <x v="15"/>
    <x v="7"/>
    <m/>
    <x v="0"/>
    <x v="0"/>
    <m/>
    <x v="0"/>
    <x v="0"/>
    <n v="0"/>
    <n v="0"/>
    <x v="0"/>
  </r>
  <r>
    <x v="109"/>
    <x v="67"/>
    <x v="13"/>
    <x v="2"/>
    <x v="124"/>
    <x v="4"/>
    <m/>
    <x v="0"/>
    <x v="0"/>
    <m/>
    <x v="0"/>
    <x v="0"/>
    <n v="0"/>
    <n v="0"/>
    <x v="0"/>
  </r>
  <r>
    <x v="110"/>
    <x v="68"/>
    <x v="13"/>
    <x v="2"/>
    <x v="124"/>
    <x v="4"/>
    <m/>
    <x v="0"/>
    <x v="0"/>
    <m/>
    <x v="0"/>
    <x v="0"/>
    <n v="0"/>
    <n v="0"/>
    <x v="0"/>
  </r>
  <r>
    <x v="111"/>
    <x v="69"/>
    <x v="13"/>
    <x v="2"/>
    <x v="124"/>
    <x v="4"/>
    <m/>
    <x v="0"/>
    <x v="0"/>
    <m/>
    <x v="0"/>
    <x v="0"/>
    <n v="0"/>
    <n v="0"/>
    <x v="0"/>
  </r>
  <r>
    <x v="112"/>
    <x v="70"/>
    <x v="13"/>
    <x v="2"/>
    <x v="15"/>
    <x v="4"/>
    <m/>
    <x v="0"/>
    <x v="0"/>
    <m/>
    <x v="0"/>
    <x v="0"/>
    <n v="0"/>
    <n v="0"/>
    <x v="0"/>
  </r>
  <r>
    <x v="113"/>
    <x v="71"/>
    <x v="13"/>
    <x v="2"/>
    <x v="15"/>
    <x v="4"/>
    <m/>
    <x v="0"/>
    <x v="0"/>
    <m/>
    <x v="0"/>
    <x v="0"/>
    <n v="0"/>
    <n v="0"/>
    <x v="0"/>
  </r>
  <r>
    <x v="114"/>
    <x v="72"/>
    <x v="13"/>
    <x v="2"/>
    <x v="19"/>
    <x v="4"/>
    <m/>
    <x v="0"/>
    <x v="0"/>
    <m/>
    <x v="0"/>
    <x v="0"/>
    <n v="0"/>
    <n v="0"/>
    <x v="0"/>
  </r>
  <r>
    <x v="115"/>
    <x v="73"/>
    <x v="13"/>
    <x v="2"/>
    <x v="123"/>
    <x v="4"/>
    <m/>
    <x v="0"/>
    <x v="0"/>
    <m/>
    <x v="0"/>
    <x v="0"/>
    <n v="0"/>
    <n v="0"/>
    <x v="0"/>
  </r>
  <r>
    <x v="116"/>
    <x v="74"/>
    <x v="5"/>
    <x v="2"/>
    <x v="47"/>
    <x v="5"/>
    <m/>
    <x v="0"/>
    <x v="0"/>
    <m/>
    <x v="0"/>
    <x v="0"/>
    <n v="0"/>
    <n v="0"/>
    <x v="0"/>
  </r>
  <r>
    <x v="117"/>
    <x v="0"/>
    <x v="0"/>
    <x v="0"/>
    <x v="0"/>
    <x v="0"/>
    <m/>
    <x v="0"/>
    <x v="0"/>
    <m/>
    <x v="0"/>
    <x v="0"/>
    <n v="0"/>
    <n v="0"/>
    <x v="0"/>
  </r>
  <r>
    <x v="118"/>
    <x v="75"/>
    <x v="4"/>
    <x v="1"/>
    <x v="125"/>
    <x v="4"/>
    <m/>
    <x v="0"/>
    <x v="0"/>
    <m/>
    <x v="0"/>
    <x v="0"/>
    <n v="0"/>
    <n v="0"/>
    <x v="0"/>
  </r>
  <r>
    <x v="119"/>
    <x v="76"/>
    <x v="4"/>
    <x v="1"/>
    <x v="126"/>
    <x v="4"/>
    <m/>
    <x v="0"/>
    <x v="0"/>
    <m/>
    <x v="0"/>
    <x v="0"/>
    <n v="0"/>
    <n v="0"/>
    <x v="0"/>
  </r>
  <r>
    <x v="121"/>
    <x v="78"/>
    <x v="4"/>
    <x v="1"/>
    <x v="130"/>
    <x v="4"/>
    <m/>
    <x v="0"/>
    <x v="0"/>
    <m/>
    <x v="0"/>
    <x v="0"/>
    <n v="0"/>
    <n v="0"/>
    <x v="0"/>
  </r>
  <r>
    <x v="122"/>
    <x v="0"/>
    <x v="0"/>
    <x v="0"/>
    <x v="0"/>
    <x v="0"/>
    <m/>
    <x v="0"/>
    <x v="0"/>
    <m/>
    <x v="0"/>
    <x v="0"/>
    <n v="0"/>
    <n v="0"/>
    <x v="0"/>
  </r>
  <r>
    <x v="123"/>
    <x v="79"/>
    <x v="11"/>
    <x v="2"/>
    <x v="74"/>
    <x v="4"/>
    <m/>
    <x v="0"/>
    <x v="0"/>
    <m/>
    <x v="0"/>
    <x v="0"/>
    <n v="0"/>
    <n v="0"/>
    <x v="0"/>
  </r>
  <r>
    <x v="124"/>
    <x v="30"/>
    <x v="11"/>
    <x v="5"/>
    <x v="3"/>
    <x v="4"/>
    <n v="54.03"/>
    <x v="0"/>
    <x v="0"/>
    <m/>
    <x v="0"/>
    <x v="0"/>
    <n v="54.03"/>
    <n v="54.03"/>
    <x v="18"/>
  </r>
  <r>
    <x v="125"/>
    <x v="80"/>
    <x v="14"/>
    <x v="2"/>
    <x v="48"/>
    <x v="4"/>
    <m/>
    <x v="0"/>
    <x v="0"/>
    <m/>
    <x v="0"/>
    <x v="0"/>
    <n v="0"/>
    <n v="0"/>
    <x v="0"/>
  </r>
  <r>
    <x v="130"/>
    <x v="0"/>
    <x v="0"/>
    <x v="0"/>
    <x v="0"/>
    <x v="0"/>
    <m/>
    <x v="0"/>
    <x v="0"/>
    <m/>
    <x v="0"/>
    <x v="0"/>
    <n v="0"/>
    <n v="0"/>
    <x v="0"/>
  </r>
  <r>
    <x v="102"/>
    <x v="0"/>
    <x v="0"/>
    <x v="0"/>
    <x v="0"/>
    <x v="0"/>
    <m/>
    <x v="0"/>
    <x v="0"/>
    <m/>
    <x v="0"/>
    <x v="0"/>
    <n v="0"/>
    <n v="0"/>
    <x v="0"/>
  </r>
  <r>
    <x v="103"/>
    <x v="0"/>
    <x v="0"/>
    <x v="2"/>
    <x v="48"/>
    <x v="0"/>
    <m/>
    <x v="0"/>
    <x v="0"/>
    <m/>
    <x v="0"/>
    <x v="0"/>
    <n v="0"/>
    <n v="0"/>
    <x v="0"/>
  </r>
  <r>
    <x v="104"/>
    <x v="63"/>
    <x v="10"/>
    <x v="2"/>
    <x v="2"/>
    <x v="4"/>
    <n v="32.19"/>
    <x v="0"/>
    <x v="0"/>
    <m/>
    <x v="0"/>
    <x v="0"/>
    <n v="32.19"/>
    <n v="64.38"/>
    <x v="34"/>
  </r>
  <r>
    <x v="105"/>
    <x v="64"/>
    <x v="11"/>
    <x v="2"/>
    <x v="123"/>
    <x v="4"/>
    <m/>
    <x v="0"/>
    <x v="0"/>
    <m/>
    <x v="0"/>
    <x v="0"/>
    <n v="0"/>
    <n v="0"/>
    <x v="0"/>
  </r>
  <r>
    <x v="106"/>
    <x v="0"/>
    <x v="0"/>
    <x v="3"/>
    <x v="49"/>
    <x v="0"/>
    <m/>
    <x v="0"/>
    <x v="0"/>
    <m/>
    <x v="0"/>
    <x v="0"/>
    <n v="0"/>
    <n v="0"/>
    <x v="0"/>
  </r>
  <r>
    <x v="107"/>
    <x v="65"/>
    <x v="11"/>
    <x v="2"/>
    <x v="15"/>
    <x v="4"/>
    <m/>
    <x v="0"/>
    <x v="0"/>
    <m/>
    <x v="0"/>
    <x v="0"/>
    <n v="0"/>
    <n v="0"/>
    <x v="0"/>
  </r>
  <r>
    <x v="108"/>
    <x v="66"/>
    <x v="12"/>
    <x v="2"/>
    <x v="15"/>
    <x v="7"/>
    <m/>
    <x v="0"/>
    <x v="0"/>
    <m/>
    <x v="0"/>
    <x v="0"/>
    <n v="0"/>
    <n v="0"/>
    <x v="0"/>
  </r>
  <r>
    <x v="109"/>
    <x v="67"/>
    <x v="13"/>
    <x v="2"/>
    <x v="124"/>
    <x v="4"/>
    <m/>
    <x v="0"/>
    <x v="0"/>
    <m/>
    <x v="0"/>
    <x v="0"/>
    <n v="0"/>
    <n v="0"/>
    <x v="0"/>
  </r>
  <r>
    <x v="110"/>
    <x v="68"/>
    <x v="13"/>
    <x v="2"/>
    <x v="124"/>
    <x v="4"/>
    <m/>
    <x v="0"/>
    <x v="0"/>
    <m/>
    <x v="0"/>
    <x v="0"/>
    <n v="0"/>
    <n v="0"/>
    <x v="0"/>
  </r>
  <r>
    <x v="111"/>
    <x v="69"/>
    <x v="13"/>
    <x v="2"/>
    <x v="8"/>
    <x v="4"/>
    <m/>
    <x v="0"/>
    <x v="0"/>
    <m/>
    <x v="0"/>
    <x v="0"/>
    <n v="0"/>
    <n v="0"/>
    <x v="0"/>
  </r>
  <r>
    <x v="112"/>
    <x v="70"/>
    <x v="13"/>
    <x v="2"/>
    <x v="15"/>
    <x v="4"/>
    <m/>
    <x v="0"/>
    <x v="0"/>
    <m/>
    <x v="0"/>
    <x v="0"/>
    <n v="0"/>
    <n v="0"/>
    <x v="0"/>
  </r>
  <r>
    <x v="113"/>
    <x v="71"/>
    <x v="13"/>
    <x v="2"/>
    <x v="15"/>
    <x v="4"/>
    <m/>
    <x v="0"/>
    <x v="0"/>
    <m/>
    <x v="0"/>
    <x v="0"/>
    <n v="0"/>
    <n v="0"/>
    <x v="0"/>
  </r>
  <r>
    <x v="114"/>
    <x v="72"/>
    <x v="13"/>
    <x v="2"/>
    <x v="19"/>
    <x v="4"/>
    <m/>
    <x v="0"/>
    <x v="0"/>
    <m/>
    <x v="0"/>
    <x v="0"/>
    <n v="0"/>
    <n v="0"/>
    <x v="0"/>
  </r>
  <r>
    <x v="115"/>
    <x v="73"/>
    <x v="13"/>
    <x v="2"/>
    <x v="123"/>
    <x v="4"/>
    <m/>
    <x v="0"/>
    <x v="0"/>
    <m/>
    <x v="0"/>
    <x v="0"/>
    <n v="0"/>
    <n v="0"/>
    <x v="0"/>
  </r>
  <r>
    <x v="116"/>
    <x v="74"/>
    <x v="5"/>
    <x v="2"/>
    <x v="47"/>
    <x v="5"/>
    <m/>
    <x v="0"/>
    <x v="0"/>
    <m/>
    <x v="0"/>
    <x v="0"/>
    <n v="0"/>
    <n v="0"/>
    <x v="0"/>
  </r>
  <r>
    <x v="117"/>
    <x v="0"/>
    <x v="0"/>
    <x v="0"/>
    <x v="0"/>
    <x v="0"/>
    <m/>
    <x v="0"/>
    <x v="0"/>
    <m/>
    <x v="0"/>
    <x v="0"/>
    <n v="0"/>
    <n v="0"/>
    <x v="0"/>
  </r>
  <r>
    <x v="118"/>
    <x v="75"/>
    <x v="4"/>
    <x v="1"/>
    <x v="134"/>
    <x v="4"/>
    <m/>
    <x v="0"/>
    <x v="0"/>
    <m/>
    <x v="0"/>
    <x v="0"/>
    <n v="0"/>
    <n v="0"/>
    <x v="0"/>
  </r>
  <r>
    <x v="119"/>
    <x v="76"/>
    <x v="4"/>
    <x v="1"/>
    <x v="131"/>
    <x v="4"/>
    <m/>
    <x v="0"/>
    <x v="0"/>
    <m/>
    <x v="0"/>
    <x v="0"/>
    <n v="0"/>
    <n v="0"/>
    <x v="0"/>
  </r>
  <r>
    <x v="121"/>
    <x v="78"/>
    <x v="4"/>
    <x v="1"/>
    <x v="130"/>
    <x v="4"/>
    <m/>
    <x v="0"/>
    <x v="0"/>
    <m/>
    <x v="0"/>
    <x v="0"/>
    <n v="0"/>
    <n v="0"/>
    <x v="0"/>
  </r>
  <r>
    <x v="122"/>
    <x v="0"/>
    <x v="0"/>
    <x v="0"/>
    <x v="0"/>
    <x v="0"/>
    <m/>
    <x v="0"/>
    <x v="0"/>
    <m/>
    <x v="0"/>
    <x v="0"/>
    <n v="0"/>
    <n v="0"/>
    <x v="0"/>
  </r>
  <r>
    <x v="123"/>
    <x v="79"/>
    <x v="11"/>
    <x v="2"/>
    <x v="74"/>
    <x v="4"/>
    <m/>
    <x v="0"/>
    <x v="0"/>
    <m/>
    <x v="0"/>
    <x v="0"/>
    <n v="0"/>
    <n v="0"/>
    <x v="0"/>
  </r>
  <r>
    <x v="124"/>
    <x v="30"/>
    <x v="11"/>
    <x v="5"/>
    <x v="3"/>
    <x v="4"/>
    <n v="54.03"/>
    <x v="0"/>
    <x v="0"/>
    <m/>
    <x v="0"/>
    <x v="0"/>
    <n v="54.03"/>
    <n v="54.03"/>
    <x v="18"/>
  </r>
  <r>
    <x v="125"/>
    <x v="80"/>
    <x v="14"/>
    <x v="2"/>
    <x v="48"/>
    <x v="4"/>
    <m/>
    <x v="0"/>
    <x v="0"/>
    <m/>
    <x v="0"/>
    <x v="0"/>
    <n v="0"/>
    <n v="0"/>
    <x v="0"/>
  </r>
  <r>
    <x v="131"/>
    <x v="0"/>
    <x v="0"/>
    <x v="0"/>
    <x v="0"/>
    <x v="0"/>
    <m/>
    <x v="0"/>
    <x v="0"/>
    <m/>
    <x v="0"/>
    <x v="0"/>
    <n v="0"/>
    <n v="0"/>
    <x v="0"/>
  </r>
  <r>
    <x v="102"/>
    <x v="0"/>
    <x v="0"/>
    <x v="0"/>
    <x v="0"/>
    <x v="0"/>
    <m/>
    <x v="0"/>
    <x v="0"/>
    <m/>
    <x v="0"/>
    <x v="0"/>
    <n v="0"/>
    <n v="0"/>
    <x v="0"/>
  </r>
  <r>
    <x v="103"/>
    <x v="0"/>
    <x v="0"/>
    <x v="2"/>
    <x v="48"/>
    <x v="0"/>
    <m/>
    <x v="0"/>
    <x v="0"/>
    <m/>
    <x v="0"/>
    <x v="0"/>
    <n v="0"/>
    <n v="0"/>
    <x v="0"/>
  </r>
  <r>
    <x v="104"/>
    <x v="63"/>
    <x v="10"/>
    <x v="2"/>
    <x v="2"/>
    <x v="4"/>
    <n v="32.19"/>
    <x v="0"/>
    <x v="0"/>
    <m/>
    <x v="0"/>
    <x v="0"/>
    <n v="32.19"/>
    <n v="64.38"/>
    <x v="34"/>
  </r>
  <r>
    <x v="105"/>
    <x v="64"/>
    <x v="11"/>
    <x v="2"/>
    <x v="123"/>
    <x v="4"/>
    <m/>
    <x v="0"/>
    <x v="0"/>
    <m/>
    <x v="0"/>
    <x v="0"/>
    <n v="0"/>
    <n v="0"/>
    <x v="0"/>
  </r>
  <r>
    <x v="106"/>
    <x v="0"/>
    <x v="0"/>
    <x v="3"/>
    <x v="49"/>
    <x v="0"/>
    <m/>
    <x v="0"/>
    <x v="0"/>
    <m/>
    <x v="0"/>
    <x v="0"/>
    <n v="0"/>
    <n v="0"/>
    <x v="0"/>
  </r>
  <r>
    <x v="107"/>
    <x v="65"/>
    <x v="11"/>
    <x v="2"/>
    <x v="15"/>
    <x v="4"/>
    <m/>
    <x v="0"/>
    <x v="0"/>
    <m/>
    <x v="0"/>
    <x v="0"/>
    <n v="0"/>
    <n v="0"/>
    <x v="0"/>
  </r>
  <r>
    <x v="108"/>
    <x v="66"/>
    <x v="12"/>
    <x v="2"/>
    <x v="15"/>
    <x v="7"/>
    <m/>
    <x v="0"/>
    <x v="0"/>
    <m/>
    <x v="0"/>
    <x v="0"/>
    <n v="0"/>
    <n v="0"/>
    <x v="0"/>
  </r>
  <r>
    <x v="109"/>
    <x v="67"/>
    <x v="13"/>
    <x v="2"/>
    <x v="124"/>
    <x v="4"/>
    <m/>
    <x v="0"/>
    <x v="0"/>
    <m/>
    <x v="0"/>
    <x v="0"/>
    <n v="0"/>
    <n v="0"/>
    <x v="0"/>
  </r>
  <r>
    <x v="110"/>
    <x v="68"/>
    <x v="13"/>
    <x v="2"/>
    <x v="124"/>
    <x v="4"/>
    <m/>
    <x v="0"/>
    <x v="0"/>
    <m/>
    <x v="0"/>
    <x v="0"/>
    <n v="0"/>
    <n v="0"/>
    <x v="0"/>
  </r>
  <r>
    <x v="111"/>
    <x v="69"/>
    <x v="13"/>
    <x v="2"/>
    <x v="124"/>
    <x v="4"/>
    <m/>
    <x v="0"/>
    <x v="0"/>
    <m/>
    <x v="0"/>
    <x v="0"/>
    <n v="0"/>
    <n v="0"/>
    <x v="0"/>
  </r>
  <r>
    <x v="112"/>
    <x v="70"/>
    <x v="13"/>
    <x v="2"/>
    <x v="15"/>
    <x v="4"/>
    <m/>
    <x v="0"/>
    <x v="0"/>
    <m/>
    <x v="0"/>
    <x v="0"/>
    <n v="0"/>
    <n v="0"/>
    <x v="0"/>
  </r>
  <r>
    <x v="113"/>
    <x v="71"/>
    <x v="13"/>
    <x v="2"/>
    <x v="15"/>
    <x v="4"/>
    <m/>
    <x v="0"/>
    <x v="0"/>
    <m/>
    <x v="0"/>
    <x v="0"/>
    <n v="0"/>
    <n v="0"/>
    <x v="0"/>
  </r>
  <r>
    <x v="114"/>
    <x v="72"/>
    <x v="13"/>
    <x v="2"/>
    <x v="19"/>
    <x v="4"/>
    <m/>
    <x v="0"/>
    <x v="0"/>
    <m/>
    <x v="0"/>
    <x v="0"/>
    <n v="0"/>
    <n v="0"/>
    <x v="0"/>
  </r>
  <r>
    <x v="115"/>
    <x v="73"/>
    <x v="13"/>
    <x v="2"/>
    <x v="123"/>
    <x v="4"/>
    <m/>
    <x v="0"/>
    <x v="0"/>
    <m/>
    <x v="0"/>
    <x v="0"/>
    <n v="0"/>
    <n v="0"/>
    <x v="0"/>
  </r>
  <r>
    <x v="116"/>
    <x v="74"/>
    <x v="5"/>
    <x v="2"/>
    <x v="47"/>
    <x v="5"/>
    <m/>
    <x v="0"/>
    <x v="0"/>
    <m/>
    <x v="0"/>
    <x v="0"/>
    <n v="0"/>
    <n v="0"/>
    <x v="0"/>
  </r>
  <r>
    <x v="117"/>
    <x v="0"/>
    <x v="0"/>
    <x v="0"/>
    <x v="0"/>
    <x v="0"/>
    <m/>
    <x v="0"/>
    <x v="0"/>
    <m/>
    <x v="0"/>
    <x v="0"/>
    <n v="0"/>
    <n v="0"/>
    <x v="0"/>
  </r>
  <r>
    <x v="118"/>
    <x v="75"/>
    <x v="4"/>
    <x v="1"/>
    <x v="126"/>
    <x v="4"/>
    <m/>
    <x v="0"/>
    <x v="0"/>
    <m/>
    <x v="0"/>
    <x v="0"/>
    <n v="0"/>
    <n v="0"/>
    <x v="0"/>
  </r>
  <r>
    <x v="119"/>
    <x v="76"/>
    <x v="4"/>
    <x v="1"/>
    <x v="126"/>
    <x v="4"/>
    <m/>
    <x v="0"/>
    <x v="0"/>
    <m/>
    <x v="0"/>
    <x v="0"/>
    <n v="0"/>
    <n v="0"/>
    <x v="0"/>
  </r>
  <r>
    <x v="121"/>
    <x v="78"/>
    <x v="4"/>
    <x v="1"/>
    <x v="130"/>
    <x v="4"/>
    <m/>
    <x v="0"/>
    <x v="0"/>
    <m/>
    <x v="0"/>
    <x v="0"/>
    <n v="0"/>
    <n v="0"/>
    <x v="0"/>
  </r>
  <r>
    <x v="122"/>
    <x v="0"/>
    <x v="0"/>
    <x v="0"/>
    <x v="0"/>
    <x v="0"/>
    <m/>
    <x v="0"/>
    <x v="0"/>
    <m/>
    <x v="0"/>
    <x v="0"/>
    <n v="0"/>
    <n v="0"/>
    <x v="0"/>
  </r>
  <r>
    <x v="123"/>
    <x v="79"/>
    <x v="11"/>
    <x v="2"/>
    <x v="74"/>
    <x v="4"/>
    <m/>
    <x v="0"/>
    <x v="0"/>
    <m/>
    <x v="0"/>
    <x v="0"/>
    <n v="0"/>
    <n v="0"/>
    <x v="0"/>
  </r>
  <r>
    <x v="124"/>
    <x v="30"/>
    <x v="11"/>
    <x v="5"/>
    <x v="3"/>
    <x v="4"/>
    <n v="54.03"/>
    <x v="0"/>
    <x v="0"/>
    <m/>
    <x v="0"/>
    <x v="0"/>
    <n v="54.03"/>
    <n v="54.03"/>
    <x v="18"/>
  </r>
  <r>
    <x v="125"/>
    <x v="80"/>
    <x v="14"/>
    <x v="2"/>
    <x v="48"/>
    <x v="4"/>
    <m/>
    <x v="0"/>
    <x v="0"/>
    <m/>
    <x v="0"/>
    <x v="0"/>
    <n v="0"/>
    <n v="0"/>
    <x v="0"/>
  </r>
  <r>
    <x v="132"/>
    <x v="0"/>
    <x v="0"/>
    <x v="0"/>
    <x v="0"/>
    <x v="0"/>
    <m/>
    <x v="0"/>
    <x v="0"/>
    <m/>
    <x v="0"/>
    <x v="0"/>
    <n v="0"/>
    <n v="0"/>
    <x v="0"/>
  </r>
  <r>
    <x v="102"/>
    <x v="0"/>
    <x v="0"/>
    <x v="0"/>
    <x v="0"/>
    <x v="0"/>
    <m/>
    <x v="0"/>
    <x v="0"/>
    <m/>
    <x v="0"/>
    <x v="0"/>
    <n v="0"/>
    <n v="0"/>
    <x v="0"/>
  </r>
  <r>
    <x v="103"/>
    <x v="0"/>
    <x v="0"/>
    <x v="2"/>
    <x v="48"/>
    <x v="0"/>
    <m/>
    <x v="0"/>
    <x v="0"/>
    <m/>
    <x v="0"/>
    <x v="0"/>
    <n v="0"/>
    <n v="0"/>
    <x v="0"/>
  </r>
  <r>
    <x v="104"/>
    <x v="63"/>
    <x v="10"/>
    <x v="2"/>
    <x v="2"/>
    <x v="4"/>
    <n v="32.19"/>
    <x v="0"/>
    <x v="0"/>
    <m/>
    <x v="0"/>
    <x v="0"/>
    <n v="32.19"/>
    <n v="64.38"/>
    <x v="34"/>
  </r>
  <r>
    <x v="105"/>
    <x v="64"/>
    <x v="11"/>
    <x v="2"/>
    <x v="123"/>
    <x v="4"/>
    <m/>
    <x v="0"/>
    <x v="0"/>
    <m/>
    <x v="0"/>
    <x v="0"/>
    <n v="0"/>
    <n v="0"/>
    <x v="0"/>
  </r>
  <r>
    <x v="106"/>
    <x v="0"/>
    <x v="0"/>
    <x v="3"/>
    <x v="49"/>
    <x v="0"/>
    <m/>
    <x v="0"/>
    <x v="0"/>
    <m/>
    <x v="0"/>
    <x v="0"/>
    <n v="0"/>
    <n v="0"/>
    <x v="0"/>
  </r>
  <r>
    <x v="107"/>
    <x v="65"/>
    <x v="11"/>
    <x v="2"/>
    <x v="15"/>
    <x v="4"/>
    <m/>
    <x v="0"/>
    <x v="0"/>
    <m/>
    <x v="0"/>
    <x v="0"/>
    <n v="0"/>
    <n v="0"/>
    <x v="0"/>
  </r>
  <r>
    <x v="108"/>
    <x v="66"/>
    <x v="12"/>
    <x v="2"/>
    <x v="15"/>
    <x v="7"/>
    <m/>
    <x v="0"/>
    <x v="0"/>
    <m/>
    <x v="0"/>
    <x v="0"/>
    <n v="0"/>
    <n v="0"/>
    <x v="0"/>
  </r>
  <r>
    <x v="109"/>
    <x v="67"/>
    <x v="13"/>
    <x v="2"/>
    <x v="124"/>
    <x v="4"/>
    <m/>
    <x v="0"/>
    <x v="0"/>
    <m/>
    <x v="0"/>
    <x v="0"/>
    <n v="0"/>
    <n v="0"/>
    <x v="0"/>
  </r>
  <r>
    <x v="110"/>
    <x v="68"/>
    <x v="13"/>
    <x v="2"/>
    <x v="124"/>
    <x v="4"/>
    <m/>
    <x v="0"/>
    <x v="0"/>
    <m/>
    <x v="0"/>
    <x v="0"/>
    <n v="0"/>
    <n v="0"/>
    <x v="0"/>
  </r>
  <r>
    <x v="111"/>
    <x v="69"/>
    <x v="13"/>
    <x v="2"/>
    <x v="124"/>
    <x v="4"/>
    <m/>
    <x v="0"/>
    <x v="0"/>
    <m/>
    <x v="0"/>
    <x v="0"/>
    <n v="0"/>
    <n v="0"/>
    <x v="0"/>
  </r>
  <r>
    <x v="112"/>
    <x v="70"/>
    <x v="13"/>
    <x v="2"/>
    <x v="15"/>
    <x v="4"/>
    <m/>
    <x v="0"/>
    <x v="0"/>
    <m/>
    <x v="0"/>
    <x v="0"/>
    <n v="0"/>
    <n v="0"/>
    <x v="0"/>
  </r>
  <r>
    <x v="113"/>
    <x v="71"/>
    <x v="13"/>
    <x v="2"/>
    <x v="15"/>
    <x v="4"/>
    <m/>
    <x v="0"/>
    <x v="0"/>
    <m/>
    <x v="0"/>
    <x v="0"/>
    <n v="0"/>
    <n v="0"/>
    <x v="0"/>
  </r>
  <r>
    <x v="114"/>
    <x v="72"/>
    <x v="13"/>
    <x v="2"/>
    <x v="19"/>
    <x v="4"/>
    <m/>
    <x v="0"/>
    <x v="0"/>
    <m/>
    <x v="0"/>
    <x v="0"/>
    <n v="0"/>
    <n v="0"/>
    <x v="0"/>
  </r>
  <r>
    <x v="115"/>
    <x v="73"/>
    <x v="13"/>
    <x v="2"/>
    <x v="123"/>
    <x v="4"/>
    <m/>
    <x v="0"/>
    <x v="0"/>
    <m/>
    <x v="0"/>
    <x v="0"/>
    <n v="0"/>
    <n v="0"/>
    <x v="0"/>
  </r>
  <r>
    <x v="116"/>
    <x v="74"/>
    <x v="5"/>
    <x v="2"/>
    <x v="47"/>
    <x v="5"/>
    <m/>
    <x v="0"/>
    <x v="0"/>
    <m/>
    <x v="0"/>
    <x v="0"/>
    <n v="0"/>
    <n v="0"/>
    <x v="0"/>
  </r>
  <r>
    <x v="117"/>
    <x v="0"/>
    <x v="0"/>
    <x v="0"/>
    <x v="0"/>
    <x v="0"/>
    <m/>
    <x v="0"/>
    <x v="0"/>
    <m/>
    <x v="0"/>
    <x v="0"/>
    <n v="0"/>
    <n v="0"/>
    <x v="0"/>
  </r>
  <r>
    <x v="118"/>
    <x v="75"/>
    <x v="4"/>
    <x v="1"/>
    <x v="134"/>
    <x v="4"/>
    <m/>
    <x v="0"/>
    <x v="0"/>
    <m/>
    <x v="0"/>
    <x v="0"/>
    <n v="0"/>
    <n v="0"/>
    <x v="0"/>
  </r>
  <r>
    <x v="119"/>
    <x v="76"/>
    <x v="4"/>
    <x v="1"/>
    <x v="131"/>
    <x v="4"/>
    <m/>
    <x v="0"/>
    <x v="0"/>
    <m/>
    <x v="0"/>
    <x v="0"/>
    <n v="0"/>
    <n v="0"/>
    <x v="0"/>
  </r>
  <r>
    <x v="121"/>
    <x v="78"/>
    <x v="4"/>
    <x v="1"/>
    <x v="130"/>
    <x v="4"/>
    <m/>
    <x v="0"/>
    <x v="0"/>
    <m/>
    <x v="0"/>
    <x v="0"/>
    <n v="0"/>
    <n v="0"/>
    <x v="0"/>
  </r>
  <r>
    <x v="122"/>
    <x v="0"/>
    <x v="0"/>
    <x v="0"/>
    <x v="0"/>
    <x v="0"/>
    <m/>
    <x v="0"/>
    <x v="0"/>
    <m/>
    <x v="0"/>
    <x v="0"/>
    <n v="0"/>
    <n v="0"/>
    <x v="0"/>
  </r>
  <r>
    <x v="123"/>
    <x v="79"/>
    <x v="11"/>
    <x v="2"/>
    <x v="74"/>
    <x v="4"/>
    <m/>
    <x v="0"/>
    <x v="0"/>
    <m/>
    <x v="0"/>
    <x v="0"/>
    <n v="0"/>
    <n v="0"/>
    <x v="0"/>
  </r>
  <r>
    <x v="124"/>
    <x v="30"/>
    <x v="11"/>
    <x v="5"/>
    <x v="3"/>
    <x v="4"/>
    <n v="54.03"/>
    <x v="0"/>
    <x v="0"/>
    <m/>
    <x v="0"/>
    <x v="0"/>
    <n v="54.03"/>
    <n v="54.03"/>
    <x v="18"/>
  </r>
  <r>
    <x v="125"/>
    <x v="80"/>
    <x v="14"/>
    <x v="2"/>
    <x v="48"/>
    <x v="4"/>
    <m/>
    <x v="0"/>
    <x v="0"/>
    <m/>
    <x v="0"/>
    <x v="0"/>
    <n v="0"/>
    <n v="0"/>
    <x v="0"/>
  </r>
  <r>
    <x v="133"/>
    <x v="0"/>
    <x v="0"/>
    <x v="0"/>
    <x v="0"/>
    <x v="0"/>
    <m/>
    <x v="0"/>
    <x v="0"/>
    <m/>
    <x v="0"/>
    <x v="0"/>
    <n v="0"/>
    <n v="0"/>
    <x v="0"/>
  </r>
  <r>
    <x v="102"/>
    <x v="0"/>
    <x v="0"/>
    <x v="0"/>
    <x v="0"/>
    <x v="0"/>
    <m/>
    <x v="0"/>
    <x v="0"/>
    <m/>
    <x v="0"/>
    <x v="0"/>
    <n v="0"/>
    <n v="0"/>
    <x v="0"/>
  </r>
  <r>
    <x v="103"/>
    <x v="0"/>
    <x v="0"/>
    <x v="2"/>
    <x v="48"/>
    <x v="0"/>
    <m/>
    <x v="0"/>
    <x v="0"/>
    <m/>
    <x v="0"/>
    <x v="0"/>
    <n v="0"/>
    <n v="0"/>
    <x v="0"/>
  </r>
  <r>
    <x v="104"/>
    <x v="63"/>
    <x v="10"/>
    <x v="2"/>
    <x v="2"/>
    <x v="4"/>
    <n v="32.19"/>
    <x v="0"/>
    <x v="0"/>
    <m/>
    <x v="0"/>
    <x v="0"/>
    <n v="32.19"/>
    <n v="64.38"/>
    <x v="34"/>
  </r>
  <r>
    <x v="105"/>
    <x v="64"/>
    <x v="11"/>
    <x v="2"/>
    <x v="123"/>
    <x v="4"/>
    <m/>
    <x v="0"/>
    <x v="0"/>
    <m/>
    <x v="0"/>
    <x v="0"/>
    <n v="0"/>
    <n v="0"/>
    <x v="0"/>
  </r>
  <r>
    <x v="106"/>
    <x v="0"/>
    <x v="0"/>
    <x v="3"/>
    <x v="50"/>
    <x v="0"/>
    <m/>
    <x v="0"/>
    <x v="0"/>
    <m/>
    <x v="0"/>
    <x v="0"/>
    <n v="0"/>
    <n v="0"/>
    <x v="0"/>
  </r>
  <r>
    <x v="107"/>
    <x v="65"/>
    <x v="11"/>
    <x v="2"/>
    <x v="10"/>
    <x v="4"/>
    <m/>
    <x v="0"/>
    <x v="0"/>
    <m/>
    <x v="0"/>
    <x v="0"/>
    <n v="0"/>
    <n v="0"/>
    <x v="0"/>
  </r>
  <r>
    <x v="108"/>
    <x v="66"/>
    <x v="12"/>
    <x v="2"/>
    <x v="10"/>
    <x v="7"/>
    <m/>
    <x v="0"/>
    <x v="0"/>
    <m/>
    <x v="0"/>
    <x v="0"/>
    <n v="0"/>
    <n v="0"/>
    <x v="0"/>
  </r>
  <r>
    <x v="109"/>
    <x v="67"/>
    <x v="13"/>
    <x v="2"/>
    <x v="5"/>
    <x v="4"/>
    <m/>
    <x v="0"/>
    <x v="0"/>
    <m/>
    <x v="0"/>
    <x v="0"/>
    <n v="0"/>
    <n v="0"/>
    <x v="0"/>
  </r>
  <r>
    <x v="110"/>
    <x v="68"/>
    <x v="13"/>
    <x v="2"/>
    <x v="5"/>
    <x v="4"/>
    <m/>
    <x v="0"/>
    <x v="0"/>
    <m/>
    <x v="0"/>
    <x v="0"/>
    <n v="0"/>
    <n v="0"/>
    <x v="0"/>
  </r>
  <r>
    <x v="111"/>
    <x v="69"/>
    <x v="13"/>
    <x v="2"/>
    <x v="5"/>
    <x v="4"/>
    <m/>
    <x v="0"/>
    <x v="0"/>
    <m/>
    <x v="0"/>
    <x v="0"/>
    <n v="0"/>
    <n v="0"/>
    <x v="0"/>
  </r>
  <r>
    <x v="112"/>
    <x v="70"/>
    <x v="13"/>
    <x v="2"/>
    <x v="10"/>
    <x v="4"/>
    <m/>
    <x v="0"/>
    <x v="0"/>
    <m/>
    <x v="0"/>
    <x v="0"/>
    <n v="0"/>
    <n v="0"/>
    <x v="0"/>
  </r>
  <r>
    <x v="113"/>
    <x v="71"/>
    <x v="13"/>
    <x v="2"/>
    <x v="10"/>
    <x v="4"/>
    <m/>
    <x v="0"/>
    <x v="0"/>
    <m/>
    <x v="0"/>
    <x v="0"/>
    <n v="0"/>
    <n v="0"/>
    <x v="0"/>
  </r>
  <r>
    <x v="114"/>
    <x v="72"/>
    <x v="13"/>
    <x v="2"/>
    <x v="6"/>
    <x v="4"/>
    <m/>
    <x v="0"/>
    <x v="0"/>
    <m/>
    <x v="0"/>
    <x v="0"/>
    <n v="0"/>
    <n v="0"/>
    <x v="0"/>
  </r>
  <r>
    <x v="115"/>
    <x v="73"/>
    <x v="13"/>
    <x v="2"/>
    <x v="30"/>
    <x v="4"/>
    <m/>
    <x v="0"/>
    <x v="0"/>
    <m/>
    <x v="0"/>
    <x v="0"/>
    <n v="0"/>
    <n v="0"/>
    <x v="0"/>
  </r>
  <r>
    <x v="116"/>
    <x v="74"/>
    <x v="5"/>
    <x v="2"/>
    <x v="49"/>
    <x v="5"/>
    <m/>
    <x v="0"/>
    <x v="0"/>
    <m/>
    <x v="0"/>
    <x v="0"/>
    <n v="0"/>
    <n v="0"/>
    <x v="0"/>
  </r>
  <r>
    <x v="117"/>
    <x v="0"/>
    <x v="0"/>
    <x v="0"/>
    <x v="0"/>
    <x v="0"/>
    <m/>
    <x v="0"/>
    <x v="0"/>
    <m/>
    <x v="0"/>
    <x v="0"/>
    <n v="0"/>
    <n v="0"/>
    <x v="0"/>
  </r>
  <r>
    <x v="118"/>
    <x v="75"/>
    <x v="4"/>
    <x v="1"/>
    <x v="135"/>
    <x v="4"/>
    <m/>
    <x v="0"/>
    <x v="0"/>
    <m/>
    <x v="0"/>
    <x v="0"/>
    <n v="0"/>
    <n v="0"/>
    <x v="0"/>
  </r>
  <r>
    <x v="119"/>
    <x v="76"/>
    <x v="4"/>
    <x v="1"/>
    <x v="136"/>
    <x v="4"/>
    <m/>
    <x v="0"/>
    <x v="0"/>
    <m/>
    <x v="0"/>
    <x v="0"/>
    <n v="0"/>
    <n v="0"/>
    <x v="0"/>
  </r>
  <r>
    <x v="121"/>
    <x v="78"/>
    <x v="4"/>
    <x v="1"/>
    <x v="130"/>
    <x v="4"/>
    <m/>
    <x v="0"/>
    <x v="0"/>
    <m/>
    <x v="0"/>
    <x v="0"/>
    <n v="0"/>
    <n v="0"/>
    <x v="0"/>
  </r>
  <r>
    <x v="122"/>
    <x v="0"/>
    <x v="0"/>
    <x v="0"/>
    <x v="0"/>
    <x v="0"/>
    <m/>
    <x v="0"/>
    <x v="0"/>
    <m/>
    <x v="0"/>
    <x v="0"/>
    <n v="0"/>
    <n v="0"/>
    <x v="0"/>
  </r>
  <r>
    <x v="123"/>
    <x v="79"/>
    <x v="11"/>
    <x v="2"/>
    <x v="96"/>
    <x v="4"/>
    <m/>
    <x v="0"/>
    <x v="0"/>
    <m/>
    <x v="0"/>
    <x v="0"/>
    <n v="0"/>
    <n v="0"/>
    <x v="0"/>
  </r>
  <r>
    <x v="124"/>
    <x v="30"/>
    <x v="11"/>
    <x v="5"/>
    <x v="2"/>
    <x v="4"/>
    <n v="54.03"/>
    <x v="0"/>
    <x v="0"/>
    <m/>
    <x v="0"/>
    <x v="0"/>
    <n v="54.03"/>
    <n v="108.06"/>
    <x v="18"/>
  </r>
  <r>
    <x v="125"/>
    <x v="80"/>
    <x v="14"/>
    <x v="2"/>
    <x v="48"/>
    <x v="4"/>
    <m/>
    <x v="0"/>
    <x v="0"/>
    <m/>
    <x v="0"/>
    <x v="0"/>
    <n v="0"/>
    <n v="0"/>
    <x v="0"/>
  </r>
  <r>
    <x v="134"/>
    <x v="0"/>
    <x v="0"/>
    <x v="0"/>
    <x v="0"/>
    <x v="0"/>
    <m/>
    <x v="0"/>
    <x v="0"/>
    <m/>
    <x v="0"/>
    <x v="0"/>
    <n v="0"/>
    <n v="0"/>
    <x v="0"/>
  </r>
  <r>
    <x v="135"/>
    <x v="0"/>
    <x v="0"/>
    <x v="0"/>
    <x v="0"/>
    <x v="0"/>
    <m/>
    <x v="0"/>
    <x v="0"/>
    <m/>
    <x v="0"/>
    <x v="0"/>
    <n v="0"/>
    <n v="0"/>
    <x v="0"/>
  </r>
  <r>
    <x v="136"/>
    <x v="0"/>
    <x v="0"/>
    <x v="0"/>
    <x v="0"/>
    <x v="0"/>
    <m/>
    <x v="0"/>
    <x v="0"/>
    <m/>
    <x v="0"/>
    <x v="0"/>
    <n v="0"/>
    <n v="0"/>
    <x v="0"/>
  </r>
  <r>
    <x v="137"/>
    <x v="81"/>
    <x v="15"/>
    <x v="2"/>
    <x v="137"/>
    <x v="7"/>
    <n v="15741"/>
    <x v="0"/>
    <x v="0"/>
    <n v="20988"/>
    <x v="0"/>
    <x v="0"/>
    <n v="15741"/>
    <n v="110187"/>
    <x v="35"/>
  </r>
  <r>
    <x v="138"/>
    <x v="82"/>
    <x v="15"/>
    <x v="2"/>
    <x v="73"/>
    <x v="7"/>
    <m/>
    <x v="0"/>
    <x v="0"/>
    <m/>
    <x v="0"/>
    <x v="0"/>
    <n v="0"/>
    <n v="0"/>
    <x v="0"/>
  </r>
  <r>
    <x v="139"/>
    <x v="0"/>
    <x v="0"/>
    <x v="0"/>
    <x v="0"/>
    <x v="0"/>
    <m/>
    <x v="0"/>
    <x v="0"/>
    <m/>
    <x v="0"/>
    <x v="0"/>
    <n v="0"/>
    <n v="0"/>
    <x v="0"/>
  </r>
  <r>
    <x v="136"/>
    <x v="0"/>
    <x v="0"/>
    <x v="0"/>
    <x v="0"/>
    <x v="0"/>
    <m/>
    <x v="0"/>
    <x v="0"/>
    <m/>
    <x v="0"/>
    <x v="0"/>
    <n v="0"/>
    <n v="0"/>
    <x v="0"/>
  </r>
  <r>
    <x v="137"/>
    <x v="81"/>
    <x v="15"/>
    <x v="2"/>
    <x v="52"/>
    <x v="7"/>
    <n v="15741"/>
    <x v="0"/>
    <x v="0"/>
    <n v="20988"/>
    <x v="0"/>
    <x v="0"/>
    <n v="15741"/>
    <n v="94446"/>
    <x v="35"/>
  </r>
  <r>
    <x v="138"/>
    <x v="82"/>
    <x v="15"/>
    <x v="2"/>
    <x v="52"/>
    <x v="7"/>
    <m/>
    <x v="0"/>
    <x v="0"/>
    <m/>
    <x v="0"/>
    <x v="0"/>
    <n v="0"/>
    <n v="0"/>
    <x v="0"/>
  </r>
  <r>
    <x v="140"/>
    <x v="83"/>
    <x v="15"/>
    <x v="2"/>
    <x v="47"/>
    <x v="7"/>
    <n v="28063.5"/>
    <x v="0"/>
    <x v="0"/>
    <n v="37418"/>
    <x v="0"/>
    <x v="0"/>
    <n v="28063.5"/>
    <n v="28063.5"/>
    <x v="36"/>
  </r>
  <r>
    <x v="141"/>
    <x v="0"/>
    <x v="0"/>
    <x v="0"/>
    <x v="0"/>
    <x v="0"/>
    <m/>
    <x v="0"/>
    <x v="0"/>
    <m/>
    <x v="0"/>
    <x v="0"/>
    <n v="0"/>
    <n v="0"/>
    <x v="0"/>
  </r>
  <r>
    <x v="136"/>
    <x v="0"/>
    <x v="0"/>
    <x v="0"/>
    <x v="0"/>
    <x v="0"/>
    <m/>
    <x v="0"/>
    <x v="0"/>
    <m/>
    <x v="0"/>
    <x v="0"/>
    <n v="0"/>
    <n v="0"/>
    <x v="0"/>
  </r>
  <r>
    <x v="137"/>
    <x v="81"/>
    <x v="15"/>
    <x v="2"/>
    <x v="108"/>
    <x v="7"/>
    <n v="15741"/>
    <x v="0"/>
    <x v="0"/>
    <n v="20988"/>
    <x v="0"/>
    <x v="0"/>
    <n v="15741"/>
    <n v="173151"/>
    <x v="35"/>
  </r>
  <r>
    <x v="140"/>
    <x v="83"/>
    <x v="15"/>
    <x v="2"/>
    <x v="47"/>
    <x v="7"/>
    <n v="28063.5"/>
    <x v="0"/>
    <x v="0"/>
    <n v="37418"/>
    <x v="0"/>
    <x v="0"/>
    <n v="28063.5"/>
    <n v="28063.5"/>
    <x v="36"/>
  </r>
  <r>
    <x v="142"/>
    <x v="84"/>
    <x v="16"/>
    <x v="2"/>
    <x v="47"/>
    <x v="7"/>
    <n v="574"/>
    <x v="0"/>
    <x v="0"/>
    <n v="679"/>
    <x v="0"/>
    <x v="0"/>
    <n v="574"/>
    <n v="574"/>
    <x v="37"/>
  </r>
  <r>
    <x v="143"/>
    <x v="85"/>
    <x v="17"/>
    <x v="2"/>
    <x v="47"/>
    <x v="8"/>
    <n v="852"/>
    <x v="0"/>
    <x v="0"/>
    <n v="852"/>
    <x v="0"/>
    <x v="0"/>
    <n v="852"/>
    <n v="852"/>
    <x v="38"/>
  </r>
  <r>
    <x v="144"/>
    <x v="0"/>
    <x v="0"/>
    <x v="3"/>
    <x v="49"/>
    <x v="0"/>
    <m/>
    <x v="0"/>
    <x v="0"/>
    <m/>
    <x v="0"/>
    <x v="0"/>
    <n v="0"/>
    <n v="0"/>
    <x v="0"/>
  </r>
  <r>
    <x v="145"/>
    <x v="86"/>
    <x v="18"/>
    <x v="2"/>
    <x v="15"/>
    <x v="9"/>
    <n v="119421.97"/>
    <x v="0"/>
    <x v="0"/>
    <n v="140497"/>
    <x v="0"/>
    <x v="0"/>
    <n v="119421.97"/>
    <n v="358265.91"/>
    <x v="39"/>
  </r>
  <r>
    <x v="146"/>
    <x v="87"/>
    <x v="19"/>
    <x v="2"/>
    <x v="15"/>
    <x v="10"/>
    <m/>
    <x v="0"/>
    <x v="0"/>
    <m/>
    <x v="0"/>
    <x v="0"/>
    <n v="0"/>
    <n v="0"/>
    <x v="0"/>
  </r>
  <r>
    <x v="147"/>
    <x v="88"/>
    <x v="19"/>
    <x v="2"/>
    <x v="47"/>
    <x v="10"/>
    <m/>
    <x v="0"/>
    <x v="0"/>
    <m/>
    <x v="0"/>
    <x v="0"/>
    <n v="0"/>
    <n v="0"/>
    <x v="0"/>
  </r>
  <r>
    <x v="148"/>
    <x v="89"/>
    <x v="20"/>
    <x v="2"/>
    <x v="47"/>
    <x v="11"/>
    <m/>
    <x v="0"/>
    <x v="1"/>
    <m/>
    <x v="0"/>
    <x v="1"/>
    <n v="27245.4"/>
    <n v="27245.4"/>
    <x v="40"/>
  </r>
  <r>
    <x v="149"/>
    <x v="90"/>
    <x v="15"/>
    <x v="2"/>
    <x v="50"/>
    <x v="7"/>
    <n v="44202"/>
    <x v="0"/>
    <x v="0"/>
    <n v="58936"/>
    <x v="0"/>
    <x v="0"/>
    <n v="44202"/>
    <n v="176808"/>
    <x v="41"/>
  </r>
  <r>
    <x v="150"/>
    <x v="91"/>
    <x v="21"/>
    <x v="2"/>
    <x v="51"/>
    <x v="12"/>
    <n v="53105"/>
    <x v="0"/>
    <x v="0"/>
    <n v="55900"/>
    <x v="0"/>
    <x v="0"/>
    <n v="53105"/>
    <n v="424840"/>
    <x v="42"/>
  </r>
  <r>
    <x v="151"/>
    <x v="92"/>
    <x v="8"/>
    <x v="2"/>
    <x v="47"/>
    <x v="6"/>
    <m/>
    <x v="1"/>
    <x v="0"/>
    <m/>
    <x v="1"/>
    <x v="0"/>
    <n v="44064"/>
    <n v="44064"/>
    <x v="26"/>
  </r>
  <r>
    <x v="151"/>
    <x v="93"/>
    <x v="8"/>
    <x v="2"/>
    <x v="47"/>
    <x v="6"/>
    <m/>
    <x v="5"/>
    <x v="0"/>
    <m/>
    <x v="5"/>
    <x v="0"/>
    <n v="20454.400000000001"/>
    <n v="20454.400000000001"/>
    <x v="43"/>
  </r>
  <r>
    <x v="152"/>
    <x v="43"/>
    <x v="8"/>
    <x v="2"/>
    <x v="48"/>
    <x v="6"/>
    <m/>
    <x v="2"/>
    <x v="0"/>
    <m/>
    <x v="2"/>
    <x v="0"/>
    <n v="10064"/>
    <n v="20128"/>
    <x v="27"/>
  </r>
  <r>
    <x v="153"/>
    <x v="94"/>
    <x v="22"/>
    <x v="2"/>
    <x v="47"/>
    <x v="13"/>
    <n v="95500"/>
    <x v="0"/>
    <x v="0"/>
    <m/>
    <x v="0"/>
    <x v="0"/>
    <n v="95500"/>
    <n v="95500"/>
    <x v="44"/>
  </r>
  <r>
    <x v="154"/>
    <x v="95"/>
    <x v="23"/>
    <x v="2"/>
    <x v="48"/>
    <x v="14"/>
    <n v="245640"/>
    <x v="0"/>
    <x v="0"/>
    <n v="319332"/>
    <x v="0"/>
    <x v="0"/>
    <n v="245640"/>
    <n v="491280"/>
    <x v="45"/>
  </r>
  <r>
    <x v="78"/>
    <x v="0"/>
    <x v="0"/>
    <x v="0"/>
    <x v="0"/>
    <x v="0"/>
    <m/>
    <x v="0"/>
    <x v="0"/>
    <m/>
    <x v="0"/>
    <x v="0"/>
    <n v="0"/>
    <n v="0"/>
    <x v="0"/>
  </r>
  <r>
    <x v="136"/>
    <x v="0"/>
    <x v="0"/>
    <x v="0"/>
    <x v="0"/>
    <x v="0"/>
    <m/>
    <x v="0"/>
    <x v="0"/>
    <m/>
    <x v="0"/>
    <x v="0"/>
    <n v="0"/>
    <n v="0"/>
    <x v="0"/>
  </r>
  <r>
    <x v="137"/>
    <x v="81"/>
    <x v="15"/>
    <x v="2"/>
    <x v="2"/>
    <x v="7"/>
    <n v="15741"/>
    <x v="0"/>
    <x v="0"/>
    <n v="20988"/>
    <x v="0"/>
    <x v="0"/>
    <n v="15741"/>
    <n v="31482"/>
    <x v="35"/>
  </r>
  <r>
    <x v="155"/>
    <x v="0"/>
    <x v="0"/>
    <x v="0"/>
    <x v="0"/>
    <x v="0"/>
    <m/>
    <x v="0"/>
    <x v="0"/>
    <m/>
    <x v="0"/>
    <x v="0"/>
    <n v="0"/>
    <n v="0"/>
    <x v="0"/>
  </r>
  <r>
    <x v="136"/>
    <x v="0"/>
    <x v="0"/>
    <x v="0"/>
    <x v="0"/>
    <x v="0"/>
    <m/>
    <x v="0"/>
    <x v="0"/>
    <m/>
    <x v="0"/>
    <x v="0"/>
    <n v="0"/>
    <n v="0"/>
    <x v="0"/>
  </r>
  <r>
    <x v="137"/>
    <x v="81"/>
    <x v="15"/>
    <x v="2"/>
    <x v="69"/>
    <x v="7"/>
    <n v="15741"/>
    <x v="0"/>
    <x v="0"/>
    <n v="20988"/>
    <x v="0"/>
    <x v="0"/>
    <n v="15741"/>
    <n v="440748"/>
    <x v="35"/>
  </r>
  <r>
    <x v="142"/>
    <x v="84"/>
    <x v="16"/>
    <x v="2"/>
    <x v="47"/>
    <x v="7"/>
    <n v="574"/>
    <x v="0"/>
    <x v="0"/>
    <n v="679"/>
    <x v="0"/>
    <x v="0"/>
    <n v="574"/>
    <n v="574"/>
    <x v="37"/>
  </r>
  <r>
    <x v="143"/>
    <x v="85"/>
    <x v="17"/>
    <x v="2"/>
    <x v="47"/>
    <x v="8"/>
    <n v="852"/>
    <x v="0"/>
    <x v="0"/>
    <n v="852"/>
    <x v="0"/>
    <x v="0"/>
    <n v="852"/>
    <n v="852"/>
    <x v="38"/>
  </r>
  <r>
    <x v="156"/>
    <x v="0"/>
    <x v="0"/>
    <x v="3"/>
    <x v="47"/>
    <x v="0"/>
    <m/>
    <x v="0"/>
    <x v="0"/>
    <m/>
    <x v="0"/>
    <x v="0"/>
    <n v="0"/>
    <n v="0"/>
    <x v="0"/>
  </r>
  <r>
    <x v="157"/>
    <x v="96"/>
    <x v="18"/>
    <x v="2"/>
    <x v="47"/>
    <x v="9"/>
    <n v="791091.58"/>
    <x v="0"/>
    <x v="0"/>
    <n v="930696"/>
    <x v="0"/>
    <x v="0"/>
    <n v="791091.58"/>
    <n v="791091.58"/>
    <x v="46"/>
  </r>
  <r>
    <x v="158"/>
    <x v="97"/>
    <x v="19"/>
    <x v="2"/>
    <x v="47"/>
    <x v="10"/>
    <n v="1120"/>
    <x v="0"/>
    <x v="0"/>
    <n v="1600"/>
    <x v="0"/>
    <x v="0"/>
    <n v="1120"/>
    <n v="1120"/>
    <x v="47"/>
  </r>
  <r>
    <x v="159"/>
    <x v="98"/>
    <x v="19"/>
    <x v="2"/>
    <x v="47"/>
    <x v="10"/>
    <n v="14210"/>
    <x v="0"/>
    <x v="0"/>
    <n v="20300"/>
    <x v="0"/>
    <x v="0"/>
    <n v="14210"/>
    <n v="14210"/>
    <x v="48"/>
  </r>
  <r>
    <x v="160"/>
    <x v="99"/>
    <x v="19"/>
    <x v="2"/>
    <x v="133"/>
    <x v="10"/>
    <n v="4200"/>
    <x v="0"/>
    <x v="0"/>
    <n v="6000"/>
    <x v="0"/>
    <x v="0"/>
    <n v="4200"/>
    <n v="252000"/>
    <x v="49"/>
  </r>
  <r>
    <x v="161"/>
    <x v="100"/>
    <x v="19"/>
    <x v="2"/>
    <x v="47"/>
    <x v="10"/>
    <n v="2800"/>
    <x v="0"/>
    <x v="0"/>
    <n v="4000"/>
    <x v="0"/>
    <x v="0"/>
    <n v="2800"/>
    <n v="2800"/>
    <x v="50"/>
  </r>
  <r>
    <x v="156"/>
    <x v="0"/>
    <x v="0"/>
    <x v="3"/>
    <x v="47"/>
    <x v="0"/>
    <m/>
    <x v="0"/>
    <x v="0"/>
    <m/>
    <x v="0"/>
    <x v="0"/>
    <n v="0"/>
    <n v="0"/>
    <x v="0"/>
  </r>
  <r>
    <x v="157"/>
    <x v="96"/>
    <x v="18"/>
    <x v="2"/>
    <x v="47"/>
    <x v="9"/>
    <n v="791091.58"/>
    <x v="0"/>
    <x v="0"/>
    <n v="930696"/>
    <x v="0"/>
    <x v="0"/>
    <n v="791091.58"/>
    <n v="791091.58"/>
    <x v="46"/>
  </r>
  <r>
    <x v="158"/>
    <x v="97"/>
    <x v="19"/>
    <x v="2"/>
    <x v="47"/>
    <x v="10"/>
    <n v="1120"/>
    <x v="0"/>
    <x v="0"/>
    <n v="1600"/>
    <x v="0"/>
    <x v="0"/>
    <n v="1120"/>
    <n v="1120"/>
    <x v="47"/>
  </r>
  <r>
    <x v="159"/>
    <x v="98"/>
    <x v="19"/>
    <x v="2"/>
    <x v="47"/>
    <x v="10"/>
    <n v="14210"/>
    <x v="0"/>
    <x v="0"/>
    <n v="20300"/>
    <x v="0"/>
    <x v="0"/>
    <n v="14210"/>
    <n v="14210"/>
    <x v="48"/>
  </r>
  <r>
    <x v="160"/>
    <x v="99"/>
    <x v="19"/>
    <x v="2"/>
    <x v="133"/>
    <x v="10"/>
    <n v="4200"/>
    <x v="0"/>
    <x v="0"/>
    <n v="6000"/>
    <x v="0"/>
    <x v="0"/>
    <n v="4200"/>
    <n v="252000"/>
    <x v="49"/>
  </r>
  <r>
    <x v="156"/>
    <x v="0"/>
    <x v="0"/>
    <x v="3"/>
    <x v="47"/>
    <x v="0"/>
    <m/>
    <x v="0"/>
    <x v="0"/>
    <m/>
    <x v="0"/>
    <x v="0"/>
    <n v="0"/>
    <n v="0"/>
    <x v="0"/>
  </r>
  <r>
    <x v="157"/>
    <x v="96"/>
    <x v="18"/>
    <x v="2"/>
    <x v="47"/>
    <x v="9"/>
    <n v="791091.58"/>
    <x v="0"/>
    <x v="0"/>
    <n v="930696"/>
    <x v="0"/>
    <x v="0"/>
    <n v="791091.58"/>
    <n v="791091.58"/>
    <x v="46"/>
  </r>
  <r>
    <x v="158"/>
    <x v="97"/>
    <x v="19"/>
    <x v="2"/>
    <x v="47"/>
    <x v="10"/>
    <n v="1120"/>
    <x v="0"/>
    <x v="0"/>
    <n v="1600"/>
    <x v="0"/>
    <x v="0"/>
    <n v="1120"/>
    <n v="1120"/>
    <x v="47"/>
  </r>
  <r>
    <x v="159"/>
    <x v="98"/>
    <x v="19"/>
    <x v="2"/>
    <x v="47"/>
    <x v="10"/>
    <n v="14210"/>
    <x v="0"/>
    <x v="0"/>
    <n v="20300"/>
    <x v="0"/>
    <x v="0"/>
    <n v="14210"/>
    <n v="14210"/>
    <x v="48"/>
  </r>
  <r>
    <x v="160"/>
    <x v="99"/>
    <x v="19"/>
    <x v="2"/>
    <x v="138"/>
    <x v="10"/>
    <n v="4200"/>
    <x v="0"/>
    <x v="0"/>
    <n v="6000"/>
    <x v="0"/>
    <x v="0"/>
    <n v="4200"/>
    <n v="130200"/>
    <x v="49"/>
  </r>
  <r>
    <x v="156"/>
    <x v="0"/>
    <x v="0"/>
    <x v="3"/>
    <x v="47"/>
    <x v="0"/>
    <m/>
    <x v="0"/>
    <x v="0"/>
    <m/>
    <x v="0"/>
    <x v="0"/>
    <n v="0"/>
    <n v="0"/>
    <x v="0"/>
  </r>
  <r>
    <x v="157"/>
    <x v="96"/>
    <x v="18"/>
    <x v="2"/>
    <x v="47"/>
    <x v="9"/>
    <n v="791091.58"/>
    <x v="0"/>
    <x v="0"/>
    <n v="930696"/>
    <x v="0"/>
    <x v="0"/>
    <n v="791091.58"/>
    <n v="791091.58"/>
    <x v="46"/>
  </r>
  <r>
    <x v="158"/>
    <x v="97"/>
    <x v="19"/>
    <x v="2"/>
    <x v="47"/>
    <x v="10"/>
    <n v="1120"/>
    <x v="0"/>
    <x v="0"/>
    <n v="1600"/>
    <x v="0"/>
    <x v="0"/>
    <n v="1120"/>
    <n v="1120"/>
    <x v="47"/>
  </r>
  <r>
    <x v="159"/>
    <x v="98"/>
    <x v="19"/>
    <x v="2"/>
    <x v="47"/>
    <x v="10"/>
    <n v="14210"/>
    <x v="0"/>
    <x v="0"/>
    <n v="20300"/>
    <x v="0"/>
    <x v="0"/>
    <n v="14210"/>
    <n v="14210"/>
    <x v="48"/>
  </r>
  <r>
    <x v="160"/>
    <x v="99"/>
    <x v="19"/>
    <x v="2"/>
    <x v="139"/>
    <x v="10"/>
    <n v="4200"/>
    <x v="0"/>
    <x v="0"/>
    <n v="6000"/>
    <x v="0"/>
    <x v="0"/>
    <n v="4200"/>
    <n v="268800"/>
    <x v="49"/>
  </r>
  <r>
    <x v="156"/>
    <x v="0"/>
    <x v="0"/>
    <x v="3"/>
    <x v="47"/>
    <x v="0"/>
    <m/>
    <x v="0"/>
    <x v="0"/>
    <m/>
    <x v="0"/>
    <x v="0"/>
    <n v="0"/>
    <n v="0"/>
    <x v="0"/>
  </r>
  <r>
    <x v="162"/>
    <x v="101"/>
    <x v="18"/>
    <x v="2"/>
    <x v="47"/>
    <x v="9"/>
    <n v="576890.27"/>
    <x v="0"/>
    <x v="0"/>
    <n v="678695"/>
    <x v="0"/>
    <x v="0"/>
    <n v="576890.27"/>
    <n v="576890.27"/>
    <x v="51"/>
  </r>
  <r>
    <x v="158"/>
    <x v="97"/>
    <x v="19"/>
    <x v="2"/>
    <x v="47"/>
    <x v="10"/>
    <n v="1120"/>
    <x v="0"/>
    <x v="0"/>
    <n v="1600"/>
    <x v="0"/>
    <x v="0"/>
    <n v="1120"/>
    <n v="1120"/>
    <x v="47"/>
  </r>
  <r>
    <x v="159"/>
    <x v="98"/>
    <x v="19"/>
    <x v="2"/>
    <x v="47"/>
    <x v="10"/>
    <n v="14210"/>
    <x v="0"/>
    <x v="0"/>
    <n v="20300"/>
    <x v="0"/>
    <x v="0"/>
    <n v="14210"/>
    <n v="14210"/>
    <x v="48"/>
  </r>
  <r>
    <x v="160"/>
    <x v="99"/>
    <x v="19"/>
    <x v="2"/>
    <x v="51"/>
    <x v="10"/>
    <n v="4200"/>
    <x v="0"/>
    <x v="0"/>
    <n v="6000"/>
    <x v="0"/>
    <x v="0"/>
    <n v="4200"/>
    <n v="33600"/>
    <x v="49"/>
  </r>
  <r>
    <x v="161"/>
    <x v="100"/>
    <x v="19"/>
    <x v="2"/>
    <x v="51"/>
    <x v="10"/>
    <n v="2800"/>
    <x v="0"/>
    <x v="0"/>
    <n v="4000"/>
    <x v="0"/>
    <x v="0"/>
    <n v="2800"/>
    <n v="22400"/>
    <x v="50"/>
  </r>
  <r>
    <x v="163"/>
    <x v="0"/>
    <x v="0"/>
    <x v="3"/>
    <x v="47"/>
    <x v="0"/>
    <m/>
    <x v="0"/>
    <x v="0"/>
    <m/>
    <x v="0"/>
    <x v="0"/>
    <n v="0"/>
    <n v="0"/>
    <x v="0"/>
  </r>
  <r>
    <x v="164"/>
    <x v="102"/>
    <x v="24"/>
    <x v="2"/>
    <x v="47"/>
    <x v="12"/>
    <m/>
    <x v="0"/>
    <x v="0"/>
    <m/>
    <x v="0"/>
    <x v="0"/>
    <n v="0"/>
    <n v="0"/>
    <x v="0"/>
  </r>
  <r>
    <x v="165"/>
    <x v="103"/>
    <x v="25"/>
    <x v="2"/>
    <x v="47"/>
    <x v="7"/>
    <m/>
    <x v="0"/>
    <x v="0"/>
    <m/>
    <x v="0"/>
    <x v="0"/>
    <n v="0"/>
    <n v="0"/>
    <x v="0"/>
  </r>
  <r>
    <x v="166"/>
    <x v="104"/>
    <x v="25"/>
    <x v="2"/>
    <x v="47"/>
    <x v="7"/>
    <m/>
    <x v="0"/>
    <x v="0"/>
    <m/>
    <x v="0"/>
    <x v="0"/>
    <n v="0"/>
    <n v="0"/>
    <x v="0"/>
  </r>
  <r>
    <x v="167"/>
    <x v="105"/>
    <x v="26"/>
    <x v="2"/>
    <x v="47"/>
    <x v="12"/>
    <m/>
    <x v="6"/>
    <x v="0"/>
    <m/>
    <x v="6"/>
    <x v="0"/>
    <n v="87856.68"/>
    <n v="87856.68"/>
    <x v="52"/>
  </r>
  <r>
    <x v="144"/>
    <x v="0"/>
    <x v="0"/>
    <x v="3"/>
    <x v="47"/>
    <x v="0"/>
    <m/>
    <x v="0"/>
    <x v="0"/>
    <m/>
    <x v="0"/>
    <x v="0"/>
    <n v="0"/>
    <n v="0"/>
    <x v="0"/>
  </r>
  <r>
    <x v="168"/>
    <x v="106"/>
    <x v="18"/>
    <x v="2"/>
    <x v="47"/>
    <x v="9"/>
    <m/>
    <x v="0"/>
    <x v="0"/>
    <m/>
    <x v="0"/>
    <x v="0"/>
    <n v="0"/>
    <n v="0"/>
    <x v="0"/>
  </r>
  <r>
    <x v="158"/>
    <x v="97"/>
    <x v="19"/>
    <x v="2"/>
    <x v="47"/>
    <x v="10"/>
    <n v="1120"/>
    <x v="0"/>
    <x v="0"/>
    <n v="1600"/>
    <x v="0"/>
    <x v="0"/>
    <n v="1120"/>
    <n v="1120"/>
    <x v="47"/>
  </r>
  <r>
    <x v="147"/>
    <x v="88"/>
    <x v="19"/>
    <x v="2"/>
    <x v="47"/>
    <x v="10"/>
    <m/>
    <x v="0"/>
    <x v="0"/>
    <m/>
    <x v="0"/>
    <x v="0"/>
    <n v="0"/>
    <n v="0"/>
    <x v="0"/>
  </r>
  <r>
    <x v="169"/>
    <x v="107"/>
    <x v="27"/>
    <x v="2"/>
    <x v="48"/>
    <x v="7"/>
    <n v="7837"/>
    <x v="0"/>
    <x v="0"/>
    <n v="8710"/>
    <x v="0"/>
    <x v="0"/>
    <n v="7837"/>
    <n v="15674"/>
    <x v="53"/>
  </r>
  <r>
    <x v="151"/>
    <x v="108"/>
    <x v="8"/>
    <x v="2"/>
    <x v="47"/>
    <x v="6"/>
    <m/>
    <x v="0"/>
    <x v="0"/>
    <m/>
    <x v="0"/>
    <x v="0"/>
    <n v="0"/>
    <n v="0"/>
    <x v="0"/>
  </r>
  <r>
    <x v="152"/>
    <x v="43"/>
    <x v="8"/>
    <x v="2"/>
    <x v="47"/>
    <x v="6"/>
    <m/>
    <x v="2"/>
    <x v="0"/>
    <m/>
    <x v="2"/>
    <x v="0"/>
    <n v="10064"/>
    <n v="10064"/>
    <x v="27"/>
  </r>
  <r>
    <x v="170"/>
    <x v="0"/>
    <x v="0"/>
    <x v="0"/>
    <x v="0"/>
    <x v="0"/>
    <m/>
    <x v="0"/>
    <x v="0"/>
    <m/>
    <x v="0"/>
    <x v="0"/>
    <n v="0"/>
    <n v="0"/>
    <x v="0"/>
  </r>
  <r>
    <x v="136"/>
    <x v="0"/>
    <x v="0"/>
    <x v="0"/>
    <x v="0"/>
    <x v="0"/>
    <m/>
    <x v="0"/>
    <x v="0"/>
    <m/>
    <x v="0"/>
    <x v="0"/>
    <n v="0"/>
    <n v="0"/>
    <x v="0"/>
  </r>
  <r>
    <x v="137"/>
    <x v="81"/>
    <x v="15"/>
    <x v="2"/>
    <x v="87"/>
    <x v="7"/>
    <n v="15741"/>
    <x v="0"/>
    <x v="0"/>
    <n v="20988"/>
    <x v="0"/>
    <x v="0"/>
    <n v="15741"/>
    <n v="330561"/>
    <x v="35"/>
  </r>
  <r>
    <x v="142"/>
    <x v="84"/>
    <x v="16"/>
    <x v="2"/>
    <x v="48"/>
    <x v="7"/>
    <n v="574"/>
    <x v="0"/>
    <x v="0"/>
    <n v="679"/>
    <x v="0"/>
    <x v="0"/>
    <n v="574"/>
    <n v="1148"/>
    <x v="37"/>
  </r>
  <r>
    <x v="143"/>
    <x v="85"/>
    <x v="17"/>
    <x v="2"/>
    <x v="48"/>
    <x v="8"/>
    <n v="852"/>
    <x v="0"/>
    <x v="0"/>
    <n v="852"/>
    <x v="0"/>
    <x v="0"/>
    <n v="852"/>
    <n v="1704"/>
    <x v="38"/>
  </r>
  <r>
    <x v="171"/>
    <x v="0"/>
    <x v="0"/>
    <x v="0"/>
    <x v="0"/>
    <x v="0"/>
    <m/>
    <x v="0"/>
    <x v="0"/>
    <m/>
    <x v="0"/>
    <x v="0"/>
    <n v="0"/>
    <n v="0"/>
    <x v="0"/>
  </r>
  <r>
    <x v="136"/>
    <x v="0"/>
    <x v="0"/>
    <x v="0"/>
    <x v="0"/>
    <x v="0"/>
    <m/>
    <x v="0"/>
    <x v="0"/>
    <m/>
    <x v="0"/>
    <x v="0"/>
    <n v="0"/>
    <n v="0"/>
    <x v="0"/>
  </r>
  <r>
    <x v="137"/>
    <x v="81"/>
    <x v="15"/>
    <x v="2"/>
    <x v="56"/>
    <x v="7"/>
    <n v="15741"/>
    <x v="0"/>
    <x v="0"/>
    <n v="20988"/>
    <x v="0"/>
    <x v="0"/>
    <n v="15741"/>
    <n v="377784"/>
    <x v="35"/>
  </r>
  <r>
    <x v="142"/>
    <x v="84"/>
    <x v="16"/>
    <x v="2"/>
    <x v="47"/>
    <x v="7"/>
    <n v="574"/>
    <x v="0"/>
    <x v="0"/>
    <n v="679"/>
    <x v="0"/>
    <x v="0"/>
    <n v="574"/>
    <n v="574"/>
    <x v="37"/>
  </r>
  <r>
    <x v="143"/>
    <x v="85"/>
    <x v="17"/>
    <x v="2"/>
    <x v="47"/>
    <x v="8"/>
    <n v="852"/>
    <x v="0"/>
    <x v="0"/>
    <n v="852"/>
    <x v="0"/>
    <x v="0"/>
    <n v="852"/>
    <n v="852"/>
    <x v="38"/>
  </r>
  <r>
    <x v="172"/>
    <x v="0"/>
    <x v="0"/>
    <x v="0"/>
    <x v="0"/>
    <x v="0"/>
    <m/>
    <x v="0"/>
    <x v="0"/>
    <m/>
    <x v="0"/>
    <x v="0"/>
    <n v="0"/>
    <n v="0"/>
    <x v="0"/>
  </r>
  <r>
    <x v="136"/>
    <x v="0"/>
    <x v="0"/>
    <x v="0"/>
    <x v="0"/>
    <x v="0"/>
    <m/>
    <x v="0"/>
    <x v="0"/>
    <m/>
    <x v="0"/>
    <x v="0"/>
    <n v="0"/>
    <n v="0"/>
    <x v="0"/>
  </r>
  <r>
    <x v="137"/>
    <x v="81"/>
    <x v="15"/>
    <x v="2"/>
    <x v="88"/>
    <x v="7"/>
    <n v="15741"/>
    <x v="0"/>
    <x v="0"/>
    <n v="20988"/>
    <x v="0"/>
    <x v="0"/>
    <n v="15741"/>
    <n v="346302"/>
    <x v="35"/>
  </r>
  <r>
    <x v="138"/>
    <x v="82"/>
    <x v="15"/>
    <x v="2"/>
    <x v="48"/>
    <x v="7"/>
    <m/>
    <x v="0"/>
    <x v="0"/>
    <m/>
    <x v="0"/>
    <x v="0"/>
    <n v="0"/>
    <n v="0"/>
    <x v="0"/>
  </r>
  <r>
    <x v="142"/>
    <x v="84"/>
    <x v="16"/>
    <x v="2"/>
    <x v="48"/>
    <x v="7"/>
    <n v="574"/>
    <x v="0"/>
    <x v="0"/>
    <n v="679"/>
    <x v="0"/>
    <x v="0"/>
    <n v="574"/>
    <n v="1148"/>
    <x v="37"/>
  </r>
  <r>
    <x v="143"/>
    <x v="85"/>
    <x v="17"/>
    <x v="2"/>
    <x v="48"/>
    <x v="8"/>
    <n v="852"/>
    <x v="0"/>
    <x v="0"/>
    <n v="852"/>
    <x v="0"/>
    <x v="0"/>
    <n v="852"/>
    <n v="1704"/>
    <x v="38"/>
  </r>
  <r>
    <x v="173"/>
    <x v="0"/>
    <x v="0"/>
    <x v="0"/>
    <x v="0"/>
    <x v="0"/>
    <m/>
    <x v="0"/>
    <x v="0"/>
    <m/>
    <x v="0"/>
    <x v="0"/>
    <n v="0"/>
    <n v="0"/>
    <x v="0"/>
  </r>
  <r>
    <x v="136"/>
    <x v="0"/>
    <x v="0"/>
    <x v="0"/>
    <x v="0"/>
    <x v="0"/>
    <m/>
    <x v="0"/>
    <x v="0"/>
    <m/>
    <x v="0"/>
    <x v="0"/>
    <n v="0"/>
    <n v="0"/>
    <x v="0"/>
  </r>
  <r>
    <x v="137"/>
    <x v="81"/>
    <x v="15"/>
    <x v="2"/>
    <x v="87"/>
    <x v="7"/>
    <n v="15741"/>
    <x v="0"/>
    <x v="0"/>
    <n v="20988"/>
    <x v="0"/>
    <x v="0"/>
    <n v="15741"/>
    <n v="330561"/>
    <x v="35"/>
  </r>
  <r>
    <x v="138"/>
    <x v="82"/>
    <x v="15"/>
    <x v="2"/>
    <x v="48"/>
    <x v="7"/>
    <m/>
    <x v="0"/>
    <x v="0"/>
    <m/>
    <x v="0"/>
    <x v="0"/>
    <n v="0"/>
    <n v="0"/>
    <x v="0"/>
  </r>
  <r>
    <x v="142"/>
    <x v="84"/>
    <x v="16"/>
    <x v="2"/>
    <x v="48"/>
    <x v="7"/>
    <n v="574"/>
    <x v="0"/>
    <x v="0"/>
    <n v="679"/>
    <x v="0"/>
    <x v="0"/>
    <n v="574"/>
    <n v="1148"/>
    <x v="37"/>
  </r>
  <r>
    <x v="143"/>
    <x v="85"/>
    <x v="17"/>
    <x v="2"/>
    <x v="48"/>
    <x v="8"/>
    <n v="852"/>
    <x v="0"/>
    <x v="0"/>
    <n v="852"/>
    <x v="0"/>
    <x v="0"/>
    <n v="852"/>
    <n v="1704"/>
    <x v="38"/>
  </r>
  <r>
    <x v="174"/>
    <x v="0"/>
    <x v="0"/>
    <x v="0"/>
    <x v="0"/>
    <x v="0"/>
    <m/>
    <x v="0"/>
    <x v="0"/>
    <m/>
    <x v="0"/>
    <x v="0"/>
    <n v="0"/>
    <n v="0"/>
    <x v="0"/>
  </r>
  <r>
    <x v="135"/>
    <x v="0"/>
    <x v="0"/>
    <x v="0"/>
    <x v="0"/>
    <x v="0"/>
    <m/>
    <x v="0"/>
    <x v="0"/>
    <m/>
    <x v="0"/>
    <x v="0"/>
    <n v="0"/>
    <n v="0"/>
    <x v="0"/>
  </r>
  <r>
    <x v="28"/>
    <x v="0"/>
    <x v="0"/>
    <x v="0"/>
    <x v="0"/>
    <x v="0"/>
    <m/>
    <x v="0"/>
    <x v="0"/>
    <m/>
    <x v="0"/>
    <x v="0"/>
    <n v="0"/>
    <n v="0"/>
    <x v="0"/>
  </r>
  <r>
    <x v="175"/>
    <x v="109"/>
    <x v="15"/>
    <x v="2"/>
    <x v="73"/>
    <x v="7"/>
    <n v="880"/>
    <x v="0"/>
    <x v="0"/>
    <n v="1600"/>
    <x v="0"/>
    <x v="0"/>
    <n v="880"/>
    <n v="4400"/>
    <x v="54"/>
  </r>
  <r>
    <x v="139"/>
    <x v="0"/>
    <x v="0"/>
    <x v="0"/>
    <x v="0"/>
    <x v="0"/>
    <m/>
    <x v="0"/>
    <x v="0"/>
    <m/>
    <x v="0"/>
    <x v="0"/>
    <n v="0"/>
    <n v="0"/>
    <x v="0"/>
  </r>
  <r>
    <x v="28"/>
    <x v="0"/>
    <x v="0"/>
    <x v="0"/>
    <x v="0"/>
    <x v="0"/>
    <m/>
    <x v="0"/>
    <x v="0"/>
    <m/>
    <x v="0"/>
    <x v="0"/>
    <n v="0"/>
    <n v="0"/>
    <x v="0"/>
  </r>
  <r>
    <x v="175"/>
    <x v="109"/>
    <x v="15"/>
    <x v="2"/>
    <x v="137"/>
    <x v="7"/>
    <n v="880"/>
    <x v="0"/>
    <x v="0"/>
    <n v="1600"/>
    <x v="0"/>
    <x v="0"/>
    <n v="880"/>
    <n v="6160"/>
    <x v="54"/>
  </r>
  <r>
    <x v="141"/>
    <x v="0"/>
    <x v="0"/>
    <x v="0"/>
    <x v="0"/>
    <x v="0"/>
    <m/>
    <x v="0"/>
    <x v="0"/>
    <m/>
    <x v="0"/>
    <x v="0"/>
    <n v="0"/>
    <n v="0"/>
    <x v="0"/>
  </r>
  <r>
    <x v="28"/>
    <x v="0"/>
    <x v="0"/>
    <x v="0"/>
    <x v="0"/>
    <x v="0"/>
    <m/>
    <x v="0"/>
    <x v="0"/>
    <m/>
    <x v="0"/>
    <x v="0"/>
    <n v="0"/>
    <n v="0"/>
    <x v="0"/>
  </r>
  <r>
    <x v="176"/>
    <x v="38"/>
    <x v="3"/>
    <x v="2"/>
    <x v="50"/>
    <x v="3"/>
    <n v="1746.6"/>
    <x v="0"/>
    <x v="0"/>
    <n v="2130"/>
    <x v="0"/>
    <x v="0"/>
    <n v="1746.6"/>
    <n v="6986.4"/>
    <x v="25"/>
  </r>
  <r>
    <x v="177"/>
    <x v="110"/>
    <x v="28"/>
    <x v="2"/>
    <x v="47"/>
    <x v="4"/>
    <n v="26.25"/>
    <x v="0"/>
    <x v="0"/>
    <m/>
    <x v="0"/>
    <x v="0"/>
    <n v="26.25"/>
    <n v="26.25"/>
    <x v="55"/>
  </r>
  <r>
    <x v="178"/>
    <x v="111"/>
    <x v="1"/>
    <x v="1"/>
    <x v="140"/>
    <x v="1"/>
    <n v="43590.77"/>
    <x v="0"/>
    <x v="0"/>
    <n v="52519"/>
    <x v="0"/>
    <x v="0"/>
    <n v="43590.77"/>
    <n v="217.95384999999999"/>
    <x v="56"/>
  </r>
  <r>
    <x v="179"/>
    <x v="112"/>
    <x v="5"/>
    <x v="2"/>
    <x v="47"/>
    <x v="5"/>
    <m/>
    <x v="0"/>
    <x v="0"/>
    <m/>
    <x v="0"/>
    <x v="0"/>
    <n v="0"/>
    <n v="0"/>
    <x v="0"/>
  </r>
  <r>
    <x v="180"/>
    <x v="113"/>
    <x v="5"/>
    <x v="2"/>
    <x v="47"/>
    <x v="5"/>
    <m/>
    <x v="0"/>
    <x v="0"/>
    <m/>
    <x v="0"/>
    <x v="0"/>
    <n v="0"/>
    <n v="0"/>
    <x v="0"/>
  </r>
  <r>
    <x v="181"/>
    <x v="114"/>
    <x v="5"/>
    <x v="4"/>
    <x v="73"/>
    <x v="5"/>
    <m/>
    <x v="0"/>
    <x v="0"/>
    <m/>
    <x v="0"/>
    <x v="0"/>
    <n v="0"/>
    <n v="0"/>
    <x v="0"/>
  </r>
  <r>
    <x v="182"/>
    <x v="115"/>
    <x v="5"/>
    <x v="2"/>
    <x v="107"/>
    <x v="5"/>
    <m/>
    <x v="0"/>
    <x v="0"/>
    <m/>
    <x v="0"/>
    <x v="0"/>
    <n v="0"/>
    <n v="0"/>
    <x v="0"/>
  </r>
  <r>
    <x v="175"/>
    <x v="109"/>
    <x v="15"/>
    <x v="2"/>
    <x v="47"/>
    <x v="7"/>
    <n v="880"/>
    <x v="0"/>
    <x v="0"/>
    <n v="1600"/>
    <x v="0"/>
    <x v="0"/>
    <n v="880"/>
    <n v="880"/>
    <x v="54"/>
  </r>
  <r>
    <x v="183"/>
    <x v="116"/>
    <x v="29"/>
    <x v="2"/>
    <x v="51"/>
    <x v="7"/>
    <m/>
    <x v="0"/>
    <x v="0"/>
    <m/>
    <x v="0"/>
    <x v="0"/>
    <n v="0"/>
    <n v="0"/>
    <x v="0"/>
  </r>
  <r>
    <x v="184"/>
    <x v="41"/>
    <x v="8"/>
    <x v="2"/>
    <x v="48"/>
    <x v="6"/>
    <m/>
    <x v="0"/>
    <x v="0"/>
    <m/>
    <x v="0"/>
    <x v="0"/>
    <n v="0"/>
    <n v="0"/>
    <x v="0"/>
  </r>
  <r>
    <x v="185"/>
    <x v="117"/>
    <x v="30"/>
    <x v="2"/>
    <x v="49"/>
    <x v="4"/>
    <n v="351.75"/>
    <x v="0"/>
    <x v="0"/>
    <m/>
    <x v="0"/>
    <x v="0"/>
    <n v="351.75"/>
    <n v="1055.25"/>
    <x v="57"/>
  </r>
  <r>
    <x v="186"/>
    <x v="39"/>
    <x v="3"/>
    <x v="2"/>
    <x v="48"/>
    <x v="3"/>
    <n v="237.8"/>
    <x v="0"/>
    <x v="0"/>
    <n v="290"/>
    <x v="0"/>
    <x v="0"/>
    <n v="237.8"/>
    <n v="475.6"/>
    <x v="24"/>
  </r>
  <r>
    <x v="54"/>
    <x v="37"/>
    <x v="3"/>
    <x v="2"/>
    <x v="49"/>
    <x v="3"/>
    <n v="237.8"/>
    <x v="0"/>
    <x v="0"/>
    <n v="290"/>
    <x v="0"/>
    <x v="0"/>
    <n v="237.8"/>
    <n v="713.4"/>
    <x v="24"/>
  </r>
  <r>
    <x v="187"/>
    <x v="118"/>
    <x v="31"/>
    <x v="2"/>
    <x v="48"/>
    <x v="4"/>
    <n v="375"/>
    <x v="0"/>
    <x v="0"/>
    <m/>
    <x v="0"/>
    <x v="0"/>
    <n v="375"/>
    <n v="750"/>
    <x v="58"/>
  </r>
  <r>
    <x v="188"/>
    <x v="119"/>
    <x v="32"/>
    <x v="2"/>
    <x v="48"/>
    <x v="4"/>
    <n v="650"/>
    <x v="0"/>
    <x v="0"/>
    <m/>
    <x v="0"/>
    <x v="0"/>
    <n v="650"/>
    <n v="1300"/>
    <x v="59"/>
  </r>
  <r>
    <x v="189"/>
    <x v="120"/>
    <x v="28"/>
    <x v="2"/>
    <x v="50"/>
    <x v="4"/>
    <m/>
    <x v="0"/>
    <x v="0"/>
    <m/>
    <x v="0"/>
    <x v="0"/>
    <n v="0"/>
    <n v="0"/>
    <x v="0"/>
  </r>
  <r>
    <x v="190"/>
    <x v="121"/>
    <x v="33"/>
    <x v="2"/>
    <x v="50"/>
    <x v="4"/>
    <m/>
    <x v="0"/>
    <x v="0"/>
    <m/>
    <x v="0"/>
    <x v="0"/>
    <n v="0"/>
    <n v="0"/>
    <x v="0"/>
  </r>
  <r>
    <x v="191"/>
    <x v="122"/>
    <x v="28"/>
    <x v="2"/>
    <x v="49"/>
    <x v="4"/>
    <m/>
    <x v="0"/>
    <x v="0"/>
    <m/>
    <x v="0"/>
    <x v="0"/>
    <n v="0"/>
    <n v="0"/>
    <x v="0"/>
  </r>
  <r>
    <x v="192"/>
    <x v="123"/>
    <x v="5"/>
    <x v="2"/>
    <x v="50"/>
    <x v="5"/>
    <m/>
    <x v="0"/>
    <x v="0"/>
    <m/>
    <x v="0"/>
    <x v="0"/>
    <n v="0"/>
    <n v="0"/>
    <x v="0"/>
  </r>
  <r>
    <x v="193"/>
    <x v="124"/>
    <x v="5"/>
    <x v="2"/>
    <x v="50"/>
    <x v="5"/>
    <m/>
    <x v="0"/>
    <x v="0"/>
    <m/>
    <x v="0"/>
    <x v="0"/>
    <n v="0"/>
    <n v="0"/>
    <x v="0"/>
  </r>
  <r>
    <x v="194"/>
    <x v="125"/>
    <x v="5"/>
    <x v="2"/>
    <x v="48"/>
    <x v="5"/>
    <m/>
    <x v="0"/>
    <x v="0"/>
    <m/>
    <x v="0"/>
    <x v="0"/>
    <n v="0"/>
    <n v="0"/>
    <x v="0"/>
  </r>
  <r>
    <x v="155"/>
    <x v="0"/>
    <x v="0"/>
    <x v="0"/>
    <x v="0"/>
    <x v="0"/>
    <m/>
    <x v="0"/>
    <x v="0"/>
    <m/>
    <x v="0"/>
    <x v="0"/>
    <n v="0"/>
    <n v="0"/>
    <x v="0"/>
  </r>
  <r>
    <x v="28"/>
    <x v="0"/>
    <x v="0"/>
    <x v="0"/>
    <x v="0"/>
    <x v="0"/>
    <m/>
    <x v="0"/>
    <x v="0"/>
    <m/>
    <x v="0"/>
    <x v="0"/>
    <n v="0"/>
    <n v="0"/>
    <x v="0"/>
  </r>
  <r>
    <x v="54"/>
    <x v="37"/>
    <x v="3"/>
    <x v="2"/>
    <x v="54"/>
    <x v="3"/>
    <n v="237.8"/>
    <x v="0"/>
    <x v="0"/>
    <n v="290"/>
    <x v="0"/>
    <x v="0"/>
    <n v="237.8"/>
    <n v="2853.6"/>
    <x v="24"/>
  </r>
  <r>
    <x v="186"/>
    <x v="39"/>
    <x v="3"/>
    <x v="2"/>
    <x v="49"/>
    <x v="3"/>
    <n v="237.8"/>
    <x v="0"/>
    <x v="0"/>
    <n v="290"/>
    <x v="0"/>
    <x v="0"/>
    <n v="237.8"/>
    <n v="713.4"/>
    <x v="24"/>
  </r>
  <r>
    <x v="195"/>
    <x v="126"/>
    <x v="26"/>
    <x v="2"/>
    <x v="52"/>
    <x v="12"/>
    <m/>
    <x v="7"/>
    <x v="0"/>
    <m/>
    <x v="7"/>
    <x v="0"/>
    <n v="598.4"/>
    <n v="3590.4"/>
    <x v="60"/>
  </r>
  <r>
    <x v="196"/>
    <x v="127"/>
    <x v="26"/>
    <x v="2"/>
    <x v="49"/>
    <x v="12"/>
    <m/>
    <x v="8"/>
    <x v="0"/>
    <m/>
    <x v="8"/>
    <x v="0"/>
    <n v="816"/>
    <n v="2448"/>
    <x v="61"/>
  </r>
  <r>
    <x v="197"/>
    <x v="128"/>
    <x v="26"/>
    <x v="2"/>
    <x v="47"/>
    <x v="12"/>
    <m/>
    <x v="9"/>
    <x v="0"/>
    <m/>
    <x v="9"/>
    <x v="0"/>
    <n v="1550.4"/>
    <n v="1550.4"/>
    <x v="62"/>
  </r>
  <r>
    <x v="187"/>
    <x v="118"/>
    <x v="31"/>
    <x v="2"/>
    <x v="47"/>
    <x v="4"/>
    <n v="375"/>
    <x v="0"/>
    <x v="0"/>
    <m/>
    <x v="0"/>
    <x v="0"/>
    <n v="375"/>
    <n v="375"/>
    <x v="58"/>
  </r>
  <r>
    <x v="188"/>
    <x v="119"/>
    <x v="32"/>
    <x v="2"/>
    <x v="47"/>
    <x v="4"/>
    <n v="650"/>
    <x v="0"/>
    <x v="0"/>
    <m/>
    <x v="0"/>
    <x v="0"/>
    <n v="650"/>
    <n v="650"/>
    <x v="59"/>
  </r>
  <r>
    <x v="177"/>
    <x v="110"/>
    <x v="28"/>
    <x v="2"/>
    <x v="47"/>
    <x v="4"/>
    <n v="26.25"/>
    <x v="0"/>
    <x v="0"/>
    <m/>
    <x v="0"/>
    <x v="0"/>
    <n v="26.25"/>
    <n v="26.25"/>
    <x v="55"/>
  </r>
  <r>
    <x v="178"/>
    <x v="111"/>
    <x v="1"/>
    <x v="1"/>
    <x v="140"/>
    <x v="1"/>
    <n v="43590.77"/>
    <x v="0"/>
    <x v="0"/>
    <n v="52519"/>
    <x v="0"/>
    <x v="0"/>
    <n v="43590.77"/>
    <n v="217.95384999999999"/>
    <x v="56"/>
  </r>
  <r>
    <x v="179"/>
    <x v="112"/>
    <x v="5"/>
    <x v="2"/>
    <x v="47"/>
    <x v="5"/>
    <m/>
    <x v="0"/>
    <x v="0"/>
    <m/>
    <x v="0"/>
    <x v="0"/>
    <n v="0"/>
    <n v="0"/>
    <x v="0"/>
  </r>
  <r>
    <x v="180"/>
    <x v="113"/>
    <x v="5"/>
    <x v="2"/>
    <x v="47"/>
    <x v="5"/>
    <m/>
    <x v="0"/>
    <x v="0"/>
    <m/>
    <x v="0"/>
    <x v="0"/>
    <n v="0"/>
    <n v="0"/>
    <x v="0"/>
  </r>
  <r>
    <x v="181"/>
    <x v="114"/>
    <x v="5"/>
    <x v="4"/>
    <x v="73"/>
    <x v="5"/>
    <m/>
    <x v="0"/>
    <x v="0"/>
    <m/>
    <x v="0"/>
    <x v="0"/>
    <n v="0"/>
    <n v="0"/>
    <x v="0"/>
  </r>
  <r>
    <x v="182"/>
    <x v="115"/>
    <x v="5"/>
    <x v="2"/>
    <x v="107"/>
    <x v="5"/>
    <m/>
    <x v="0"/>
    <x v="0"/>
    <m/>
    <x v="0"/>
    <x v="0"/>
    <n v="0"/>
    <n v="0"/>
    <x v="0"/>
  </r>
  <r>
    <x v="170"/>
    <x v="0"/>
    <x v="0"/>
    <x v="0"/>
    <x v="0"/>
    <x v="0"/>
    <m/>
    <x v="0"/>
    <x v="0"/>
    <m/>
    <x v="0"/>
    <x v="0"/>
    <n v="0"/>
    <n v="0"/>
    <x v="0"/>
  </r>
  <r>
    <x v="28"/>
    <x v="0"/>
    <x v="0"/>
    <x v="0"/>
    <x v="0"/>
    <x v="0"/>
    <m/>
    <x v="0"/>
    <x v="0"/>
    <m/>
    <x v="0"/>
    <x v="0"/>
    <n v="0"/>
    <n v="0"/>
    <x v="0"/>
  </r>
  <r>
    <x v="177"/>
    <x v="110"/>
    <x v="28"/>
    <x v="2"/>
    <x v="48"/>
    <x v="4"/>
    <n v="26.25"/>
    <x v="0"/>
    <x v="0"/>
    <m/>
    <x v="0"/>
    <x v="0"/>
    <n v="26.25"/>
    <n v="52.5"/>
    <x v="55"/>
  </r>
  <r>
    <x v="178"/>
    <x v="111"/>
    <x v="1"/>
    <x v="1"/>
    <x v="141"/>
    <x v="1"/>
    <n v="43590.77"/>
    <x v="0"/>
    <x v="0"/>
    <n v="52519"/>
    <x v="0"/>
    <x v="0"/>
    <n v="43590.77"/>
    <n v="435.90769999999998"/>
    <x v="56"/>
  </r>
  <r>
    <x v="179"/>
    <x v="112"/>
    <x v="5"/>
    <x v="2"/>
    <x v="48"/>
    <x v="5"/>
    <m/>
    <x v="0"/>
    <x v="0"/>
    <m/>
    <x v="0"/>
    <x v="0"/>
    <n v="0"/>
    <n v="0"/>
    <x v="0"/>
  </r>
  <r>
    <x v="180"/>
    <x v="113"/>
    <x v="5"/>
    <x v="2"/>
    <x v="48"/>
    <x v="5"/>
    <m/>
    <x v="0"/>
    <x v="0"/>
    <m/>
    <x v="0"/>
    <x v="0"/>
    <n v="0"/>
    <n v="0"/>
    <x v="0"/>
  </r>
  <r>
    <x v="181"/>
    <x v="114"/>
    <x v="5"/>
    <x v="4"/>
    <x v="107"/>
    <x v="5"/>
    <m/>
    <x v="0"/>
    <x v="0"/>
    <m/>
    <x v="0"/>
    <x v="0"/>
    <n v="0"/>
    <n v="0"/>
    <x v="0"/>
  </r>
  <r>
    <x v="182"/>
    <x v="115"/>
    <x v="5"/>
    <x v="2"/>
    <x v="109"/>
    <x v="5"/>
    <m/>
    <x v="0"/>
    <x v="0"/>
    <m/>
    <x v="0"/>
    <x v="0"/>
    <n v="0"/>
    <n v="0"/>
    <x v="0"/>
  </r>
  <r>
    <x v="171"/>
    <x v="0"/>
    <x v="0"/>
    <x v="0"/>
    <x v="0"/>
    <x v="0"/>
    <m/>
    <x v="0"/>
    <x v="0"/>
    <m/>
    <x v="0"/>
    <x v="0"/>
    <n v="0"/>
    <n v="0"/>
    <x v="0"/>
  </r>
  <r>
    <x v="28"/>
    <x v="0"/>
    <x v="0"/>
    <x v="0"/>
    <x v="0"/>
    <x v="0"/>
    <m/>
    <x v="0"/>
    <x v="0"/>
    <m/>
    <x v="0"/>
    <x v="0"/>
    <n v="0"/>
    <n v="0"/>
    <x v="0"/>
  </r>
  <r>
    <x v="177"/>
    <x v="110"/>
    <x v="28"/>
    <x v="2"/>
    <x v="47"/>
    <x v="4"/>
    <n v="26.25"/>
    <x v="0"/>
    <x v="0"/>
    <m/>
    <x v="0"/>
    <x v="0"/>
    <n v="26.25"/>
    <n v="26.25"/>
    <x v="55"/>
  </r>
  <r>
    <x v="178"/>
    <x v="111"/>
    <x v="1"/>
    <x v="1"/>
    <x v="140"/>
    <x v="1"/>
    <n v="43590.77"/>
    <x v="0"/>
    <x v="0"/>
    <n v="52519"/>
    <x v="0"/>
    <x v="0"/>
    <n v="43590.77"/>
    <n v="217.95384999999999"/>
    <x v="56"/>
  </r>
  <r>
    <x v="179"/>
    <x v="112"/>
    <x v="5"/>
    <x v="2"/>
    <x v="47"/>
    <x v="5"/>
    <m/>
    <x v="0"/>
    <x v="0"/>
    <m/>
    <x v="0"/>
    <x v="0"/>
    <n v="0"/>
    <n v="0"/>
    <x v="0"/>
  </r>
  <r>
    <x v="180"/>
    <x v="113"/>
    <x v="5"/>
    <x v="2"/>
    <x v="47"/>
    <x v="5"/>
    <m/>
    <x v="0"/>
    <x v="0"/>
    <m/>
    <x v="0"/>
    <x v="0"/>
    <n v="0"/>
    <n v="0"/>
    <x v="0"/>
  </r>
  <r>
    <x v="181"/>
    <x v="114"/>
    <x v="5"/>
    <x v="4"/>
    <x v="73"/>
    <x v="5"/>
    <m/>
    <x v="0"/>
    <x v="0"/>
    <m/>
    <x v="0"/>
    <x v="0"/>
    <n v="0"/>
    <n v="0"/>
    <x v="0"/>
  </r>
  <r>
    <x v="182"/>
    <x v="115"/>
    <x v="5"/>
    <x v="2"/>
    <x v="107"/>
    <x v="5"/>
    <m/>
    <x v="0"/>
    <x v="0"/>
    <m/>
    <x v="0"/>
    <x v="0"/>
    <n v="0"/>
    <n v="0"/>
    <x v="0"/>
  </r>
  <r>
    <x v="172"/>
    <x v="0"/>
    <x v="0"/>
    <x v="0"/>
    <x v="0"/>
    <x v="0"/>
    <m/>
    <x v="0"/>
    <x v="0"/>
    <m/>
    <x v="0"/>
    <x v="0"/>
    <n v="0"/>
    <n v="0"/>
    <x v="0"/>
  </r>
  <r>
    <x v="28"/>
    <x v="0"/>
    <x v="0"/>
    <x v="0"/>
    <x v="0"/>
    <x v="0"/>
    <m/>
    <x v="0"/>
    <x v="0"/>
    <m/>
    <x v="0"/>
    <x v="0"/>
    <n v="0"/>
    <n v="0"/>
    <x v="0"/>
  </r>
  <r>
    <x v="175"/>
    <x v="109"/>
    <x v="15"/>
    <x v="2"/>
    <x v="48"/>
    <x v="7"/>
    <n v="880"/>
    <x v="0"/>
    <x v="0"/>
    <n v="1600"/>
    <x v="0"/>
    <x v="0"/>
    <n v="880"/>
    <n v="1760"/>
    <x v="54"/>
  </r>
  <r>
    <x v="177"/>
    <x v="110"/>
    <x v="28"/>
    <x v="2"/>
    <x v="48"/>
    <x v="4"/>
    <n v="26.25"/>
    <x v="0"/>
    <x v="0"/>
    <m/>
    <x v="0"/>
    <x v="0"/>
    <n v="26.25"/>
    <n v="52.5"/>
    <x v="55"/>
  </r>
  <r>
    <x v="178"/>
    <x v="111"/>
    <x v="1"/>
    <x v="1"/>
    <x v="141"/>
    <x v="1"/>
    <n v="43590.77"/>
    <x v="0"/>
    <x v="0"/>
    <n v="52519"/>
    <x v="0"/>
    <x v="0"/>
    <n v="43590.77"/>
    <n v="435.90769999999998"/>
    <x v="56"/>
  </r>
  <r>
    <x v="179"/>
    <x v="112"/>
    <x v="5"/>
    <x v="2"/>
    <x v="48"/>
    <x v="5"/>
    <m/>
    <x v="0"/>
    <x v="0"/>
    <m/>
    <x v="0"/>
    <x v="0"/>
    <n v="0"/>
    <n v="0"/>
    <x v="0"/>
  </r>
  <r>
    <x v="180"/>
    <x v="113"/>
    <x v="5"/>
    <x v="2"/>
    <x v="48"/>
    <x v="5"/>
    <m/>
    <x v="0"/>
    <x v="0"/>
    <m/>
    <x v="0"/>
    <x v="0"/>
    <n v="0"/>
    <n v="0"/>
    <x v="0"/>
  </r>
  <r>
    <x v="181"/>
    <x v="114"/>
    <x v="5"/>
    <x v="4"/>
    <x v="107"/>
    <x v="5"/>
    <m/>
    <x v="0"/>
    <x v="0"/>
    <m/>
    <x v="0"/>
    <x v="0"/>
    <n v="0"/>
    <n v="0"/>
    <x v="0"/>
  </r>
  <r>
    <x v="182"/>
    <x v="115"/>
    <x v="5"/>
    <x v="2"/>
    <x v="109"/>
    <x v="5"/>
    <m/>
    <x v="0"/>
    <x v="0"/>
    <m/>
    <x v="0"/>
    <x v="0"/>
    <n v="0"/>
    <n v="0"/>
    <x v="0"/>
  </r>
  <r>
    <x v="173"/>
    <x v="0"/>
    <x v="0"/>
    <x v="0"/>
    <x v="0"/>
    <x v="0"/>
    <m/>
    <x v="0"/>
    <x v="0"/>
    <m/>
    <x v="0"/>
    <x v="0"/>
    <n v="0"/>
    <n v="0"/>
    <x v="0"/>
  </r>
  <r>
    <x v="28"/>
    <x v="0"/>
    <x v="0"/>
    <x v="0"/>
    <x v="0"/>
    <x v="0"/>
    <m/>
    <x v="0"/>
    <x v="0"/>
    <m/>
    <x v="0"/>
    <x v="0"/>
    <n v="0"/>
    <n v="0"/>
    <x v="0"/>
  </r>
  <r>
    <x v="175"/>
    <x v="109"/>
    <x v="15"/>
    <x v="2"/>
    <x v="48"/>
    <x v="7"/>
    <n v="880"/>
    <x v="0"/>
    <x v="0"/>
    <n v="1600"/>
    <x v="0"/>
    <x v="0"/>
    <n v="880"/>
    <n v="1760"/>
    <x v="54"/>
  </r>
  <r>
    <x v="177"/>
    <x v="110"/>
    <x v="28"/>
    <x v="2"/>
    <x v="48"/>
    <x v="4"/>
    <n v="26.25"/>
    <x v="0"/>
    <x v="0"/>
    <m/>
    <x v="0"/>
    <x v="0"/>
    <n v="26.25"/>
    <n v="52.5"/>
    <x v="55"/>
  </r>
  <r>
    <x v="178"/>
    <x v="111"/>
    <x v="1"/>
    <x v="1"/>
    <x v="141"/>
    <x v="1"/>
    <n v="43590.77"/>
    <x v="0"/>
    <x v="0"/>
    <n v="52519"/>
    <x v="0"/>
    <x v="0"/>
    <n v="43590.77"/>
    <n v="435.90769999999998"/>
    <x v="56"/>
  </r>
  <r>
    <x v="179"/>
    <x v="112"/>
    <x v="5"/>
    <x v="2"/>
    <x v="48"/>
    <x v="5"/>
    <m/>
    <x v="0"/>
    <x v="0"/>
    <m/>
    <x v="0"/>
    <x v="0"/>
    <n v="0"/>
    <n v="0"/>
    <x v="0"/>
  </r>
  <r>
    <x v="180"/>
    <x v="113"/>
    <x v="5"/>
    <x v="2"/>
    <x v="48"/>
    <x v="5"/>
    <m/>
    <x v="0"/>
    <x v="0"/>
    <m/>
    <x v="0"/>
    <x v="0"/>
    <n v="0"/>
    <n v="0"/>
    <x v="0"/>
  </r>
  <r>
    <x v="181"/>
    <x v="114"/>
    <x v="5"/>
    <x v="4"/>
    <x v="107"/>
    <x v="5"/>
    <m/>
    <x v="0"/>
    <x v="0"/>
    <m/>
    <x v="0"/>
    <x v="0"/>
    <n v="0"/>
    <n v="0"/>
    <x v="0"/>
  </r>
  <r>
    <x v="182"/>
    <x v="115"/>
    <x v="5"/>
    <x v="2"/>
    <x v="109"/>
    <x v="5"/>
    <m/>
    <x v="0"/>
    <x v="0"/>
    <m/>
    <x v="0"/>
    <x v="0"/>
    <n v="0"/>
    <n v="0"/>
    <x v="0"/>
  </r>
  <r>
    <x v="198"/>
    <x v="0"/>
    <x v="0"/>
    <x v="0"/>
    <x v="0"/>
    <x v="0"/>
    <m/>
    <x v="0"/>
    <x v="0"/>
    <m/>
    <x v="0"/>
    <x v="0"/>
    <n v="0"/>
    <n v="0"/>
    <x v="0"/>
  </r>
  <r>
    <x v="199"/>
    <x v="0"/>
    <x v="0"/>
    <x v="0"/>
    <x v="0"/>
    <x v="0"/>
    <m/>
    <x v="0"/>
    <x v="0"/>
    <m/>
    <x v="0"/>
    <x v="0"/>
    <n v="0"/>
    <n v="0"/>
    <x v="0"/>
  </r>
  <r>
    <x v="136"/>
    <x v="0"/>
    <x v="0"/>
    <x v="0"/>
    <x v="0"/>
    <x v="0"/>
    <m/>
    <x v="0"/>
    <x v="0"/>
    <m/>
    <x v="0"/>
    <x v="0"/>
    <n v="0"/>
    <n v="0"/>
    <x v="0"/>
  </r>
  <r>
    <x v="137"/>
    <x v="81"/>
    <x v="15"/>
    <x v="2"/>
    <x v="54"/>
    <x v="7"/>
    <n v="15741"/>
    <x v="0"/>
    <x v="0"/>
    <n v="20988"/>
    <x v="0"/>
    <x v="0"/>
    <n v="15741"/>
    <n v="188892"/>
    <x v="35"/>
  </r>
  <r>
    <x v="156"/>
    <x v="0"/>
    <x v="0"/>
    <x v="3"/>
    <x v="47"/>
    <x v="0"/>
    <m/>
    <x v="0"/>
    <x v="0"/>
    <m/>
    <x v="0"/>
    <x v="0"/>
    <n v="0"/>
    <n v="0"/>
    <x v="0"/>
  </r>
  <r>
    <x v="157"/>
    <x v="96"/>
    <x v="18"/>
    <x v="2"/>
    <x v="47"/>
    <x v="9"/>
    <n v="791091.58"/>
    <x v="0"/>
    <x v="0"/>
    <n v="930696"/>
    <x v="0"/>
    <x v="0"/>
    <n v="791091.58"/>
    <n v="791091.58"/>
    <x v="46"/>
  </r>
  <r>
    <x v="158"/>
    <x v="97"/>
    <x v="19"/>
    <x v="2"/>
    <x v="47"/>
    <x v="10"/>
    <n v="1120"/>
    <x v="0"/>
    <x v="0"/>
    <n v="1600"/>
    <x v="0"/>
    <x v="0"/>
    <n v="1120"/>
    <n v="1120"/>
    <x v="47"/>
  </r>
  <r>
    <x v="159"/>
    <x v="98"/>
    <x v="19"/>
    <x v="2"/>
    <x v="47"/>
    <x v="10"/>
    <n v="14210"/>
    <x v="0"/>
    <x v="0"/>
    <n v="20300"/>
    <x v="0"/>
    <x v="0"/>
    <n v="14210"/>
    <n v="14210"/>
    <x v="48"/>
  </r>
  <r>
    <x v="160"/>
    <x v="99"/>
    <x v="19"/>
    <x v="2"/>
    <x v="133"/>
    <x v="10"/>
    <n v="4200"/>
    <x v="0"/>
    <x v="0"/>
    <n v="6000"/>
    <x v="0"/>
    <x v="0"/>
    <n v="4200"/>
    <n v="252000"/>
    <x v="49"/>
  </r>
  <r>
    <x v="156"/>
    <x v="0"/>
    <x v="0"/>
    <x v="3"/>
    <x v="47"/>
    <x v="0"/>
    <m/>
    <x v="0"/>
    <x v="0"/>
    <m/>
    <x v="0"/>
    <x v="0"/>
    <n v="0"/>
    <n v="0"/>
    <x v="0"/>
  </r>
  <r>
    <x v="157"/>
    <x v="96"/>
    <x v="18"/>
    <x v="2"/>
    <x v="47"/>
    <x v="9"/>
    <n v="791091.58"/>
    <x v="0"/>
    <x v="0"/>
    <n v="930696"/>
    <x v="0"/>
    <x v="0"/>
    <n v="791091.58"/>
    <n v="791091.58"/>
    <x v="46"/>
  </r>
  <r>
    <x v="158"/>
    <x v="97"/>
    <x v="19"/>
    <x v="2"/>
    <x v="47"/>
    <x v="10"/>
    <n v="1120"/>
    <x v="0"/>
    <x v="0"/>
    <n v="1600"/>
    <x v="0"/>
    <x v="0"/>
    <n v="1120"/>
    <n v="1120"/>
    <x v="47"/>
  </r>
  <r>
    <x v="159"/>
    <x v="98"/>
    <x v="19"/>
    <x v="2"/>
    <x v="47"/>
    <x v="10"/>
    <n v="14210"/>
    <x v="0"/>
    <x v="0"/>
    <n v="20300"/>
    <x v="0"/>
    <x v="0"/>
    <n v="14210"/>
    <n v="14210"/>
    <x v="48"/>
  </r>
  <r>
    <x v="160"/>
    <x v="99"/>
    <x v="19"/>
    <x v="2"/>
    <x v="69"/>
    <x v="10"/>
    <n v="4200"/>
    <x v="0"/>
    <x v="0"/>
    <n v="6000"/>
    <x v="0"/>
    <x v="0"/>
    <n v="4200"/>
    <n v="117600"/>
    <x v="49"/>
  </r>
  <r>
    <x v="156"/>
    <x v="0"/>
    <x v="0"/>
    <x v="3"/>
    <x v="47"/>
    <x v="0"/>
    <m/>
    <x v="0"/>
    <x v="0"/>
    <m/>
    <x v="0"/>
    <x v="0"/>
    <n v="0"/>
    <n v="0"/>
    <x v="0"/>
  </r>
  <r>
    <x v="157"/>
    <x v="96"/>
    <x v="18"/>
    <x v="2"/>
    <x v="47"/>
    <x v="9"/>
    <n v="791091.58"/>
    <x v="0"/>
    <x v="0"/>
    <n v="930696"/>
    <x v="0"/>
    <x v="0"/>
    <n v="791091.58"/>
    <n v="791091.58"/>
    <x v="46"/>
  </r>
  <r>
    <x v="158"/>
    <x v="97"/>
    <x v="19"/>
    <x v="2"/>
    <x v="47"/>
    <x v="10"/>
    <n v="1120"/>
    <x v="0"/>
    <x v="0"/>
    <n v="1600"/>
    <x v="0"/>
    <x v="0"/>
    <n v="1120"/>
    <n v="1120"/>
    <x v="47"/>
  </r>
  <r>
    <x v="159"/>
    <x v="98"/>
    <x v="19"/>
    <x v="2"/>
    <x v="47"/>
    <x v="10"/>
    <n v="14210"/>
    <x v="0"/>
    <x v="0"/>
    <n v="20300"/>
    <x v="0"/>
    <x v="0"/>
    <n v="14210"/>
    <n v="14210"/>
    <x v="48"/>
  </r>
  <r>
    <x v="160"/>
    <x v="99"/>
    <x v="19"/>
    <x v="2"/>
    <x v="120"/>
    <x v="10"/>
    <n v="4200"/>
    <x v="0"/>
    <x v="0"/>
    <n v="6000"/>
    <x v="0"/>
    <x v="0"/>
    <n v="4200"/>
    <n v="75600"/>
    <x v="49"/>
  </r>
  <r>
    <x v="156"/>
    <x v="0"/>
    <x v="0"/>
    <x v="3"/>
    <x v="47"/>
    <x v="0"/>
    <m/>
    <x v="0"/>
    <x v="0"/>
    <m/>
    <x v="0"/>
    <x v="0"/>
    <n v="0"/>
    <n v="0"/>
    <x v="0"/>
  </r>
  <r>
    <x v="200"/>
    <x v="129"/>
    <x v="18"/>
    <x v="2"/>
    <x v="47"/>
    <x v="9"/>
    <n v="444262.37"/>
    <x v="0"/>
    <x v="0"/>
    <n v="522662"/>
    <x v="0"/>
    <x v="0"/>
    <n v="444262.37"/>
    <n v="444262.37"/>
    <x v="63"/>
  </r>
  <r>
    <x v="158"/>
    <x v="97"/>
    <x v="19"/>
    <x v="2"/>
    <x v="47"/>
    <x v="10"/>
    <n v="1120"/>
    <x v="0"/>
    <x v="0"/>
    <n v="1600"/>
    <x v="0"/>
    <x v="0"/>
    <n v="1120"/>
    <n v="1120"/>
    <x v="47"/>
  </r>
  <r>
    <x v="159"/>
    <x v="98"/>
    <x v="19"/>
    <x v="2"/>
    <x v="47"/>
    <x v="10"/>
    <n v="14210"/>
    <x v="0"/>
    <x v="0"/>
    <n v="20300"/>
    <x v="0"/>
    <x v="0"/>
    <n v="14210"/>
    <n v="14210"/>
    <x v="48"/>
  </r>
  <r>
    <x v="160"/>
    <x v="99"/>
    <x v="19"/>
    <x v="2"/>
    <x v="49"/>
    <x v="10"/>
    <n v="4200"/>
    <x v="0"/>
    <x v="0"/>
    <n v="6000"/>
    <x v="0"/>
    <x v="0"/>
    <n v="4200"/>
    <n v="12600"/>
    <x v="49"/>
  </r>
  <r>
    <x v="161"/>
    <x v="100"/>
    <x v="19"/>
    <x v="2"/>
    <x v="49"/>
    <x v="10"/>
    <n v="2800"/>
    <x v="0"/>
    <x v="0"/>
    <n v="4000"/>
    <x v="0"/>
    <x v="0"/>
    <n v="2800"/>
    <n v="8400"/>
    <x v="50"/>
  </r>
  <r>
    <x v="167"/>
    <x v="105"/>
    <x v="26"/>
    <x v="2"/>
    <x v="47"/>
    <x v="12"/>
    <m/>
    <x v="6"/>
    <x v="0"/>
    <m/>
    <x v="6"/>
    <x v="0"/>
    <n v="87856.68"/>
    <n v="87856.68"/>
    <x v="52"/>
  </r>
  <r>
    <x v="201"/>
    <x v="0"/>
    <x v="0"/>
    <x v="0"/>
    <x v="0"/>
    <x v="0"/>
    <m/>
    <x v="0"/>
    <x v="0"/>
    <m/>
    <x v="0"/>
    <x v="0"/>
    <n v="0"/>
    <n v="0"/>
    <x v="0"/>
  </r>
  <r>
    <x v="136"/>
    <x v="0"/>
    <x v="0"/>
    <x v="0"/>
    <x v="0"/>
    <x v="0"/>
    <m/>
    <x v="0"/>
    <x v="0"/>
    <m/>
    <x v="0"/>
    <x v="0"/>
    <n v="0"/>
    <n v="0"/>
    <x v="0"/>
  </r>
  <r>
    <x v="137"/>
    <x v="81"/>
    <x v="15"/>
    <x v="2"/>
    <x v="54"/>
    <x v="7"/>
    <n v="15741"/>
    <x v="0"/>
    <x v="0"/>
    <n v="20988"/>
    <x v="0"/>
    <x v="0"/>
    <n v="15741"/>
    <n v="188892"/>
    <x v="35"/>
  </r>
  <r>
    <x v="202"/>
    <x v="0"/>
    <x v="0"/>
    <x v="0"/>
    <x v="0"/>
    <x v="0"/>
    <m/>
    <x v="0"/>
    <x v="0"/>
    <m/>
    <x v="0"/>
    <x v="0"/>
    <n v="0"/>
    <n v="0"/>
    <x v="0"/>
  </r>
  <r>
    <x v="136"/>
    <x v="0"/>
    <x v="0"/>
    <x v="0"/>
    <x v="0"/>
    <x v="0"/>
    <m/>
    <x v="0"/>
    <x v="0"/>
    <m/>
    <x v="0"/>
    <x v="0"/>
    <n v="0"/>
    <n v="0"/>
    <x v="0"/>
  </r>
  <r>
    <x v="137"/>
    <x v="81"/>
    <x v="15"/>
    <x v="2"/>
    <x v="97"/>
    <x v="7"/>
    <n v="15741"/>
    <x v="0"/>
    <x v="0"/>
    <n v="20988"/>
    <x v="0"/>
    <x v="0"/>
    <n v="15741"/>
    <n v="141669"/>
    <x v="35"/>
  </r>
  <r>
    <x v="142"/>
    <x v="84"/>
    <x v="16"/>
    <x v="2"/>
    <x v="48"/>
    <x v="7"/>
    <n v="574"/>
    <x v="0"/>
    <x v="0"/>
    <n v="679"/>
    <x v="0"/>
    <x v="0"/>
    <n v="574"/>
    <n v="1148"/>
    <x v="37"/>
  </r>
  <r>
    <x v="143"/>
    <x v="85"/>
    <x v="17"/>
    <x v="2"/>
    <x v="48"/>
    <x v="8"/>
    <n v="852"/>
    <x v="0"/>
    <x v="0"/>
    <n v="852"/>
    <x v="0"/>
    <x v="0"/>
    <n v="852"/>
    <n v="1704"/>
    <x v="38"/>
  </r>
  <r>
    <x v="203"/>
    <x v="0"/>
    <x v="0"/>
    <x v="0"/>
    <x v="0"/>
    <x v="0"/>
    <m/>
    <x v="0"/>
    <x v="0"/>
    <m/>
    <x v="0"/>
    <x v="0"/>
    <n v="0"/>
    <n v="0"/>
    <x v="0"/>
  </r>
  <r>
    <x v="136"/>
    <x v="0"/>
    <x v="0"/>
    <x v="0"/>
    <x v="0"/>
    <x v="0"/>
    <m/>
    <x v="0"/>
    <x v="0"/>
    <m/>
    <x v="0"/>
    <x v="0"/>
    <n v="0"/>
    <n v="0"/>
    <x v="0"/>
  </r>
  <r>
    <x v="204"/>
    <x v="81"/>
    <x v="15"/>
    <x v="2"/>
    <x v="107"/>
    <x v="7"/>
    <n v="15741"/>
    <x v="0"/>
    <x v="0"/>
    <n v="20988"/>
    <x v="0"/>
    <x v="0"/>
    <n v="15741"/>
    <n v="157410"/>
    <x v="35"/>
  </r>
  <r>
    <x v="144"/>
    <x v="0"/>
    <x v="0"/>
    <x v="3"/>
    <x v="47"/>
    <x v="0"/>
    <m/>
    <x v="0"/>
    <x v="0"/>
    <m/>
    <x v="0"/>
    <x v="0"/>
    <n v="0"/>
    <n v="0"/>
    <x v="0"/>
  </r>
  <r>
    <x v="168"/>
    <x v="106"/>
    <x v="18"/>
    <x v="2"/>
    <x v="47"/>
    <x v="9"/>
    <m/>
    <x v="0"/>
    <x v="0"/>
    <m/>
    <x v="0"/>
    <x v="0"/>
    <n v="0"/>
    <n v="0"/>
    <x v="0"/>
  </r>
  <r>
    <x v="158"/>
    <x v="97"/>
    <x v="19"/>
    <x v="2"/>
    <x v="47"/>
    <x v="10"/>
    <n v="1120"/>
    <x v="0"/>
    <x v="0"/>
    <n v="1600"/>
    <x v="0"/>
    <x v="0"/>
    <n v="1120"/>
    <n v="1120"/>
    <x v="47"/>
  </r>
  <r>
    <x v="147"/>
    <x v="88"/>
    <x v="19"/>
    <x v="2"/>
    <x v="47"/>
    <x v="10"/>
    <m/>
    <x v="0"/>
    <x v="0"/>
    <m/>
    <x v="0"/>
    <x v="0"/>
    <n v="0"/>
    <n v="0"/>
    <x v="0"/>
  </r>
  <r>
    <x v="169"/>
    <x v="107"/>
    <x v="27"/>
    <x v="2"/>
    <x v="48"/>
    <x v="7"/>
    <n v="7837"/>
    <x v="0"/>
    <x v="0"/>
    <n v="8710"/>
    <x v="0"/>
    <x v="0"/>
    <n v="7837"/>
    <n v="15674"/>
    <x v="53"/>
  </r>
  <r>
    <x v="151"/>
    <x v="108"/>
    <x v="8"/>
    <x v="2"/>
    <x v="47"/>
    <x v="6"/>
    <m/>
    <x v="0"/>
    <x v="0"/>
    <m/>
    <x v="0"/>
    <x v="0"/>
    <n v="0"/>
    <n v="0"/>
    <x v="0"/>
  </r>
  <r>
    <x v="152"/>
    <x v="43"/>
    <x v="8"/>
    <x v="2"/>
    <x v="47"/>
    <x v="6"/>
    <m/>
    <x v="2"/>
    <x v="0"/>
    <m/>
    <x v="2"/>
    <x v="0"/>
    <n v="10064"/>
    <n v="10064"/>
    <x v="27"/>
  </r>
  <r>
    <x v="205"/>
    <x v="0"/>
    <x v="0"/>
    <x v="0"/>
    <x v="0"/>
    <x v="0"/>
    <m/>
    <x v="0"/>
    <x v="0"/>
    <m/>
    <x v="0"/>
    <x v="0"/>
    <n v="0"/>
    <n v="0"/>
    <x v="0"/>
  </r>
  <r>
    <x v="136"/>
    <x v="0"/>
    <x v="0"/>
    <x v="0"/>
    <x v="0"/>
    <x v="0"/>
    <m/>
    <x v="0"/>
    <x v="0"/>
    <m/>
    <x v="0"/>
    <x v="0"/>
    <n v="0"/>
    <n v="0"/>
    <x v="0"/>
  </r>
  <r>
    <x v="137"/>
    <x v="81"/>
    <x v="15"/>
    <x v="2"/>
    <x v="51"/>
    <x v="7"/>
    <n v="15741"/>
    <x v="0"/>
    <x v="0"/>
    <n v="20988"/>
    <x v="0"/>
    <x v="0"/>
    <n v="15741"/>
    <n v="125928"/>
    <x v="35"/>
  </r>
  <r>
    <x v="206"/>
    <x v="0"/>
    <x v="0"/>
    <x v="0"/>
    <x v="0"/>
    <x v="0"/>
    <m/>
    <x v="0"/>
    <x v="0"/>
    <m/>
    <x v="0"/>
    <x v="0"/>
    <n v="0"/>
    <n v="0"/>
    <x v="0"/>
  </r>
  <r>
    <x v="136"/>
    <x v="0"/>
    <x v="0"/>
    <x v="0"/>
    <x v="0"/>
    <x v="0"/>
    <m/>
    <x v="0"/>
    <x v="0"/>
    <m/>
    <x v="0"/>
    <x v="0"/>
    <n v="0"/>
    <n v="0"/>
    <x v="0"/>
  </r>
  <r>
    <x v="137"/>
    <x v="81"/>
    <x v="15"/>
    <x v="2"/>
    <x v="108"/>
    <x v="7"/>
    <n v="15741"/>
    <x v="0"/>
    <x v="0"/>
    <n v="20988"/>
    <x v="0"/>
    <x v="0"/>
    <n v="15741"/>
    <n v="173151"/>
    <x v="35"/>
  </r>
  <r>
    <x v="142"/>
    <x v="84"/>
    <x v="16"/>
    <x v="2"/>
    <x v="47"/>
    <x v="7"/>
    <n v="574"/>
    <x v="0"/>
    <x v="0"/>
    <n v="679"/>
    <x v="0"/>
    <x v="0"/>
    <n v="574"/>
    <n v="574"/>
    <x v="37"/>
  </r>
  <r>
    <x v="143"/>
    <x v="85"/>
    <x v="17"/>
    <x v="2"/>
    <x v="47"/>
    <x v="8"/>
    <n v="852"/>
    <x v="0"/>
    <x v="0"/>
    <n v="852"/>
    <x v="0"/>
    <x v="0"/>
    <n v="852"/>
    <n v="852"/>
    <x v="38"/>
  </r>
  <r>
    <x v="207"/>
    <x v="0"/>
    <x v="0"/>
    <x v="0"/>
    <x v="0"/>
    <x v="0"/>
    <m/>
    <x v="0"/>
    <x v="0"/>
    <m/>
    <x v="0"/>
    <x v="0"/>
    <n v="0"/>
    <n v="0"/>
    <x v="0"/>
  </r>
  <r>
    <x v="136"/>
    <x v="0"/>
    <x v="0"/>
    <x v="0"/>
    <x v="0"/>
    <x v="0"/>
    <m/>
    <x v="0"/>
    <x v="0"/>
    <m/>
    <x v="0"/>
    <x v="0"/>
    <n v="0"/>
    <n v="0"/>
    <x v="0"/>
  </r>
  <r>
    <x v="137"/>
    <x v="81"/>
    <x v="15"/>
    <x v="2"/>
    <x v="108"/>
    <x v="7"/>
    <n v="15741"/>
    <x v="0"/>
    <x v="0"/>
    <n v="20988"/>
    <x v="0"/>
    <x v="0"/>
    <n v="15741"/>
    <n v="173151"/>
    <x v="35"/>
  </r>
  <r>
    <x v="208"/>
    <x v="0"/>
    <x v="0"/>
    <x v="0"/>
    <x v="0"/>
    <x v="0"/>
    <m/>
    <x v="0"/>
    <x v="0"/>
    <m/>
    <x v="0"/>
    <x v="0"/>
    <n v="0"/>
    <n v="0"/>
    <x v="0"/>
  </r>
  <r>
    <x v="136"/>
    <x v="0"/>
    <x v="0"/>
    <x v="0"/>
    <x v="0"/>
    <x v="0"/>
    <m/>
    <x v="0"/>
    <x v="0"/>
    <m/>
    <x v="0"/>
    <x v="0"/>
    <n v="0"/>
    <n v="0"/>
    <x v="0"/>
  </r>
  <r>
    <x v="137"/>
    <x v="81"/>
    <x v="15"/>
    <x v="2"/>
    <x v="51"/>
    <x v="7"/>
    <n v="15741"/>
    <x v="0"/>
    <x v="0"/>
    <n v="20988"/>
    <x v="0"/>
    <x v="0"/>
    <n v="15741"/>
    <n v="125928"/>
    <x v="35"/>
  </r>
  <r>
    <x v="209"/>
    <x v="0"/>
    <x v="0"/>
    <x v="0"/>
    <x v="0"/>
    <x v="0"/>
    <m/>
    <x v="0"/>
    <x v="0"/>
    <m/>
    <x v="0"/>
    <x v="0"/>
    <n v="0"/>
    <n v="0"/>
    <x v="0"/>
  </r>
  <r>
    <x v="136"/>
    <x v="0"/>
    <x v="0"/>
    <x v="0"/>
    <x v="0"/>
    <x v="0"/>
    <m/>
    <x v="0"/>
    <x v="0"/>
    <m/>
    <x v="0"/>
    <x v="0"/>
    <n v="0"/>
    <n v="0"/>
    <x v="0"/>
  </r>
  <r>
    <x v="137"/>
    <x v="81"/>
    <x v="15"/>
    <x v="2"/>
    <x v="137"/>
    <x v="7"/>
    <n v="15741"/>
    <x v="0"/>
    <x v="0"/>
    <n v="20988"/>
    <x v="0"/>
    <x v="0"/>
    <n v="15741"/>
    <n v="110187"/>
    <x v="35"/>
  </r>
  <r>
    <x v="210"/>
    <x v="0"/>
    <x v="0"/>
    <x v="0"/>
    <x v="0"/>
    <x v="0"/>
    <m/>
    <x v="0"/>
    <x v="0"/>
    <m/>
    <x v="0"/>
    <x v="0"/>
    <n v="0"/>
    <n v="0"/>
    <x v="0"/>
  </r>
  <r>
    <x v="199"/>
    <x v="0"/>
    <x v="0"/>
    <x v="0"/>
    <x v="0"/>
    <x v="0"/>
    <m/>
    <x v="0"/>
    <x v="0"/>
    <m/>
    <x v="0"/>
    <x v="0"/>
    <n v="0"/>
    <n v="0"/>
    <x v="0"/>
  </r>
  <r>
    <x v="28"/>
    <x v="0"/>
    <x v="0"/>
    <x v="0"/>
    <x v="0"/>
    <x v="0"/>
    <m/>
    <x v="0"/>
    <x v="0"/>
    <m/>
    <x v="0"/>
    <x v="0"/>
    <n v="0"/>
    <n v="0"/>
    <x v="0"/>
  </r>
  <r>
    <x v="54"/>
    <x v="37"/>
    <x v="3"/>
    <x v="2"/>
    <x v="51"/>
    <x v="3"/>
    <n v="237.8"/>
    <x v="0"/>
    <x v="0"/>
    <n v="290"/>
    <x v="0"/>
    <x v="0"/>
    <n v="237.8"/>
    <n v="1902.4"/>
    <x v="24"/>
  </r>
  <r>
    <x v="195"/>
    <x v="126"/>
    <x v="26"/>
    <x v="2"/>
    <x v="50"/>
    <x v="12"/>
    <m/>
    <x v="7"/>
    <x v="0"/>
    <m/>
    <x v="7"/>
    <x v="0"/>
    <n v="598.4"/>
    <n v="2393.6"/>
    <x v="60"/>
  </r>
  <r>
    <x v="197"/>
    <x v="128"/>
    <x v="26"/>
    <x v="2"/>
    <x v="47"/>
    <x v="12"/>
    <m/>
    <x v="9"/>
    <x v="0"/>
    <m/>
    <x v="9"/>
    <x v="0"/>
    <n v="1550.4"/>
    <n v="1550.4"/>
    <x v="62"/>
  </r>
  <r>
    <x v="202"/>
    <x v="0"/>
    <x v="0"/>
    <x v="0"/>
    <x v="0"/>
    <x v="0"/>
    <m/>
    <x v="0"/>
    <x v="0"/>
    <m/>
    <x v="0"/>
    <x v="0"/>
    <n v="0"/>
    <n v="0"/>
    <x v="0"/>
  </r>
  <r>
    <x v="28"/>
    <x v="0"/>
    <x v="0"/>
    <x v="0"/>
    <x v="0"/>
    <x v="0"/>
    <m/>
    <x v="0"/>
    <x v="0"/>
    <m/>
    <x v="0"/>
    <x v="0"/>
    <n v="0"/>
    <n v="0"/>
    <x v="0"/>
  </r>
  <r>
    <x v="177"/>
    <x v="110"/>
    <x v="28"/>
    <x v="2"/>
    <x v="48"/>
    <x v="4"/>
    <n v="26.25"/>
    <x v="0"/>
    <x v="0"/>
    <m/>
    <x v="0"/>
    <x v="0"/>
    <n v="26.25"/>
    <n v="52.5"/>
    <x v="55"/>
  </r>
  <r>
    <x v="178"/>
    <x v="111"/>
    <x v="1"/>
    <x v="1"/>
    <x v="141"/>
    <x v="1"/>
    <n v="43590.77"/>
    <x v="0"/>
    <x v="0"/>
    <n v="52519"/>
    <x v="0"/>
    <x v="0"/>
    <n v="43590.77"/>
    <n v="435.90769999999998"/>
    <x v="56"/>
  </r>
  <r>
    <x v="179"/>
    <x v="112"/>
    <x v="5"/>
    <x v="2"/>
    <x v="48"/>
    <x v="5"/>
    <m/>
    <x v="0"/>
    <x v="0"/>
    <m/>
    <x v="0"/>
    <x v="0"/>
    <n v="0"/>
    <n v="0"/>
    <x v="0"/>
  </r>
  <r>
    <x v="180"/>
    <x v="113"/>
    <x v="5"/>
    <x v="2"/>
    <x v="48"/>
    <x v="5"/>
    <m/>
    <x v="0"/>
    <x v="0"/>
    <m/>
    <x v="0"/>
    <x v="0"/>
    <n v="0"/>
    <n v="0"/>
    <x v="0"/>
  </r>
  <r>
    <x v="181"/>
    <x v="114"/>
    <x v="5"/>
    <x v="4"/>
    <x v="107"/>
    <x v="5"/>
    <m/>
    <x v="0"/>
    <x v="0"/>
    <m/>
    <x v="0"/>
    <x v="0"/>
    <n v="0"/>
    <n v="0"/>
    <x v="0"/>
  </r>
  <r>
    <x v="182"/>
    <x v="115"/>
    <x v="5"/>
    <x v="2"/>
    <x v="109"/>
    <x v="5"/>
    <m/>
    <x v="0"/>
    <x v="0"/>
    <m/>
    <x v="0"/>
    <x v="0"/>
    <n v="0"/>
    <n v="0"/>
    <x v="0"/>
  </r>
  <r>
    <x v="203"/>
    <x v="0"/>
    <x v="0"/>
    <x v="0"/>
    <x v="0"/>
    <x v="0"/>
    <m/>
    <x v="0"/>
    <x v="0"/>
    <m/>
    <x v="0"/>
    <x v="0"/>
    <n v="0"/>
    <n v="0"/>
    <x v="0"/>
  </r>
  <r>
    <x v="28"/>
    <x v="0"/>
    <x v="0"/>
    <x v="0"/>
    <x v="0"/>
    <x v="0"/>
    <m/>
    <x v="0"/>
    <x v="0"/>
    <m/>
    <x v="0"/>
    <x v="0"/>
    <n v="0"/>
    <n v="0"/>
    <x v="0"/>
  </r>
  <r>
    <x v="186"/>
    <x v="39"/>
    <x v="3"/>
    <x v="2"/>
    <x v="49"/>
    <x v="3"/>
    <n v="237.8"/>
    <x v="0"/>
    <x v="0"/>
    <n v="290"/>
    <x v="0"/>
    <x v="0"/>
    <n v="237.8"/>
    <n v="713.4"/>
    <x v="24"/>
  </r>
  <r>
    <x v="187"/>
    <x v="118"/>
    <x v="31"/>
    <x v="2"/>
    <x v="47"/>
    <x v="4"/>
    <n v="375"/>
    <x v="0"/>
    <x v="0"/>
    <m/>
    <x v="0"/>
    <x v="0"/>
    <n v="375"/>
    <n v="375"/>
    <x v="58"/>
  </r>
  <r>
    <x v="188"/>
    <x v="119"/>
    <x v="32"/>
    <x v="2"/>
    <x v="47"/>
    <x v="4"/>
    <n v="650"/>
    <x v="0"/>
    <x v="0"/>
    <m/>
    <x v="0"/>
    <x v="0"/>
    <n v="650"/>
    <n v="650"/>
    <x v="59"/>
  </r>
  <r>
    <x v="206"/>
    <x v="0"/>
    <x v="0"/>
    <x v="0"/>
    <x v="0"/>
    <x v="0"/>
    <m/>
    <x v="0"/>
    <x v="0"/>
    <m/>
    <x v="0"/>
    <x v="0"/>
    <n v="0"/>
    <n v="0"/>
    <x v="0"/>
  </r>
  <r>
    <x v="28"/>
    <x v="0"/>
    <x v="0"/>
    <x v="0"/>
    <x v="0"/>
    <x v="0"/>
    <m/>
    <x v="0"/>
    <x v="0"/>
    <m/>
    <x v="0"/>
    <x v="0"/>
    <n v="0"/>
    <n v="0"/>
    <x v="0"/>
  </r>
  <r>
    <x v="177"/>
    <x v="110"/>
    <x v="28"/>
    <x v="2"/>
    <x v="47"/>
    <x v="4"/>
    <n v="26.25"/>
    <x v="0"/>
    <x v="0"/>
    <m/>
    <x v="0"/>
    <x v="0"/>
    <n v="26.25"/>
    <n v="26.25"/>
    <x v="55"/>
  </r>
  <r>
    <x v="178"/>
    <x v="111"/>
    <x v="1"/>
    <x v="1"/>
    <x v="140"/>
    <x v="1"/>
    <n v="43590.77"/>
    <x v="0"/>
    <x v="0"/>
    <n v="52519"/>
    <x v="0"/>
    <x v="0"/>
    <n v="43590.77"/>
    <n v="217.95384999999999"/>
    <x v="56"/>
  </r>
  <r>
    <x v="179"/>
    <x v="112"/>
    <x v="5"/>
    <x v="2"/>
    <x v="47"/>
    <x v="5"/>
    <m/>
    <x v="0"/>
    <x v="0"/>
    <m/>
    <x v="0"/>
    <x v="0"/>
    <n v="0"/>
    <n v="0"/>
    <x v="0"/>
  </r>
  <r>
    <x v="180"/>
    <x v="113"/>
    <x v="5"/>
    <x v="2"/>
    <x v="47"/>
    <x v="5"/>
    <m/>
    <x v="0"/>
    <x v="0"/>
    <m/>
    <x v="0"/>
    <x v="0"/>
    <n v="0"/>
    <n v="0"/>
    <x v="0"/>
  </r>
  <r>
    <x v="181"/>
    <x v="114"/>
    <x v="5"/>
    <x v="4"/>
    <x v="73"/>
    <x v="5"/>
    <m/>
    <x v="0"/>
    <x v="0"/>
    <m/>
    <x v="0"/>
    <x v="0"/>
    <n v="0"/>
    <n v="0"/>
    <x v="0"/>
  </r>
  <r>
    <x v="182"/>
    <x v="115"/>
    <x v="5"/>
    <x v="2"/>
    <x v="107"/>
    <x v="5"/>
    <m/>
    <x v="0"/>
    <x v="0"/>
    <m/>
    <x v="0"/>
    <x v="0"/>
    <n v="0"/>
    <n v="0"/>
    <x v="0"/>
  </r>
  <r>
    <x v="211"/>
    <x v="0"/>
    <x v="0"/>
    <x v="0"/>
    <x v="0"/>
    <x v="0"/>
    <m/>
    <x v="0"/>
    <x v="0"/>
    <m/>
    <x v="0"/>
    <x v="0"/>
    <n v="0"/>
    <n v="0"/>
    <x v="0"/>
  </r>
  <r>
    <x v="209"/>
    <x v="0"/>
    <x v="0"/>
    <x v="0"/>
    <x v="0"/>
    <x v="0"/>
    <m/>
    <x v="0"/>
    <x v="0"/>
    <m/>
    <x v="0"/>
    <x v="0"/>
    <n v="0"/>
    <n v="0"/>
    <x v="0"/>
  </r>
  <r>
    <x v="136"/>
    <x v="0"/>
    <x v="0"/>
    <x v="0"/>
    <x v="0"/>
    <x v="0"/>
    <m/>
    <x v="0"/>
    <x v="0"/>
    <m/>
    <x v="0"/>
    <x v="0"/>
    <n v="0"/>
    <n v="0"/>
    <x v="0"/>
  </r>
  <r>
    <x v="137"/>
    <x v="81"/>
    <x v="15"/>
    <x v="2"/>
    <x v="51"/>
    <x v="7"/>
    <n v="15741"/>
    <x v="0"/>
    <x v="0"/>
    <n v="20988"/>
    <x v="0"/>
    <x v="0"/>
    <n v="15741"/>
    <n v="125928"/>
    <x v="35"/>
  </r>
  <r>
    <x v="142"/>
    <x v="84"/>
    <x v="16"/>
    <x v="2"/>
    <x v="47"/>
    <x v="7"/>
    <n v="574"/>
    <x v="0"/>
    <x v="0"/>
    <n v="679"/>
    <x v="0"/>
    <x v="0"/>
    <n v="574"/>
    <n v="574"/>
    <x v="37"/>
  </r>
  <r>
    <x v="143"/>
    <x v="85"/>
    <x v="17"/>
    <x v="2"/>
    <x v="47"/>
    <x v="8"/>
    <n v="852"/>
    <x v="0"/>
    <x v="0"/>
    <n v="852"/>
    <x v="0"/>
    <x v="0"/>
    <n v="852"/>
    <n v="852"/>
    <x v="38"/>
  </r>
  <r>
    <x v="212"/>
    <x v="0"/>
    <x v="0"/>
    <x v="0"/>
    <x v="0"/>
    <x v="0"/>
    <m/>
    <x v="0"/>
    <x v="0"/>
    <m/>
    <x v="0"/>
    <x v="0"/>
    <n v="0"/>
    <n v="0"/>
    <x v="0"/>
  </r>
  <r>
    <x v="136"/>
    <x v="0"/>
    <x v="0"/>
    <x v="0"/>
    <x v="0"/>
    <x v="0"/>
    <m/>
    <x v="0"/>
    <x v="0"/>
    <m/>
    <x v="0"/>
    <x v="0"/>
    <n v="0"/>
    <n v="0"/>
    <x v="0"/>
  </r>
  <r>
    <x v="137"/>
    <x v="81"/>
    <x v="15"/>
    <x v="2"/>
    <x v="107"/>
    <x v="7"/>
    <n v="15741"/>
    <x v="0"/>
    <x v="0"/>
    <n v="20988"/>
    <x v="0"/>
    <x v="0"/>
    <n v="15741"/>
    <n v="157410"/>
    <x v="35"/>
  </r>
  <r>
    <x v="213"/>
    <x v="0"/>
    <x v="0"/>
    <x v="0"/>
    <x v="0"/>
    <x v="0"/>
    <m/>
    <x v="0"/>
    <x v="0"/>
    <m/>
    <x v="0"/>
    <x v="0"/>
    <n v="0"/>
    <n v="0"/>
    <x v="0"/>
  </r>
  <r>
    <x v="136"/>
    <x v="0"/>
    <x v="0"/>
    <x v="0"/>
    <x v="0"/>
    <x v="0"/>
    <m/>
    <x v="0"/>
    <x v="0"/>
    <m/>
    <x v="0"/>
    <x v="0"/>
    <n v="0"/>
    <n v="0"/>
    <x v="0"/>
  </r>
  <r>
    <x v="137"/>
    <x v="81"/>
    <x v="15"/>
    <x v="2"/>
    <x v="107"/>
    <x v="7"/>
    <n v="15741"/>
    <x v="0"/>
    <x v="0"/>
    <n v="20988"/>
    <x v="0"/>
    <x v="0"/>
    <n v="15741"/>
    <n v="157410"/>
    <x v="35"/>
  </r>
  <r>
    <x v="144"/>
    <x v="0"/>
    <x v="0"/>
    <x v="3"/>
    <x v="47"/>
    <x v="0"/>
    <m/>
    <x v="0"/>
    <x v="0"/>
    <m/>
    <x v="0"/>
    <x v="0"/>
    <n v="0"/>
    <n v="0"/>
    <x v="0"/>
  </r>
  <r>
    <x v="168"/>
    <x v="106"/>
    <x v="18"/>
    <x v="2"/>
    <x v="47"/>
    <x v="9"/>
    <m/>
    <x v="0"/>
    <x v="0"/>
    <m/>
    <x v="0"/>
    <x v="0"/>
    <n v="0"/>
    <n v="0"/>
    <x v="0"/>
  </r>
  <r>
    <x v="158"/>
    <x v="97"/>
    <x v="19"/>
    <x v="2"/>
    <x v="47"/>
    <x v="10"/>
    <n v="1120"/>
    <x v="0"/>
    <x v="0"/>
    <n v="1600"/>
    <x v="0"/>
    <x v="0"/>
    <n v="1120"/>
    <n v="1120"/>
    <x v="47"/>
  </r>
  <r>
    <x v="147"/>
    <x v="88"/>
    <x v="19"/>
    <x v="2"/>
    <x v="47"/>
    <x v="10"/>
    <m/>
    <x v="0"/>
    <x v="0"/>
    <m/>
    <x v="0"/>
    <x v="0"/>
    <n v="0"/>
    <n v="0"/>
    <x v="0"/>
  </r>
  <r>
    <x v="169"/>
    <x v="107"/>
    <x v="27"/>
    <x v="2"/>
    <x v="48"/>
    <x v="7"/>
    <n v="7837"/>
    <x v="0"/>
    <x v="0"/>
    <n v="8710"/>
    <x v="0"/>
    <x v="0"/>
    <n v="7837"/>
    <n v="15674"/>
    <x v="53"/>
  </r>
  <r>
    <x v="151"/>
    <x v="108"/>
    <x v="8"/>
    <x v="2"/>
    <x v="47"/>
    <x v="6"/>
    <m/>
    <x v="0"/>
    <x v="0"/>
    <m/>
    <x v="0"/>
    <x v="0"/>
    <n v="0"/>
    <n v="0"/>
    <x v="0"/>
  </r>
  <r>
    <x v="152"/>
    <x v="43"/>
    <x v="8"/>
    <x v="2"/>
    <x v="47"/>
    <x v="6"/>
    <m/>
    <x v="2"/>
    <x v="0"/>
    <m/>
    <x v="2"/>
    <x v="0"/>
    <n v="10064"/>
    <n v="10064"/>
    <x v="27"/>
  </r>
  <r>
    <x v="214"/>
    <x v="0"/>
    <x v="0"/>
    <x v="0"/>
    <x v="0"/>
    <x v="0"/>
    <m/>
    <x v="0"/>
    <x v="0"/>
    <m/>
    <x v="0"/>
    <x v="0"/>
    <n v="0"/>
    <n v="0"/>
    <x v="0"/>
  </r>
  <r>
    <x v="136"/>
    <x v="0"/>
    <x v="0"/>
    <x v="0"/>
    <x v="0"/>
    <x v="0"/>
    <m/>
    <x v="0"/>
    <x v="0"/>
    <m/>
    <x v="0"/>
    <x v="0"/>
    <n v="0"/>
    <n v="0"/>
    <x v="0"/>
  </r>
  <r>
    <x v="137"/>
    <x v="81"/>
    <x v="15"/>
    <x v="2"/>
    <x v="108"/>
    <x v="7"/>
    <n v="15741"/>
    <x v="0"/>
    <x v="0"/>
    <n v="20988"/>
    <x v="0"/>
    <x v="0"/>
    <n v="15741"/>
    <n v="173151"/>
    <x v="35"/>
  </r>
  <r>
    <x v="142"/>
    <x v="84"/>
    <x v="16"/>
    <x v="2"/>
    <x v="47"/>
    <x v="7"/>
    <n v="574"/>
    <x v="0"/>
    <x v="0"/>
    <n v="679"/>
    <x v="0"/>
    <x v="0"/>
    <n v="574"/>
    <n v="574"/>
    <x v="37"/>
  </r>
  <r>
    <x v="143"/>
    <x v="85"/>
    <x v="17"/>
    <x v="2"/>
    <x v="47"/>
    <x v="8"/>
    <n v="852"/>
    <x v="0"/>
    <x v="0"/>
    <n v="852"/>
    <x v="0"/>
    <x v="0"/>
    <n v="852"/>
    <n v="852"/>
    <x v="38"/>
  </r>
  <r>
    <x v="156"/>
    <x v="0"/>
    <x v="0"/>
    <x v="3"/>
    <x v="47"/>
    <x v="0"/>
    <m/>
    <x v="0"/>
    <x v="0"/>
    <m/>
    <x v="0"/>
    <x v="0"/>
    <n v="0"/>
    <n v="0"/>
    <x v="0"/>
  </r>
  <r>
    <x v="157"/>
    <x v="96"/>
    <x v="18"/>
    <x v="2"/>
    <x v="47"/>
    <x v="9"/>
    <n v="791091.58"/>
    <x v="0"/>
    <x v="0"/>
    <n v="930696"/>
    <x v="0"/>
    <x v="0"/>
    <n v="791091.58"/>
    <n v="791091.58"/>
    <x v="46"/>
  </r>
  <r>
    <x v="158"/>
    <x v="97"/>
    <x v="19"/>
    <x v="2"/>
    <x v="47"/>
    <x v="10"/>
    <n v="1120"/>
    <x v="0"/>
    <x v="0"/>
    <n v="1600"/>
    <x v="0"/>
    <x v="0"/>
    <n v="1120"/>
    <n v="1120"/>
    <x v="47"/>
  </r>
  <r>
    <x v="159"/>
    <x v="98"/>
    <x v="19"/>
    <x v="2"/>
    <x v="47"/>
    <x v="10"/>
    <n v="14210"/>
    <x v="0"/>
    <x v="0"/>
    <n v="20300"/>
    <x v="0"/>
    <x v="0"/>
    <n v="14210"/>
    <n v="14210"/>
    <x v="48"/>
  </r>
  <r>
    <x v="160"/>
    <x v="99"/>
    <x v="19"/>
    <x v="2"/>
    <x v="142"/>
    <x v="10"/>
    <n v="4200"/>
    <x v="0"/>
    <x v="0"/>
    <n v="6000"/>
    <x v="0"/>
    <x v="0"/>
    <n v="4200"/>
    <n v="222600"/>
    <x v="49"/>
  </r>
  <r>
    <x v="156"/>
    <x v="0"/>
    <x v="0"/>
    <x v="3"/>
    <x v="47"/>
    <x v="0"/>
    <m/>
    <x v="0"/>
    <x v="0"/>
    <m/>
    <x v="0"/>
    <x v="0"/>
    <n v="0"/>
    <n v="0"/>
    <x v="0"/>
  </r>
  <r>
    <x v="200"/>
    <x v="129"/>
    <x v="18"/>
    <x v="2"/>
    <x v="47"/>
    <x v="9"/>
    <n v="444262.37"/>
    <x v="0"/>
    <x v="0"/>
    <n v="522662"/>
    <x v="0"/>
    <x v="0"/>
    <n v="444262.37"/>
    <n v="444262.37"/>
    <x v="63"/>
  </r>
  <r>
    <x v="158"/>
    <x v="97"/>
    <x v="19"/>
    <x v="2"/>
    <x v="47"/>
    <x v="10"/>
    <n v="1120"/>
    <x v="0"/>
    <x v="0"/>
    <n v="1600"/>
    <x v="0"/>
    <x v="0"/>
    <n v="1120"/>
    <n v="1120"/>
    <x v="47"/>
  </r>
  <r>
    <x v="159"/>
    <x v="98"/>
    <x v="19"/>
    <x v="2"/>
    <x v="47"/>
    <x v="10"/>
    <n v="14210"/>
    <x v="0"/>
    <x v="0"/>
    <n v="20300"/>
    <x v="0"/>
    <x v="0"/>
    <n v="14210"/>
    <n v="14210"/>
    <x v="48"/>
  </r>
  <r>
    <x v="160"/>
    <x v="99"/>
    <x v="19"/>
    <x v="2"/>
    <x v="73"/>
    <x v="10"/>
    <n v="4200"/>
    <x v="0"/>
    <x v="0"/>
    <n v="6000"/>
    <x v="0"/>
    <x v="0"/>
    <n v="4200"/>
    <n v="21000"/>
    <x v="49"/>
  </r>
  <r>
    <x v="161"/>
    <x v="100"/>
    <x v="19"/>
    <x v="2"/>
    <x v="73"/>
    <x v="10"/>
    <n v="2800"/>
    <x v="0"/>
    <x v="0"/>
    <n v="4000"/>
    <x v="0"/>
    <x v="0"/>
    <n v="2800"/>
    <n v="14000"/>
    <x v="50"/>
  </r>
  <r>
    <x v="156"/>
    <x v="0"/>
    <x v="0"/>
    <x v="3"/>
    <x v="47"/>
    <x v="0"/>
    <m/>
    <x v="0"/>
    <x v="0"/>
    <m/>
    <x v="0"/>
    <x v="0"/>
    <n v="0"/>
    <n v="0"/>
    <x v="0"/>
  </r>
  <r>
    <x v="162"/>
    <x v="101"/>
    <x v="18"/>
    <x v="2"/>
    <x v="47"/>
    <x v="9"/>
    <n v="576890.27"/>
    <x v="0"/>
    <x v="0"/>
    <n v="678695"/>
    <x v="0"/>
    <x v="0"/>
    <n v="576890.27"/>
    <n v="576890.27"/>
    <x v="51"/>
  </r>
  <r>
    <x v="158"/>
    <x v="97"/>
    <x v="19"/>
    <x v="2"/>
    <x v="47"/>
    <x v="10"/>
    <n v="1120"/>
    <x v="0"/>
    <x v="0"/>
    <n v="1600"/>
    <x v="0"/>
    <x v="0"/>
    <n v="1120"/>
    <n v="1120"/>
    <x v="47"/>
  </r>
  <r>
    <x v="159"/>
    <x v="98"/>
    <x v="19"/>
    <x v="2"/>
    <x v="47"/>
    <x v="10"/>
    <n v="14210"/>
    <x v="0"/>
    <x v="0"/>
    <n v="20300"/>
    <x v="0"/>
    <x v="0"/>
    <n v="14210"/>
    <n v="14210"/>
    <x v="48"/>
  </r>
  <r>
    <x v="160"/>
    <x v="99"/>
    <x v="19"/>
    <x v="2"/>
    <x v="108"/>
    <x v="10"/>
    <n v="4200"/>
    <x v="0"/>
    <x v="0"/>
    <n v="6000"/>
    <x v="0"/>
    <x v="0"/>
    <n v="4200"/>
    <n v="46200"/>
    <x v="49"/>
  </r>
  <r>
    <x v="167"/>
    <x v="105"/>
    <x v="26"/>
    <x v="2"/>
    <x v="47"/>
    <x v="12"/>
    <m/>
    <x v="6"/>
    <x v="0"/>
    <m/>
    <x v="6"/>
    <x v="0"/>
    <n v="87856.68"/>
    <n v="87856.68"/>
    <x v="52"/>
  </r>
  <r>
    <x v="215"/>
    <x v="0"/>
    <x v="0"/>
    <x v="0"/>
    <x v="0"/>
    <x v="0"/>
    <m/>
    <x v="0"/>
    <x v="0"/>
    <m/>
    <x v="0"/>
    <x v="0"/>
    <n v="0"/>
    <n v="0"/>
    <x v="0"/>
  </r>
  <r>
    <x v="136"/>
    <x v="0"/>
    <x v="0"/>
    <x v="0"/>
    <x v="0"/>
    <x v="0"/>
    <m/>
    <x v="0"/>
    <x v="0"/>
    <m/>
    <x v="0"/>
    <x v="0"/>
    <n v="0"/>
    <n v="0"/>
    <x v="0"/>
  </r>
  <r>
    <x v="137"/>
    <x v="81"/>
    <x v="15"/>
    <x v="2"/>
    <x v="107"/>
    <x v="7"/>
    <n v="15741"/>
    <x v="0"/>
    <x v="0"/>
    <n v="20988"/>
    <x v="0"/>
    <x v="0"/>
    <n v="15741"/>
    <n v="157410"/>
    <x v="35"/>
  </r>
  <r>
    <x v="142"/>
    <x v="84"/>
    <x v="16"/>
    <x v="2"/>
    <x v="47"/>
    <x v="7"/>
    <n v="574"/>
    <x v="0"/>
    <x v="0"/>
    <n v="679"/>
    <x v="0"/>
    <x v="0"/>
    <n v="574"/>
    <n v="574"/>
    <x v="37"/>
  </r>
  <r>
    <x v="143"/>
    <x v="85"/>
    <x v="17"/>
    <x v="2"/>
    <x v="47"/>
    <x v="8"/>
    <n v="852"/>
    <x v="0"/>
    <x v="0"/>
    <n v="852"/>
    <x v="0"/>
    <x v="0"/>
    <n v="852"/>
    <n v="852"/>
    <x v="38"/>
  </r>
  <r>
    <x v="216"/>
    <x v="0"/>
    <x v="0"/>
    <x v="0"/>
    <x v="0"/>
    <x v="0"/>
    <m/>
    <x v="0"/>
    <x v="0"/>
    <m/>
    <x v="0"/>
    <x v="0"/>
    <n v="0"/>
    <n v="0"/>
    <x v="0"/>
  </r>
  <r>
    <x v="136"/>
    <x v="0"/>
    <x v="0"/>
    <x v="0"/>
    <x v="0"/>
    <x v="0"/>
    <m/>
    <x v="0"/>
    <x v="0"/>
    <m/>
    <x v="0"/>
    <x v="0"/>
    <n v="0"/>
    <n v="0"/>
    <x v="0"/>
  </r>
  <r>
    <x v="137"/>
    <x v="81"/>
    <x v="15"/>
    <x v="2"/>
    <x v="97"/>
    <x v="7"/>
    <n v="15741"/>
    <x v="0"/>
    <x v="0"/>
    <n v="20988"/>
    <x v="0"/>
    <x v="0"/>
    <n v="15741"/>
    <n v="141669"/>
    <x v="35"/>
  </r>
  <r>
    <x v="142"/>
    <x v="84"/>
    <x v="16"/>
    <x v="2"/>
    <x v="48"/>
    <x v="7"/>
    <n v="574"/>
    <x v="0"/>
    <x v="0"/>
    <n v="679"/>
    <x v="0"/>
    <x v="0"/>
    <n v="574"/>
    <n v="1148"/>
    <x v="37"/>
  </r>
  <r>
    <x v="143"/>
    <x v="85"/>
    <x v="17"/>
    <x v="2"/>
    <x v="48"/>
    <x v="8"/>
    <n v="852"/>
    <x v="0"/>
    <x v="0"/>
    <n v="852"/>
    <x v="0"/>
    <x v="0"/>
    <n v="852"/>
    <n v="1704"/>
    <x v="38"/>
  </r>
  <r>
    <x v="217"/>
    <x v="0"/>
    <x v="0"/>
    <x v="0"/>
    <x v="0"/>
    <x v="0"/>
    <m/>
    <x v="0"/>
    <x v="0"/>
    <m/>
    <x v="0"/>
    <x v="0"/>
    <n v="0"/>
    <n v="0"/>
    <x v="0"/>
  </r>
  <r>
    <x v="209"/>
    <x v="0"/>
    <x v="0"/>
    <x v="0"/>
    <x v="0"/>
    <x v="0"/>
    <m/>
    <x v="0"/>
    <x v="0"/>
    <m/>
    <x v="0"/>
    <x v="0"/>
    <n v="0"/>
    <n v="0"/>
    <x v="0"/>
  </r>
  <r>
    <x v="28"/>
    <x v="0"/>
    <x v="0"/>
    <x v="0"/>
    <x v="0"/>
    <x v="0"/>
    <m/>
    <x v="0"/>
    <x v="0"/>
    <m/>
    <x v="0"/>
    <x v="0"/>
    <n v="0"/>
    <n v="0"/>
    <x v="0"/>
  </r>
  <r>
    <x v="177"/>
    <x v="110"/>
    <x v="28"/>
    <x v="2"/>
    <x v="47"/>
    <x v="4"/>
    <n v="26.25"/>
    <x v="0"/>
    <x v="0"/>
    <m/>
    <x v="0"/>
    <x v="0"/>
    <n v="26.25"/>
    <n v="26.25"/>
    <x v="55"/>
  </r>
  <r>
    <x v="178"/>
    <x v="111"/>
    <x v="1"/>
    <x v="1"/>
    <x v="140"/>
    <x v="1"/>
    <n v="43590.77"/>
    <x v="0"/>
    <x v="0"/>
    <n v="52519"/>
    <x v="0"/>
    <x v="0"/>
    <n v="43590.77"/>
    <n v="217.95384999999999"/>
    <x v="56"/>
  </r>
  <r>
    <x v="179"/>
    <x v="112"/>
    <x v="5"/>
    <x v="2"/>
    <x v="47"/>
    <x v="5"/>
    <m/>
    <x v="0"/>
    <x v="0"/>
    <m/>
    <x v="0"/>
    <x v="0"/>
    <n v="0"/>
    <n v="0"/>
    <x v="0"/>
  </r>
  <r>
    <x v="180"/>
    <x v="113"/>
    <x v="5"/>
    <x v="2"/>
    <x v="47"/>
    <x v="5"/>
    <m/>
    <x v="0"/>
    <x v="0"/>
    <m/>
    <x v="0"/>
    <x v="0"/>
    <n v="0"/>
    <n v="0"/>
    <x v="0"/>
  </r>
  <r>
    <x v="181"/>
    <x v="114"/>
    <x v="5"/>
    <x v="4"/>
    <x v="73"/>
    <x v="5"/>
    <m/>
    <x v="0"/>
    <x v="0"/>
    <m/>
    <x v="0"/>
    <x v="0"/>
    <n v="0"/>
    <n v="0"/>
    <x v="0"/>
  </r>
  <r>
    <x v="182"/>
    <x v="115"/>
    <x v="5"/>
    <x v="2"/>
    <x v="107"/>
    <x v="5"/>
    <m/>
    <x v="0"/>
    <x v="0"/>
    <m/>
    <x v="0"/>
    <x v="0"/>
    <n v="0"/>
    <n v="0"/>
    <x v="0"/>
  </r>
  <r>
    <x v="213"/>
    <x v="0"/>
    <x v="0"/>
    <x v="0"/>
    <x v="0"/>
    <x v="0"/>
    <m/>
    <x v="0"/>
    <x v="0"/>
    <m/>
    <x v="0"/>
    <x v="0"/>
    <n v="0"/>
    <n v="0"/>
    <x v="0"/>
  </r>
  <r>
    <x v="28"/>
    <x v="0"/>
    <x v="0"/>
    <x v="0"/>
    <x v="0"/>
    <x v="0"/>
    <m/>
    <x v="0"/>
    <x v="0"/>
    <m/>
    <x v="0"/>
    <x v="0"/>
    <n v="0"/>
    <n v="0"/>
    <x v="0"/>
  </r>
  <r>
    <x v="186"/>
    <x v="39"/>
    <x v="3"/>
    <x v="2"/>
    <x v="49"/>
    <x v="3"/>
    <n v="237.8"/>
    <x v="0"/>
    <x v="0"/>
    <n v="290"/>
    <x v="0"/>
    <x v="0"/>
    <n v="237.8"/>
    <n v="713.4"/>
    <x v="24"/>
  </r>
  <r>
    <x v="187"/>
    <x v="118"/>
    <x v="31"/>
    <x v="2"/>
    <x v="47"/>
    <x v="4"/>
    <n v="375"/>
    <x v="0"/>
    <x v="0"/>
    <m/>
    <x v="0"/>
    <x v="0"/>
    <n v="375"/>
    <n v="375"/>
    <x v="58"/>
  </r>
  <r>
    <x v="188"/>
    <x v="119"/>
    <x v="32"/>
    <x v="2"/>
    <x v="47"/>
    <x v="4"/>
    <n v="650"/>
    <x v="0"/>
    <x v="0"/>
    <m/>
    <x v="0"/>
    <x v="0"/>
    <n v="650"/>
    <n v="650"/>
    <x v="59"/>
  </r>
  <r>
    <x v="214"/>
    <x v="0"/>
    <x v="0"/>
    <x v="0"/>
    <x v="0"/>
    <x v="0"/>
    <m/>
    <x v="0"/>
    <x v="0"/>
    <m/>
    <x v="0"/>
    <x v="0"/>
    <n v="0"/>
    <n v="0"/>
    <x v="0"/>
  </r>
  <r>
    <x v="28"/>
    <x v="0"/>
    <x v="0"/>
    <x v="0"/>
    <x v="0"/>
    <x v="0"/>
    <m/>
    <x v="0"/>
    <x v="0"/>
    <m/>
    <x v="0"/>
    <x v="0"/>
    <n v="0"/>
    <n v="0"/>
    <x v="0"/>
  </r>
  <r>
    <x v="54"/>
    <x v="37"/>
    <x v="3"/>
    <x v="2"/>
    <x v="52"/>
    <x v="3"/>
    <n v="237.8"/>
    <x v="0"/>
    <x v="0"/>
    <n v="290"/>
    <x v="0"/>
    <x v="0"/>
    <n v="237.8"/>
    <n v="1426.8"/>
    <x v="24"/>
  </r>
  <r>
    <x v="195"/>
    <x v="126"/>
    <x v="26"/>
    <x v="2"/>
    <x v="49"/>
    <x v="12"/>
    <m/>
    <x v="7"/>
    <x v="0"/>
    <m/>
    <x v="7"/>
    <x v="0"/>
    <n v="598.4"/>
    <n v="1795.2"/>
    <x v="60"/>
  </r>
  <r>
    <x v="197"/>
    <x v="128"/>
    <x v="26"/>
    <x v="2"/>
    <x v="47"/>
    <x v="12"/>
    <m/>
    <x v="9"/>
    <x v="0"/>
    <m/>
    <x v="9"/>
    <x v="0"/>
    <n v="1550.4"/>
    <n v="1550.4"/>
    <x v="62"/>
  </r>
  <r>
    <x v="177"/>
    <x v="110"/>
    <x v="28"/>
    <x v="2"/>
    <x v="47"/>
    <x v="4"/>
    <n v="26.25"/>
    <x v="0"/>
    <x v="0"/>
    <m/>
    <x v="0"/>
    <x v="0"/>
    <n v="26.25"/>
    <n v="26.25"/>
    <x v="55"/>
  </r>
  <r>
    <x v="178"/>
    <x v="111"/>
    <x v="1"/>
    <x v="1"/>
    <x v="140"/>
    <x v="1"/>
    <n v="43590.77"/>
    <x v="0"/>
    <x v="0"/>
    <n v="52519"/>
    <x v="0"/>
    <x v="0"/>
    <n v="43590.77"/>
    <n v="217.95384999999999"/>
    <x v="56"/>
  </r>
  <r>
    <x v="179"/>
    <x v="112"/>
    <x v="5"/>
    <x v="2"/>
    <x v="47"/>
    <x v="5"/>
    <m/>
    <x v="0"/>
    <x v="0"/>
    <m/>
    <x v="0"/>
    <x v="0"/>
    <n v="0"/>
    <n v="0"/>
    <x v="0"/>
  </r>
  <r>
    <x v="180"/>
    <x v="113"/>
    <x v="5"/>
    <x v="2"/>
    <x v="47"/>
    <x v="5"/>
    <m/>
    <x v="0"/>
    <x v="0"/>
    <m/>
    <x v="0"/>
    <x v="0"/>
    <n v="0"/>
    <n v="0"/>
    <x v="0"/>
  </r>
  <r>
    <x v="181"/>
    <x v="114"/>
    <x v="5"/>
    <x v="4"/>
    <x v="73"/>
    <x v="5"/>
    <m/>
    <x v="0"/>
    <x v="0"/>
    <m/>
    <x v="0"/>
    <x v="0"/>
    <n v="0"/>
    <n v="0"/>
    <x v="0"/>
  </r>
  <r>
    <x v="182"/>
    <x v="115"/>
    <x v="5"/>
    <x v="2"/>
    <x v="107"/>
    <x v="5"/>
    <m/>
    <x v="0"/>
    <x v="0"/>
    <m/>
    <x v="0"/>
    <x v="0"/>
    <n v="0"/>
    <n v="0"/>
    <x v="0"/>
  </r>
  <r>
    <x v="215"/>
    <x v="0"/>
    <x v="0"/>
    <x v="0"/>
    <x v="0"/>
    <x v="0"/>
    <m/>
    <x v="0"/>
    <x v="0"/>
    <m/>
    <x v="0"/>
    <x v="0"/>
    <n v="0"/>
    <n v="0"/>
    <x v="0"/>
  </r>
  <r>
    <x v="28"/>
    <x v="0"/>
    <x v="0"/>
    <x v="0"/>
    <x v="0"/>
    <x v="0"/>
    <m/>
    <x v="0"/>
    <x v="0"/>
    <m/>
    <x v="0"/>
    <x v="0"/>
    <n v="0"/>
    <n v="0"/>
    <x v="0"/>
  </r>
  <r>
    <x v="177"/>
    <x v="110"/>
    <x v="28"/>
    <x v="2"/>
    <x v="47"/>
    <x v="4"/>
    <n v="26.25"/>
    <x v="0"/>
    <x v="0"/>
    <m/>
    <x v="0"/>
    <x v="0"/>
    <n v="26.25"/>
    <n v="26.25"/>
    <x v="55"/>
  </r>
  <r>
    <x v="178"/>
    <x v="111"/>
    <x v="1"/>
    <x v="1"/>
    <x v="140"/>
    <x v="1"/>
    <n v="43590.77"/>
    <x v="0"/>
    <x v="0"/>
    <n v="52519"/>
    <x v="0"/>
    <x v="0"/>
    <n v="43590.77"/>
    <n v="217.95384999999999"/>
    <x v="56"/>
  </r>
  <r>
    <x v="179"/>
    <x v="112"/>
    <x v="5"/>
    <x v="2"/>
    <x v="47"/>
    <x v="5"/>
    <m/>
    <x v="0"/>
    <x v="0"/>
    <m/>
    <x v="0"/>
    <x v="0"/>
    <n v="0"/>
    <n v="0"/>
    <x v="0"/>
  </r>
  <r>
    <x v="180"/>
    <x v="113"/>
    <x v="5"/>
    <x v="2"/>
    <x v="47"/>
    <x v="5"/>
    <m/>
    <x v="0"/>
    <x v="0"/>
    <m/>
    <x v="0"/>
    <x v="0"/>
    <n v="0"/>
    <n v="0"/>
    <x v="0"/>
  </r>
  <r>
    <x v="181"/>
    <x v="114"/>
    <x v="5"/>
    <x v="4"/>
    <x v="73"/>
    <x v="5"/>
    <m/>
    <x v="0"/>
    <x v="0"/>
    <m/>
    <x v="0"/>
    <x v="0"/>
    <n v="0"/>
    <n v="0"/>
    <x v="0"/>
  </r>
  <r>
    <x v="182"/>
    <x v="115"/>
    <x v="5"/>
    <x v="2"/>
    <x v="107"/>
    <x v="5"/>
    <m/>
    <x v="0"/>
    <x v="0"/>
    <m/>
    <x v="0"/>
    <x v="0"/>
    <n v="0"/>
    <n v="0"/>
    <x v="0"/>
  </r>
  <r>
    <x v="216"/>
    <x v="0"/>
    <x v="0"/>
    <x v="0"/>
    <x v="0"/>
    <x v="0"/>
    <m/>
    <x v="0"/>
    <x v="0"/>
    <m/>
    <x v="0"/>
    <x v="0"/>
    <n v="0"/>
    <n v="0"/>
    <x v="0"/>
  </r>
  <r>
    <x v="28"/>
    <x v="0"/>
    <x v="0"/>
    <x v="0"/>
    <x v="0"/>
    <x v="0"/>
    <m/>
    <x v="0"/>
    <x v="0"/>
    <m/>
    <x v="0"/>
    <x v="0"/>
    <n v="0"/>
    <n v="0"/>
    <x v="0"/>
  </r>
  <r>
    <x v="177"/>
    <x v="110"/>
    <x v="28"/>
    <x v="2"/>
    <x v="48"/>
    <x v="4"/>
    <n v="26.25"/>
    <x v="0"/>
    <x v="0"/>
    <m/>
    <x v="0"/>
    <x v="0"/>
    <n v="26.25"/>
    <n v="52.5"/>
    <x v="55"/>
  </r>
  <r>
    <x v="178"/>
    <x v="111"/>
    <x v="1"/>
    <x v="1"/>
    <x v="141"/>
    <x v="1"/>
    <n v="43590.77"/>
    <x v="0"/>
    <x v="0"/>
    <n v="52519"/>
    <x v="0"/>
    <x v="0"/>
    <n v="43590.77"/>
    <n v="435.90769999999998"/>
    <x v="56"/>
  </r>
  <r>
    <x v="179"/>
    <x v="112"/>
    <x v="5"/>
    <x v="2"/>
    <x v="48"/>
    <x v="5"/>
    <m/>
    <x v="0"/>
    <x v="0"/>
    <m/>
    <x v="0"/>
    <x v="0"/>
    <n v="0"/>
    <n v="0"/>
    <x v="0"/>
  </r>
  <r>
    <x v="180"/>
    <x v="113"/>
    <x v="5"/>
    <x v="2"/>
    <x v="48"/>
    <x v="5"/>
    <m/>
    <x v="0"/>
    <x v="0"/>
    <m/>
    <x v="0"/>
    <x v="0"/>
    <n v="0"/>
    <n v="0"/>
    <x v="0"/>
  </r>
  <r>
    <x v="181"/>
    <x v="114"/>
    <x v="5"/>
    <x v="4"/>
    <x v="107"/>
    <x v="5"/>
    <m/>
    <x v="0"/>
    <x v="0"/>
    <m/>
    <x v="0"/>
    <x v="0"/>
    <n v="0"/>
    <n v="0"/>
    <x v="0"/>
  </r>
  <r>
    <x v="182"/>
    <x v="115"/>
    <x v="5"/>
    <x v="2"/>
    <x v="109"/>
    <x v="5"/>
    <m/>
    <x v="0"/>
    <x v="0"/>
    <m/>
    <x v="0"/>
    <x v="0"/>
    <n v="0"/>
    <n v="0"/>
    <x v="0"/>
  </r>
  <r>
    <x v="218"/>
    <x v="0"/>
    <x v="0"/>
    <x v="0"/>
    <x v="0"/>
    <x v="0"/>
    <m/>
    <x v="0"/>
    <x v="0"/>
    <m/>
    <x v="0"/>
    <x v="0"/>
    <n v="0"/>
    <n v="0"/>
    <x v="0"/>
  </r>
  <r>
    <x v="219"/>
    <x v="0"/>
    <x v="0"/>
    <x v="0"/>
    <x v="0"/>
    <x v="0"/>
    <m/>
    <x v="0"/>
    <x v="0"/>
    <m/>
    <x v="0"/>
    <x v="0"/>
    <n v="0"/>
    <n v="0"/>
    <x v="0"/>
  </r>
  <r>
    <x v="102"/>
    <x v="0"/>
    <x v="0"/>
    <x v="0"/>
    <x v="0"/>
    <x v="0"/>
    <m/>
    <x v="0"/>
    <x v="0"/>
    <m/>
    <x v="0"/>
    <x v="0"/>
    <n v="0"/>
    <n v="0"/>
    <x v="0"/>
  </r>
  <r>
    <x v="103"/>
    <x v="0"/>
    <x v="0"/>
    <x v="2"/>
    <x v="48"/>
    <x v="0"/>
    <m/>
    <x v="0"/>
    <x v="0"/>
    <m/>
    <x v="0"/>
    <x v="0"/>
    <n v="0"/>
    <n v="0"/>
    <x v="0"/>
  </r>
  <r>
    <x v="104"/>
    <x v="63"/>
    <x v="10"/>
    <x v="2"/>
    <x v="2"/>
    <x v="4"/>
    <n v="32.19"/>
    <x v="0"/>
    <x v="0"/>
    <m/>
    <x v="0"/>
    <x v="0"/>
    <n v="32.19"/>
    <n v="64.38"/>
    <x v="34"/>
  </r>
  <r>
    <x v="105"/>
    <x v="64"/>
    <x v="11"/>
    <x v="2"/>
    <x v="123"/>
    <x v="4"/>
    <m/>
    <x v="0"/>
    <x v="0"/>
    <m/>
    <x v="0"/>
    <x v="0"/>
    <n v="0"/>
    <n v="0"/>
    <x v="0"/>
  </r>
  <r>
    <x v="106"/>
    <x v="0"/>
    <x v="0"/>
    <x v="3"/>
    <x v="47"/>
    <x v="0"/>
    <m/>
    <x v="0"/>
    <x v="0"/>
    <m/>
    <x v="0"/>
    <x v="0"/>
    <n v="0"/>
    <n v="0"/>
    <x v="0"/>
  </r>
  <r>
    <x v="107"/>
    <x v="65"/>
    <x v="11"/>
    <x v="2"/>
    <x v="47"/>
    <x v="4"/>
    <m/>
    <x v="0"/>
    <x v="0"/>
    <m/>
    <x v="0"/>
    <x v="0"/>
    <n v="0"/>
    <n v="0"/>
    <x v="0"/>
  </r>
  <r>
    <x v="108"/>
    <x v="66"/>
    <x v="12"/>
    <x v="2"/>
    <x v="47"/>
    <x v="7"/>
    <m/>
    <x v="0"/>
    <x v="0"/>
    <m/>
    <x v="0"/>
    <x v="0"/>
    <n v="0"/>
    <n v="0"/>
    <x v="0"/>
  </r>
  <r>
    <x v="109"/>
    <x v="67"/>
    <x v="13"/>
    <x v="2"/>
    <x v="73"/>
    <x v="4"/>
    <m/>
    <x v="0"/>
    <x v="0"/>
    <m/>
    <x v="0"/>
    <x v="0"/>
    <n v="0"/>
    <n v="0"/>
    <x v="0"/>
  </r>
  <r>
    <x v="110"/>
    <x v="68"/>
    <x v="13"/>
    <x v="2"/>
    <x v="73"/>
    <x v="4"/>
    <m/>
    <x v="0"/>
    <x v="0"/>
    <m/>
    <x v="0"/>
    <x v="0"/>
    <n v="0"/>
    <n v="0"/>
    <x v="0"/>
  </r>
  <r>
    <x v="111"/>
    <x v="69"/>
    <x v="13"/>
    <x v="2"/>
    <x v="73"/>
    <x v="4"/>
    <m/>
    <x v="0"/>
    <x v="0"/>
    <m/>
    <x v="0"/>
    <x v="0"/>
    <n v="0"/>
    <n v="0"/>
    <x v="0"/>
  </r>
  <r>
    <x v="112"/>
    <x v="70"/>
    <x v="13"/>
    <x v="2"/>
    <x v="47"/>
    <x v="4"/>
    <m/>
    <x v="0"/>
    <x v="0"/>
    <m/>
    <x v="0"/>
    <x v="0"/>
    <n v="0"/>
    <n v="0"/>
    <x v="0"/>
  </r>
  <r>
    <x v="113"/>
    <x v="71"/>
    <x v="13"/>
    <x v="2"/>
    <x v="47"/>
    <x v="4"/>
    <m/>
    <x v="0"/>
    <x v="0"/>
    <m/>
    <x v="0"/>
    <x v="0"/>
    <n v="0"/>
    <n v="0"/>
    <x v="0"/>
  </r>
  <r>
    <x v="220"/>
    <x v="72"/>
    <x v="13"/>
    <x v="2"/>
    <x v="49"/>
    <x v="4"/>
    <m/>
    <x v="0"/>
    <x v="0"/>
    <m/>
    <x v="0"/>
    <x v="0"/>
    <n v="0"/>
    <n v="0"/>
    <x v="0"/>
  </r>
  <r>
    <x v="115"/>
    <x v="73"/>
    <x v="13"/>
    <x v="2"/>
    <x v="48"/>
    <x v="4"/>
    <m/>
    <x v="0"/>
    <x v="0"/>
    <m/>
    <x v="0"/>
    <x v="0"/>
    <n v="0"/>
    <n v="0"/>
    <x v="0"/>
  </r>
  <r>
    <x v="116"/>
    <x v="74"/>
    <x v="5"/>
    <x v="2"/>
    <x v="73"/>
    <x v="5"/>
    <m/>
    <x v="0"/>
    <x v="0"/>
    <m/>
    <x v="0"/>
    <x v="0"/>
    <n v="0"/>
    <n v="0"/>
    <x v="0"/>
  </r>
  <r>
    <x v="117"/>
    <x v="0"/>
    <x v="0"/>
    <x v="0"/>
    <x v="0"/>
    <x v="0"/>
    <m/>
    <x v="0"/>
    <x v="0"/>
    <m/>
    <x v="0"/>
    <x v="0"/>
    <n v="0"/>
    <n v="0"/>
    <x v="0"/>
  </r>
  <r>
    <x v="221"/>
    <x v="75"/>
    <x v="4"/>
    <x v="1"/>
    <x v="143"/>
    <x v="4"/>
    <m/>
    <x v="0"/>
    <x v="0"/>
    <m/>
    <x v="0"/>
    <x v="0"/>
    <n v="0"/>
    <n v="0"/>
    <x v="0"/>
  </r>
  <r>
    <x v="222"/>
    <x v="76"/>
    <x v="4"/>
    <x v="1"/>
    <x v="144"/>
    <x v="4"/>
    <m/>
    <x v="0"/>
    <x v="0"/>
    <m/>
    <x v="0"/>
    <x v="0"/>
    <n v="0"/>
    <n v="0"/>
    <x v="0"/>
  </r>
  <r>
    <x v="223"/>
    <x v="78"/>
    <x v="4"/>
    <x v="1"/>
    <x v="130"/>
    <x v="4"/>
    <m/>
    <x v="0"/>
    <x v="0"/>
    <m/>
    <x v="0"/>
    <x v="0"/>
    <n v="0"/>
    <n v="0"/>
    <x v="0"/>
  </r>
  <r>
    <x v="122"/>
    <x v="0"/>
    <x v="0"/>
    <x v="0"/>
    <x v="0"/>
    <x v="0"/>
    <m/>
    <x v="0"/>
    <x v="0"/>
    <m/>
    <x v="0"/>
    <x v="0"/>
    <n v="0"/>
    <n v="0"/>
    <x v="0"/>
  </r>
  <r>
    <x v="224"/>
    <x v="114"/>
    <x v="5"/>
    <x v="4"/>
    <x v="122"/>
    <x v="5"/>
    <m/>
    <x v="0"/>
    <x v="0"/>
    <m/>
    <x v="0"/>
    <x v="0"/>
    <n v="0"/>
    <n v="0"/>
    <x v="0"/>
  </r>
  <r>
    <x v="225"/>
    <x v="115"/>
    <x v="5"/>
    <x v="2"/>
    <x v="145"/>
    <x v="5"/>
    <m/>
    <x v="0"/>
    <x v="0"/>
    <m/>
    <x v="0"/>
    <x v="0"/>
    <n v="0"/>
    <n v="0"/>
    <x v="0"/>
  </r>
  <r>
    <x v="123"/>
    <x v="79"/>
    <x v="11"/>
    <x v="2"/>
    <x v="146"/>
    <x v="4"/>
    <m/>
    <x v="0"/>
    <x v="0"/>
    <m/>
    <x v="0"/>
    <x v="0"/>
    <n v="0"/>
    <n v="0"/>
    <x v="0"/>
  </r>
  <r>
    <x v="124"/>
    <x v="30"/>
    <x v="11"/>
    <x v="5"/>
    <x v="2"/>
    <x v="4"/>
    <n v="54.03"/>
    <x v="0"/>
    <x v="0"/>
    <m/>
    <x v="0"/>
    <x v="0"/>
    <n v="54.03"/>
    <n v="108.06"/>
    <x v="18"/>
  </r>
  <r>
    <x v="226"/>
    <x v="80"/>
    <x v="14"/>
    <x v="2"/>
    <x v="48"/>
    <x v="4"/>
    <m/>
    <x v="0"/>
    <x v="0"/>
    <m/>
    <x v="0"/>
    <x v="0"/>
    <n v="0"/>
    <n v="0"/>
    <x v="0"/>
  </r>
  <r>
    <x v="227"/>
    <x v="0"/>
    <x v="0"/>
    <x v="0"/>
    <x v="0"/>
    <x v="0"/>
    <m/>
    <x v="0"/>
    <x v="0"/>
    <m/>
    <x v="0"/>
    <x v="0"/>
    <n v="0"/>
    <n v="0"/>
    <x v="0"/>
  </r>
  <r>
    <x v="102"/>
    <x v="0"/>
    <x v="0"/>
    <x v="0"/>
    <x v="0"/>
    <x v="0"/>
    <m/>
    <x v="0"/>
    <x v="0"/>
    <m/>
    <x v="0"/>
    <x v="0"/>
    <n v="0"/>
    <n v="0"/>
    <x v="0"/>
  </r>
  <r>
    <x v="103"/>
    <x v="0"/>
    <x v="0"/>
    <x v="2"/>
    <x v="48"/>
    <x v="0"/>
    <m/>
    <x v="0"/>
    <x v="0"/>
    <m/>
    <x v="0"/>
    <x v="0"/>
    <n v="0"/>
    <n v="0"/>
    <x v="0"/>
  </r>
  <r>
    <x v="104"/>
    <x v="63"/>
    <x v="10"/>
    <x v="2"/>
    <x v="2"/>
    <x v="4"/>
    <n v="32.19"/>
    <x v="0"/>
    <x v="0"/>
    <m/>
    <x v="0"/>
    <x v="0"/>
    <n v="32.19"/>
    <n v="64.38"/>
    <x v="34"/>
  </r>
  <r>
    <x v="105"/>
    <x v="64"/>
    <x v="11"/>
    <x v="2"/>
    <x v="123"/>
    <x v="4"/>
    <m/>
    <x v="0"/>
    <x v="0"/>
    <m/>
    <x v="0"/>
    <x v="0"/>
    <n v="0"/>
    <n v="0"/>
    <x v="0"/>
  </r>
  <r>
    <x v="106"/>
    <x v="0"/>
    <x v="0"/>
    <x v="3"/>
    <x v="47"/>
    <x v="0"/>
    <m/>
    <x v="0"/>
    <x v="0"/>
    <m/>
    <x v="0"/>
    <x v="0"/>
    <n v="0"/>
    <n v="0"/>
    <x v="0"/>
  </r>
  <r>
    <x v="107"/>
    <x v="65"/>
    <x v="11"/>
    <x v="2"/>
    <x v="47"/>
    <x v="4"/>
    <m/>
    <x v="0"/>
    <x v="0"/>
    <m/>
    <x v="0"/>
    <x v="0"/>
    <n v="0"/>
    <n v="0"/>
    <x v="0"/>
  </r>
  <r>
    <x v="108"/>
    <x v="66"/>
    <x v="12"/>
    <x v="2"/>
    <x v="47"/>
    <x v="7"/>
    <m/>
    <x v="0"/>
    <x v="0"/>
    <m/>
    <x v="0"/>
    <x v="0"/>
    <n v="0"/>
    <n v="0"/>
    <x v="0"/>
  </r>
  <r>
    <x v="109"/>
    <x v="67"/>
    <x v="13"/>
    <x v="2"/>
    <x v="73"/>
    <x v="4"/>
    <m/>
    <x v="0"/>
    <x v="0"/>
    <m/>
    <x v="0"/>
    <x v="0"/>
    <n v="0"/>
    <n v="0"/>
    <x v="0"/>
  </r>
  <r>
    <x v="110"/>
    <x v="68"/>
    <x v="13"/>
    <x v="2"/>
    <x v="73"/>
    <x v="4"/>
    <m/>
    <x v="0"/>
    <x v="0"/>
    <m/>
    <x v="0"/>
    <x v="0"/>
    <n v="0"/>
    <n v="0"/>
    <x v="0"/>
  </r>
  <r>
    <x v="111"/>
    <x v="69"/>
    <x v="13"/>
    <x v="2"/>
    <x v="73"/>
    <x v="4"/>
    <m/>
    <x v="0"/>
    <x v="0"/>
    <m/>
    <x v="0"/>
    <x v="0"/>
    <n v="0"/>
    <n v="0"/>
    <x v="0"/>
  </r>
  <r>
    <x v="112"/>
    <x v="70"/>
    <x v="13"/>
    <x v="2"/>
    <x v="47"/>
    <x v="4"/>
    <m/>
    <x v="0"/>
    <x v="0"/>
    <m/>
    <x v="0"/>
    <x v="0"/>
    <n v="0"/>
    <n v="0"/>
    <x v="0"/>
  </r>
  <r>
    <x v="113"/>
    <x v="71"/>
    <x v="13"/>
    <x v="2"/>
    <x v="47"/>
    <x v="4"/>
    <m/>
    <x v="0"/>
    <x v="0"/>
    <m/>
    <x v="0"/>
    <x v="0"/>
    <n v="0"/>
    <n v="0"/>
    <x v="0"/>
  </r>
  <r>
    <x v="220"/>
    <x v="72"/>
    <x v="13"/>
    <x v="2"/>
    <x v="49"/>
    <x v="4"/>
    <m/>
    <x v="0"/>
    <x v="0"/>
    <m/>
    <x v="0"/>
    <x v="0"/>
    <n v="0"/>
    <n v="0"/>
    <x v="0"/>
  </r>
  <r>
    <x v="115"/>
    <x v="73"/>
    <x v="13"/>
    <x v="2"/>
    <x v="48"/>
    <x v="4"/>
    <m/>
    <x v="0"/>
    <x v="0"/>
    <m/>
    <x v="0"/>
    <x v="0"/>
    <n v="0"/>
    <n v="0"/>
    <x v="0"/>
  </r>
  <r>
    <x v="116"/>
    <x v="74"/>
    <x v="5"/>
    <x v="2"/>
    <x v="73"/>
    <x v="5"/>
    <m/>
    <x v="0"/>
    <x v="0"/>
    <m/>
    <x v="0"/>
    <x v="0"/>
    <n v="0"/>
    <n v="0"/>
    <x v="0"/>
  </r>
  <r>
    <x v="117"/>
    <x v="0"/>
    <x v="0"/>
    <x v="0"/>
    <x v="0"/>
    <x v="0"/>
    <m/>
    <x v="0"/>
    <x v="0"/>
    <m/>
    <x v="0"/>
    <x v="0"/>
    <n v="0"/>
    <n v="0"/>
    <x v="0"/>
  </r>
  <r>
    <x v="221"/>
    <x v="75"/>
    <x v="4"/>
    <x v="1"/>
    <x v="143"/>
    <x v="4"/>
    <m/>
    <x v="0"/>
    <x v="0"/>
    <m/>
    <x v="0"/>
    <x v="0"/>
    <n v="0"/>
    <n v="0"/>
    <x v="0"/>
  </r>
  <r>
    <x v="222"/>
    <x v="76"/>
    <x v="4"/>
    <x v="1"/>
    <x v="144"/>
    <x v="4"/>
    <m/>
    <x v="0"/>
    <x v="0"/>
    <m/>
    <x v="0"/>
    <x v="0"/>
    <n v="0"/>
    <n v="0"/>
    <x v="0"/>
  </r>
  <r>
    <x v="223"/>
    <x v="78"/>
    <x v="4"/>
    <x v="1"/>
    <x v="130"/>
    <x v="4"/>
    <m/>
    <x v="0"/>
    <x v="0"/>
    <m/>
    <x v="0"/>
    <x v="0"/>
    <n v="0"/>
    <n v="0"/>
    <x v="0"/>
  </r>
  <r>
    <x v="122"/>
    <x v="0"/>
    <x v="0"/>
    <x v="0"/>
    <x v="0"/>
    <x v="0"/>
    <m/>
    <x v="0"/>
    <x v="0"/>
    <m/>
    <x v="0"/>
    <x v="0"/>
    <n v="0"/>
    <n v="0"/>
    <x v="0"/>
  </r>
  <r>
    <x v="224"/>
    <x v="114"/>
    <x v="5"/>
    <x v="4"/>
    <x v="122"/>
    <x v="5"/>
    <m/>
    <x v="0"/>
    <x v="0"/>
    <m/>
    <x v="0"/>
    <x v="0"/>
    <n v="0"/>
    <n v="0"/>
    <x v="0"/>
  </r>
  <r>
    <x v="225"/>
    <x v="115"/>
    <x v="5"/>
    <x v="2"/>
    <x v="145"/>
    <x v="5"/>
    <m/>
    <x v="0"/>
    <x v="0"/>
    <m/>
    <x v="0"/>
    <x v="0"/>
    <n v="0"/>
    <n v="0"/>
    <x v="0"/>
  </r>
  <r>
    <x v="123"/>
    <x v="79"/>
    <x v="11"/>
    <x v="2"/>
    <x v="146"/>
    <x v="4"/>
    <m/>
    <x v="0"/>
    <x v="0"/>
    <m/>
    <x v="0"/>
    <x v="0"/>
    <n v="0"/>
    <n v="0"/>
    <x v="0"/>
  </r>
  <r>
    <x v="124"/>
    <x v="30"/>
    <x v="11"/>
    <x v="5"/>
    <x v="2"/>
    <x v="4"/>
    <n v="54.03"/>
    <x v="0"/>
    <x v="0"/>
    <m/>
    <x v="0"/>
    <x v="0"/>
    <n v="54.03"/>
    <n v="108.06"/>
    <x v="18"/>
  </r>
  <r>
    <x v="226"/>
    <x v="80"/>
    <x v="14"/>
    <x v="2"/>
    <x v="48"/>
    <x v="4"/>
    <m/>
    <x v="0"/>
    <x v="0"/>
    <m/>
    <x v="0"/>
    <x v="0"/>
    <n v="0"/>
    <n v="0"/>
    <x v="0"/>
  </r>
  <r>
    <x v="228"/>
    <x v="0"/>
    <x v="0"/>
    <x v="0"/>
    <x v="0"/>
    <x v="0"/>
    <m/>
    <x v="0"/>
    <x v="0"/>
    <m/>
    <x v="0"/>
    <x v="0"/>
    <n v="0"/>
    <n v="0"/>
    <x v="0"/>
  </r>
  <r>
    <x v="102"/>
    <x v="0"/>
    <x v="0"/>
    <x v="0"/>
    <x v="0"/>
    <x v="0"/>
    <m/>
    <x v="0"/>
    <x v="0"/>
    <m/>
    <x v="0"/>
    <x v="0"/>
    <n v="0"/>
    <n v="0"/>
    <x v="0"/>
  </r>
  <r>
    <x v="103"/>
    <x v="0"/>
    <x v="0"/>
    <x v="2"/>
    <x v="47"/>
    <x v="0"/>
    <m/>
    <x v="0"/>
    <x v="0"/>
    <m/>
    <x v="0"/>
    <x v="0"/>
    <n v="0"/>
    <n v="0"/>
    <x v="0"/>
  </r>
  <r>
    <x v="104"/>
    <x v="63"/>
    <x v="10"/>
    <x v="2"/>
    <x v="47"/>
    <x v="4"/>
    <n v="32.19"/>
    <x v="0"/>
    <x v="0"/>
    <m/>
    <x v="0"/>
    <x v="0"/>
    <n v="32.19"/>
    <n v="32.19"/>
    <x v="34"/>
  </r>
  <r>
    <x v="105"/>
    <x v="64"/>
    <x v="11"/>
    <x v="2"/>
    <x v="49"/>
    <x v="4"/>
    <m/>
    <x v="0"/>
    <x v="0"/>
    <m/>
    <x v="0"/>
    <x v="0"/>
    <n v="0"/>
    <n v="0"/>
    <x v="0"/>
  </r>
  <r>
    <x v="106"/>
    <x v="0"/>
    <x v="0"/>
    <x v="3"/>
    <x v="49"/>
    <x v="0"/>
    <m/>
    <x v="0"/>
    <x v="0"/>
    <m/>
    <x v="0"/>
    <x v="0"/>
    <n v="0"/>
    <n v="0"/>
    <x v="0"/>
  </r>
  <r>
    <x v="107"/>
    <x v="65"/>
    <x v="11"/>
    <x v="2"/>
    <x v="15"/>
    <x v="4"/>
    <m/>
    <x v="0"/>
    <x v="0"/>
    <m/>
    <x v="0"/>
    <x v="0"/>
    <n v="0"/>
    <n v="0"/>
    <x v="0"/>
  </r>
  <r>
    <x v="108"/>
    <x v="66"/>
    <x v="12"/>
    <x v="2"/>
    <x v="15"/>
    <x v="7"/>
    <m/>
    <x v="0"/>
    <x v="0"/>
    <m/>
    <x v="0"/>
    <x v="0"/>
    <n v="0"/>
    <n v="0"/>
    <x v="0"/>
  </r>
  <r>
    <x v="109"/>
    <x v="67"/>
    <x v="13"/>
    <x v="2"/>
    <x v="124"/>
    <x v="4"/>
    <m/>
    <x v="0"/>
    <x v="0"/>
    <m/>
    <x v="0"/>
    <x v="0"/>
    <n v="0"/>
    <n v="0"/>
    <x v="0"/>
  </r>
  <r>
    <x v="110"/>
    <x v="68"/>
    <x v="13"/>
    <x v="2"/>
    <x v="124"/>
    <x v="4"/>
    <m/>
    <x v="0"/>
    <x v="0"/>
    <m/>
    <x v="0"/>
    <x v="0"/>
    <n v="0"/>
    <n v="0"/>
    <x v="0"/>
  </r>
  <r>
    <x v="111"/>
    <x v="69"/>
    <x v="13"/>
    <x v="2"/>
    <x v="124"/>
    <x v="4"/>
    <m/>
    <x v="0"/>
    <x v="0"/>
    <m/>
    <x v="0"/>
    <x v="0"/>
    <n v="0"/>
    <n v="0"/>
    <x v="0"/>
  </r>
  <r>
    <x v="112"/>
    <x v="70"/>
    <x v="13"/>
    <x v="2"/>
    <x v="15"/>
    <x v="4"/>
    <m/>
    <x v="0"/>
    <x v="0"/>
    <m/>
    <x v="0"/>
    <x v="0"/>
    <n v="0"/>
    <n v="0"/>
    <x v="0"/>
  </r>
  <r>
    <x v="113"/>
    <x v="71"/>
    <x v="13"/>
    <x v="2"/>
    <x v="15"/>
    <x v="4"/>
    <m/>
    <x v="0"/>
    <x v="0"/>
    <m/>
    <x v="0"/>
    <x v="0"/>
    <n v="0"/>
    <n v="0"/>
    <x v="0"/>
  </r>
  <r>
    <x v="220"/>
    <x v="72"/>
    <x v="13"/>
    <x v="2"/>
    <x v="19"/>
    <x v="4"/>
    <m/>
    <x v="0"/>
    <x v="0"/>
    <m/>
    <x v="0"/>
    <x v="0"/>
    <n v="0"/>
    <n v="0"/>
    <x v="0"/>
  </r>
  <r>
    <x v="115"/>
    <x v="73"/>
    <x v="13"/>
    <x v="2"/>
    <x v="123"/>
    <x v="4"/>
    <m/>
    <x v="0"/>
    <x v="0"/>
    <m/>
    <x v="0"/>
    <x v="0"/>
    <n v="0"/>
    <n v="0"/>
    <x v="0"/>
  </r>
  <r>
    <x v="229"/>
    <x v="0"/>
    <x v="0"/>
    <x v="3"/>
    <x v="52"/>
    <x v="0"/>
    <m/>
    <x v="0"/>
    <x v="0"/>
    <m/>
    <x v="0"/>
    <x v="0"/>
    <n v="0"/>
    <n v="0"/>
    <x v="0"/>
  </r>
  <r>
    <x v="230"/>
    <x v="130"/>
    <x v="5"/>
    <x v="2"/>
    <x v="123"/>
    <x v="5"/>
    <m/>
    <x v="0"/>
    <x v="0"/>
    <m/>
    <x v="0"/>
    <x v="0"/>
    <n v="0"/>
    <n v="0"/>
    <x v="0"/>
  </r>
  <r>
    <x v="231"/>
    <x v="131"/>
    <x v="5"/>
    <x v="2"/>
    <x v="123"/>
    <x v="5"/>
    <m/>
    <x v="0"/>
    <x v="0"/>
    <m/>
    <x v="0"/>
    <x v="0"/>
    <n v="0"/>
    <n v="0"/>
    <x v="0"/>
  </r>
  <r>
    <x v="232"/>
    <x v="132"/>
    <x v="34"/>
    <x v="2"/>
    <x v="47"/>
    <x v="12"/>
    <m/>
    <x v="0"/>
    <x v="0"/>
    <m/>
    <x v="0"/>
    <x v="0"/>
    <n v="0"/>
    <n v="0"/>
    <x v="0"/>
  </r>
  <r>
    <x v="116"/>
    <x v="74"/>
    <x v="5"/>
    <x v="2"/>
    <x v="51"/>
    <x v="5"/>
    <m/>
    <x v="0"/>
    <x v="0"/>
    <m/>
    <x v="0"/>
    <x v="0"/>
    <n v="0"/>
    <n v="0"/>
    <x v="0"/>
  </r>
  <r>
    <x v="233"/>
    <x v="0"/>
    <x v="0"/>
    <x v="3"/>
    <x v="47"/>
    <x v="0"/>
    <m/>
    <x v="0"/>
    <x v="0"/>
    <m/>
    <x v="0"/>
    <x v="0"/>
    <n v="0"/>
    <n v="0"/>
    <x v="0"/>
  </r>
  <r>
    <x v="234"/>
    <x v="133"/>
    <x v="3"/>
    <x v="2"/>
    <x v="47"/>
    <x v="3"/>
    <n v="1062.5"/>
    <x v="0"/>
    <x v="0"/>
    <n v="1250"/>
    <x v="0"/>
    <x v="0"/>
    <n v="1062.5"/>
    <n v="1062.5"/>
    <x v="64"/>
  </r>
  <r>
    <x v="235"/>
    <x v="134"/>
    <x v="35"/>
    <x v="2"/>
    <x v="47"/>
    <x v="4"/>
    <m/>
    <x v="0"/>
    <x v="0"/>
    <m/>
    <x v="0"/>
    <x v="0"/>
    <n v="0"/>
    <n v="0"/>
    <x v="0"/>
  </r>
  <r>
    <x v="236"/>
    <x v="135"/>
    <x v="35"/>
    <x v="2"/>
    <x v="52"/>
    <x v="4"/>
    <m/>
    <x v="0"/>
    <x v="0"/>
    <m/>
    <x v="0"/>
    <x v="0"/>
    <n v="0"/>
    <n v="0"/>
    <x v="0"/>
  </r>
  <r>
    <x v="237"/>
    <x v="136"/>
    <x v="11"/>
    <x v="2"/>
    <x v="47"/>
    <x v="4"/>
    <m/>
    <x v="0"/>
    <x v="0"/>
    <m/>
    <x v="0"/>
    <x v="0"/>
    <n v="0"/>
    <n v="0"/>
    <x v="0"/>
  </r>
  <r>
    <x v="117"/>
    <x v="0"/>
    <x v="0"/>
    <x v="0"/>
    <x v="0"/>
    <x v="0"/>
    <m/>
    <x v="0"/>
    <x v="0"/>
    <m/>
    <x v="0"/>
    <x v="0"/>
    <n v="0"/>
    <n v="0"/>
    <x v="0"/>
  </r>
  <r>
    <x v="221"/>
    <x v="75"/>
    <x v="4"/>
    <x v="1"/>
    <x v="134"/>
    <x v="4"/>
    <m/>
    <x v="0"/>
    <x v="0"/>
    <m/>
    <x v="0"/>
    <x v="0"/>
    <n v="0"/>
    <n v="0"/>
    <x v="0"/>
  </r>
  <r>
    <x v="222"/>
    <x v="76"/>
    <x v="4"/>
    <x v="1"/>
    <x v="147"/>
    <x v="4"/>
    <m/>
    <x v="0"/>
    <x v="0"/>
    <m/>
    <x v="0"/>
    <x v="0"/>
    <n v="0"/>
    <n v="0"/>
    <x v="0"/>
  </r>
  <r>
    <x v="238"/>
    <x v="137"/>
    <x v="4"/>
    <x v="1"/>
    <x v="130"/>
    <x v="4"/>
    <m/>
    <x v="0"/>
    <x v="0"/>
    <m/>
    <x v="0"/>
    <x v="0"/>
    <n v="0"/>
    <n v="0"/>
    <x v="0"/>
  </r>
  <r>
    <x v="223"/>
    <x v="78"/>
    <x v="4"/>
    <x v="1"/>
    <x v="130"/>
    <x v="4"/>
    <m/>
    <x v="0"/>
    <x v="0"/>
    <m/>
    <x v="0"/>
    <x v="0"/>
    <n v="0"/>
    <n v="0"/>
    <x v="0"/>
  </r>
  <r>
    <x v="122"/>
    <x v="0"/>
    <x v="0"/>
    <x v="0"/>
    <x v="0"/>
    <x v="0"/>
    <m/>
    <x v="0"/>
    <x v="0"/>
    <m/>
    <x v="0"/>
    <x v="0"/>
    <n v="0"/>
    <n v="0"/>
    <x v="0"/>
  </r>
  <r>
    <x v="224"/>
    <x v="114"/>
    <x v="5"/>
    <x v="4"/>
    <x v="148"/>
    <x v="5"/>
    <m/>
    <x v="0"/>
    <x v="0"/>
    <m/>
    <x v="0"/>
    <x v="0"/>
    <n v="0"/>
    <n v="0"/>
    <x v="0"/>
  </r>
  <r>
    <x v="225"/>
    <x v="115"/>
    <x v="5"/>
    <x v="2"/>
    <x v="117"/>
    <x v="5"/>
    <m/>
    <x v="0"/>
    <x v="0"/>
    <m/>
    <x v="0"/>
    <x v="0"/>
    <n v="0"/>
    <n v="0"/>
    <x v="0"/>
  </r>
  <r>
    <x v="239"/>
    <x v="52"/>
    <x v="5"/>
    <x v="2"/>
    <x v="107"/>
    <x v="5"/>
    <m/>
    <x v="0"/>
    <x v="0"/>
    <m/>
    <x v="0"/>
    <x v="0"/>
    <n v="0"/>
    <n v="0"/>
    <x v="0"/>
  </r>
  <r>
    <x v="240"/>
    <x v="59"/>
    <x v="5"/>
    <x v="2"/>
    <x v="50"/>
    <x v="5"/>
    <m/>
    <x v="0"/>
    <x v="0"/>
    <m/>
    <x v="0"/>
    <x v="0"/>
    <n v="0"/>
    <n v="0"/>
    <x v="0"/>
  </r>
  <r>
    <x v="241"/>
    <x v="138"/>
    <x v="5"/>
    <x v="2"/>
    <x v="50"/>
    <x v="5"/>
    <m/>
    <x v="0"/>
    <x v="0"/>
    <m/>
    <x v="0"/>
    <x v="0"/>
    <n v="0"/>
    <n v="0"/>
    <x v="0"/>
  </r>
  <r>
    <x v="242"/>
    <x v="139"/>
    <x v="5"/>
    <x v="2"/>
    <x v="48"/>
    <x v="5"/>
    <m/>
    <x v="0"/>
    <x v="0"/>
    <m/>
    <x v="0"/>
    <x v="0"/>
    <n v="0"/>
    <n v="0"/>
    <x v="0"/>
  </r>
  <r>
    <x v="243"/>
    <x v="55"/>
    <x v="5"/>
    <x v="2"/>
    <x v="109"/>
    <x v="5"/>
    <m/>
    <x v="0"/>
    <x v="0"/>
    <m/>
    <x v="0"/>
    <x v="0"/>
    <n v="0"/>
    <n v="0"/>
    <x v="0"/>
  </r>
  <r>
    <x v="244"/>
    <x v="56"/>
    <x v="5"/>
    <x v="2"/>
    <x v="109"/>
    <x v="5"/>
    <m/>
    <x v="0"/>
    <x v="0"/>
    <m/>
    <x v="0"/>
    <x v="0"/>
    <n v="0"/>
    <n v="0"/>
    <x v="0"/>
  </r>
  <r>
    <x v="245"/>
    <x v="140"/>
    <x v="5"/>
    <x v="2"/>
    <x v="73"/>
    <x v="5"/>
    <m/>
    <x v="0"/>
    <x v="0"/>
    <m/>
    <x v="0"/>
    <x v="0"/>
    <n v="0"/>
    <n v="0"/>
    <x v="0"/>
  </r>
  <r>
    <x v="123"/>
    <x v="79"/>
    <x v="11"/>
    <x v="2"/>
    <x v="146"/>
    <x v="4"/>
    <m/>
    <x v="0"/>
    <x v="0"/>
    <m/>
    <x v="0"/>
    <x v="0"/>
    <n v="0"/>
    <n v="0"/>
    <x v="0"/>
  </r>
  <r>
    <x v="124"/>
    <x v="30"/>
    <x v="11"/>
    <x v="5"/>
    <x v="2"/>
    <x v="4"/>
    <n v="54.03"/>
    <x v="0"/>
    <x v="0"/>
    <m/>
    <x v="0"/>
    <x v="0"/>
    <n v="54.03"/>
    <n v="108.06"/>
    <x v="18"/>
  </r>
  <r>
    <x v="226"/>
    <x v="80"/>
    <x v="14"/>
    <x v="2"/>
    <x v="48"/>
    <x v="4"/>
    <m/>
    <x v="0"/>
    <x v="0"/>
    <m/>
    <x v="0"/>
    <x v="0"/>
    <n v="0"/>
    <n v="0"/>
    <x v="0"/>
  </r>
  <r>
    <x v="246"/>
    <x v="0"/>
    <x v="0"/>
    <x v="0"/>
    <x v="0"/>
    <x v="0"/>
    <m/>
    <x v="0"/>
    <x v="0"/>
    <m/>
    <x v="0"/>
    <x v="0"/>
    <n v="0"/>
    <n v="0"/>
    <x v="0"/>
  </r>
  <r>
    <x v="102"/>
    <x v="0"/>
    <x v="0"/>
    <x v="0"/>
    <x v="0"/>
    <x v="0"/>
    <m/>
    <x v="0"/>
    <x v="0"/>
    <m/>
    <x v="0"/>
    <x v="0"/>
    <n v="0"/>
    <n v="0"/>
    <x v="0"/>
  </r>
  <r>
    <x v="103"/>
    <x v="0"/>
    <x v="0"/>
    <x v="2"/>
    <x v="50"/>
    <x v="0"/>
    <m/>
    <x v="0"/>
    <x v="0"/>
    <m/>
    <x v="0"/>
    <x v="0"/>
    <n v="0"/>
    <n v="0"/>
    <x v="0"/>
  </r>
  <r>
    <x v="104"/>
    <x v="63"/>
    <x v="10"/>
    <x v="2"/>
    <x v="10"/>
    <x v="4"/>
    <n v="32.19"/>
    <x v="0"/>
    <x v="0"/>
    <m/>
    <x v="0"/>
    <x v="0"/>
    <n v="32.19"/>
    <n v="128.76"/>
    <x v="34"/>
  </r>
  <r>
    <x v="105"/>
    <x v="64"/>
    <x v="11"/>
    <x v="2"/>
    <x v="6"/>
    <x v="4"/>
    <m/>
    <x v="0"/>
    <x v="0"/>
    <m/>
    <x v="0"/>
    <x v="0"/>
    <n v="0"/>
    <n v="0"/>
    <x v="0"/>
  </r>
  <r>
    <x v="106"/>
    <x v="0"/>
    <x v="0"/>
    <x v="3"/>
    <x v="50"/>
    <x v="0"/>
    <m/>
    <x v="0"/>
    <x v="0"/>
    <m/>
    <x v="0"/>
    <x v="0"/>
    <n v="0"/>
    <n v="0"/>
    <x v="0"/>
  </r>
  <r>
    <x v="107"/>
    <x v="65"/>
    <x v="11"/>
    <x v="2"/>
    <x v="10"/>
    <x v="4"/>
    <m/>
    <x v="0"/>
    <x v="0"/>
    <m/>
    <x v="0"/>
    <x v="0"/>
    <n v="0"/>
    <n v="0"/>
    <x v="0"/>
  </r>
  <r>
    <x v="108"/>
    <x v="66"/>
    <x v="12"/>
    <x v="2"/>
    <x v="10"/>
    <x v="7"/>
    <m/>
    <x v="0"/>
    <x v="0"/>
    <m/>
    <x v="0"/>
    <x v="0"/>
    <n v="0"/>
    <n v="0"/>
    <x v="0"/>
  </r>
  <r>
    <x v="109"/>
    <x v="67"/>
    <x v="13"/>
    <x v="2"/>
    <x v="5"/>
    <x v="4"/>
    <m/>
    <x v="0"/>
    <x v="0"/>
    <m/>
    <x v="0"/>
    <x v="0"/>
    <n v="0"/>
    <n v="0"/>
    <x v="0"/>
  </r>
  <r>
    <x v="110"/>
    <x v="68"/>
    <x v="13"/>
    <x v="2"/>
    <x v="5"/>
    <x v="4"/>
    <m/>
    <x v="0"/>
    <x v="0"/>
    <m/>
    <x v="0"/>
    <x v="0"/>
    <n v="0"/>
    <n v="0"/>
    <x v="0"/>
  </r>
  <r>
    <x v="111"/>
    <x v="69"/>
    <x v="13"/>
    <x v="2"/>
    <x v="5"/>
    <x v="4"/>
    <m/>
    <x v="0"/>
    <x v="0"/>
    <m/>
    <x v="0"/>
    <x v="0"/>
    <n v="0"/>
    <n v="0"/>
    <x v="0"/>
  </r>
  <r>
    <x v="112"/>
    <x v="70"/>
    <x v="13"/>
    <x v="2"/>
    <x v="10"/>
    <x v="4"/>
    <m/>
    <x v="0"/>
    <x v="0"/>
    <m/>
    <x v="0"/>
    <x v="0"/>
    <n v="0"/>
    <n v="0"/>
    <x v="0"/>
  </r>
  <r>
    <x v="113"/>
    <x v="71"/>
    <x v="13"/>
    <x v="2"/>
    <x v="10"/>
    <x v="4"/>
    <m/>
    <x v="0"/>
    <x v="0"/>
    <m/>
    <x v="0"/>
    <x v="0"/>
    <n v="0"/>
    <n v="0"/>
    <x v="0"/>
  </r>
  <r>
    <x v="220"/>
    <x v="72"/>
    <x v="13"/>
    <x v="2"/>
    <x v="6"/>
    <x v="4"/>
    <m/>
    <x v="0"/>
    <x v="0"/>
    <m/>
    <x v="0"/>
    <x v="0"/>
    <n v="0"/>
    <n v="0"/>
    <x v="0"/>
  </r>
  <r>
    <x v="115"/>
    <x v="73"/>
    <x v="13"/>
    <x v="2"/>
    <x v="30"/>
    <x v="4"/>
    <m/>
    <x v="0"/>
    <x v="0"/>
    <m/>
    <x v="0"/>
    <x v="0"/>
    <n v="0"/>
    <n v="0"/>
    <x v="0"/>
  </r>
  <r>
    <x v="116"/>
    <x v="74"/>
    <x v="5"/>
    <x v="2"/>
    <x v="47"/>
    <x v="5"/>
    <m/>
    <x v="0"/>
    <x v="0"/>
    <m/>
    <x v="0"/>
    <x v="0"/>
    <n v="0"/>
    <n v="0"/>
    <x v="0"/>
  </r>
  <r>
    <x v="117"/>
    <x v="0"/>
    <x v="0"/>
    <x v="0"/>
    <x v="0"/>
    <x v="0"/>
    <m/>
    <x v="0"/>
    <x v="0"/>
    <m/>
    <x v="0"/>
    <x v="0"/>
    <n v="0"/>
    <n v="0"/>
    <x v="0"/>
  </r>
  <r>
    <x v="247"/>
    <x v="75"/>
    <x v="4"/>
    <x v="1"/>
    <x v="149"/>
    <x v="4"/>
    <m/>
    <x v="0"/>
    <x v="0"/>
    <m/>
    <x v="0"/>
    <x v="0"/>
    <n v="0"/>
    <n v="0"/>
    <x v="0"/>
  </r>
  <r>
    <x v="248"/>
    <x v="76"/>
    <x v="4"/>
    <x v="1"/>
    <x v="150"/>
    <x v="4"/>
    <m/>
    <x v="0"/>
    <x v="0"/>
    <m/>
    <x v="0"/>
    <x v="0"/>
    <n v="0"/>
    <n v="0"/>
    <x v="0"/>
  </r>
  <r>
    <x v="120"/>
    <x v="77"/>
    <x v="4"/>
    <x v="1"/>
    <x v="151"/>
    <x v="4"/>
    <m/>
    <x v="0"/>
    <x v="0"/>
    <m/>
    <x v="0"/>
    <x v="0"/>
    <n v="0"/>
    <n v="0"/>
    <x v="0"/>
  </r>
  <r>
    <x v="223"/>
    <x v="78"/>
    <x v="4"/>
    <x v="1"/>
    <x v="152"/>
    <x v="4"/>
    <m/>
    <x v="0"/>
    <x v="0"/>
    <m/>
    <x v="0"/>
    <x v="0"/>
    <n v="0"/>
    <n v="0"/>
    <x v="0"/>
  </r>
  <r>
    <x v="122"/>
    <x v="0"/>
    <x v="0"/>
    <x v="0"/>
    <x v="0"/>
    <x v="0"/>
    <m/>
    <x v="0"/>
    <x v="0"/>
    <m/>
    <x v="0"/>
    <x v="0"/>
    <n v="0"/>
    <n v="0"/>
    <x v="0"/>
  </r>
  <r>
    <x v="123"/>
    <x v="79"/>
    <x v="11"/>
    <x v="2"/>
    <x v="146"/>
    <x v="4"/>
    <m/>
    <x v="0"/>
    <x v="0"/>
    <m/>
    <x v="0"/>
    <x v="0"/>
    <n v="0"/>
    <n v="0"/>
    <x v="0"/>
  </r>
  <r>
    <x v="124"/>
    <x v="30"/>
    <x v="11"/>
    <x v="5"/>
    <x v="2"/>
    <x v="4"/>
    <n v="54.03"/>
    <x v="0"/>
    <x v="0"/>
    <m/>
    <x v="0"/>
    <x v="0"/>
    <n v="54.03"/>
    <n v="108.06"/>
    <x v="18"/>
  </r>
  <r>
    <x v="226"/>
    <x v="80"/>
    <x v="14"/>
    <x v="2"/>
    <x v="52"/>
    <x v="4"/>
    <m/>
    <x v="0"/>
    <x v="0"/>
    <m/>
    <x v="0"/>
    <x v="0"/>
    <n v="0"/>
    <n v="0"/>
    <x v="0"/>
  </r>
  <r>
    <x v="249"/>
    <x v="0"/>
    <x v="0"/>
    <x v="0"/>
    <x v="0"/>
    <x v="0"/>
    <m/>
    <x v="0"/>
    <x v="0"/>
    <m/>
    <x v="0"/>
    <x v="0"/>
    <n v="0"/>
    <n v="0"/>
    <x v="0"/>
  </r>
  <r>
    <x v="102"/>
    <x v="0"/>
    <x v="0"/>
    <x v="0"/>
    <x v="0"/>
    <x v="0"/>
    <m/>
    <x v="0"/>
    <x v="0"/>
    <m/>
    <x v="0"/>
    <x v="0"/>
    <n v="0"/>
    <n v="0"/>
    <x v="0"/>
  </r>
  <r>
    <x v="103"/>
    <x v="0"/>
    <x v="0"/>
    <x v="2"/>
    <x v="50"/>
    <x v="0"/>
    <m/>
    <x v="0"/>
    <x v="0"/>
    <m/>
    <x v="0"/>
    <x v="0"/>
    <n v="0"/>
    <n v="0"/>
    <x v="0"/>
  </r>
  <r>
    <x v="104"/>
    <x v="63"/>
    <x v="10"/>
    <x v="2"/>
    <x v="10"/>
    <x v="4"/>
    <n v="32.19"/>
    <x v="0"/>
    <x v="0"/>
    <m/>
    <x v="0"/>
    <x v="0"/>
    <n v="32.19"/>
    <n v="128.76"/>
    <x v="34"/>
  </r>
  <r>
    <x v="105"/>
    <x v="64"/>
    <x v="11"/>
    <x v="2"/>
    <x v="6"/>
    <x v="4"/>
    <m/>
    <x v="0"/>
    <x v="0"/>
    <m/>
    <x v="0"/>
    <x v="0"/>
    <n v="0"/>
    <n v="0"/>
    <x v="0"/>
  </r>
  <r>
    <x v="106"/>
    <x v="0"/>
    <x v="0"/>
    <x v="3"/>
    <x v="50"/>
    <x v="0"/>
    <m/>
    <x v="0"/>
    <x v="0"/>
    <m/>
    <x v="0"/>
    <x v="0"/>
    <n v="0"/>
    <n v="0"/>
    <x v="0"/>
  </r>
  <r>
    <x v="107"/>
    <x v="65"/>
    <x v="11"/>
    <x v="2"/>
    <x v="10"/>
    <x v="4"/>
    <m/>
    <x v="0"/>
    <x v="0"/>
    <m/>
    <x v="0"/>
    <x v="0"/>
    <n v="0"/>
    <n v="0"/>
    <x v="0"/>
  </r>
  <r>
    <x v="108"/>
    <x v="66"/>
    <x v="12"/>
    <x v="2"/>
    <x v="10"/>
    <x v="7"/>
    <m/>
    <x v="0"/>
    <x v="0"/>
    <m/>
    <x v="0"/>
    <x v="0"/>
    <n v="0"/>
    <n v="0"/>
    <x v="0"/>
  </r>
  <r>
    <x v="109"/>
    <x v="67"/>
    <x v="13"/>
    <x v="2"/>
    <x v="5"/>
    <x v="4"/>
    <m/>
    <x v="0"/>
    <x v="0"/>
    <m/>
    <x v="0"/>
    <x v="0"/>
    <n v="0"/>
    <n v="0"/>
    <x v="0"/>
  </r>
  <r>
    <x v="110"/>
    <x v="68"/>
    <x v="13"/>
    <x v="2"/>
    <x v="5"/>
    <x v="4"/>
    <m/>
    <x v="0"/>
    <x v="0"/>
    <m/>
    <x v="0"/>
    <x v="0"/>
    <n v="0"/>
    <n v="0"/>
    <x v="0"/>
  </r>
  <r>
    <x v="111"/>
    <x v="69"/>
    <x v="13"/>
    <x v="2"/>
    <x v="5"/>
    <x v="4"/>
    <m/>
    <x v="0"/>
    <x v="0"/>
    <m/>
    <x v="0"/>
    <x v="0"/>
    <n v="0"/>
    <n v="0"/>
    <x v="0"/>
  </r>
  <r>
    <x v="112"/>
    <x v="70"/>
    <x v="13"/>
    <x v="2"/>
    <x v="10"/>
    <x v="4"/>
    <m/>
    <x v="0"/>
    <x v="0"/>
    <m/>
    <x v="0"/>
    <x v="0"/>
    <n v="0"/>
    <n v="0"/>
    <x v="0"/>
  </r>
  <r>
    <x v="113"/>
    <x v="71"/>
    <x v="13"/>
    <x v="2"/>
    <x v="10"/>
    <x v="4"/>
    <m/>
    <x v="0"/>
    <x v="0"/>
    <m/>
    <x v="0"/>
    <x v="0"/>
    <n v="0"/>
    <n v="0"/>
    <x v="0"/>
  </r>
  <r>
    <x v="220"/>
    <x v="72"/>
    <x v="13"/>
    <x v="2"/>
    <x v="6"/>
    <x v="4"/>
    <m/>
    <x v="0"/>
    <x v="0"/>
    <m/>
    <x v="0"/>
    <x v="0"/>
    <n v="0"/>
    <n v="0"/>
    <x v="0"/>
  </r>
  <r>
    <x v="115"/>
    <x v="73"/>
    <x v="13"/>
    <x v="2"/>
    <x v="30"/>
    <x v="4"/>
    <m/>
    <x v="0"/>
    <x v="0"/>
    <m/>
    <x v="0"/>
    <x v="0"/>
    <n v="0"/>
    <n v="0"/>
    <x v="0"/>
  </r>
  <r>
    <x v="116"/>
    <x v="74"/>
    <x v="5"/>
    <x v="2"/>
    <x v="47"/>
    <x v="5"/>
    <m/>
    <x v="0"/>
    <x v="0"/>
    <m/>
    <x v="0"/>
    <x v="0"/>
    <n v="0"/>
    <n v="0"/>
    <x v="0"/>
  </r>
  <r>
    <x v="117"/>
    <x v="0"/>
    <x v="0"/>
    <x v="0"/>
    <x v="0"/>
    <x v="0"/>
    <m/>
    <x v="0"/>
    <x v="0"/>
    <m/>
    <x v="0"/>
    <x v="0"/>
    <n v="0"/>
    <n v="0"/>
    <x v="0"/>
  </r>
  <r>
    <x v="247"/>
    <x v="75"/>
    <x v="4"/>
    <x v="1"/>
    <x v="135"/>
    <x v="4"/>
    <m/>
    <x v="0"/>
    <x v="0"/>
    <m/>
    <x v="0"/>
    <x v="0"/>
    <n v="0"/>
    <n v="0"/>
    <x v="0"/>
  </r>
  <r>
    <x v="248"/>
    <x v="76"/>
    <x v="4"/>
    <x v="1"/>
    <x v="153"/>
    <x v="4"/>
    <m/>
    <x v="0"/>
    <x v="0"/>
    <m/>
    <x v="0"/>
    <x v="0"/>
    <n v="0"/>
    <n v="0"/>
    <x v="0"/>
  </r>
  <r>
    <x v="223"/>
    <x v="78"/>
    <x v="4"/>
    <x v="1"/>
    <x v="130"/>
    <x v="4"/>
    <m/>
    <x v="0"/>
    <x v="0"/>
    <m/>
    <x v="0"/>
    <x v="0"/>
    <n v="0"/>
    <n v="0"/>
    <x v="0"/>
  </r>
  <r>
    <x v="122"/>
    <x v="0"/>
    <x v="0"/>
    <x v="0"/>
    <x v="0"/>
    <x v="0"/>
    <m/>
    <x v="0"/>
    <x v="0"/>
    <m/>
    <x v="0"/>
    <x v="0"/>
    <n v="0"/>
    <n v="0"/>
    <x v="0"/>
  </r>
  <r>
    <x v="123"/>
    <x v="79"/>
    <x v="11"/>
    <x v="2"/>
    <x v="146"/>
    <x v="4"/>
    <m/>
    <x v="0"/>
    <x v="0"/>
    <m/>
    <x v="0"/>
    <x v="0"/>
    <n v="0"/>
    <n v="0"/>
    <x v="0"/>
  </r>
  <r>
    <x v="124"/>
    <x v="30"/>
    <x v="11"/>
    <x v="5"/>
    <x v="2"/>
    <x v="4"/>
    <n v="54.03"/>
    <x v="0"/>
    <x v="0"/>
    <m/>
    <x v="0"/>
    <x v="0"/>
    <n v="54.03"/>
    <n v="108.06"/>
    <x v="18"/>
  </r>
  <r>
    <x v="226"/>
    <x v="80"/>
    <x v="14"/>
    <x v="2"/>
    <x v="48"/>
    <x v="4"/>
    <m/>
    <x v="0"/>
    <x v="0"/>
    <m/>
    <x v="0"/>
    <x v="0"/>
    <n v="0"/>
    <n v="0"/>
    <x v="0"/>
  </r>
  <r>
    <x v="250"/>
    <x v="0"/>
    <x v="0"/>
    <x v="0"/>
    <x v="0"/>
    <x v="0"/>
    <m/>
    <x v="0"/>
    <x v="0"/>
    <m/>
    <x v="0"/>
    <x v="0"/>
    <n v="0"/>
    <n v="0"/>
    <x v="0"/>
  </r>
  <r>
    <x v="102"/>
    <x v="0"/>
    <x v="0"/>
    <x v="0"/>
    <x v="0"/>
    <x v="0"/>
    <m/>
    <x v="0"/>
    <x v="0"/>
    <m/>
    <x v="0"/>
    <x v="0"/>
    <n v="0"/>
    <n v="0"/>
    <x v="0"/>
  </r>
  <r>
    <x v="103"/>
    <x v="0"/>
    <x v="0"/>
    <x v="2"/>
    <x v="50"/>
    <x v="0"/>
    <m/>
    <x v="0"/>
    <x v="0"/>
    <m/>
    <x v="0"/>
    <x v="0"/>
    <n v="0"/>
    <n v="0"/>
    <x v="0"/>
  </r>
  <r>
    <x v="104"/>
    <x v="63"/>
    <x v="10"/>
    <x v="2"/>
    <x v="10"/>
    <x v="4"/>
    <n v="32.19"/>
    <x v="0"/>
    <x v="0"/>
    <m/>
    <x v="0"/>
    <x v="0"/>
    <n v="32.19"/>
    <n v="128.76"/>
    <x v="34"/>
  </r>
  <r>
    <x v="105"/>
    <x v="64"/>
    <x v="11"/>
    <x v="2"/>
    <x v="6"/>
    <x v="4"/>
    <m/>
    <x v="0"/>
    <x v="0"/>
    <m/>
    <x v="0"/>
    <x v="0"/>
    <n v="0"/>
    <n v="0"/>
    <x v="0"/>
  </r>
  <r>
    <x v="106"/>
    <x v="0"/>
    <x v="0"/>
    <x v="3"/>
    <x v="50"/>
    <x v="0"/>
    <m/>
    <x v="0"/>
    <x v="0"/>
    <m/>
    <x v="0"/>
    <x v="0"/>
    <n v="0"/>
    <n v="0"/>
    <x v="0"/>
  </r>
  <r>
    <x v="107"/>
    <x v="65"/>
    <x v="11"/>
    <x v="2"/>
    <x v="10"/>
    <x v="4"/>
    <m/>
    <x v="0"/>
    <x v="0"/>
    <m/>
    <x v="0"/>
    <x v="0"/>
    <n v="0"/>
    <n v="0"/>
    <x v="0"/>
  </r>
  <r>
    <x v="108"/>
    <x v="66"/>
    <x v="12"/>
    <x v="2"/>
    <x v="10"/>
    <x v="7"/>
    <m/>
    <x v="0"/>
    <x v="0"/>
    <m/>
    <x v="0"/>
    <x v="0"/>
    <n v="0"/>
    <n v="0"/>
    <x v="0"/>
  </r>
  <r>
    <x v="109"/>
    <x v="67"/>
    <x v="13"/>
    <x v="2"/>
    <x v="5"/>
    <x v="4"/>
    <m/>
    <x v="0"/>
    <x v="0"/>
    <m/>
    <x v="0"/>
    <x v="0"/>
    <n v="0"/>
    <n v="0"/>
    <x v="0"/>
  </r>
  <r>
    <x v="110"/>
    <x v="68"/>
    <x v="13"/>
    <x v="2"/>
    <x v="5"/>
    <x v="4"/>
    <m/>
    <x v="0"/>
    <x v="0"/>
    <m/>
    <x v="0"/>
    <x v="0"/>
    <n v="0"/>
    <n v="0"/>
    <x v="0"/>
  </r>
  <r>
    <x v="111"/>
    <x v="69"/>
    <x v="13"/>
    <x v="2"/>
    <x v="5"/>
    <x v="4"/>
    <m/>
    <x v="0"/>
    <x v="0"/>
    <m/>
    <x v="0"/>
    <x v="0"/>
    <n v="0"/>
    <n v="0"/>
    <x v="0"/>
  </r>
  <r>
    <x v="112"/>
    <x v="70"/>
    <x v="13"/>
    <x v="2"/>
    <x v="10"/>
    <x v="4"/>
    <m/>
    <x v="0"/>
    <x v="0"/>
    <m/>
    <x v="0"/>
    <x v="0"/>
    <n v="0"/>
    <n v="0"/>
    <x v="0"/>
  </r>
  <r>
    <x v="113"/>
    <x v="71"/>
    <x v="13"/>
    <x v="2"/>
    <x v="10"/>
    <x v="4"/>
    <m/>
    <x v="0"/>
    <x v="0"/>
    <m/>
    <x v="0"/>
    <x v="0"/>
    <n v="0"/>
    <n v="0"/>
    <x v="0"/>
  </r>
  <r>
    <x v="220"/>
    <x v="72"/>
    <x v="13"/>
    <x v="2"/>
    <x v="6"/>
    <x v="4"/>
    <m/>
    <x v="0"/>
    <x v="0"/>
    <m/>
    <x v="0"/>
    <x v="0"/>
    <n v="0"/>
    <n v="0"/>
    <x v="0"/>
  </r>
  <r>
    <x v="115"/>
    <x v="73"/>
    <x v="13"/>
    <x v="2"/>
    <x v="30"/>
    <x v="4"/>
    <m/>
    <x v="0"/>
    <x v="0"/>
    <m/>
    <x v="0"/>
    <x v="0"/>
    <n v="0"/>
    <n v="0"/>
    <x v="0"/>
  </r>
  <r>
    <x v="117"/>
    <x v="0"/>
    <x v="0"/>
    <x v="0"/>
    <x v="0"/>
    <x v="0"/>
    <m/>
    <x v="0"/>
    <x v="0"/>
    <m/>
    <x v="0"/>
    <x v="0"/>
    <n v="0"/>
    <n v="0"/>
    <x v="0"/>
  </r>
  <r>
    <x v="247"/>
    <x v="75"/>
    <x v="4"/>
    <x v="1"/>
    <x v="154"/>
    <x v="4"/>
    <m/>
    <x v="0"/>
    <x v="0"/>
    <m/>
    <x v="0"/>
    <x v="0"/>
    <n v="0"/>
    <n v="0"/>
    <x v="0"/>
  </r>
  <r>
    <x v="248"/>
    <x v="76"/>
    <x v="4"/>
    <x v="1"/>
    <x v="154"/>
    <x v="4"/>
    <m/>
    <x v="0"/>
    <x v="0"/>
    <m/>
    <x v="0"/>
    <x v="0"/>
    <n v="0"/>
    <n v="0"/>
    <x v="0"/>
  </r>
  <r>
    <x v="122"/>
    <x v="0"/>
    <x v="0"/>
    <x v="0"/>
    <x v="0"/>
    <x v="0"/>
    <m/>
    <x v="0"/>
    <x v="0"/>
    <m/>
    <x v="0"/>
    <x v="0"/>
    <n v="0"/>
    <n v="0"/>
    <x v="0"/>
  </r>
  <r>
    <x v="123"/>
    <x v="79"/>
    <x v="11"/>
    <x v="2"/>
    <x v="96"/>
    <x v="4"/>
    <m/>
    <x v="0"/>
    <x v="0"/>
    <m/>
    <x v="0"/>
    <x v="0"/>
    <n v="0"/>
    <n v="0"/>
    <x v="0"/>
  </r>
  <r>
    <x v="124"/>
    <x v="30"/>
    <x v="11"/>
    <x v="5"/>
    <x v="2"/>
    <x v="4"/>
    <n v="54.03"/>
    <x v="0"/>
    <x v="0"/>
    <m/>
    <x v="0"/>
    <x v="0"/>
    <n v="54.03"/>
    <n v="108.06"/>
    <x v="18"/>
  </r>
  <r>
    <x v="251"/>
    <x v="0"/>
    <x v="0"/>
    <x v="0"/>
    <x v="0"/>
    <x v="0"/>
    <m/>
    <x v="0"/>
    <x v="0"/>
    <m/>
    <x v="0"/>
    <x v="0"/>
    <n v="0"/>
    <n v="0"/>
    <x v="0"/>
  </r>
  <r>
    <x v="102"/>
    <x v="0"/>
    <x v="0"/>
    <x v="0"/>
    <x v="0"/>
    <x v="0"/>
    <m/>
    <x v="0"/>
    <x v="0"/>
    <m/>
    <x v="0"/>
    <x v="0"/>
    <n v="0"/>
    <n v="0"/>
    <x v="0"/>
  </r>
  <r>
    <x v="252"/>
    <x v="0"/>
    <x v="0"/>
    <x v="2"/>
    <x v="50"/>
    <x v="0"/>
    <m/>
    <x v="0"/>
    <x v="0"/>
    <m/>
    <x v="0"/>
    <x v="0"/>
    <n v="0"/>
    <n v="0"/>
    <x v="0"/>
  </r>
  <r>
    <x v="104"/>
    <x v="63"/>
    <x v="10"/>
    <x v="2"/>
    <x v="10"/>
    <x v="4"/>
    <n v="32.19"/>
    <x v="0"/>
    <x v="0"/>
    <m/>
    <x v="0"/>
    <x v="0"/>
    <n v="32.19"/>
    <n v="128.76"/>
    <x v="34"/>
  </r>
  <r>
    <x v="105"/>
    <x v="64"/>
    <x v="11"/>
    <x v="2"/>
    <x v="6"/>
    <x v="4"/>
    <m/>
    <x v="0"/>
    <x v="0"/>
    <m/>
    <x v="0"/>
    <x v="0"/>
    <n v="0"/>
    <n v="0"/>
    <x v="0"/>
  </r>
  <r>
    <x v="106"/>
    <x v="0"/>
    <x v="0"/>
    <x v="3"/>
    <x v="50"/>
    <x v="0"/>
    <m/>
    <x v="0"/>
    <x v="0"/>
    <m/>
    <x v="0"/>
    <x v="0"/>
    <n v="0"/>
    <n v="0"/>
    <x v="0"/>
  </r>
  <r>
    <x v="107"/>
    <x v="65"/>
    <x v="11"/>
    <x v="2"/>
    <x v="10"/>
    <x v="4"/>
    <m/>
    <x v="0"/>
    <x v="0"/>
    <m/>
    <x v="0"/>
    <x v="0"/>
    <n v="0"/>
    <n v="0"/>
    <x v="0"/>
  </r>
  <r>
    <x v="108"/>
    <x v="66"/>
    <x v="12"/>
    <x v="2"/>
    <x v="10"/>
    <x v="7"/>
    <m/>
    <x v="0"/>
    <x v="0"/>
    <m/>
    <x v="0"/>
    <x v="0"/>
    <n v="0"/>
    <n v="0"/>
    <x v="0"/>
  </r>
  <r>
    <x v="109"/>
    <x v="67"/>
    <x v="13"/>
    <x v="2"/>
    <x v="5"/>
    <x v="4"/>
    <m/>
    <x v="0"/>
    <x v="0"/>
    <m/>
    <x v="0"/>
    <x v="0"/>
    <n v="0"/>
    <n v="0"/>
    <x v="0"/>
  </r>
  <r>
    <x v="110"/>
    <x v="68"/>
    <x v="13"/>
    <x v="2"/>
    <x v="5"/>
    <x v="4"/>
    <m/>
    <x v="0"/>
    <x v="0"/>
    <m/>
    <x v="0"/>
    <x v="0"/>
    <n v="0"/>
    <n v="0"/>
    <x v="0"/>
  </r>
  <r>
    <x v="111"/>
    <x v="69"/>
    <x v="13"/>
    <x v="2"/>
    <x v="5"/>
    <x v="4"/>
    <m/>
    <x v="0"/>
    <x v="0"/>
    <m/>
    <x v="0"/>
    <x v="0"/>
    <n v="0"/>
    <n v="0"/>
    <x v="0"/>
  </r>
  <r>
    <x v="112"/>
    <x v="70"/>
    <x v="13"/>
    <x v="2"/>
    <x v="10"/>
    <x v="4"/>
    <m/>
    <x v="0"/>
    <x v="0"/>
    <m/>
    <x v="0"/>
    <x v="0"/>
    <n v="0"/>
    <n v="0"/>
    <x v="0"/>
  </r>
  <r>
    <x v="113"/>
    <x v="71"/>
    <x v="13"/>
    <x v="2"/>
    <x v="10"/>
    <x v="4"/>
    <m/>
    <x v="0"/>
    <x v="0"/>
    <m/>
    <x v="0"/>
    <x v="0"/>
    <n v="0"/>
    <n v="0"/>
    <x v="0"/>
  </r>
  <r>
    <x v="220"/>
    <x v="72"/>
    <x v="13"/>
    <x v="2"/>
    <x v="6"/>
    <x v="4"/>
    <m/>
    <x v="0"/>
    <x v="0"/>
    <m/>
    <x v="0"/>
    <x v="0"/>
    <n v="0"/>
    <n v="0"/>
    <x v="0"/>
  </r>
  <r>
    <x v="115"/>
    <x v="73"/>
    <x v="13"/>
    <x v="2"/>
    <x v="30"/>
    <x v="4"/>
    <m/>
    <x v="0"/>
    <x v="0"/>
    <m/>
    <x v="0"/>
    <x v="0"/>
    <n v="0"/>
    <n v="0"/>
    <x v="0"/>
  </r>
  <r>
    <x v="116"/>
    <x v="74"/>
    <x v="5"/>
    <x v="2"/>
    <x v="47"/>
    <x v="5"/>
    <m/>
    <x v="0"/>
    <x v="0"/>
    <m/>
    <x v="0"/>
    <x v="0"/>
    <n v="0"/>
    <n v="0"/>
    <x v="0"/>
  </r>
  <r>
    <x v="117"/>
    <x v="0"/>
    <x v="0"/>
    <x v="0"/>
    <x v="0"/>
    <x v="0"/>
    <m/>
    <x v="0"/>
    <x v="0"/>
    <m/>
    <x v="0"/>
    <x v="0"/>
    <n v="0"/>
    <n v="0"/>
    <x v="0"/>
  </r>
  <r>
    <x v="247"/>
    <x v="75"/>
    <x v="4"/>
    <x v="1"/>
    <x v="155"/>
    <x v="4"/>
    <m/>
    <x v="0"/>
    <x v="0"/>
    <m/>
    <x v="0"/>
    <x v="0"/>
    <n v="0"/>
    <n v="0"/>
    <x v="0"/>
  </r>
  <r>
    <x v="248"/>
    <x v="76"/>
    <x v="4"/>
    <x v="1"/>
    <x v="156"/>
    <x v="4"/>
    <m/>
    <x v="0"/>
    <x v="0"/>
    <m/>
    <x v="0"/>
    <x v="0"/>
    <n v="0"/>
    <n v="0"/>
    <x v="0"/>
  </r>
  <r>
    <x v="223"/>
    <x v="78"/>
    <x v="4"/>
    <x v="1"/>
    <x v="130"/>
    <x v="4"/>
    <m/>
    <x v="0"/>
    <x v="0"/>
    <m/>
    <x v="0"/>
    <x v="0"/>
    <n v="0"/>
    <n v="0"/>
    <x v="0"/>
  </r>
  <r>
    <x v="122"/>
    <x v="0"/>
    <x v="0"/>
    <x v="0"/>
    <x v="0"/>
    <x v="0"/>
    <m/>
    <x v="0"/>
    <x v="0"/>
    <m/>
    <x v="0"/>
    <x v="0"/>
    <n v="0"/>
    <n v="0"/>
    <x v="0"/>
  </r>
  <r>
    <x v="123"/>
    <x v="79"/>
    <x v="11"/>
    <x v="2"/>
    <x v="146"/>
    <x v="4"/>
    <m/>
    <x v="0"/>
    <x v="0"/>
    <m/>
    <x v="0"/>
    <x v="0"/>
    <n v="0"/>
    <n v="0"/>
    <x v="0"/>
  </r>
  <r>
    <x v="124"/>
    <x v="30"/>
    <x v="11"/>
    <x v="5"/>
    <x v="2"/>
    <x v="4"/>
    <n v="54.03"/>
    <x v="0"/>
    <x v="0"/>
    <m/>
    <x v="0"/>
    <x v="0"/>
    <n v="54.03"/>
    <n v="108.06"/>
    <x v="18"/>
  </r>
  <r>
    <x v="226"/>
    <x v="80"/>
    <x v="14"/>
    <x v="2"/>
    <x v="48"/>
    <x v="4"/>
    <m/>
    <x v="0"/>
    <x v="0"/>
    <m/>
    <x v="0"/>
    <x v="0"/>
    <n v="0"/>
    <n v="0"/>
    <x v="0"/>
  </r>
  <r>
    <x v="253"/>
    <x v="0"/>
    <x v="0"/>
    <x v="0"/>
    <x v="0"/>
    <x v="0"/>
    <m/>
    <x v="0"/>
    <x v="0"/>
    <m/>
    <x v="0"/>
    <x v="0"/>
    <n v="0"/>
    <n v="0"/>
    <x v="0"/>
  </r>
  <r>
    <x v="102"/>
    <x v="0"/>
    <x v="0"/>
    <x v="0"/>
    <x v="0"/>
    <x v="0"/>
    <m/>
    <x v="0"/>
    <x v="0"/>
    <m/>
    <x v="0"/>
    <x v="0"/>
    <n v="0"/>
    <n v="0"/>
    <x v="0"/>
  </r>
  <r>
    <x v="252"/>
    <x v="0"/>
    <x v="0"/>
    <x v="2"/>
    <x v="50"/>
    <x v="0"/>
    <m/>
    <x v="0"/>
    <x v="0"/>
    <m/>
    <x v="0"/>
    <x v="0"/>
    <n v="0"/>
    <n v="0"/>
    <x v="0"/>
  </r>
  <r>
    <x v="104"/>
    <x v="63"/>
    <x v="10"/>
    <x v="2"/>
    <x v="10"/>
    <x v="4"/>
    <n v="32.19"/>
    <x v="0"/>
    <x v="0"/>
    <m/>
    <x v="0"/>
    <x v="0"/>
    <n v="32.19"/>
    <n v="128.76"/>
    <x v="34"/>
  </r>
  <r>
    <x v="105"/>
    <x v="64"/>
    <x v="11"/>
    <x v="2"/>
    <x v="6"/>
    <x v="4"/>
    <m/>
    <x v="0"/>
    <x v="0"/>
    <m/>
    <x v="0"/>
    <x v="0"/>
    <n v="0"/>
    <n v="0"/>
    <x v="0"/>
  </r>
  <r>
    <x v="106"/>
    <x v="0"/>
    <x v="0"/>
    <x v="3"/>
    <x v="50"/>
    <x v="0"/>
    <m/>
    <x v="0"/>
    <x v="0"/>
    <m/>
    <x v="0"/>
    <x v="0"/>
    <n v="0"/>
    <n v="0"/>
    <x v="0"/>
  </r>
  <r>
    <x v="107"/>
    <x v="65"/>
    <x v="11"/>
    <x v="2"/>
    <x v="10"/>
    <x v="4"/>
    <m/>
    <x v="0"/>
    <x v="0"/>
    <m/>
    <x v="0"/>
    <x v="0"/>
    <n v="0"/>
    <n v="0"/>
    <x v="0"/>
  </r>
  <r>
    <x v="108"/>
    <x v="66"/>
    <x v="12"/>
    <x v="2"/>
    <x v="10"/>
    <x v="7"/>
    <m/>
    <x v="0"/>
    <x v="0"/>
    <m/>
    <x v="0"/>
    <x v="0"/>
    <n v="0"/>
    <n v="0"/>
    <x v="0"/>
  </r>
  <r>
    <x v="109"/>
    <x v="67"/>
    <x v="13"/>
    <x v="2"/>
    <x v="5"/>
    <x v="4"/>
    <m/>
    <x v="0"/>
    <x v="0"/>
    <m/>
    <x v="0"/>
    <x v="0"/>
    <n v="0"/>
    <n v="0"/>
    <x v="0"/>
  </r>
  <r>
    <x v="110"/>
    <x v="68"/>
    <x v="13"/>
    <x v="2"/>
    <x v="5"/>
    <x v="4"/>
    <m/>
    <x v="0"/>
    <x v="0"/>
    <m/>
    <x v="0"/>
    <x v="0"/>
    <n v="0"/>
    <n v="0"/>
    <x v="0"/>
  </r>
  <r>
    <x v="111"/>
    <x v="69"/>
    <x v="13"/>
    <x v="2"/>
    <x v="5"/>
    <x v="4"/>
    <m/>
    <x v="0"/>
    <x v="0"/>
    <m/>
    <x v="0"/>
    <x v="0"/>
    <n v="0"/>
    <n v="0"/>
    <x v="0"/>
  </r>
  <r>
    <x v="112"/>
    <x v="70"/>
    <x v="13"/>
    <x v="2"/>
    <x v="10"/>
    <x v="4"/>
    <m/>
    <x v="0"/>
    <x v="0"/>
    <m/>
    <x v="0"/>
    <x v="0"/>
    <n v="0"/>
    <n v="0"/>
    <x v="0"/>
  </r>
  <r>
    <x v="113"/>
    <x v="71"/>
    <x v="13"/>
    <x v="2"/>
    <x v="10"/>
    <x v="4"/>
    <m/>
    <x v="0"/>
    <x v="0"/>
    <m/>
    <x v="0"/>
    <x v="0"/>
    <n v="0"/>
    <n v="0"/>
    <x v="0"/>
  </r>
  <r>
    <x v="220"/>
    <x v="72"/>
    <x v="13"/>
    <x v="2"/>
    <x v="6"/>
    <x v="4"/>
    <m/>
    <x v="0"/>
    <x v="0"/>
    <m/>
    <x v="0"/>
    <x v="0"/>
    <n v="0"/>
    <n v="0"/>
    <x v="0"/>
  </r>
  <r>
    <x v="115"/>
    <x v="73"/>
    <x v="13"/>
    <x v="2"/>
    <x v="30"/>
    <x v="4"/>
    <m/>
    <x v="0"/>
    <x v="0"/>
    <m/>
    <x v="0"/>
    <x v="0"/>
    <n v="0"/>
    <n v="0"/>
    <x v="0"/>
  </r>
  <r>
    <x v="116"/>
    <x v="74"/>
    <x v="5"/>
    <x v="2"/>
    <x v="47"/>
    <x v="5"/>
    <m/>
    <x v="0"/>
    <x v="0"/>
    <m/>
    <x v="0"/>
    <x v="0"/>
    <n v="0"/>
    <n v="0"/>
    <x v="0"/>
  </r>
  <r>
    <x v="117"/>
    <x v="0"/>
    <x v="0"/>
    <x v="0"/>
    <x v="0"/>
    <x v="0"/>
    <m/>
    <x v="0"/>
    <x v="0"/>
    <m/>
    <x v="0"/>
    <x v="0"/>
    <n v="0"/>
    <n v="0"/>
    <x v="0"/>
  </r>
  <r>
    <x v="247"/>
    <x v="75"/>
    <x v="4"/>
    <x v="1"/>
    <x v="155"/>
    <x v="4"/>
    <m/>
    <x v="0"/>
    <x v="0"/>
    <m/>
    <x v="0"/>
    <x v="0"/>
    <n v="0"/>
    <n v="0"/>
    <x v="0"/>
  </r>
  <r>
    <x v="248"/>
    <x v="76"/>
    <x v="4"/>
    <x v="1"/>
    <x v="157"/>
    <x v="4"/>
    <m/>
    <x v="0"/>
    <x v="0"/>
    <m/>
    <x v="0"/>
    <x v="0"/>
    <n v="0"/>
    <n v="0"/>
    <x v="0"/>
  </r>
  <r>
    <x v="223"/>
    <x v="78"/>
    <x v="4"/>
    <x v="1"/>
    <x v="130"/>
    <x v="4"/>
    <m/>
    <x v="0"/>
    <x v="0"/>
    <m/>
    <x v="0"/>
    <x v="0"/>
    <n v="0"/>
    <n v="0"/>
    <x v="0"/>
  </r>
  <r>
    <x v="122"/>
    <x v="0"/>
    <x v="0"/>
    <x v="0"/>
    <x v="0"/>
    <x v="0"/>
    <m/>
    <x v="0"/>
    <x v="0"/>
    <m/>
    <x v="0"/>
    <x v="0"/>
    <n v="0"/>
    <n v="0"/>
    <x v="0"/>
  </r>
  <r>
    <x v="123"/>
    <x v="79"/>
    <x v="11"/>
    <x v="2"/>
    <x v="146"/>
    <x v="4"/>
    <m/>
    <x v="0"/>
    <x v="0"/>
    <m/>
    <x v="0"/>
    <x v="0"/>
    <n v="0"/>
    <n v="0"/>
    <x v="0"/>
  </r>
  <r>
    <x v="124"/>
    <x v="30"/>
    <x v="11"/>
    <x v="5"/>
    <x v="2"/>
    <x v="4"/>
    <n v="54.03"/>
    <x v="0"/>
    <x v="0"/>
    <m/>
    <x v="0"/>
    <x v="0"/>
    <n v="54.03"/>
    <n v="108.06"/>
    <x v="18"/>
  </r>
  <r>
    <x v="226"/>
    <x v="80"/>
    <x v="14"/>
    <x v="2"/>
    <x v="48"/>
    <x v="4"/>
    <m/>
    <x v="0"/>
    <x v="0"/>
    <m/>
    <x v="0"/>
    <x v="0"/>
    <n v="0"/>
    <n v="0"/>
    <x v="0"/>
  </r>
  <r>
    <x v="254"/>
    <x v="0"/>
    <x v="0"/>
    <x v="0"/>
    <x v="0"/>
    <x v="0"/>
    <m/>
    <x v="0"/>
    <x v="0"/>
    <m/>
    <x v="0"/>
    <x v="0"/>
    <n v="0"/>
    <n v="0"/>
    <x v="0"/>
  </r>
  <r>
    <x v="255"/>
    <x v="0"/>
    <x v="0"/>
    <x v="0"/>
    <x v="0"/>
    <x v="0"/>
    <m/>
    <x v="0"/>
    <x v="0"/>
    <m/>
    <x v="0"/>
    <x v="0"/>
    <n v="0"/>
    <n v="0"/>
    <x v="0"/>
  </r>
  <r>
    <x v="102"/>
    <x v="0"/>
    <x v="0"/>
    <x v="0"/>
    <x v="0"/>
    <x v="0"/>
    <m/>
    <x v="0"/>
    <x v="0"/>
    <m/>
    <x v="0"/>
    <x v="0"/>
    <n v="0"/>
    <n v="0"/>
    <x v="0"/>
  </r>
  <r>
    <x v="103"/>
    <x v="0"/>
    <x v="0"/>
    <x v="2"/>
    <x v="48"/>
    <x v="0"/>
    <m/>
    <x v="0"/>
    <x v="0"/>
    <m/>
    <x v="0"/>
    <x v="0"/>
    <n v="0"/>
    <n v="0"/>
    <x v="0"/>
  </r>
  <r>
    <x v="104"/>
    <x v="63"/>
    <x v="10"/>
    <x v="2"/>
    <x v="2"/>
    <x v="4"/>
    <n v="32.19"/>
    <x v="0"/>
    <x v="0"/>
    <m/>
    <x v="0"/>
    <x v="0"/>
    <n v="32.19"/>
    <n v="64.38"/>
    <x v="34"/>
  </r>
  <r>
    <x v="105"/>
    <x v="64"/>
    <x v="11"/>
    <x v="2"/>
    <x v="123"/>
    <x v="4"/>
    <m/>
    <x v="0"/>
    <x v="0"/>
    <m/>
    <x v="0"/>
    <x v="0"/>
    <n v="0"/>
    <n v="0"/>
    <x v="0"/>
  </r>
  <r>
    <x v="106"/>
    <x v="0"/>
    <x v="0"/>
    <x v="3"/>
    <x v="49"/>
    <x v="0"/>
    <m/>
    <x v="0"/>
    <x v="0"/>
    <m/>
    <x v="0"/>
    <x v="0"/>
    <n v="0"/>
    <n v="0"/>
    <x v="0"/>
  </r>
  <r>
    <x v="107"/>
    <x v="65"/>
    <x v="11"/>
    <x v="2"/>
    <x v="15"/>
    <x v="4"/>
    <m/>
    <x v="0"/>
    <x v="0"/>
    <m/>
    <x v="0"/>
    <x v="0"/>
    <n v="0"/>
    <n v="0"/>
    <x v="0"/>
  </r>
  <r>
    <x v="108"/>
    <x v="66"/>
    <x v="12"/>
    <x v="2"/>
    <x v="15"/>
    <x v="7"/>
    <m/>
    <x v="0"/>
    <x v="0"/>
    <m/>
    <x v="0"/>
    <x v="0"/>
    <n v="0"/>
    <n v="0"/>
    <x v="0"/>
  </r>
  <r>
    <x v="109"/>
    <x v="67"/>
    <x v="13"/>
    <x v="2"/>
    <x v="124"/>
    <x v="4"/>
    <m/>
    <x v="0"/>
    <x v="0"/>
    <m/>
    <x v="0"/>
    <x v="0"/>
    <n v="0"/>
    <n v="0"/>
    <x v="0"/>
  </r>
  <r>
    <x v="110"/>
    <x v="68"/>
    <x v="13"/>
    <x v="2"/>
    <x v="124"/>
    <x v="4"/>
    <m/>
    <x v="0"/>
    <x v="0"/>
    <m/>
    <x v="0"/>
    <x v="0"/>
    <n v="0"/>
    <n v="0"/>
    <x v="0"/>
  </r>
  <r>
    <x v="111"/>
    <x v="69"/>
    <x v="13"/>
    <x v="2"/>
    <x v="124"/>
    <x v="4"/>
    <m/>
    <x v="0"/>
    <x v="0"/>
    <m/>
    <x v="0"/>
    <x v="0"/>
    <n v="0"/>
    <n v="0"/>
    <x v="0"/>
  </r>
  <r>
    <x v="112"/>
    <x v="70"/>
    <x v="13"/>
    <x v="2"/>
    <x v="15"/>
    <x v="4"/>
    <m/>
    <x v="0"/>
    <x v="0"/>
    <m/>
    <x v="0"/>
    <x v="0"/>
    <n v="0"/>
    <n v="0"/>
    <x v="0"/>
  </r>
  <r>
    <x v="113"/>
    <x v="71"/>
    <x v="13"/>
    <x v="2"/>
    <x v="15"/>
    <x v="4"/>
    <m/>
    <x v="0"/>
    <x v="0"/>
    <m/>
    <x v="0"/>
    <x v="0"/>
    <n v="0"/>
    <n v="0"/>
    <x v="0"/>
  </r>
  <r>
    <x v="114"/>
    <x v="72"/>
    <x v="13"/>
    <x v="2"/>
    <x v="19"/>
    <x v="4"/>
    <m/>
    <x v="0"/>
    <x v="0"/>
    <m/>
    <x v="0"/>
    <x v="0"/>
    <n v="0"/>
    <n v="0"/>
    <x v="0"/>
  </r>
  <r>
    <x v="115"/>
    <x v="73"/>
    <x v="13"/>
    <x v="2"/>
    <x v="123"/>
    <x v="4"/>
    <m/>
    <x v="0"/>
    <x v="0"/>
    <m/>
    <x v="0"/>
    <x v="0"/>
    <n v="0"/>
    <n v="0"/>
    <x v="0"/>
  </r>
  <r>
    <x v="116"/>
    <x v="74"/>
    <x v="5"/>
    <x v="2"/>
    <x v="47"/>
    <x v="5"/>
    <m/>
    <x v="0"/>
    <x v="0"/>
    <m/>
    <x v="0"/>
    <x v="0"/>
    <n v="0"/>
    <n v="0"/>
    <x v="0"/>
  </r>
  <r>
    <x v="117"/>
    <x v="0"/>
    <x v="0"/>
    <x v="0"/>
    <x v="0"/>
    <x v="0"/>
    <m/>
    <x v="0"/>
    <x v="0"/>
    <m/>
    <x v="0"/>
    <x v="0"/>
    <n v="0"/>
    <n v="0"/>
    <x v="0"/>
  </r>
  <r>
    <x v="118"/>
    <x v="75"/>
    <x v="4"/>
    <x v="1"/>
    <x v="129"/>
    <x v="4"/>
    <m/>
    <x v="0"/>
    <x v="0"/>
    <m/>
    <x v="0"/>
    <x v="0"/>
    <n v="0"/>
    <n v="0"/>
    <x v="0"/>
  </r>
  <r>
    <x v="119"/>
    <x v="76"/>
    <x v="4"/>
    <x v="1"/>
    <x v="126"/>
    <x v="4"/>
    <m/>
    <x v="0"/>
    <x v="0"/>
    <m/>
    <x v="0"/>
    <x v="0"/>
    <n v="0"/>
    <n v="0"/>
    <x v="0"/>
  </r>
  <r>
    <x v="121"/>
    <x v="78"/>
    <x v="4"/>
    <x v="1"/>
    <x v="130"/>
    <x v="4"/>
    <m/>
    <x v="0"/>
    <x v="0"/>
    <m/>
    <x v="0"/>
    <x v="0"/>
    <n v="0"/>
    <n v="0"/>
    <x v="0"/>
  </r>
  <r>
    <x v="122"/>
    <x v="0"/>
    <x v="0"/>
    <x v="0"/>
    <x v="0"/>
    <x v="0"/>
    <m/>
    <x v="0"/>
    <x v="0"/>
    <m/>
    <x v="0"/>
    <x v="0"/>
    <n v="0"/>
    <n v="0"/>
    <x v="0"/>
  </r>
  <r>
    <x v="123"/>
    <x v="79"/>
    <x v="11"/>
    <x v="2"/>
    <x v="74"/>
    <x v="4"/>
    <m/>
    <x v="0"/>
    <x v="0"/>
    <m/>
    <x v="0"/>
    <x v="0"/>
    <n v="0"/>
    <n v="0"/>
    <x v="0"/>
  </r>
  <r>
    <x v="124"/>
    <x v="30"/>
    <x v="11"/>
    <x v="5"/>
    <x v="3"/>
    <x v="4"/>
    <n v="54.03"/>
    <x v="0"/>
    <x v="0"/>
    <m/>
    <x v="0"/>
    <x v="0"/>
    <n v="54.03"/>
    <n v="54.03"/>
    <x v="18"/>
  </r>
  <r>
    <x v="125"/>
    <x v="80"/>
    <x v="14"/>
    <x v="2"/>
    <x v="48"/>
    <x v="4"/>
    <m/>
    <x v="0"/>
    <x v="0"/>
    <m/>
    <x v="0"/>
    <x v="0"/>
    <n v="0"/>
    <n v="0"/>
    <x v="0"/>
  </r>
  <r>
    <x v="256"/>
    <x v="0"/>
    <x v="0"/>
    <x v="0"/>
    <x v="0"/>
    <x v="0"/>
    <m/>
    <x v="0"/>
    <x v="0"/>
    <m/>
    <x v="0"/>
    <x v="0"/>
    <n v="0"/>
    <n v="0"/>
    <x v="0"/>
  </r>
  <r>
    <x v="102"/>
    <x v="0"/>
    <x v="0"/>
    <x v="0"/>
    <x v="0"/>
    <x v="0"/>
    <m/>
    <x v="0"/>
    <x v="0"/>
    <m/>
    <x v="0"/>
    <x v="0"/>
    <n v="0"/>
    <n v="0"/>
    <x v="0"/>
  </r>
  <r>
    <x v="103"/>
    <x v="0"/>
    <x v="0"/>
    <x v="2"/>
    <x v="48"/>
    <x v="0"/>
    <m/>
    <x v="0"/>
    <x v="0"/>
    <m/>
    <x v="0"/>
    <x v="0"/>
    <n v="0"/>
    <n v="0"/>
    <x v="0"/>
  </r>
  <r>
    <x v="104"/>
    <x v="63"/>
    <x v="10"/>
    <x v="2"/>
    <x v="2"/>
    <x v="4"/>
    <n v="32.19"/>
    <x v="0"/>
    <x v="0"/>
    <m/>
    <x v="0"/>
    <x v="0"/>
    <n v="32.19"/>
    <n v="64.38"/>
    <x v="34"/>
  </r>
  <r>
    <x v="105"/>
    <x v="64"/>
    <x v="11"/>
    <x v="2"/>
    <x v="123"/>
    <x v="4"/>
    <m/>
    <x v="0"/>
    <x v="0"/>
    <m/>
    <x v="0"/>
    <x v="0"/>
    <n v="0"/>
    <n v="0"/>
    <x v="0"/>
  </r>
  <r>
    <x v="106"/>
    <x v="0"/>
    <x v="0"/>
    <x v="3"/>
    <x v="49"/>
    <x v="0"/>
    <m/>
    <x v="0"/>
    <x v="0"/>
    <m/>
    <x v="0"/>
    <x v="0"/>
    <n v="0"/>
    <n v="0"/>
    <x v="0"/>
  </r>
  <r>
    <x v="107"/>
    <x v="65"/>
    <x v="11"/>
    <x v="2"/>
    <x v="15"/>
    <x v="4"/>
    <m/>
    <x v="0"/>
    <x v="0"/>
    <m/>
    <x v="0"/>
    <x v="0"/>
    <n v="0"/>
    <n v="0"/>
    <x v="0"/>
  </r>
  <r>
    <x v="108"/>
    <x v="66"/>
    <x v="12"/>
    <x v="2"/>
    <x v="15"/>
    <x v="7"/>
    <m/>
    <x v="0"/>
    <x v="0"/>
    <m/>
    <x v="0"/>
    <x v="0"/>
    <n v="0"/>
    <n v="0"/>
    <x v="0"/>
  </r>
  <r>
    <x v="109"/>
    <x v="67"/>
    <x v="13"/>
    <x v="2"/>
    <x v="124"/>
    <x v="4"/>
    <m/>
    <x v="0"/>
    <x v="0"/>
    <m/>
    <x v="0"/>
    <x v="0"/>
    <n v="0"/>
    <n v="0"/>
    <x v="0"/>
  </r>
  <r>
    <x v="110"/>
    <x v="68"/>
    <x v="13"/>
    <x v="2"/>
    <x v="124"/>
    <x v="4"/>
    <m/>
    <x v="0"/>
    <x v="0"/>
    <m/>
    <x v="0"/>
    <x v="0"/>
    <n v="0"/>
    <n v="0"/>
    <x v="0"/>
  </r>
  <r>
    <x v="111"/>
    <x v="69"/>
    <x v="13"/>
    <x v="2"/>
    <x v="124"/>
    <x v="4"/>
    <m/>
    <x v="0"/>
    <x v="0"/>
    <m/>
    <x v="0"/>
    <x v="0"/>
    <n v="0"/>
    <n v="0"/>
    <x v="0"/>
  </r>
  <r>
    <x v="112"/>
    <x v="70"/>
    <x v="13"/>
    <x v="2"/>
    <x v="15"/>
    <x v="4"/>
    <m/>
    <x v="0"/>
    <x v="0"/>
    <m/>
    <x v="0"/>
    <x v="0"/>
    <n v="0"/>
    <n v="0"/>
    <x v="0"/>
  </r>
  <r>
    <x v="113"/>
    <x v="71"/>
    <x v="13"/>
    <x v="2"/>
    <x v="15"/>
    <x v="4"/>
    <m/>
    <x v="0"/>
    <x v="0"/>
    <m/>
    <x v="0"/>
    <x v="0"/>
    <n v="0"/>
    <n v="0"/>
    <x v="0"/>
  </r>
  <r>
    <x v="114"/>
    <x v="72"/>
    <x v="13"/>
    <x v="2"/>
    <x v="19"/>
    <x v="4"/>
    <m/>
    <x v="0"/>
    <x v="0"/>
    <m/>
    <x v="0"/>
    <x v="0"/>
    <n v="0"/>
    <n v="0"/>
    <x v="0"/>
  </r>
  <r>
    <x v="115"/>
    <x v="73"/>
    <x v="13"/>
    <x v="2"/>
    <x v="123"/>
    <x v="4"/>
    <m/>
    <x v="0"/>
    <x v="0"/>
    <m/>
    <x v="0"/>
    <x v="0"/>
    <n v="0"/>
    <n v="0"/>
    <x v="0"/>
  </r>
  <r>
    <x v="116"/>
    <x v="74"/>
    <x v="5"/>
    <x v="2"/>
    <x v="47"/>
    <x v="5"/>
    <m/>
    <x v="0"/>
    <x v="0"/>
    <m/>
    <x v="0"/>
    <x v="0"/>
    <n v="0"/>
    <n v="0"/>
    <x v="0"/>
  </r>
  <r>
    <x v="117"/>
    <x v="0"/>
    <x v="0"/>
    <x v="0"/>
    <x v="0"/>
    <x v="0"/>
    <m/>
    <x v="0"/>
    <x v="0"/>
    <m/>
    <x v="0"/>
    <x v="0"/>
    <n v="0"/>
    <n v="0"/>
    <x v="0"/>
  </r>
  <r>
    <x v="118"/>
    <x v="75"/>
    <x v="4"/>
    <x v="1"/>
    <x v="129"/>
    <x v="4"/>
    <m/>
    <x v="0"/>
    <x v="0"/>
    <m/>
    <x v="0"/>
    <x v="0"/>
    <n v="0"/>
    <n v="0"/>
    <x v="0"/>
  </r>
  <r>
    <x v="119"/>
    <x v="76"/>
    <x v="4"/>
    <x v="1"/>
    <x v="157"/>
    <x v="4"/>
    <m/>
    <x v="0"/>
    <x v="0"/>
    <m/>
    <x v="0"/>
    <x v="0"/>
    <n v="0"/>
    <n v="0"/>
    <x v="0"/>
  </r>
  <r>
    <x v="121"/>
    <x v="78"/>
    <x v="4"/>
    <x v="1"/>
    <x v="130"/>
    <x v="4"/>
    <m/>
    <x v="0"/>
    <x v="0"/>
    <m/>
    <x v="0"/>
    <x v="0"/>
    <n v="0"/>
    <n v="0"/>
    <x v="0"/>
  </r>
  <r>
    <x v="122"/>
    <x v="0"/>
    <x v="0"/>
    <x v="0"/>
    <x v="0"/>
    <x v="0"/>
    <m/>
    <x v="0"/>
    <x v="0"/>
    <m/>
    <x v="0"/>
    <x v="0"/>
    <n v="0"/>
    <n v="0"/>
    <x v="0"/>
  </r>
  <r>
    <x v="123"/>
    <x v="79"/>
    <x v="11"/>
    <x v="2"/>
    <x v="74"/>
    <x v="4"/>
    <m/>
    <x v="0"/>
    <x v="0"/>
    <m/>
    <x v="0"/>
    <x v="0"/>
    <n v="0"/>
    <n v="0"/>
    <x v="0"/>
  </r>
  <r>
    <x v="124"/>
    <x v="30"/>
    <x v="11"/>
    <x v="5"/>
    <x v="3"/>
    <x v="4"/>
    <n v="54.03"/>
    <x v="0"/>
    <x v="0"/>
    <m/>
    <x v="0"/>
    <x v="0"/>
    <n v="54.03"/>
    <n v="54.03"/>
    <x v="18"/>
  </r>
  <r>
    <x v="125"/>
    <x v="80"/>
    <x v="14"/>
    <x v="2"/>
    <x v="48"/>
    <x v="4"/>
    <m/>
    <x v="0"/>
    <x v="0"/>
    <m/>
    <x v="0"/>
    <x v="0"/>
    <n v="0"/>
    <n v="0"/>
    <x v="0"/>
  </r>
  <r>
    <x v="257"/>
    <x v="0"/>
    <x v="0"/>
    <x v="0"/>
    <x v="0"/>
    <x v="0"/>
    <m/>
    <x v="0"/>
    <x v="0"/>
    <m/>
    <x v="0"/>
    <x v="0"/>
    <n v="0"/>
    <n v="0"/>
    <x v="0"/>
  </r>
  <r>
    <x v="102"/>
    <x v="0"/>
    <x v="0"/>
    <x v="0"/>
    <x v="0"/>
    <x v="0"/>
    <m/>
    <x v="0"/>
    <x v="0"/>
    <m/>
    <x v="0"/>
    <x v="0"/>
    <n v="0"/>
    <n v="0"/>
    <x v="0"/>
  </r>
  <r>
    <x v="103"/>
    <x v="0"/>
    <x v="0"/>
    <x v="2"/>
    <x v="48"/>
    <x v="0"/>
    <m/>
    <x v="0"/>
    <x v="0"/>
    <m/>
    <x v="0"/>
    <x v="0"/>
    <n v="0"/>
    <n v="0"/>
    <x v="0"/>
  </r>
  <r>
    <x v="104"/>
    <x v="63"/>
    <x v="10"/>
    <x v="2"/>
    <x v="2"/>
    <x v="4"/>
    <n v="32.19"/>
    <x v="0"/>
    <x v="0"/>
    <m/>
    <x v="0"/>
    <x v="0"/>
    <n v="32.19"/>
    <n v="64.38"/>
    <x v="34"/>
  </r>
  <r>
    <x v="105"/>
    <x v="64"/>
    <x v="11"/>
    <x v="2"/>
    <x v="123"/>
    <x v="4"/>
    <m/>
    <x v="0"/>
    <x v="0"/>
    <m/>
    <x v="0"/>
    <x v="0"/>
    <n v="0"/>
    <n v="0"/>
    <x v="0"/>
  </r>
  <r>
    <x v="106"/>
    <x v="0"/>
    <x v="0"/>
    <x v="3"/>
    <x v="49"/>
    <x v="0"/>
    <m/>
    <x v="0"/>
    <x v="0"/>
    <m/>
    <x v="0"/>
    <x v="0"/>
    <n v="0"/>
    <n v="0"/>
    <x v="0"/>
  </r>
  <r>
    <x v="107"/>
    <x v="65"/>
    <x v="11"/>
    <x v="2"/>
    <x v="15"/>
    <x v="4"/>
    <m/>
    <x v="0"/>
    <x v="0"/>
    <m/>
    <x v="0"/>
    <x v="0"/>
    <n v="0"/>
    <n v="0"/>
    <x v="0"/>
  </r>
  <r>
    <x v="108"/>
    <x v="66"/>
    <x v="12"/>
    <x v="2"/>
    <x v="15"/>
    <x v="7"/>
    <m/>
    <x v="0"/>
    <x v="0"/>
    <m/>
    <x v="0"/>
    <x v="0"/>
    <n v="0"/>
    <n v="0"/>
    <x v="0"/>
  </r>
  <r>
    <x v="109"/>
    <x v="67"/>
    <x v="13"/>
    <x v="2"/>
    <x v="124"/>
    <x v="4"/>
    <m/>
    <x v="0"/>
    <x v="0"/>
    <m/>
    <x v="0"/>
    <x v="0"/>
    <n v="0"/>
    <n v="0"/>
    <x v="0"/>
  </r>
  <r>
    <x v="110"/>
    <x v="68"/>
    <x v="13"/>
    <x v="2"/>
    <x v="124"/>
    <x v="4"/>
    <m/>
    <x v="0"/>
    <x v="0"/>
    <m/>
    <x v="0"/>
    <x v="0"/>
    <n v="0"/>
    <n v="0"/>
    <x v="0"/>
  </r>
  <r>
    <x v="111"/>
    <x v="69"/>
    <x v="13"/>
    <x v="2"/>
    <x v="124"/>
    <x v="4"/>
    <m/>
    <x v="0"/>
    <x v="0"/>
    <m/>
    <x v="0"/>
    <x v="0"/>
    <n v="0"/>
    <n v="0"/>
    <x v="0"/>
  </r>
  <r>
    <x v="112"/>
    <x v="70"/>
    <x v="13"/>
    <x v="2"/>
    <x v="15"/>
    <x v="4"/>
    <m/>
    <x v="0"/>
    <x v="0"/>
    <m/>
    <x v="0"/>
    <x v="0"/>
    <n v="0"/>
    <n v="0"/>
    <x v="0"/>
  </r>
  <r>
    <x v="113"/>
    <x v="71"/>
    <x v="13"/>
    <x v="2"/>
    <x v="15"/>
    <x v="4"/>
    <m/>
    <x v="0"/>
    <x v="0"/>
    <m/>
    <x v="0"/>
    <x v="0"/>
    <n v="0"/>
    <n v="0"/>
    <x v="0"/>
  </r>
  <r>
    <x v="114"/>
    <x v="72"/>
    <x v="13"/>
    <x v="2"/>
    <x v="19"/>
    <x v="4"/>
    <m/>
    <x v="0"/>
    <x v="0"/>
    <m/>
    <x v="0"/>
    <x v="0"/>
    <n v="0"/>
    <n v="0"/>
    <x v="0"/>
  </r>
  <r>
    <x v="115"/>
    <x v="73"/>
    <x v="13"/>
    <x v="2"/>
    <x v="123"/>
    <x v="4"/>
    <m/>
    <x v="0"/>
    <x v="0"/>
    <m/>
    <x v="0"/>
    <x v="0"/>
    <n v="0"/>
    <n v="0"/>
    <x v="0"/>
  </r>
  <r>
    <x v="116"/>
    <x v="74"/>
    <x v="5"/>
    <x v="2"/>
    <x v="47"/>
    <x v="5"/>
    <m/>
    <x v="0"/>
    <x v="0"/>
    <m/>
    <x v="0"/>
    <x v="0"/>
    <n v="0"/>
    <n v="0"/>
    <x v="0"/>
  </r>
  <r>
    <x v="117"/>
    <x v="0"/>
    <x v="0"/>
    <x v="0"/>
    <x v="0"/>
    <x v="0"/>
    <m/>
    <x v="0"/>
    <x v="0"/>
    <m/>
    <x v="0"/>
    <x v="0"/>
    <n v="0"/>
    <n v="0"/>
    <x v="0"/>
  </r>
  <r>
    <x v="118"/>
    <x v="75"/>
    <x v="4"/>
    <x v="1"/>
    <x v="129"/>
    <x v="4"/>
    <m/>
    <x v="0"/>
    <x v="0"/>
    <m/>
    <x v="0"/>
    <x v="0"/>
    <n v="0"/>
    <n v="0"/>
    <x v="0"/>
  </r>
  <r>
    <x v="119"/>
    <x v="76"/>
    <x v="4"/>
    <x v="1"/>
    <x v="126"/>
    <x v="4"/>
    <m/>
    <x v="0"/>
    <x v="0"/>
    <m/>
    <x v="0"/>
    <x v="0"/>
    <n v="0"/>
    <n v="0"/>
    <x v="0"/>
  </r>
  <r>
    <x v="120"/>
    <x v="77"/>
    <x v="4"/>
    <x v="1"/>
    <x v="127"/>
    <x v="4"/>
    <m/>
    <x v="0"/>
    <x v="0"/>
    <m/>
    <x v="0"/>
    <x v="0"/>
    <n v="0"/>
    <n v="0"/>
    <x v="0"/>
  </r>
  <r>
    <x v="121"/>
    <x v="78"/>
    <x v="4"/>
    <x v="1"/>
    <x v="128"/>
    <x v="4"/>
    <m/>
    <x v="0"/>
    <x v="0"/>
    <m/>
    <x v="0"/>
    <x v="0"/>
    <n v="0"/>
    <n v="0"/>
    <x v="0"/>
  </r>
  <r>
    <x v="122"/>
    <x v="0"/>
    <x v="0"/>
    <x v="0"/>
    <x v="0"/>
    <x v="0"/>
    <m/>
    <x v="0"/>
    <x v="0"/>
    <m/>
    <x v="0"/>
    <x v="0"/>
    <n v="0"/>
    <n v="0"/>
    <x v="0"/>
  </r>
  <r>
    <x v="123"/>
    <x v="79"/>
    <x v="11"/>
    <x v="2"/>
    <x v="74"/>
    <x v="4"/>
    <m/>
    <x v="0"/>
    <x v="0"/>
    <m/>
    <x v="0"/>
    <x v="0"/>
    <n v="0"/>
    <n v="0"/>
    <x v="0"/>
  </r>
  <r>
    <x v="124"/>
    <x v="30"/>
    <x v="11"/>
    <x v="5"/>
    <x v="3"/>
    <x v="4"/>
    <n v="54.03"/>
    <x v="0"/>
    <x v="0"/>
    <m/>
    <x v="0"/>
    <x v="0"/>
    <n v="54.03"/>
    <n v="54.03"/>
    <x v="18"/>
  </r>
  <r>
    <x v="125"/>
    <x v="80"/>
    <x v="14"/>
    <x v="2"/>
    <x v="50"/>
    <x v="4"/>
    <m/>
    <x v="0"/>
    <x v="0"/>
    <m/>
    <x v="0"/>
    <x v="0"/>
    <n v="0"/>
    <n v="0"/>
    <x v="0"/>
  </r>
  <r>
    <x v="258"/>
    <x v="0"/>
    <x v="0"/>
    <x v="0"/>
    <x v="0"/>
    <x v="0"/>
    <m/>
    <x v="0"/>
    <x v="0"/>
    <m/>
    <x v="0"/>
    <x v="0"/>
    <n v="0"/>
    <n v="0"/>
    <x v="0"/>
  </r>
  <r>
    <x v="102"/>
    <x v="0"/>
    <x v="0"/>
    <x v="0"/>
    <x v="0"/>
    <x v="0"/>
    <m/>
    <x v="0"/>
    <x v="0"/>
    <m/>
    <x v="0"/>
    <x v="0"/>
    <n v="0"/>
    <n v="0"/>
    <x v="0"/>
  </r>
  <r>
    <x v="103"/>
    <x v="0"/>
    <x v="0"/>
    <x v="2"/>
    <x v="47"/>
    <x v="0"/>
    <m/>
    <x v="0"/>
    <x v="0"/>
    <m/>
    <x v="0"/>
    <x v="0"/>
    <n v="0"/>
    <n v="0"/>
    <x v="0"/>
  </r>
  <r>
    <x v="104"/>
    <x v="63"/>
    <x v="10"/>
    <x v="2"/>
    <x v="47"/>
    <x v="4"/>
    <n v="32.19"/>
    <x v="0"/>
    <x v="0"/>
    <m/>
    <x v="0"/>
    <x v="0"/>
    <n v="32.19"/>
    <n v="32.19"/>
    <x v="34"/>
  </r>
  <r>
    <x v="105"/>
    <x v="64"/>
    <x v="11"/>
    <x v="2"/>
    <x v="49"/>
    <x v="4"/>
    <m/>
    <x v="0"/>
    <x v="0"/>
    <m/>
    <x v="0"/>
    <x v="0"/>
    <n v="0"/>
    <n v="0"/>
    <x v="0"/>
  </r>
  <r>
    <x v="106"/>
    <x v="0"/>
    <x v="0"/>
    <x v="3"/>
    <x v="48"/>
    <x v="0"/>
    <m/>
    <x v="0"/>
    <x v="0"/>
    <m/>
    <x v="0"/>
    <x v="0"/>
    <n v="0"/>
    <n v="0"/>
    <x v="0"/>
  </r>
  <r>
    <x v="107"/>
    <x v="65"/>
    <x v="11"/>
    <x v="2"/>
    <x v="2"/>
    <x v="4"/>
    <m/>
    <x v="0"/>
    <x v="0"/>
    <m/>
    <x v="0"/>
    <x v="0"/>
    <n v="0"/>
    <n v="0"/>
    <x v="0"/>
  </r>
  <r>
    <x v="108"/>
    <x v="66"/>
    <x v="12"/>
    <x v="2"/>
    <x v="2"/>
    <x v="7"/>
    <m/>
    <x v="0"/>
    <x v="0"/>
    <m/>
    <x v="0"/>
    <x v="0"/>
    <n v="0"/>
    <n v="0"/>
    <x v="0"/>
  </r>
  <r>
    <x v="109"/>
    <x v="67"/>
    <x v="13"/>
    <x v="2"/>
    <x v="20"/>
    <x v="4"/>
    <m/>
    <x v="0"/>
    <x v="0"/>
    <m/>
    <x v="0"/>
    <x v="0"/>
    <n v="0"/>
    <n v="0"/>
    <x v="0"/>
  </r>
  <r>
    <x v="110"/>
    <x v="68"/>
    <x v="13"/>
    <x v="2"/>
    <x v="20"/>
    <x v="4"/>
    <m/>
    <x v="0"/>
    <x v="0"/>
    <m/>
    <x v="0"/>
    <x v="0"/>
    <n v="0"/>
    <n v="0"/>
    <x v="0"/>
  </r>
  <r>
    <x v="111"/>
    <x v="69"/>
    <x v="13"/>
    <x v="2"/>
    <x v="20"/>
    <x v="4"/>
    <m/>
    <x v="0"/>
    <x v="0"/>
    <m/>
    <x v="0"/>
    <x v="0"/>
    <n v="0"/>
    <n v="0"/>
    <x v="0"/>
  </r>
  <r>
    <x v="112"/>
    <x v="70"/>
    <x v="13"/>
    <x v="2"/>
    <x v="2"/>
    <x v="4"/>
    <m/>
    <x v="0"/>
    <x v="0"/>
    <m/>
    <x v="0"/>
    <x v="0"/>
    <n v="0"/>
    <n v="0"/>
    <x v="0"/>
  </r>
  <r>
    <x v="113"/>
    <x v="71"/>
    <x v="13"/>
    <x v="2"/>
    <x v="2"/>
    <x v="4"/>
    <m/>
    <x v="0"/>
    <x v="0"/>
    <m/>
    <x v="0"/>
    <x v="0"/>
    <n v="0"/>
    <n v="0"/>
    <x v="0"/>
  </r>
  <r>
    <x v="114"/>
    <x v="72"/>
    <x v="13"/>
    <x v="2"/>
    <x v="123"/>
    <x v="4"/>
    <m/>
    <x v="0"/>
    <x v="0"/>
    <m/>
    <x v="0"/>
    <x v="0"/>
    <n v="0"/>
    <n v="0"/>
    <x v="0"/>
  </r>
  <r>
    <x v="115"/>
    <x v="73"/>
    <x v="13"/>
    <x v="2"/>
    <x v="10"/>
    <x v="4"/>
    <m/>
    <x v="0"/>
    <x v="0"/>
    <m/>
    <x v="0"/>
    <x v="0"/>
    <n v="0"/>
    <n v="0"/>
    <x v="0"/>
  </r>
  <r>
    <x v="116"/>
    <x v="74"/>
    <x v="5"/>
    <x v="2"/>
    <x v="47"/>
    <x v="5"/>
    <m/>
    <x v="0"/>
    <x v="0"/>
    <m/>
    <x v="0"/>
    <x v="0"/>
    <n v="0"/>
    <n v="0"/>
    <x v="0"/>
  </r>
  <r>
    <x v="117"/>
    <x v="0"/>
    <x v="0"/>
    <x v="0"/>
    <x v="0"/>
    <x v="0"/>
    <m/>
    <x v="0"/>
    <x v="0"/>
    <m/>
    <x v="0"/>
    <x v="0"/>
    <n v="0"/>
    <n v="0"/>
    <x v="0"/>
  </r>
  <r>
    <x v="118"/>
    <x v="75"/>
    <x v="4"/>
    <x v="1"/>
    <x v="158"/>
    <x v="4"/>
    <m/>
    <x v="0"/>
    <x v="0"/>
    <m/>
    <x v="0"/>
    <x v="0"/>
    <n v="0"/>
    <n v="0"/>
    <x v="0"/>
  </r>
  <r>
    <x v="119"/>
    <x v="76"/>
    <x v="4"/>
    <x v="1"/>
    <x v="159"/>
    <x v="4"/>
    <m/>
    <x v="0"/>
    <x v="0"/>
    <m/>
    <x v="0"/>
    <x v="0"/>
    <n v="0"/>
    <n v="0"/>
    <x v="0"/>
  </r>
  <r>
    <x v="121"/>
    <x v="78"/>
    <x v="4"/>
    <x v="1"/>
    <x v="130"/>
    <x v="4"/>
    <m/>
    <x v="0"/>
    <x v="0"/>
    <m/>
    <x v="0"/>
    <x v="0"/>
    <n v="0"/>
    <n v="0"/>
    <x v="0"/>
  </r>
  <r>
    <x v="122"/>
    <x v="0"/>
    <x v="0"/>
    <x v="0"/>
    <x v="0"/>
    <x v="0"/>
    <m/>
    <x v="0"/>
    <x v="0"/>
    <m/>
    <x v="0"/>
    <x v="0"/>
    <n v="0"/>
    <n v="0"/>
    <x v="0"/>
  </r>
  <r>
    <x v="123"/>
    <x v="79"/>
    <x v="11"/>
    <x v="2"/>
    <x v="74"/>
    <x v="4"/>
    <m/>
    <x v="0"/>
    <x v="0"/>
    <m/>
    <x v="0"/>
    <x v="0"/>
    <n v="0"/>
    <n v="0"/>
    <x v="0"/>
  </r>
  <r>
    <x v="124"/>
    <x v="30"/>
    <x v="11"/>
    <x v="5"/>
    <x v="3"/>
    <x v="4"/>
    <n v="54.03"/>
    <x v="0"/>
    <x v="0"/>
    <m/>
    <x v="0"/>
    <x v="0"/>
    <n v="54.03"/>
    <n v="54.03"/>
    <x v="18"/>
  </r>
  <r>
    <x v="125"/>
    <x v="80"/>
    <x v="14"/>
    <x v="2"/>
    <x v="48"/>
    <x v="4"/>
    <m/>
    <x v="0"/>
    <x v="0"/>
    <m/>
    <x v="0"/>
    <x v="0"/>
    <n v="0"/>
    <n v="0"/>
    <x v="0"/>
  </r>
  <r>
    <x v="259"/>
    <x v="0"/>
    <x v="0"/>
    <x v="0"/>
    <x v="0"/>
    <x v="0"/>
    <m/>
    <x v="0"/>
    <x v="0"/>
    <m/>
    <x v="0"/>
    <x v="0"/>
    <n v="0"/>
    <n v="0"/>
    <x v="0"/>
  </r>
  <r>
    <x v="102"/>
    <x v="0"/>
    <x v="0"/>
    <x v="0"/>
    <x v="0"/>
    <x v="0"/>
    <m/>
    <x v="0"/>
    <x v="0"/>
    <m/>
    <x v="0"/>
    <x v="0"/>
    <n v="0"/>
    <n v="0"/>
    <x v="0"/>
  </r>
  <r>
    <x v="103"/>
    <x v="0"/>
    <x v="0"/>
    <x v="2"/>
    <x v="47"/>
    <x v="0"/>
    <m/>
    <x v="0"/>
    <x v="0"/>
    <m/>
    <x v="0"/>
    <x v="0"/>
    <n v="0"/>
    <n v="0"/>
    <x v="0"/>
  </r>
  <r>
    <x v="104"/>
    <x v="63"/>
    <x v="10"/>
    <x v="2"/>
    <x v="47"/>
    <x v="4"/>
    <n v="32.19"/>
    <x v="0"/>
    <x v="0"/>
    <m/>
    <x v="0"/>
    <x v="0"/>
    <n v="32.19"/>
    <n v="32.19"/>
    <x v="34"/>
  </r>
  <r>
    <x v="105"/>
    <x v="64"/>
    <x v="11"/>
    <x v="2"/>
    <x v="49"/>
    <x v="4"/>
    <m/>
    <x v="0"/>
    <x v="0"/>
    <m/>
    <x v="0"/>
    <x v="0"/>
    <n v="0"/>
    <n v="0"/>
    <x v="0"/>
  </r>
  <r>
    <x v="106"/>
    <x v="0"/>
    <x v="0"/>
    <x v="3"/>
    <x v="48"/>
    <x v="0"/>
    <m/>
    <x v="0"/>
    <x v="0"/>
    <m/>
    <x v="0"/>
    <x v="0"/>
    <n v="0"/>
    <n v="0"/>
    <x v="0"/>
  </r>
  <r>
    <x v="107"/>
    <x v="65"/>
    <x v="11"/>
    <x v="2"/>
    <x v="2"/>
    <x v="4"/>
    <m/>
    <x v="0"/>
    <x v="0"/>
    <m/>
    <x v="0"/>
    <x v="0"/>
    <n v="0"/>
    <n v="0"/>
    <x v="0"/>
  </r>
  <r>
    <x v="108"/>
    <x v="66"/>
    <x v="12"/>
    <x v="2"/>
    <x v="2"/>
    <x v="7"/>
    <m/>
    <x v="0"/>
    <x v="0"/>
    <m/>
    <x v="0"/>
    <x v="0"/>
    <n v="0"/>
    <n v="0"/>
    <x v="0"/>
  </r>
  <r>
    <x v="109"/>
    <x v="67"/>
    <x v="13"/>
    <x v="2"/>
    <x v="20"/>
    <x v="4"/>
    <m/>
    <x v="0"/>
    <x v="0"/>
    <m/>
    <x v="0"/>
    <x v="0"/>
    <n v="0"/>
    <n v="0"/>
    <x v="0"/>
  </r>
  <r>
    <x v="110"/>
    <x v="68"/>
    <x v="13"/>
    <x v="2"/>
    <x v="20"/>
    <x v="4"/>
    <m/>
    <x v="0"/>
    <x v="0"/>
    <m/>
    <x v="0"/>
    <x v="0"/>
    <n v="0"/>
    <n v="0"/>
    <x v="0"/>
  </r>
  <r>
    <x v="111"/>
    <x v="69"/>
    <x v="13"/>
    <x v="2"/>
    <x v="20"/>
    <x v="4"/>
    <m/>
    <x v="0"/>
    <x v="0"/>
    <m/>
    <x v="0"/>
    <x v="0"/>
    <n v="0"/>
    <n v="0"/>
    <x v="0"/>
  </r>
  <r>
    <x v="112"/>
    <x v="70"/>
    <x v="13"/>
    <x v="2"/>
    <x v="2"/>
    <x v="4"/>
    <m/>
    <x v="0"/>
    <x v="0"/>
    <m/>
    <x v="0"/>
    <x v="0"/>
    <n v="0"/>
    <n v="0"/>
    <x v="0"/>
  </r>
  <r>
    <x v="113"/>
    <x v="71"/>
    <x v="13"/>
    <x v="2"/>
    <x v="2"/>
    <x v="4"/>
    <m/>
    <x v="0"/>
    <x v="0"/>
    <m/>
    <x v="0"/>
    <x v="0"/>
    <n v="0"/>
    <n v="0"/>
    <x v="0"/>
  </r>
  <r>
    <x v="114"/>
    <x v="72"/>
    <x v="13"/>
    <x v="2"/>
    <x v="123"/>
    <x v="4"/>
    <m/>
    <x v="0"/>
    <x v="0"/>
    <m/>
    <x v="0"/>
    <x v="0"/>
    <n v="0"/>
    <n v="0"/>
    <x v="0"/>
  </r>
  <r>
    <x v="115"/>
    <x v="73"/>
    <x v="13"/>
    <x v="2"/>
    <x v="10"/>
    <x v="4"/>
    <m/>
    <x v="0"/>
    <x v="0"/>
    <m/>
    <x v="0"/>
    <x v="0"/>
    <n v="0"/>
    <n v="0"/>
    <x v="0"/>
  </r>
  <r>
    <x v="117"/>
    <x v="0"/>
    <x v="0"/>
    <x v="0"/>
    <x v="0"/>
    <x v="0"/>
    <m/>
    <x v="0"/>
    <x v="0"/>
    <m/>
    <x v="0"/>
    <x v="0"/>
    <n v="0"/>
    <n v="0"/>
    <x v="0"/>
  </r>
  <r>
    <x v="118"/>
    <x v="75"/>
    <x v="4"/>
    <x v="1"/>
    <x v="158"/>
    <x v="4"/>
    <m/>
    <x v="0"/>
    <x v="0"/>
    <m/>
    <x v="0"/>
    <x v="0"/>
    <n v="0"/>
    <n v="0"/>
    <x v="0"/>
  </r>
  <r>
    <x v="119"/>
    <x v="76"/>
    <x v="4"/>
    <x v="1"/>
    <x v="151"/>
    <x v="4"/>
    <m/>
    <x v="0"/>
    <x v="0"/>
    <m/>
    <x v="0"/>
    <x v="0"/>
    <n v="0"/>
    <n v="0"/>
    <x v="0"/>
  </r>
  <r>
    <x v="122"/>
    <x v="0"/>
    <x v="0"/>
    <x v="0"/>
    <x v="0"/>
    <x v="0"/>
    <m/>
    <x v="0"/>
    <x v="0"/>
    <m/>
    <x v="0"/>
    <x v="0"/>
    <n v="0"/>
    <n v="0"/>
    <x v="0"/>
  </r>
  <r>
    <x v="123"/>
    <x v="79"/>
    <x v="11"/>
    <x v="2"/>
    <x v="74"/>
    <x v="4"/>
    <m/>
    <x v="0"/>
    <x v="0"/>
    <m/>
    <x v="0"/>
    <x v="0"/>
    <n v="0"/>
    <n v="0"/>
    <x v="0"/>
  </r>
  <r>
    <x v="124"/>
    <x v="30"/>
    <x v="11"/>
    <x v="5"/>
    <x v="3"/>
    <x v="4"/>
    <n v="54.03"/>
    <x v="0"/>
    <x v="0"/>
    <m/>
    <x v="0"/>
    <x v="0"/>
    <n v="54.03"/>
    <n v="54.03"/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Таблица1" cacheId="0" dataOnRows="1" applyNumberFormats="0" applyBorderFormats="0" applyFontFormats="0" applyPatternFormats="0" applyAlignmentFormats="0" applyWidthHeightFormats="1" dataCaption="Данные" updatedVersion="2" showMemberPropertyTips="0" useAutoFormatting="1" itemPrintTitles="1" createdVersion="1" indent="0" compact="0" compactData="0" gridDropZones="1">
  <location ref="A3:F782" firstHeaderRow="2" firstDataRow="2" firstDataCol="5"/>
  <pivotFields count="5">
    <pivotField axis="axisRow" compact="0" outline="0" subtotalTop="0" showAll="0" includeNewItemsInFilter="1" defaultSubtotal="0">
      <items count="403">
        <item x="262"/>
        <item x="261"/>
        <item x="313"/>
        <item x="314"/>
        <item x="315"/>
        <item x="327"/>
        <item x="328"/>
        <item x="329"/>
        <item x="212"/>
        <item x="208"/>
        <item x="41"/>
        <item x="0"/>
        <item x="303"/>
        <item x="36"/>
        <item x="195"/>
        <item x="302"/>
        <item x="35"/>
        <item x="34"/>
        <item x="85"/>
        <item x="33"/>
        <item x="32"/>
        <item x="30"/>
        <item x="39"/>
        <item x="29"/>
        <item x="311"/>
        <item x="26"/>
        <item x="305"/>
        <item x="84"/>
        <item x="253"/>
        <item x="134"/>
        <item x="256"/>
        <item x="285"/>
        <item x="306"/>
        <item x="13"/>
        <item x="47"/>
        <item x="40"/>
        <item x="83"/>
        <item x="135"/>
        <item x="304"/>
        <item x="137"/>
        <item x="133"/>
        <item x="120"/>
        <item x="287"/>
        <item x="10"/>
        <item x="199"/>
        <item x="198"/>
        <item x="101"/>
        <item x="93"/>
        <item x="274"/>
        <item x="217"/>
        <item x="124"/>
        <item x="141"/>
        <item x="129"/>
        <item x="113"/>
        <item x="224"/>
        <item x="323"/>
        <item x="152"/>
        <item x="91"/>
        <item x="242"/>
        <item x="240"/>
        <item x="246"/>
        <item x="245"/>
        <item x="218"/>
        <item x="102"/>
        <item x="201"/>
        <item x="215"/>
        <item x="210"/>
        <item x="27"/>
        <item x="79"/>
        <item x="239"/>
        <item x="72"/>
        <item x="373"/>
        <item x="140"/>
        <item x="267"/>
        <item x="78"/>
        <item x="153"/>
        <item x="280"/>
        <item x="65"/>
        <item x="63"/>
        <item x="339"/>
        <item x="340"/>
        <item x="383"/>
        <item x="341"/>
        <item x="378"/>
        <item x="342"/>
        <item x="352"/>
        <item x="343"/>
        <item x="338"/>
        <item x="337"/>
        <item x="389"/>
        <item x="64"/>
        <item x="374"/>
        <item x="67"/>
        <item x="125"/>
        <item x="359"/>
        <item x="207"/>
        <item x="307"/>
        <item x="254"/>
        <item x="38"/>
        <item x="206"/>
        <item x="49"/>
        <item x="308"/>
        <item x="185"/>
        <item x="286"/>
        <item x="157"/>
        <item x="320"/>
        <item x="258"/>
        <item x="260"/>
        <item x="234"/>
        <item x="169"/>
        <item x="349"/>
        <item x="24"/>
        <item x="103"/>
        <item x="105"/>
        <item x="118"/>
        <item x="119"/>
        <item x="197"/>
        <item x="211"/>
        <item x="220"/>
        <item x="219"/>
        <item x="200"/>
        <item x="221"/>
        <item x="312"/>
        <item x="372"/>
        <item x="266"/>
        <item x="100"/>
        <item x="276"/>
        <item x="99"/>
        <item x="273"/>
        <item x="216"/>
        <item x="204"/>
        <item x="202"/>
        <item x="183"/>
        <item x="193"/>
        <item x="163"/>
        <item x="174"/>
        <item x="177"/>
        <item x="182"/>
        <item x="187"/>
        <item x="190"/>
        <item x="299"/>
        <item x="255"/>
        <item x="322"/>
        <item x="147"/>
        <item x="165"/>
        <item x="354"/>
        <item x="326"/>
        <item x="381"/>
        <item x="346"/>
        <item x="385"/>
        <item x="355"/>
        <item x="386"/>
        <item x="387"/>
        <item x="397"/>
        <item x="148"/>
        <item x="232"/>
        <item x="168"/>
        <item x="360"/>
        <item x="82"/>
        <item x="231"/>
        <item x="167"/>
        <item x="265"/>
        <item x="335"/>
        <item x="282"/>
        <item x="149"/>
        <item x="112"/>
        <item x="222"/>
        <item x="291"/>
        <item x="353"/>
        <item x="269"/>
        <item x="181"/>
        <item x="94"/>
        <item x="2"/>
        <item x="42"/>
        <item x="37"/>
        <item x="43"/>
        <item x="11"/>
        <item x="301"/>
        <item x="288"/>
        <item x="294"/>
        <item x="345"/>
        <item x="116"/>
        <item x="90"/>
        <item x="214"/>
        <item x="393"/>
        <item x="348"/>
        <item x="394"/>
        <item x="309"/>
        <item x="380"/>
        <item x="238"/>
        <item x="402"/>
        <item x="350"/>
        <item x="401"/>
        <item x="28"/>
        <item x="52"/>
        <item x="51"/>
        <item x="77"/>
        <item x="272"/>
        <item x="55"/>
        <item x="59"/>
        <item x="58"/>
        <item x="150"/>
        <item x="117"/>
        <item x="53"/>
        <item x="12"/>
        <item x="54"/>
        <item x="205"/>
        <item x="194"/>
        <item x="166"/>
        <item x="175"/>
        <item x="178"/>
        <item x="184"/>
        <item x="188"/>
        <item x="191"/>
        <item x="15"/>
        <item x="283"/>
        <item x="316"/>
        <item x="358"/>
        <item x="50"/>
        <item x="362"/>
        <item x="158"/>
        <item x="142"/>
        <item x="160"/>
        <item x="126"/>
        <item x="279"/>
        <item x="159"/>
        <item x="228"/>
        <item x="297"/>
        <item x="130"/>
        <item x="92"/>
        <item x="127"/>
        <item x="333"/>
        <item x="115"/>
        <item x="334"/>
        <item x="230"/>
        <item x="364"/>
        <item x="18"/>
        <item x="382"/>
        <item x="361"/>
        <item x="371"/>
        <item x="370"/>
        <item x="172"/>
        <item x="365"/>
        <item x="369"/>
        <item x="366"/>
        <item x="367"/>
        <item x="368"/>
        <item x="250"/>
        <item x="196"/>
        <item x="209"/>
        <item x="180"/>
        <item x="192"/>
        <item x="161"/>
        <item x="162"/>
        <item x="173"/>
        <item x="398"/>
        <item x="176"/>
        <item x="179"/>
        <item x="186"/>
        <item x="189"/>
        <item x="223"/>
        <item x="89"/>
        <item x="121"/>
        <item x="109"/>
        <item x="45"/>
        <item x="57"/>
        <item x="171"/>
        <item x="88"/>
        <item x="76"/>
        <item x="9"/>
        <item x="44"/>
        <item x="3"/>
        <item x="74"/>
        <item x="143"/>
        <item x="1"/>
        <item x="8"/>
        <item x="111"/>
        <item x="146"/>
        <item x="390"/>
        <item x="395"/>
        <item x="14"/>
        <item x="62"/>
        <item x="61"/>
        <item x="296"/>
        <item x="257"/>
        <item x="289"/>
        <item x="295"/>
        <item x="60"/>
        <item x="128"/>
        <item x="110"/>
        <item x="270"/>
        <item x="317"/>
        <item x="241"/>
        <item x="226"/>
        <item x="213"/>
        <item x="243"/>
        <item x="80"/>
        <item x="144"/>
        <item x="131"/>
        <item x="132"/>
        <item x="203"/>
        <item x="164"/>
        <item x="356"/>
        <item x="227"/>
        <item x="244"/>
        <item x="229"/>
        <item x="259"/>
        <item x="22"/>
        <item x="391"/>
        <item x="392"/>
        <item x="357"/>
        <item x="122"/>
        <item x="225"/>
        <item x="284"/>
        <item x="252"/>
        <item x="114"/>
        <item x="319"/>
        <item x="290"/>
        <item x="251"/>
        <item x="310"/>
        <item x="4"/>
        <item x="6"/>
        <item x="5"/>
        <item x="325"/>
        <item x="324"/>
        <item x="20"/>
        <item x="23"/>
        <item x="278"/>
        <item x="104"/>
        <item x="81"/>
        <item x="156"/>
        <item x="293"/>
        <item x="155"/>
        <item x="154"/>
        <item x="70"/>
        <item x="71"/>
        <item x="318"/>
        <item x="277"/>
        <item x="396"/>
        <item x="86"/>
        <item x="139"/>
        <item x="233"/>
        <item x="351"/>
        <item x="69"/>
        <item x="249"/>
        <item x="263"/>
        <item x="248"/>
        <item x="271"/>
        <item x="108"/>
        <item x="321"/>
        <item x="107"/>
        <item x="292"/>
        <item x="16"/>
        <item x="336"/>
        <item x="151"/>
        <item x="98"/>
        <item x="96"/>
        <item x="21"/>
        <item x="268"/>
        <item x="17"/>
        <item x="46"/>
        <item x="95"/>
        <item x="363"/>
        <item x="384"/>
        <item x="106"/>
        <item x="236"/>
        <item x="235"/>
        <item x="56"/>
        <item x="170"/>
        <item x="237"/>
        <item x="73"/>
        <item x="300"/>
        <item x="264"/>
        <item x="347"/>
        <item x="400"/>
        <item x="330"/>
        <item x="275"/>
        <item x="379"/>
        <item x="344"/>
        <item x="97"/>
        <item x="7"/>
        <item x="247"/>
        <item x="376"/>
        <item x="298"/>
        <item x="123"/>
        <item x="145"/>
        <item x="136"/>
        <item x="375"/>
        <item x="68"/>
        <item x="281"/>
        <item x="31"/>
        <item x="25"/>
        <item x="66"/>
        <item x="332"/>
        <item x="377"/>
        <item x="388"/>
        <item x="331"/>
        <item x="399"/>
        <item x="138"/>
        <item x="48"/>
        <item x="87"/>
        <item x="75"/>
        <item x="19"/>
      </items>
    </pivotField>
    <pivotField axis="axisRow" compact="0" outline="0" subtotalTop="0" showAll="0" includeNewItemsInFilter="1" defaultSubtotal="0">
      <items count="323">
        <item x="21"/>
        <item x="310"/>
        <item x="271"/>
        <item x="303"/>
        <item x="270"/>
        <item x="302"/>
        <item x="261"/>
        <item x="301"/>
        <item x="281"/>
        <item x="279"/>
        <item x="280"/>
        <item x="282"/>
        <item x="127"/>
        <item x="126"/>
        <item x="304"/>
        <item x="283"/>
        <item x="37"/>
        <item x="38"/>
        <item x="249"/>
        <item x="39"/>
        <item x="251"/>
        <item x="250"/>
        <item x="40"/>
        <item x="252"/>
        <item x="253"/>
        <item x="44"/>
        <item x="45"/>
        <item x="41"/>
        <item x="42"/>
        <item x="14"/>
        <item x="284"/>
        <item x="285"/>
        <item x="34"/>
        <item x="232"/>
        <item x="163"/>
        <item x="123"/>
        <item x="140"/>
        <item x="231"/>
        <item x="267"/>
        <item x="266"/>
        <item x="264"/>
        <item x="265"/>
        <item x="255"/>
        <item x="256"/>
        <item x="257"/>
        <item x="258"/>
        <item x="259"/>
        <item x="269"/>
        <item x="260"/>
        <item x="254"/>
        <item x="176"/>
        <item x="315"/>
        <item x="316"/>
        <item x="312"/>
        <item x="313"/>
        <item x="314"/>
        <item x="171"/>
        <item x="124"/>
        <item x="125"/>
        <item x="29"/>
        <item x="26"/>
        <item x="25"/>
        <item x="2"/>
        <item x="8"/>
        <item x="9"/>
        <item x="10"/>
        <item x="32"/>
        <item x="11"/>
        <item x="170"/>
        <item x="162"/>
        <item x="240"/>
        <item x="203"/>
        <item x="197"/>
        <item x="214"/>
        <item x="178"/>
        <item x="30"/>
        <item x="24"/>
        <item x="6"/>
        <item x="3"/>
        <item x="175"/>
        <item x="60"/>
        <item x="286"/>
        <item x="287"/>
        <item x="288"/>
        <item x="289"/>
        <item x="290"/>
        <item x="291"/>
        <item x="292"/>
        <item x="242"/>
        <item x="293"/>
        <item x="213"/>
        <item x="184"/>
        <item x="35"/>
        <item x="154"/>
        <item x="139"/>
        <item x="172"/>
        <item x="233"/>
        <item x="155"/>
        <item x="56"/>
        <item x="63"/>
        <item x="64"/>
        <item x="61"/>
        <item x="15"/>
        <item x="57"/>
        <item x="68"/>
        <item x="54"/>
        <item x="4"/>
        <item x="189"/>
        <item x="188"/>
        <item x="177"/>
        <item x="196"/>
        <item x="5"/>
        <item x="82"/>
        <item x="7"/>
        <item x="117"/>
        <item x="31"/>
        <item x="116"/>
        <item x="65"/>
        <item x="20"/>
        <item x="1"/>
        <item x="27"/>
        <item x="28"/>
        <item x="22"/>
        <item x="53"/>
        <item x="67"/>
        <item x="16"/>
        <item x="17"/>
        <item x="18"/>
        <item x="19"/>
        <item x="207"/>
        <item x="205"/>
        <item x="268"/>
        <item x="69"/>
        <item x="55"/>
        <item x="71"/>
        <item x="70"/>
        <item x="59"/>
        <item x="58"/>
        <item x="143"/>
        <item x="206"/>
        <item x="239"/>
        <item x="202"/>
        <item x="62"/>
        <item x="66"/>
        <item x="220"/>
        <item x="237"/>
        <item x="108"/>
        <item x="212"/>
        <item x="194"/>
        <item x="236"/>
        <item x="43"/>
        <item x="157"/>
        <item x="181"/>
        <item x="110"/>
        <item x="109"/>
        <item x="241"/>
        <item x="228"/>
        <item x="46"/>
        <item x="48"/>
        <item x="47"/>
        <item x="295"/>
        <item x="50"/>
        <item x="296"/>
        <item x="51"/>
        <item x="49"/>
        <item x="52"/>
        <item x="235"/>
        <item x="78"/>
        <item x="76"/>
        <item x="182"/>
        <item x="111"/>
        <item x="160"/>
        <item x="209"/>
        <item x="185"/>
        <item x="75"/>
        <item x="72"/>
        <item x="73"/>
        <item x="106"/>
        <item x="191"/>
        <item x="222"/>
        <item x="92"/>
        <item x="95"/>
        <item x="221"/>
        <item x="113"/>
        <item x="159"/>
        <item x="227"/>
        <item x="226"/>
        <item x="156"/>
        <item x="225"/>
        <item x="161"/>
        <item x="105"/>
        <item x="210"/>
        <item x="190"/>
        <item x="192"/>
        <item x="195"/>
        <item x="218"/>
        <item x="91"/>
        <item x="36"/>
        <item x="74"/>
        <item x="199"/>
        <item x="80"/>
        <item x="243"/>
        <item x="187"/>
        <item x="311"/>
        <item x="85"/>
        <item x="87"/>
        <item x="88"/>
        <item x="86"/>
        <item x="89"/>
        <item x="83"/>
        <item x="84"/>
        <item x="94"/>
        <item x="183"/>
        <item x="23"/>
        <item x="13"/>
        <item x="33"/>
        <item x="115"/>
        <item x="201"/>
        <item x="238"/>
        <item x="223"/>
        <item x="200"/>
        <item x="247"/>
        <item x="77"/>
        <item x="129"/>
        <item x="193"/>
        <item x="186"/>
        <item x="211"/>
        <item x="112"/>
        <item x="180"/>
        <item x="128"/>
        <item x="151"/>
        <item x="224"/>
        <item x="216"/>
        <item x="179"/>
        <item x="90"/>
        <item x="208"/>
        <item x="245"/>
        <item x="244"/>
        <item x="262"/>
        <item x="158"/>
        <item x="204"/>
        <item x="169"/>
        <item x="152"/>
        <item x="219"/>
        <item x="103"/>
        <item x="101"/>
        <item x="102"/>
        <item x="104"/>
        <item x="100"/>
        <item x="134"/>
        <item x="120"/>
        <item x="118"/>
        <item x="97"/>
        <item x="107"/>
        <item x="96"/>
        <item x="99"/>
        <item x="119"/>
        <item x="93"/>
        <item x="98"/>
        <item x="81"/>
        <item x="146"/>
        <item x="167"/>
        <item x="141"/>
        <item x="272"/>
        <item x="275"/>
        <item x="273"/>
        <item x="274"/>
        <item x="278"/>
        <item x="263"/>
        <item x="318"/>
        <item x="215"/>
        <item x="165"/>
        <item x="131"/>
        <item x="114"/>
        <item x="122"/>
        <item x="136"/>
        <item x="246"/>
        <item x="153"/>
        <item x="138"/>
        <item x="217"/>
        <item x="12"/>
        <item x="174"/>
        <item x="276"/>
        <item x="277"/>
        <item x="164"/>
        <item x="137"/>
        <item x="230"/>
        <item x="229"/>
        <item x="130"/>
        <item x="121"/>
        <item x="168"/>
        <item x="234"/>
        <item x="248"/>
        <item x="321"/>
        <item x="299"/>
        <item x="305"/>
        <item x="306"/>
        <item x="322"/>
        <item x="307"/>
        <item x="308"/>
        <item x="319"/>
        <item x="320"/>
        <item x="144"/>
        <item x="132"/>
        <item x="133"/>
        <item x="135"/>
        <item x="142"/>
        <item x="149"/>
        <item x="145"/>
        <item x="150"/>
        <item x="166"/>
        <item x="147"/>
        <item x="148"/>
        <item x="79"/>
        <item x="198"/>
        <item x="294"/>
        <item x="173"/>
        <item x="317"/>
        <item x="297"/>
        <item x="298"/>
        <item x="300"/>
        <item x="309"/>
        <item x="0"/>
      </items>
    </pivotField>
    <pivotField axis="axisRow" compact="0" outline="0" subtotalTop="0" showAll="0" includeNewItemsInFilter="1" defaultSubtotal="0">
      <items count="59">
        <item x="29"/>
        <item x="28"/>
        <item x="56"/>
        <item x="6"/>
        <item x="1"/>
        <item x="9"/>
        <item x="50"/>
        <item x="48"/>
        <item x="26"/>
        <item x="42"/>
        <item x="27"/>
        <item x="3"/>
        <item x="38"/>
        <item x="22"/>
        <item x="46"/>
        <item x="53"/>
        <item x="18"/>
        <item x="41"/>
        <item x="49"/>
        <item x="21"/>
        <item x="34"/>
        <item x="40"/>
        <item x="7"/>
        <item x="23"/>
        <item x="19"/>
        <item x="11"/>
        <item x="17"/>
        <item x="57"/>
        <item x="16"/>
        <item x="5"/>
        <item x="44"/>
        <item x="24"/>
        <item x="51"/>
        <item x="47"/>
        <item x="13"/>
        <item x="8"/>
        <item x="55"/>
        <item x="43"/>
        <item x="25"/>
        <item x="30"/>
        <item x="45"/>
        <item x="31"/>
        <item x="4"/>
        <item x="37"/>
        <item x="52"/>
        <item x="15"/>
        <item x="54"/>
        <item x="35"/>
        <item x="33"/>
        <item x="32"/>
        <item x="12"/>
        <item x="14"/>
        <item x="39"/>
        <item x="20"/>
        <item x="10"/>
        <item x="36"/>
        <item x="58"/>
        <item x="2"/>
        <item x="0"/>
      </items>
    </pivotField>
    <pivotField axis="axisRow" compact="0" outline="0" subtotalTop="0" showAll="0" includeNewItemsInFilter="1" defaultSubtotal="0">
      <items count="9">
        <item x="8"/>
        <item x="3"/>
        <item x="6"/>
        <item x="4"/>
        <item x="5"/>
        <item x="2"/>
        <item x="7"/>
        <item x="1"/>
        <item x="0"/>
      </items>
    </pivotField>
    <pivotField axis="axisRow" dataField="1" compact="0" outline="0" subtotalTop="0" showAll="0" includeNewItemsInFilter="1" defaultSubtotal="0">
      <items count="149">
        <item x="138"/>
        <item x="126"/>
        <item x="140"/>
        <item x="132"/>
        <item x="137"/>
        <item x="133"/>
        <item x="136"/>
        <item x="147"/>
        <item x="141"/>
        <item x="139"/>
        <item x="135"/>
        <item x="142"/>
        <item x="146"/>
        <item x="144"/>
        <item x="148"/>
        <item x="128"/>
        <item x="130"/>
        <item x="131"/>
        <item x="129"/>
        <item x="143"/>
        <item x="2"/>
        <item x="134"/>
        <item x="5"/>
        <item x="20"/>
        <item x="4"/>
        <item x="26"/>
        <item x="38"/>
        <item x="37"/>
        <item x="3"/>
        <item x="10"/>
        <item x="12"/>
        <item x="13"/>
        <item x="1"/>
        <item x="9"/>
        <item x="11"/>
        <item x="15"/>
        <item x="17"/>
        <item x="28"/>
        <item x="14"/>
        <item x="7"/>
        <item x="8"/>
        <item x="16"/>
        <item x="6"/>
        <item x="35"/>
        <item x="24"/>
        <item x="19"/>
        <item x="112"/>
        <item x="22"/>
        <item x="21"/>
        <item x="18"/>
        <item x="127"/>
        <item x="123"/>
        <item x="125"/>
        <item x="43"/>
        <item x="145"/>
        <item x="23"/>
        <item x="44"/>
        <item x="41"/>
        <item x="25"/>
        <item x="30"/>
        <item x="45"/>
        <item x="48"/>
        <item x="39"/>
        <item x="46"/>
        <item x="124"/>
        <item x="40"/>
        <item x="42"/>
        <item x="32"/>
        <item x="70"/>
        <item x="122"/>
        <item x="53"/>
        <item x="27"/>
        <item x="29"/>
        <item x="56"/>
        <item x="36"/>
        <item x="64"/>
        <item x="33"/>
        <item x="47"/>
        <item x="119"/>
        <item x="65"/>
        <item x="34"/>
        <item x="31"/>
        <item x="96"/>
        <item x="66"/>
        <item x="51"/>
        <item x="111"/>
        <item x="52"/>
        <item x="95"/>
        <item x="117"/>
        <item x="50"/>
        <item x="91"/>
        <item x="120"/>
        <item x="77"/>
        <item x="63"/>
        <item x="82"/>
        <item x="108"/>
        <item x="97"/>
        <item x="116"/>
        <item x="73"/>
        <item x="87"/>
        <item x="57"/>
        <item x="60"/>
        <item x="118"/>
        <item x="72"/>
        <item x="107"/>
        <item x="58"/>
        <item x="92"/>
        <item x="115"/>
        <item x="86"/>
        <item x="84"/>
        <item x="106"/>
        <item x="59"/>
        <item x="80"/>
        <item x="110"/>
        <item x="54"/>
        <item x="101"/>
        <item x="49"/>
        <item x="69"/>
        <item x="102"/>
        <item x="74"/>
        <item x="104"/>
        <item x="88"/>
        <item x="62"/>
        <item x="90"/>
        <item x="105"/>
        <item x="100"/>
        <item x="98"/>
        <item x="81"/>
        <item x="67"/>
        <item x="68"/>
        <item x="83"/>
        <item x="99"/>
        <item x="71"/>
        <item x="76"/>
        <item x="103"/>
        <item x="109"/>
        <item x="114"/>
        <item x="113"/>
        <item x="85"/>
        <item x="61"/>
        <item x="79"/>
        <item x="93"/>
        <item x="75"/>
        <item x="89"/>
        <item x="94"/>
        <item x="78"/>
        <item x="121"/>
        <item x="55"/>
        <item x="0"/>
      </items>
    </pivotField>
  </pivotFields>
  <rowFields count="5">
    <field x="2"/>
    <field x="1"/>
    <field x="0"/>
    <field x="3"/>
    <field x="4"/>
  </rowFields>
  <rowItems count="778">
    <i>
      <x/>
      <x v="183"/>
      <x v="154"/>
      <x v="7"/>
      <x v="22"/>
    </i>
    <i>
      <x v="1"/>
      <x v="144"/>
      <x v="383"/>
      <x v="6"/>
      <x v="90"/>
    </i>
    <i r="1">
      <x v="227"/>
      <x v="143"/>
      <x v="7"/>
      <x v="22"/>
    </i>
    <i>
      <x v="2"/>
      <x v="203"/>
      <x v="278"/>
      <x v="7"/>
      <x v="20"/>
    </i>
    <i>
      <x v="3"/>
      <x v="213"/>
      <x v="193"/>
      <x v="1"/>
      <x v="24"/>
    </i>
    <i r="4">
      <x v="25"/>
    </i>
    <i r="4">
      <x v="39"/>
    </i>
    <i>
      <x v="4"/>
      <x v="59"/>
      <x v="270"/>
      <x v="7"/>
      <x v="23"/>
    </i>
    <i r="1">
      <x v="60"/>
      <x v="35"/>
      <x v="7"/>
      <x v="20"/>
    </i>
    <i r="4">
      <x v="22"/>
    </i>
    <i r="4">
      <x v="32"/>
    </i>
    <i r="1">
      <x v="61"/>
      <x v="22"/>
      <x v="7"/>
      <x v="20"/>
    </i>
    <i r="4">
      <x v="22"/>
    </i>
    <i r="4">
      <x v="32"/>
    </i>
    <i r="1">
      <x v="62"/>
      <x v="271"/>
      <x v="7"/>
      <x v="20"/>
    </i>
    <i r="4">
      <x v="22"/>
    </i>
    <i r="1">
      <x v="63"/>
      <x v="176"/>
      <x v="7"/>
      <x v="20"/>
    </i>
    <i r="4">
      <x v="24"/>
    </i>
    <i r="1">
      <x v="64"/>
      <x v="204"/>
      <x v="7"/>
      <x v="20"/>
    </i>
    <i r="4">
      <x v="28"/>
    </i>
    <i r="1">
      <x v="65"/>
      <x v="33"/>
      <x v="7"/>
      <x v="22"/>
    </i>
    <i r="4">
      <x v="44"/>
    </i>
    <i r="1">
      <x v="66"/>
      <x v="34"/>
      <x v="7"/>
      <x v="39"/>
    </i>
    <i r="1">
      <x v="67"/>
      <x v="280"/>
      <x v="7"/>
      <x v="28"/>
    </i>
    <i r="4">
      <x v="58"/>
    </i>
    <i r="1">
      <x v="75"/>
      <x v="264"/>
      <x v="3"/>
      <x v="47"/>
    </i>
    <i r="1">
      <x v="76"/>
      <x v="174"/>
      <x v="7"/>
      <x v="20"/>
    </i>
    <i r="4">
      <x v="23"/>
    </i>
    <i r="4">
      <x v="45"/>
    </i>
    <i r="1">
      <x v="77"/>
      <x v="269"/>
      <x v="7"/>
      <x v="20"/>
    </i>
    <i r="4">
      <x v="24"/>
    </i>
    <i r="1">
      <x v="78"/>
      <x v="320"/>
      <x v="7"/>
      <x v="20"/>
    </i>
    <i r="4">
      <x v="22"/>
    </i>
    <i r="4">
      <x v="23"/>
    </i>
    <i r="1">
      <x v="106"/>
      <x v="321"/>
      <x v="7"/>
      <x v="28"/>
    </i>
    <i r="4">
      <x v="29"/>
    </i>
    <i r="4">
      <x v="30"/>
    </i>
    <i r="4">
      <x v="31"/>
    </i>
    <i r="4">
      <x v="34"/>
    </i>
    <i r="4">
      <x v="35"/>
    </i>
    <i r="4">
      <x v="36"/>
    </i>
    <i r="4">
      <x v="39"/>
    </i>
    <i r="4">
      <x v="48"/>
    </i>
    <i r="1">
      <x v="111"/>
      <x v="380"/>
      <x v="7"/>
      <x v="28"/>
    </i>
    <i r="4">
      <x v="29"/>
    </i>
    <i r="4">
      <x v="30"/>
    </i>
    <i r="4">
      <x v="31"/>
    </i>
    <i r="4">
      <x v="34"/>
    </i>
    <i r="4">
      <x v="35"/>
    </i>
    <i r="4">
      <x v="36"/>
    </i>
    <i r="4">
      <x v="39"/>
    </i>
    <i r="4">
      <x v="48"/>
    </i>
    <i r="1">
      <x v="113"/>
      <x v="43"/>
      <x v="7"/>
      <x v="24"/>
    </i>
    <i r="4">
      <x v="55"/>
    </i>
    <i r="1">
      <x v="115"/>
      <x v="360"/>
      <x v="5"/>
      <x v="23"/>
    </i>
    <i r="1">
      <x v="119"/>
      <x v="172"/>
      <x v="7"/>
      <x v="32"/>
    </i>
    <i r="4">
      <x v="33"/>
    </i>
    <i r="4">
      <x v="34"/>
    </i>
    <i r="4">
      <x v="35"/>
    </i>
    <i r="4">
      <x v="38"/>
    </i>
    <i r="4">
      <x v="41"/>
    </i>
    <i r="4">
      <x v="42"/>
    </i>
    <i r="4">
      <x v="44"/>
    </i>
    <i r="4">
      <x v="49"/>
    </i>
    <i r="1">
      <x v="120"/>
      <x v="173"/>
      <x v="7"/>
      <x v="45"/>
    </i>
    <i r="1">
      <x v="121"/>
      <x v="175"/>
      <x v="7"/>
      <x v="39"/>
    </i>
    <i>
      <x v="5"/>
      <x v="142"/>
      <x v="68"/>
      <x v="7"/>
      <x v="23"/>
    </i>
    <i r="1">
      <x v="143"/>
      <x v="36"/>
      <x v="1"/>
      <x v="22"/>
    </i>
    <i>
      <x v="6"/>
      <x v="145"/>
      <x v="216"/>
      <x v="7"/>
      <x v="100"/>
    </i>
    <i>
      <x v="7"/>
      <x v="88"/>
      <x v="142"/>
      <x v="7"/>
      <x v="84"/>
    </i>
    <i r="1">
      <x v="155"/>
      <x v="349"/>
      <x v="7"/>
      <x v="84"/>
    </i>
    <i r="1">
      <x v="156"/>
      <x v="32"/>
      <x v="7"/>
      <x v="84"/>
    </i>
    <i r="1">
      <x v="185"/>
      <x v="26"/>
      <x v="7"/>
      <x v="134"/>
    </i>
    <i r="1">
      <x v="186"/>
      <x v="38"/>
      <x v="7"/>
      <x v="128"/>
    </i>
    <i r="1">
      <x v="188"/>
      <x v="12"/>
      <x v="7"/>
      <x v="84"/>
    </i>
    <i r="1">
      <x v="231"/>
      <x v="15"/>
      <x v="7"/>
      <x v="122"/>
    </i>
    <i>
      <x v="8"/>
      <x v="146"/>
      <x v="273"/>
      <x v="7"/>
      <x v="22"/>
    </i>
    <i>
      <x v="9"/>
      <x v="178"/>
      <x v="124"/>
      <x v="7"/>
      <x v="22"/>
    </i>
    <i r="1">
      <x v="192"/>
      <x v="161"/>
      <x v="7"/>
      <x v="22"/>
    </i>
    <i r="1">
      <x v="193"/>
      <x v="73"/>
      <x v="7"/>
      <x v="22"/>
    </i>
    <i>
      <x v="10"/>
      <x v="170"/>
      <x v="277"/>
      <x v="7"/>
      <x v="22"/>
    </i>
    <i>
      <x v="11"/>
      <x v="214"/>
      <x v="359"/>
      <x v="7"/>
      <x v="20"/>
    </i>
    <i r="4">
      <x v="22"/>
    </i>
    <i r="1">
      <x v="215"/>
      <x v="399"/>
      <x v="7"/>
      <x v="20"/>
    </i>
    <i>
      <x v="12"/>
      <x v="151"/>
      <x v="341"/>
      <x v="7"/>
      <x v="95"/>
    </i>
    <i r="4">
      <x v="101"/>
    </i>
    <i r="4">
      <x v="117"/>
    </i>
    <i r="4">
      <x v="123"/>
    </i>
    <i r="4">
      <x v="129"/>
    </i>
    <i r="4">
      <x v="135"/>
    </i>
    <i r="4">
      <x v="138"/>
    </i>
    <i r="1">
      <x v="171"/>
      <x v="365"/>
      <x v="7"/>
      <x v="85"/>
    </i>
    <i r="4">
      <x v="101"/>
    </i>
    <i r="4">
      <x v="117"/>
    </i>
    <i r="1">
      <x v="184"/>
      <x v="366"/>
      <x v="7"/>
      <x v="85"/>
    </i>
    <i r="4">
      <x v="101"/>
    </i>
    <i r="4">
      <x v="117"/>
    </i>
    <i r="1">
      <x v="187"/>
      <x v="155"/>
      <x v="7"/>
      <x v="86"/>
    </i>
    <i r="4">
      <x v="95"/>
    </i>
    <i r="4">
      <x v="129"/>
    </i>
    <i r="4">
      <x v="135"/>
    </i>
    <i r="4">
      <x v="138"/>
    </i>
    <i r="4">
      <x v="143"/>
    </i>
    <i r="1">
      <x v="189"/>
      <x v="369"/>
      <x v="7"/>
      <x v="85"/>
    </i>
    <i r="4">
      <x v="101"/>
    </i>
    <i r="4">
      <x v="117"/>
    </i>
    <i r="1">
      <x v="239"/>
      <x v="108"/>
      <x v="7"/>
      <x v="101"/>
    </i>
    <i r="4">
      <x v="123"/>
    </i>
    <i r="4">
      <x v="129"/>
    </i>
    <i r="4">
      <x v="135"/>
    </i>
    <i>
      <x v="13"/>
      <x v="244"/>
      <x v="37"/>
      <x v="7"/>
      <x v="22"/>
    </i>
    <i r="1">
      <x v="245"/>
      <x v="40"/>
      <x v="7"/>
      <x v="22"/>
    </i>
    <i r="1">
      <x v="246"/>
      <x v="29"/>
      <x v="7"/>
      <x v="20"/>
    </i>
    <i r="1">
      <x v="247"/>
      <x v="386"/>
      <x v="7"/>
      <x v="20"/>
    </i>
    <i r="1">
      <x v="248"/>
      <x v="299"/>
      <x v="7"/>
      <x v="20"/>
    </i>
    <i>
      <x v="14"/>
      <x v="182"/>
      <x v="140"/>
      <x v="6"/>
      <x v="100"/>
    </i>
    <i>
      <x v="15"/>
      <x v="6"/>
      <x v="378"/>
      <x v="7"/>
      <x v="20"/>
    </i>
    <i r="1">
      <x v="7"/>
      <x v="377"/>
      <x v="7"/>
      <x v="20"/>
    </i>
    <i>
      <x v="16"/>
      <x v="114"/>
      <x v="104"/>
      <x v="7"/>
      <x v="22"/>
    </i>
    <i r="1">
      <x v="116"/>
      <x v="330"/>
      <x v="7"/>
      <x v="20"/>
    </i>
    <i r="1">
      <x v="153"/>
      <x v="385"/>
      <x v="7"/>
      <x v="22"/>
    </i>
    <i r="1">
      <x v="154"/>
      <x v="297"/>
      <x v="7"/>
      <x v="22"/>
    </i>
    <i r="1">
      <x v="173"/>
      <x v="105"/>
      <x v="7"/>
      <x v="122"/>
    </i>
    <i r="2">
      <x v="306"/>
      <x v="7"/>
      <x v="24"/>
    </i>
    <i r="4">
      <x v="84"/>
    </i>
    <i r="1">
      <x v="180"/>
      <x v="181"/>
      <x v="7"/>
      <x v="20"/>
    </i>
    <i r="4">
      <x v="22"/>
    </i>
    <i r="4">
      <x v="84"/>
    </i>
    <i r="1">
      <x v="202"/>
      <x v="107"/>
      <x v="7"/>
      <x v="84"/>
    </i>
    <i r="4">
      <x v="100"/>
    </i>
    <i r="1">
      <x v="234"/>
      <x v="315"/>
      <x v="7"/>
      <x v="20"/>
    </i>
    <i r="4">
      <x v="22"/>
    </i>
    <i r="4">
      <x v="84"/>
    </i>
    <i>
      <x v="17"/>
      <x v="147"/>
      <x v="178"/>
      <x v="7"/>
      <x v="24"/>
    </i>
    <i r="4">
      <x v="84"/>
    </i>
    <i r="1">
      <x v="152"/>
      <x v="97"/>
      <x v="7"/>
      <x v="24"/>
    </i>
    <i r="4">
      <x v="84"/>
    </i>
    <i r="4">
      <x v="100"/>
    </i>
    <i r="1">
      <x v="169"/>
      <x v="141"/>
      <x v="7"/>
      <x v="24"/>
    </i>
    <i r="4">
      <x v="84"/>
    </i>
    <i r="4">
      <x v="100"/>
    </i>
    <i r="1">
      <x v="172"/>
      <x v="31"/>
      <x v="7"/>
      <x v="24"/>
    </i>
    <i r="4">
      <x v="84"/>
    </i>
    <i r="4">
      <x v="100"/>
    </i>
    <i r="1">
      <x v="180"/>
      <x v="42"/>
      <x v="7"/>
      <x v="24"/>
    </i>
    <i r="4">
      <x v="100"/>
    </i>
    <i r="1">
      <x v="191"/>
      <x v="103"/>
      <x v="7"/>
      <x v="24"/>
    </i>
    <i r="4">
      <x v="84"/>
    </i>
    <i r="4">
      <x v="100"/>
    </i>
    <i r="1">
      <x v="212"/>
      <x v="30"/>
      <x v="7"/>
      <x v="20"/>
    </i>
    <i r="4">
      <x v="24"/>
    </i>
    <i r="4">
      <x v="84"/>
    </i>
    <i r="1">
      <x v="225"/>
      <x v="28"/>
      <x v="7"/>
      <x v="24"/>
    </i>
    <i r="4">
      <x v="84"/>
    </i>
    <i r="1">
      <x v="226"/>
      <x v="28"/>
      <x v="7"/>
      <x v="24"/>
    </i>
    <i r="4">
      <x v="84"/>
    </i>
    <i r="4">
      <x v="100"/>
    </i>
    <i r="1">
      <x v="228"/>
      <x v="28"/>
      <x v="7"/>
      <x v="84"/>
    </i>
    <i r="1">
      <x v="232"/>
      <x v="179"/>
      <x v="7"/>
      <x v="84"/>
    </i>
    <i r="1">
      <x v="233"/>
      <x v="314"/>
      <x v="7"/>
      <x v="84"/>
    </i>
    <i r="1">
      <x v="235"/>
      <x v="313"/>
      <x v="7"/>
      <x v="24"/>
    </i>
    <i r="4">
      <x v="84"/>
    </i>
    <i r="4">
      <x v="100"/>
    </i>
    <i>
      <x v="18"/>
      <x v="149"/>
      <x v="122"/>
      <x v="7"/>
      <x v="146"/>
    </i>
    <i r="1">
      <x v="166"/>
      <x v="24"/>
      <x v="7"/>
      <x v="146"/>
    </i>
    <i>
      <x v="19"/>
      <x v="181"/>
      <x v="311"/>
      <x v="7"/>
      <x v="20"/>
    </i>
    <i r="1">
      <x v="211"/>
      <x v="262"/>
      <x v="7"/>
      <x v="20"/>
    </i>
    <i>
      <x v="20"/>
      <x v="229"/>
      <x v="241"/>
      <x v="7"/>
      <x v="60"/>
    </i>
    <i r="4">
      <x v="65"/>
    </i>
    <i>
      <x v="21"/>
      <x v="50"/>
      <x v="346"/>
      <x v="7"/>
      <x v="116"/>
    </i>
    <i r="1">
      <x v="70"/>
      <x v="327"/>
      <x v="7"/>
      <x v="84"/>
    </i>
    <i r="1">
      <x v="71"/>
      <x v="327"/>
      <x v="7"/>
      <x v="122"/>
    </i>
    <i r="1">
      <x v="72"/>
      <x v="197"/>
      <x v="7"/>
      <x v="84"/>
    </i>
    <i r="1">
      <x v="73"/>
      <x v="167"/>
      <x v="7"/>
      <x v="84"/>
    </i>
    <i r="1">
      <x v="74"/>
      <x v="247"/>
      <x v="7"/>
      <x v="128"/>
    </i>
    <i r="4">
      <x v="147"/>
    </i>
    <i r="1">
      <x v="90"/>
      <x v="285"/>
      <x v="7"/>
      <x v="24"/>
    </i>
    <i r="1">
      <x v="91"/>
      <x v="284"/>
      <x v="7"/>
      <x v="24"/>
    </i>
    <i r="4">
      <x v="84"/>
    </i>
    <i r="4">
      <x v="100"/>
    </i>
    <i r="1">
      <x v="107"/>
      <x v="346"/>
      <x v="7"/>
      <x v="100"/>
    </i>
    <i r="4">
      <x v="116"/>
    </i>
    <i r="4">
      <x v="122"/>
    </i>
    <i r="4">
      <x v="128"/>
    </i>
    <i r="1">
      <x v="108"/>
      <x v="345"/>
      <x v="7"/>
      <x v="85"/>
    </i>
    <i r="4">
      <x v="90"/>
    </i>
    <i r="4">
      <x v="100"/>
    </i>
    <i r="4">
      <x v="122"/>
    </i>
    <i r="4">
      <x v="139"/>
    </i>
    <i r="4">
      <x v="142"/>
    </i>
    <i r="4">
      <x v="147"/>
    </i>
    <i r="1">
      <x v="109"/>
      <x v="344"/>
      <x v="7"/>
      <x v="128"/>
    </i>
    <i r="4">
      <x v="147"/>
    </i>
    <i r="1">
      <x v="110"/>
      <x v="347"/>
      <x v="7"/>
      <x v="84"/>
    </i>
    <i r="1">
      <x v="129"/>
      <x v="163"/>
      <x v="7"/>
      <x v="122"/>
    </i>
    <i r="1">
      <x v="130"/>
      <x v="76"/>
      <x v="7"/>
      <x v="100"/>
    </i>
    <i r="1">
      <x v="139"/>
      <x v="389"/>
      <x v="7"/>
      <x v="84"/>
    </i>
    <i r="1">
      <x v="140"/>
      <x v="336"/>
      <x v="7"/>
      <x v="84"/>
    </i>
    <i r="1">
      <x v="141"/>
      <x v="337"/>
      <x v="7"/>
      <x v="122"/>
    </i>
    <i>
      <x v="22"/>
      <x v="1"/>
      <x v="89"/>
      <x v="7"/>
      <x v="20"/>
    </i>
    <i r="1">
      <x v="2"/>
      <x v="168"/>
      <x v="7"/>
      <x v="23"/>
    </i>
    <i r="1">
      <x v="3"/>
      <x v="168"/>
      <x v="7"/>
      <x v="20"/>
    </i>
    <i r="1">
      <x v="4"/>
      <x v="168"/>
      <x v="7"/>
      <x v="23"/>
    </i>
    <i r="1">
      <x v="5"/>
      <x v="168"/>
      <x v="7"/>
      <x v="20"/>
    </i>
    <i r="1">
      <x v="8"/>
      <x v="157"/>
      <x v="7"/>
      <x v="25"/>
    </i>
    <i r="4">
      <x v="30"/>
    </i>
    <i r="1">
      <x v="9"/>
      <x v="217"/>
      <x v="7"/>
      <x v="24"/>
    </i>
    <i r="1">
      <x v="10"/>
      <x v="94"/>
      <x v="7"/>
      <x v="24"/>
    </i>
    <i r="1">
      <x v="11"/>
      <x v="238"/>
      <x v="7"/>
      <x v="25"/>
    </i>
    <i r="4">
      <x v="30"/>
    </i>
    <i r="1">
      <x v="12"/>
      <x v="266"/>
      <x v="7"/>
      <x v="20"/>
    </i>
    <i r="4">
      <x v="22"/>
    </i>
    <i r="1">
      <x v="13"/>
      <x v="368"/>
      <x v="7"/>
      <x v="20"/>
    </i>
    <i r="4">
      <x v="22"/>
    </i>
    <i r="4">
      <x v="24"/>
    </i>
    <i r="1">
      <x v="14"/>
      <x v="237"/>
      <x v="7"/>
      <x v="25"/>
    </i>
    <i r="4">
      <x v="30"/>
    </i>
    <i r="1">
      <x v="15"/>
      <x v="219"/>
      <x v="7"/>
      <x v="20"/>
    </i>
    <i r="4">
      <x v="30"/>
    </i>
    <i r="1">
      <x v="18"/>
      <x v="393"/>
      <x v="7"/>
      <x v="20"/>
    </i>
    <i r="1">
      <x v="20"/>
      <x v="233"/>
      <x v="7"/>
      <x v="20"/>
    </i>
    <i r="1">
      <x v="21"/>
      <x v="231"/>
      <x v="7"/>
      <x v="20"/>
    </i>
    <i r="1">
      <x v="23"/>
      <x v="162"/>
      <x v="7"/>
      <x v="20"/>
    </i>
    <i r="1">
      <x v="24"/>
      <x v="353"/>
      <x v="7"/>
      <x v="20"/>
    </i>
    <i r="1">
      <x v="38"/>
      <x v="188"/>
      <x v="7"/>
      <x v="22"/>
    </i>
    <i r="4">
      <x v="23"/>
    </i>
    <i r="4">
      <x v="24"/>
    </i>
    <i r="2">
      <x v="190"/>
      <x v="7"/>
      <x v="23"/>
    </i>
    <i r="2">
      <x v="191"/>
      <x v="7"/>
      <x v="23"/>
    </i>
    <i r="4">
      <x v="24"/>
    </i>
    <i r="4">
      <x v="40"/>
    </i>
    <i r="1">
      <x v="39"/>
      <x v="110"/>
      <x v="7"/>
      <x v="20"/>
    </i>
    <i r="4">
      <x v="26"/>
    </i>
    <i r="1">
      <x v="40"/>
      <x v="373"/>
      <x v="7"/>
      <x v="20"/>
    </i>
    <i r="4">
      <x v="26"/>
    </i>
    <i r="2">
      <x v="374"/>
      <x v="7"/>
      <x v="20"/>
    </i>
    <i r="1">
      <x v="41"/>
      <x v="185"/>
      <x v="7"/>
      <x v="20"/>
    </i>
    <i r="4">
      <x v="26"/>
    </i>
    <i r="1">
      <x v="42"/>
      <x v="87"/>
      <x v="7"/>
      <x v="24"/>
    </i>
    <i r="4">
      <x v="25"/>
    </i>
    <i r="4">
      <x v="26"/>
    </i>
    <i r="1">
      <x v="43"/>
      <x v="79"/>
      <x v="7"/>
      <x v="20"/>
    </i>
    <i r="4">
      <x v="22"/>
    </i>
    <i r="4">
      <x v="23"/>
    </i>
    <i r="1">
      <x v="44"/>
      <x v="80"/>
      <x v="7"/>
      <x v="20"/>
    </i>
    <i r="4">
      <x v="23"/>
    </i>
    <i r="4">
      <x v="29"/>
    </i>
    <i r="4">
      <x v="31"/>
    </i>
    <i r="2">
      <x v="81"/>
      <x v="7"/>
      <x v="20"/>
    </i>
    <i r="1">
      <x v="45"/>
      <x v="82"/>
      <x v="7"/>
      <x v="29"/>
    </i>
    <i r="2">
      <x v="83"/>
      <x v="7"/>
      <x v="20"/>
    </i>
    <i r="1">
      <x v="46"/>
      <x v="84"/>
      <x v="7"/>
      <x v="22"/>
    </i>
    <i r="1">
      <x v="47"/>
      <x v="85"/>
      <x v="7"/>
      <x v="23"/>
    </i>
    <i r="1">
      <x v="48"/>
      <x v="86"/>
      <x v="7"/>
      <x v="23"/>
    </i>
    <i r="1">
      <x v="49"/>
      <x v="88"/>
      <x v="7"/>
      <x v="20"/>
    </i>
    <i r="1">
      <x v="57"/>
      <x v="156"/>
      <x v="7"/>
      <x v="22"/>
    </i>
    <i r="4">
      <x v="24"/>
    </i>
    <i r="4">
      <x v="100"/>
    </i>
    <i r="4">
      <x v="116"/>
    </i>
    <i r="1">
      <x v="58"/>
      <x v="109"/>
      <x v="7"/>
      <x v="24"/>
    </i>
    <i r="4">
      <x v="28"/>
    </i>
    <i r="4">
      <x v="84"/>
    </i>
    <i r="1">
      <x v="68"/>
      <x v="368"/>
      <x v="7"/>
      <x v="84"/>
    </i>
    <i r="1">
      <x v="69"/>
      <x v="368"/>
      <x v="7"/>
      <x v="84"/>
    </i>
    <i r="1">
      <x v="92"/>
      <x v="218"/>
      <x v="7"/>
      <x v="25"/>
    </i>
    <i>
      <x v="23"/>
      <x v="190"/>
      <x v="39"/>
      <x v="7"/>
      <x v="20"/>
    </i>
    <i r="4">
      <x v="22"/>
    </i>
    <i>
      <x v="24"/>
      <x v="196"/>
      <x v="232"/>
      <x v="7"/>
      <x v="20"/>
    </i>
    <i r="4">
      <x v="22"/>
    </i>
    <i r="4">
      <x v="84"/>
    </i>
    <i>
      <x v="25"/>
      <x v="198"/>
      <x v="47"/>
      <x v="7"/>
      <x v="25"/>
    </i>
    <i r="4">
      <x v="26"/>
    </i>
    <i r="4">
      <x v="27"/>
    </i>
    <i r="4">
      <x v="28"/>
    </i>
    <i r="4">
      <x v="29"/>
    </i>
    <i r="4">
      <x v="32"/>
    </i>
    <i r="4">
      <x v="35"/>
    </i>
    <i r="1">
      <x v="199"/>
      <x v="48"/>
      <x v="7"/>
      <x v="100"/>
    </i>
    <i r="1">
      <x v="200"/>
      <x v="46"/>
      <x v="7"/>
      <x v="20"/>
    </i>
    <i r="4">
      <x v="22"/>
    </i>
    <i r="4">
      <x v="23"/>
    </i>
    <i r="4">
      <x v="25"/>
    </i>
    <i r="2">
      <x v="49"/>
      <x v="7"/>
      <x v="100"/>
    </i>
    <i>
      <x v="26"/>
      <x v="204"/>
      <x v="348"/>
      <x v="7"/>
      <x v="20"/>
    </i>
    <i r="1">
      <x v="205"/>
      <x v="289"/>
      <x v="7"/>
      <x v="22"/>
    </i>
    <i r="1">
      <x v="206"/>
      <x v="276"/>
      <x v="7"/>
      <x v="24"/>
    </i>
    <i r="1">
      <x v="207"/>
      <x v="263"/>
      <x v="7"/>
      <x v="22"/>
    </i>
    <i r="1">
      <x v="208"/>
      <x v="165"/>
      <x v="7"/>
      <x v="20"/>
    </i>
    <i r="1">
      <x v="209"/>
      <x v="364"/>
      <x v="7"/>
      <x v="20"/>
    </i>
    <i r="1">
      <x v="210"/>
      <x v="350"/>
      <x v="7"/>
      <x v="20"/>
    </i>
    <i>
      <x v="27"/>
      <x v="51"/>
      <x v="186"/>
      <x v="7"/>
      <x v="22"/>
    </i>
    <i r="1">
      <x v="52"/>
      <x v="279"/>
      <x v="7"/>
      <x v="22"/>
    </i>
    <i r="1">
      <x v="53"/>
      <x v="308"/>
      <x v="7"/>
      <x v="23"/>
    </i>
    <i r="1">
      <x v="54"/>
      <x v="309"/>
      <x v="7"/>
      <x v="23"/>
    </i>
    <i r="1">
      <x v="55"/>
      <x v="184"/>
      <x v="7"/>
      <x v="20"/>
    </i>
    <i>
      <x v="28"/>
      <x v="112"/>
      <x v="328"/>
      <x v="7"/>
      <x v="20"/>
    </i>
    <i>
      <x v="29"/>
      <x v="80"/>
      <x v="196"/>
      <x v="1"/>
      <x v="22"/>
    </i>
    <i r="1">
      <x v="98"/>
      <x v="370"/>
      <x v="1"/>
      <x v="20"/>
    </i>
    <i r="4">
      <x v="23"/>
    </i>
    <i r="1">
      <x v="99"/>
      <x v="296"/>
      <x v="1"/>
      <x v="20"/>
    </i>
    <i r="1">
      <x v="100"/>
      <x v="329"/>
      <x v="1"/>
      <x v="20"/>
    </i>
    <i r="1">
      <x v="101"/>
      <x v="74"/>
      <x v="7"/>
      <x v="20"/>
    </i>
    <i r="4">
      <x v="23"/>
    </i>
    <i r="1">
      <x v="102"/>
      <x v="325"/>
      <x v="7"/>
      <x v="22"/>
    </i>
    <i r="4">
      <x v="24"/>
    </i>
    <i r="1">
      <x v="103"/>
      <x v="272"/>
      <x v="1"/>
      <x v="20"/>
    </i>
    <i r="4">
      <x v="23"/>
    </i>
    <i r="1">
      <x v="104"/>
      <x v="339"/>
      <x v="7"/>
      <x v="20"/>
    </i>
    <i r="1">
      <x v="105"/>
      <x v="335"/>
      <x v="7"/>
      <x v="23"/>
    </i>
    <i r="1">
      <x v="117"/>
      <x v="158"/>
      <x v="1"/>
      <x v="32"/>
    </i>
    <i r="1">
      <x v="118"/>
      <x v="390"/>
      <x v="8"/>
      <x v="20"/>
    </i>
    <i r="2">
      <x v="391"/>
      <x v="7"/>
      <x v="20"/>
    </i>
    <i r="3">
      <x v="8"/>
      <x v="20"/>
    </i>
    <i r="1">
      <x v="122"/>
      <x v="67"/>
      <x v="7"/>
      <x v="20"/>
    </i>
    <i r="4">
      <x v="24"/>
    </i>
    <i r="1">
      <x v="123"/>
      <x v="325"/>
      <x v="7"/>
      <x v="30"/>
    </i>
    <i r="1">
      <x v="124"/>
      <x v="27"/>
      <x v="7"/>
      <x v="23"/>
    </i>
    <i r="1">
      <x v="125"/>
      <x v="357"/>
      <x v="1"/>
      <x v="20"/>
    </i>
    <i r="1">
      <x v="126"/>
      <x v="307"/>
      <x v="1"/>
      <x v="20"/>
    </i>
    <i r="1">
      <x v="127"/>
      <x v="326"/>
      <x v="1"/>
      <x v="20"/>
    </i>
    <i r="1">
      <x v="128"/>
      <x v="111"/>
      <x v="1"/>
      <x v="20"/>
    </i>
    <i r="1">
      <x v="132"/>
      <x v="70"/>
      <x v="1"/>
      <x v="20"/>
    </i>
    <i r="1">
      <x v="133"/>
      <x v="70"/>
      <x v="1"/>
      <x v="23"/>
    </i>
    <i r="1">
      <x v="134"/>
      <x v="267"/>
      <x v="1"/>
      <x v="20"/>
    </i>
    <i r="1">
      <x v="135"/>
      <x v="400"/>
      <x v="1"/>
      <x v="20"/>
    </i>
    <i r="1">
      <x v="136"/>
      <x v="268"/>
      <x v="1"/>
      <x v="23"/>
    </i>
    <i r="1">
      <x v="137"/>
      <x v="401"/>
      <x v="1"/>
      <x v="23"/>
    </i>
    <i>
      <x v="30"/>
      <x v="220"/>
      <x v="375"/>
      <x v="7"/>
      <x v="100"/>
    </i>
    <i r="2">
      <x v="376"/>
      <x v="7"/>
      <x v="100"/>
    </i>
    <i r="1">
      <x v="221"/>
      <x v="376"/>
      <x v="7"/>
      <x v="84"/>
    </i>
    <i>
      <x v="31"/>
      <x v="322"/>
      <x v="398"/>
      <x v="7"/>
      <x v="20"/>
    </i>
    <i>
      <x v="32"/>
      <x v="218"/>
      <x v="291"/>
      <x v="7"/>
      <x v="84"/>
    </i>
    <i>
      <x v="33"/>
      <x v="179"/>
      <x v="371"/>
      <x v="1"/>
      <x v="122"/>
    </i>
    <i r="1">
      <x v="219"/>
      <x v="177"/>
      <x v="7"/>
      <x v="122"/>
    </i>
    <i>
      <x v="34"/>
      <x v="222"/>
      <x v="379"/>
      <x v="7"/>
      <x v="22"/>
    </i>
    <i r="4">
      <x v="25"/>
    </i>
    <i r="4">
      <x v="26"/>
    </i>
    <i r="4">
      <x v="33"/>
    </i>
    <i r="1">
      <x v="223"/>
      <x v="170"/>
      <x v="7"/>
      <x v="24"/>
    </i>
    <i>
      <x v="35"/>
      <x v="197"/>
      <x v="194"/>
      <x v="4"/>
      <x v="20"/>
    </i>
    <i r="2">
      <x v="195"/>
      <x v="4"/>
      <x v="20"/>
    </i>
    <i>
      <x v="36"/>
      <x v="131"/>
      <x v="342"/>
      <x v="7"/>
      <x v="26"/>
    </i>
    <i r="4">
      <x v="29"/>
    </i>
    <i r="4">
      <x v="32"/>
    </i>
    <i r="4">
      <x v="50"/>
    </i>
    <i>
      <x v="37"/>
      <x v="148"/>
      <x v="169"/>
      <x v="7"/>
      <x v="22"/>
    </i>
    <i r="1">
      <x v="194"/>
      <x v="290"/>
      <x v="7"/>
      <x v="84"/>
    </i>
    <i r="1">
      <x v="224"/>
      <x v="358"/>
      <x v="7"/>
      <x v="22"/>
    </i>
    <i>
      <x v="38"/>
      <x v="177"/>
      <x v="340"/>
      <x v="7"/>
      <x v="74"/>
    </i>
    <i>
      <x v="39"/>
      <x v="273"/>
      <x v="164"/>
      <x v="7"/>
      <x v="47"/>
    </i>
    <i>
      <x v="40"/>
      <x v="270"/>
      <x v="351"/>
      <x v="7"/>
      <x v="84"/>
    </i>
    <i>
      <x v="41"/>
      <x v="216"/>
      <x v="75"/>
      <x v="7"/>
      <x v="22"/>
    </i>
    <i>
      <x v="42"/>
      <x/>
      <x v="25"/>
      <x v="7"/>
      <x v="22"/>
    </i>
    <i r="1">
      <x v="16"/>
      <x v="205"/>
      <x v="3"/>
      <x v="71"/>
    </i>
    <i r="1">
      <x v="17"/>
      <x v="198"/>
      <x v="3"/>
      <x v="71"/>
    </i>
    <i r="1">
      <x v="19"/>
      <x v="367"/>
      <x v="7"/>
      <x v="28"/>
    </i>
    <i r="1">
      <x v="22"/>
      <x v="265"/>
      <x v="7"/>
      <x v="37"/>
    </i>
    <i r="1">
      <x v="25"/>
      <x v="282"/>
      <x v="7"/>
      <x v="59"/>
    </i>
    <i r="1">
      <x v="26"/>
      <x v="281"/>
      <x v="7"/>
      <x v="59"/>
    </i>
    <i r="1">
      <x v="27"/>
      <x v="200"/>
      <x v="7"/>
      <x v="28"/>
    </i>
    <i r="1">
      <x v="28"/>
      <x v="199"/>
      <x v="7"/>
      <x v="37"/>
    </i>
    <i r="1">
      <x v="29"/>
      <x v="236"/>
      <x v="7"/>
      <x v="28"/>
    </i>
    <i r="4">
      <x v="29"/>
    </i>
    <i r="4">
      <x v="31"/>
    </i>
    <i r="4">
      <x v="38"/>
    </i>
    <i r="4">
      <x v="40"/>
    </i>
    <i r="4">
      <x v="41"/>
    </i>
    <i r="4">
      <x v="48"/>
    </i>
    <i r="1">
      <x v="30"/>
      <x v="235"/>
      <x v="5"/>
      <x v="20"/>
    </i>
    <i r="1">
      <x v="31"/>
      <x v="99"/>
      <x v="5"/>
      <x v="20"/>
    </i>
    <i r="3">
      <x v="7"/>
      <x v="47"/>
    </i>
    <i r="1">
      <x v="32"/>
      <x v="100"/>
      <x v="5"/>
      <x v="20"/>
    </i>
    <i r="1">
      <x v="33"/>
      <x v="101"/>
      <x v="7"/>
      <x v="46"/>
    </i>
    <i r="4">
      <x v="64"/>
    </i>
    <i r="4">
      <x v="78"/>
    </i>
    <i r="1">
      <x v="34"/>
      <x v="189"/>
      <x v="7"/>
      <x v="68"/>
    </i>
    <i r="1">
      <x v="35"/>
      <x v="160"/>
      <x v="5"/>
      <x v="20"/>
    </i>
    <i r="1">
      <x v="36"/>
      <x v="95"/>
      <x v="7"/>
      <x v="65"/>
    </i>
    <i r="1">
      <x v="37"/>
      <x v="96"/>
      <x v="2"/>
      <x v="35"/>
    </i>
    <i r="4">
      <x v="51"/>
    </i>
    <i r="4">
      <x v="114"/>
    </i>
    <i r="2">
      <x v="362"/>
      <x v="2"/>
      <x v="35"/>
    </i>
    <i r="4">
      <x v="39"/>
    </i>
    <i r="4">
      <x v="44"/>
    </i>
    <i r="4">
      <x v="47"/>
    </i>
    <i r="4">
      <x v="54"/>
    </i>
    <i r="2">
      <x v="363"/>
      <x v="2"/>
      <x v="35"/>
    </i>
    <i r="1">
      <x v="81"/>
      <x v="242"/>
      <x v="5"/>
      <x v="20"/>
    </i>
    <i r="1">
      <x v="82"/>
      <x v="244"/>
      <x v="5"/>
      <x v="20"/>
    </i>
    <i r="1">
      <x v="83"/>
      <x v="245"/>
      <x v="5"/>
      <x v="20"/>
    </i>
    <i r="1">
      <x v="84"/>
      <x v="246"/>
      <x v="5"/>
      <x v="20"/>
    </i>
    <i r="1">
      <x v="85"/>
      <x v="243"/>
      <x v="5"/>
      <x v="20"/>
    </i>
    <i r="1">
      <x v="86"/>
      <x v="240"/>
      <x v="5"/>
      <x v="20"/>
    </i>
    <i r="1">
      <x v="87"/>
      <x v="239"/>
      <x v="5"/>
      <x v="20"/>
    </i>
    <i r="1">
      <x v="89"/>
      <x v="123"/>
      <x v="5"/>
      <x v="20"/>
    </i>
    <i r="1">
      <x v="93"/>
      <x v="234"/>
      <x v="5"/>
      <x v="84"/>
    </i>
    <i r="4">
      <x v="100"/>
    </i>
    <i r="4">
      <x v="122"/>
    </i>
    <i r="1">
      <x v="94"/>
      <x v="99"/>
      <x v="7"/>
      <x v="82"/>
    </i>
    <i r="4">
      <x v="83"/>
    </i>
    <i r="4">
      <x v="88"/>
    </i>
    <i r="4">
      <x v="104"/>
    </i>
    <i r="4">
      <x v="107"/>
    </i>
    <i r="4">
      <x v="109"/>
    </i>
    <i r="4">
      <x v="112"/>
    </i>
    <i r="4">
      <x v="114"/>
    </i>
    <i r="4">
      <x v="115"/>
    </i>
    <i r="4">
      <x v="119"/>
    </i>
    <i r="4">
      <x v="121"/>
    </i>
    <i r="1">
      <x v="95"/>
      <x v="189"/>
      <x v="7"/>
      <x v="100"/>
    </i>
    <i r="4">
      <x v="142"/>
    </i>
    <i r="1">
      <x v="96"/>
      <x v="187"/>
      <x v="7"/>
      <x v="100"/>
    </i>
    <i r="4">
      <x v="128"/>
    </i>
    <i r="4">
      <x v="139"/>
    </i>
    <i r="1">
      <x v="97"/>
      <x v="159"/>
      <x v="5"/>
      <x v="116"/>
    </i>
    <i r="4">
      <x v="128"/>
    </i>
    <i r="1">
      <x v="138"/>
      <x v="95"/>
      <x v="2"/>
      <x v="79"/>
    </i>
    <i r="4">
      <x v="86"/>
    </i>
    <i r="4">
      <x v="87"/>
    </i>
    <i r="4">
      <x v="95"/>
    </i>
    <i r="4">
      <x v="98"/>
    </i>
    <i r="4">
      <x v="99"/>
    </i>
    <i r="4">
      <x v="110"/>
    </i>
    <i r="4">
      <x v="125"/>
    </i>
    <i r="4">
      <x v="130"/>
    </i>
    <i r="4">
      <x v="136"/>
    </i>
    <i r="4">
      <x v="140"/>
    </i>
    <i r="4">
      <x v="142"/>
    </i>
    <i r="1">
      <x v="150"/>
      <x v="287"/>
      <x v="7"/>
      <x v="72"/>
    </i>
    <i r="1">
      <x v="157"/>
      <x v="78"/>
      <x v="7"/>
      <x v="81"/>
    </i>
    <i r="1">
      <x v="158"/>
      <x v="77"/>
      <x v="7"/>
      <x v="67"/>
    </i>
    <i r="1">
      <x v="159"/>
      <x v="90"/>
      <x v="7"/>
      <x v="81"/>
    </i>
    <i r="1">
      <x v="160"/>
      <x v="91"/>
      <x v="5"/>
      <x v="20"/>
    </i>
    <i r="1">
      <x v="161"/>
      <x v="92"/>
      <x v="7"/>
      <x v="80"/>
    </i>
    <i r="1">
      <x v="162"/>
      <x v="387"/>
      <x v="5"/>
      <x v="20"/>
    </i>
    <i r="1">
      <x v="163"/>
      <x v="388"/>
      <x v="7"/>
      <x v="80"/>
    </i>
    <i r="1">
      <x v="164"/>
      <x v="392"/>
      <x v="7"/>
      <x v="76"/>
    </i>
    <i r="1">
      <x v="165"/>
      <x v="343"/>
      <x v="7"/>
      <x v="76"/>
    </i>
    <i r="1">
      <x v="315"/>
      <x v="71"/>
      <x v="5"/>
      <x v="20"/>
    </i>
    <i>
      <x v="43"/>
      <x v="249"/>
      <x v="120"/>
      <x v="7"/>
      <x v="34"/>
    </i>
    <i r="4">
      <x v="84"/>
    </i>
    <i r="4">
      <x v="89"/>
    </i>
    <i r="4">
      <x v="92"/>
    </i>
    <i r="4">
      <x v="94"/>
    </i>
    <i r="4">
      <x v="122"/>
    </i>
    <i r="4">
      <x v="128"/>
    </i>
    <i r="4">
      <x v="147"/>
    </i>
    <i r="2">
      <x v="121"/>
      <x v="7"/>
      <x v="122"/>
    </i>
    <i>
      <x v="44"/>
      <x v="201"/>
      <x v="55"/>
      <x v="7"/>
      <x v="100"/>
    </i>
    <i r="1">
      <x v="236"/>
      <x v="323"/>
      <x v="7"/>
      <x v="100"/>
    </i>
    <i r="1">
      <x v="237"/>
      <x v="324"/>
      <x v="7"/>
      <x v="100"/>
    </i>
    <i>
      <x v="45"/>
      <x v="230"/>
      <x v="292"/>
      <x v="7"/>
      <x v="84"/>
    </i>
    <i r="2">
      <x v="293"/>
      <x v="7"/>
      <x v="84"/>
    </i>
    <i r="1">
      <x v="259"/>
      <x v="63"/>
      <x v="7"/>
      <x v="23"/>
    </i>
    <i r="4">
      <x v="24"/>
    </i>
    <i r="4">
      <x v="25"/>
    </i>
    <i r="4">
      <x v="26"/>
    </i>
    <i r="1">
      <x v="260"/>
      <x v="62"/>
      <x v="7"/>
      <x v="84"/>
    </i>
    <i r="1">
      <x v="262"/>
      <x v="66"/>
      <x v="7"/>
      <x v="85"/>
    </i>
    <i r="4">
      <x v="94"/>
    </i>
    <i r="4">
      <x v="101"/>
    </i>
    <i r="4">
      <x v="106"/>
    </i>
    <i r="4">
      <x v="116"/>
    </i>
    <i r="4">
      <x v="117"/>
    </i>
    <i r="1">
      <x v="302"/>
      <x v="294"/>
      <x v="7"/>
      <x v="84"/>
    </i>
    <i r="1">
      <x v="303"/>
      <x v="45"/>
      <x v="7"/>
      <x v="46"/>
    </i>
    <i r="4">
      <x v="89"/>
    </i>
    <i r="4">
      <x v="97"/>
    </i>
    <i r="4">
      <x v="120"/>
    </i>
    <i r="4">
      <x v="126"/>
    </i>
    <i r="4">
      <x v="127"/>
    </i>
    <i r="4">
      <x v="129"/>
    </i>
    <i r="4">
      <x v="139"/>
    </i>
    <i r="4">
      <x v="141"/>
    </i>
    <i r="4">
      <x v="147"/>
    </i>
    <i r="1">
      <x v="304"/>
      <x v="44"/>
      <x v="7"/>
      <x v="84"/>
    </i>
    <i r="1">
      <x v="305"/>
      <x v="64"/>
      <x v="7"/>
      <x v="84"/>
    </i>
    <i r="1">
      <x v="306"/>
      <x v="117"/>
      <x v="7"/>
      <x v="84"/>
    </i>
    <i r="4">
      <x v="89"/>
    </i>
    <i r="4">
      <x v="90"/>
    </i>
    <i r="4">
      <x v="96"/>
    </i>
    <i r="4">
      <x v="105"/>
    </i>
    <i r="4">
      <x v="108"/>
    </i>
    <i r="4">
      <x v="113"/>
    </i>
    <i r="4">
      <x v="118"/>
    </i>
    <i r="4">
      <x v="142"/>
    </i>
    <i r="1">
      <x v="307"/>
      <x v="166"/>
      <x v="7"/>
      <x v="84"/>
    </i>
    <i r="1">
      <x v="308"/>
      <x v="183"/>
      <x v="7"/>
      <x v="24"/>
    </i>
    <i r="4">
      <x v="100"/>
    </i>
    <i r="4">
      <x v="122"/>
    </i>
    <i r="4">
      <x v="128"/>
    </i>
    <i r="1">
      <x v="309"/>
      <x v="312"/>
      <x v="7"/>
      <x v="84"/>
    </i>
    <i r="1">
      <x v="310"/>
      <x v="69"/>
      <x v="7"/>
      <x v="84"/>
    </i>
    <i r="4">
      <x v="100"/>
    </i>
    <i r="1">
      <x v="311"/>
      <x v="119"/>
      <x v="7"/>
      <x v="96"/>
    </i>
    <i r="4">
      <x v="111"/>
    </i>
    <i r="4">
      <x v="120"/>
    </i>
    <i r="4">
      <x v="132"/>
    </i>
    <i r="4">
      <x v="133"/>
    </i>
    <i r="1">
      <x v="312"/>
      <x v="118"/>
      <x v="7"/>
      <x v="84"/>
    </i>
    <i>
      <x v="46"/>
      <x v="238"/>
      <x v="180"/>
      <x v="7"/>
      <x v="22"/>
    </i>
    <i r="1">
      <x v="318"/>
      <x v="382"/>
      <x v="5"/>
      <x v="22"/>
    </i>
    <i r="1">
      <x v="319"/>
      <x v="382"/>
      <x v="5"/>
      <x v="20"/>
    </i>
    <i r="1">
      <x v="320"/>
      <x v="394"/>
      <x v="7"/>
      <x v="20"/>
    </i>
    <i r="1">
      <x v="321"/>
      <x v="395"/>
      <x v="7"/>
      <x v="20"/>
    </i>
    <i>
      <x v="47"/>
      <x v="322"/>
      <x v="102"/>
      <x v="2"/>
      <x v="82"/>
    </i>
    <i r="3">
      <x v="7"/>
      <x v="47"/>
    </i>
    <i r="4">
      <x v="56"/>
    </i>
    <i r="4">
      <x v="65"/>
    </i>
    <i r="4">
      <x v="83"/>
    </i>
    <i r="4">
      <x v="88"/>
    </i>
    <i r="4">
      <x v="104"/>
    </i>
    <i r="4">
      <x v="107"/>
    </i>
    <i r="4">
      <x v="109"/>
    </i>
    <i r="4">
      <x v="112"/>
    </i>
    <i r="4">
      <x v="115"/>
    </i>
    <i r="4">
      <x v="119"/>
    </i>
    <i>
      <x v="48"/>
      <x v="274"/>
      <x v="144"/>
      <x v="2"/>
      <x v="39"/>
    </i>
    <i r="1">
      <x v="275"/>
      <x v="144"/>
      <x v="2"/>
      <x v="75"/>
    </i>
    <i r="4">
      <x v="86"/>
    </i>
    <i r="4">
      <x v="94"/>
    </i>
    <i r="4">
      <x v="117"/>
    </i>
    <i r="4">
      <x v="128"/>
    </i>
    <i r="1">
      <x v="277"/>
      <x v="130"/>
      <x v="2"/>
      <x v="93"/>
    </i>
    <i r="4">
      <x v="95"/>
    </i>
    <i r="4">
      <x v="98"/>
    </i>
    <i r="4">
      <x v="103"/>
    </i>
    <i r="4">
      <x v="124"/>
    </i>
    <i r="4">
      <x v="131"/>
    </i>
    <i r="4">
      <x v="137"/>
    </i>
    <i r="4">
      <x v="140"/>
    </i>
    <i r="4">
      <x v="144"/>
    </i>
    <i r="4">
      <x v="145"/>
    </i>
    <i r="1">
      <x v="278"/>
      <x v="130"/>
      <x v="2"/>
      <x v="70"/>
    </i>
    <i r="4">
      <x v="73"/>
    </i>
    <i r="1">
      <x v="291"/>
      <x v="319"/>
      <x v="2"/>
      <x v="91"/>
    </i>
    <i>
      <x v="49"/>
      <x v="263"/>
      <x v="147"/>
      <x/>
      <x v="9"/>
    </i>
    <i r="4">
      <x v="10"/>
    </i>
    <i r="2">
      <x v="150"/>
      <x/>
      <x v="14"/>
    </i>
    <i r="4">
      <x v="15"/>
    </i>
    <i r="2">
      <x v="151"/>
      <x/>
      <x v="7"/>
    </i>
    <i r="4">
      <x v="8"/>
    </i>
    <i r="4">
      <x v="11"/>
    </i>
    <i r="4">
      <x v="12"/>
    </i>
    <i r="4">
      <x v="19"/>
    </i>
    <i r="1">
      <x v="264"/>
      <x v="150"/>
      <x/>
      <x v="17"/>
    </i>
    <i r="1">
      <x v="265"/>
      <x v="147"/>
      <x/>
      <x v="2"/>
    </i>
    <i r="4">
      <x v="6"/>
    </i>
    <i r="2">
      <x v="150"/>
      <x/>
      <x v="10"/>
    </i>
    <i r="4">
      <x v="18"/>
    </i>
    <i r="2">
      <x v="152"/>
      <x/>
      <x v="2"/>
    </i>
    <i r="1">
      <x v="266"/>
      <x v="150"/>
      <x/>
      <x v="16"/>
    </i>
    <i r="1">
      <x v="267"/>
      <x v="148"/>
      <x/>
      <x/>
    </i>
    <i r="4">
      <x v="1"/>
    </i>
    <i r="2">
      <x v="149"/>
      <x/>
      <x v="1"/>
    </i>
    <i r="2">
      <x v="150"/>
      <x/>
      <x v="21"/>
    </i>
    <i r="1">
      <x v="268"/>
      <x v="148"/>
      <x/>
      <x v="1"/>
    </i>
    <i r="1">
      <x v="269"/>
      <x v="153"/>
      <x/>
      <x v="13"/>
    </i>
    <i r="1">
      <x v="276"/>
      <x v="146"/>
      <x v="3"/>
      <x v="102"/>
    </i>
    <i r="1">
      <x v="282"/>
      <x v="302"/>
      <x/>
      <x v="3"/>
    </i>
    <i r="1">
      <x v="283"/>
      <x v="302"/>
      <x/>
      <x v="4"/>
    </i>
    <i r="4">
      <x v="5"/>
    </i>
    <i r="1">
      <x v="284"/>
      <x v="300"/>
      <x v="2"/>
      <x v="86"/>
    </i>
    <i r="4">
      <x v="94"/>
    </i>
    <i r="4">
      <x v="101"/>
    </i>
    <i r="1">
      <x v="285"/>
      <x v="300"/>
      <x v="2"/>
      <x v="86"/>
    </i>
    <i r="1">
      <x v="286"/>
      <x v="300"/>
      <x v="2"/>
      <x v="52"/>
    </i>
    <i r="4">
      <x v="69"/>
    </i>
    <i r="4">
      <x v="86"/>
    </i>
    <i r="1">
      <x v="287"/>
      <x v="300"/>
      <x v="2"/>
      <x v="102"/>
    </i>
    <i r="1">
      <x v="288"/>
      <x v="301"/>
      <x v="2"/>
      <x v="39"/>
    </i>
    <i r="1">
      <x v="289"/>
      <x v="301"/>
      <x v="2"/>
      <x v="53"/>
    </i>
    <i r="4">
      <x v="57"/>
    </i>
    <i r="4">
      <x v="61"/>
    </i>
    <i r="4">
      <x v="62"/>
    </i>
    <i r="4">
      <x v="63"/>
    </i>
    <i r="4">
      <x v="66"/>
    </i>
    <i r="4">
      <x v="77"/>
    </i>
    <i>
      <x v="50"/>
      <x v="167"/>
      <x v="355"/>
      <x v="7"/>
      <x v="30"/>
    </i>
    <i r="1">
      <x v="168"/>
      <x v="356"/>
      <x v="7"/>
      <x v="20"/>
    </i>
    <i r="4">
      <x v="22"/>
    </i>
    <i r="4">
      <x v="24"/>
    </i>
    <i r="4">
      <x v="25"/>
    </i>
    <i r="4">
      <x v="27"/>
    </i>
    <i r="4">
      <x v="28"/>
    </i>
    <i r="4">
      <x v="29"/>
    </i>
    <i r="4">
      <x v="30"/>
    </i>
    <i r="4">
      <x v="31"/>
    </i>
    <i r="4">
      <x v="32"/>
    </i>
    <i r="4">
      <x v="36"/>
    </i>
    <i r="4">
      <x v="38"/>
    </i>
    <i r="4">
      <x v="43"/>
    </i>
    <i r="1">
      <x v="322"/>
      <x v="56"/>
      <x v="7"/>
      <x v="20"/>
    </i>
    <i r="2">
      <x v="354"/>
      <x v="7"/>
      <x v="20"/>
    </i>
    <i>
      <x v="51"/>
      <x v="217"/>
      <x v="126"/>
      <x v="7"/>
      <x v="84"/>
    </i>
    <i r="1">
      <x v="241"/>
      <x v="226"/>
      <x v="7"/>
      <x v="84"/>
    </i>
    <i r="1">
      <x v="242"/>
      <x v="226"/>
      <x v="7"/>
      <x v="84"/>
    </i>
    <i r="1">
      <x v="290"/>
      <x v="295"/>
      <x v="7"/>
      <x v="20"/>
    </i>
    <i r="1">
      <x v="313"/>
      <x v="125"/>
      <x v="7"/>
      <x v="20"/>
    </i>
    <i r="4">
      <x v="22"/>
    </i>
    <i r="4">
      <x v="23"/>
    </i>
    <i r="4">
      <x v="25"/>
    </i>
    <i r="2">
      <x v="129"/>
      <x v="7"/>
      <x v="84"/>
    </i>
    <i r="1">
      <x v="314"/>
      <x v="128"/>
      <x v="7"/>
      <x v="84"/>
    </i>
    <i>
      <x v="52"/>
      <x v="261"/>
      <x v="58"/>
      <x v="7"/>
      <x v="24"/>
    </i>
    <i r="2">
      <x v="59"/>
      <x v="7"/>
      <x v="20"/>
    </i>
    <i r="4">
      <x v="22"/>
    </i>
    <i>
      <x v="53"/>
      <x v="250"/>
      <x v="222"/>
      <x v="7"/>
      <x v="20"/>
    </i>
    <i r="1">
      <x v="251"/>
      <x v="220"/>
      <x v="7"/>
      <x v="20"/>
    </i>
    <i r="1">
      <x v="252"/>
      <x v="223"/>
      <x v="7"/>
      <x v="20"/>
    </i>
    <i r="4">
      <x v="84"/>
    </i>
    <i r="1">
      <x v="253"/>
      <x v="221"/>
      <x v="7"/>
      <x v="22"/>
    </i>
    <i r="1">
      <x v="254"/>
      <x v="93"/>
      <x v="7"/>
      <x v="20"/>
    </i>
    <i r="4">
      <x v="84"/>
    </i>
    <i r="1">
      <x v="255"/>
      <x v="228"/>
      <x v="7"/>
      <x v="20"/>
    </i>
    <i r="1">
      <x v="256"/>
      <x v="225"/>
      <x v="7"/>
      <x v="20"/>
    </i>
    <i r="1">
      <x v="257"/>
      <x v="202"/>
      <x v="7"/>
      <x v="20"/>
    </i>
    <i r="4">
      <x v="22"/>
    </i>
    <i r="1">
      <x v="258"/>
      <x v="230"/>
      <x v="7"/>
      <x v="20"/>
    </i>
    <i>
      <x v="54"/>
      <x v="174"/>
      <x v="171"/>
      <x v="7"/>
      <x v="20"/>
    </i>
    <i r="1">
      <x v="175"/>
      <x v="57"/>
      <x v="7"/>
      <x v="25"/>
    </i>
    <i r="4">
      <x v="26"/>
    </i>
    <i r="4">
      <x v="27"/>
    </i>
    <i r="4">
      <x v="28"/>
    </i>
    <i r="4">
      <x v="29"/>
    </i>
    <i r="4">
      <x v="32"/>
    </i>
    <i r="4">
      <x v="35"/>
    </i>
    <i r="1">
      <x v="176"/>
      <x v="229"/>
      <x v="7"/>
      <x v="25"/>
    </i>
    <i r="4">
      <x v="26"/>
    </i>
    <i r="4">
      <x v="27"/>
    </i>
    <i r="4">
      <x v="28"/>
    </i>
    <i r="4">
      <x v="29"/>
    </i>
    <i r="4">
      <x v="32"/>
    </i>
    <i r="4">
      <x v="35"/>
    </i>
    <i r="1">
      <x v="195"/>
      <x v="283"/>
      <x v="7"/>
      <x v="84"/>
    </i>
    <i r="1">
      <x v="240"/>
      <x v="224"/>
      <x v="7"/>
      <x v="100"/>
    </i>
    <i r="1">
      <x v="243"/>
      <x v="227"/>
      <x v="7"/>
      <x v="84"/>
    </i>
    <i r="1">
      <x v="279"/>
      <x v="286"/>
      <x v="7"/>
      <x v="84"/>
    </i>
    <i>
      <x v="55"/>
      <x v="56"/>
      <x v="116"/>
      <x v="7"/>
      <x v="85"/>
    </i>
    <i r="1">
      <x v="271"/>
      <x v="116"/>
      <x v="7"/>
      <x v="30"/>
    </i>
    <i r="4">
      <x v="89"/>
    </i>
    <i r="4">
      <x v="134"/>
    </i>
    <i r="1">
      <x v="272"/>
      <x v="116"/>
      <x v="7"/>
      <x v="20"/>
    </i>
    <i r="4">
      <x v="100"/>
    </i>
    <i r="4">
      <x v="116"/>
    </i>
    <i>
      <x v="56"/>
      <x v="317"/>
      <x v="338"/>
      <x v="1"/>
      <x v="20"/>
    </i>
    <i>
      <x v="57"/>
      <x v="280"/>
      <x v="352"/>
      <x v="5"/>
      <x v="20"/>
    </i>
    <i r="4">
      <x v="23"/>
    </i>
    <i>
      <x v="58"/>
      <x v="79"/>
      <x v="381"/>
      <x v="5"/>
      <x v="94"/>
    </i>
    <i r="1">
      <x v="281"/>
      <x v="60"/>
      <x v="5"/>
      <x v="94"/>
    </i>
    <i r="1">
      <x v="292"/>
      <x v="396"/>
      <x v="1"/>
      <x v="20"/>
    </i>
    <i r="1">
      <x v="293"/>
      <x v="396"/>
      <x v="1"/>
      <x v="20"/>
    </i>
    <i r="1">
      <x v="294"/>
      <x v="396"/>
      <x v="1"/>
      <x v="20"/>
    </i>
    <i r="1">
      <x v="295"/>
      <x v="396"/>
      <x v="1"/>
      <x v="20"/>
    </i>
    <i r="1">
      <x v="296"/>
      <x v="396"/>
      <x v="1"/>
      <x v="20"/>
    </i>
    <i r="1">
      <x v="297"/>
      <x v="397"/>
      <x v="1"/>
      <x v="20"/>
    </i>
    <i r="1">
      <x v="298"/>
      <x v="396"/>
      <x v="1"/>
      <x v="20"/>
    </i>
    <i r="1">
      <x v="299"/>
      <x v="396"/>
      <x v="1"/>
      <x v="20"/>
    </i>
    <i r="1">
      <x v="300"/>
      <x v="396"/>
      <x v="1"/>
      <x v="20"/>
    </i>
    <i r="1">
      <x v="301"/>
      <x v="396"/>
      <x v="1"/>
      <x v="20"/>
    </i>
    <i r="1">
      <x v="316"/>
      <x v="61"/>
      <x v="7"/>
      <x v="130"/>
    </i>
    <i r="1">
      <x v="322"/>
      <x/>
      <x v="8"/>
      <x v="148"/>
    </i>
    <i r="2">
      <x v="1"/>
      <x v="8"/>
      <x v="148"/>
    </i>
    <i r="2">
      <x v="2"/>
      <x v="8"/>
      <x v="148"/>
    </i>
    <i r="2">
      <x v="3"/>
      <x v="8"/>
      <x v="148"/>
    </i>
    <i r="2">
      <x v="4"/>
      <x v="8"/>
      <x v="148"/>
    </i>
    <i r="2">
      <x v="5"/>
      <x v="8"/>
      <x v="148"/>
    </i>
    <i r="2">
      <x v="6"/>
      <x v="8"/>
      <x v="148"/>
    </i>
    <i r="2">
      <x v="7"/>
      <x v="8"/>
      <x v="148"/>
    </i>
    <i r="2">
      <x v="8"/>
      <x v="8"/>
      <x v="148"/>
    </i>
    <i r="2">
      <x v="9"/>
      <x v="8"/>
      <x v="148"/>
    </i>
    <i r="2">
      <x v="10"/>
      <x v="8"/>
      <x v="148"/>
    </i>
    <i r="2">
      <x v="11"/>
      <x v="8"/>
      <x v="148"/>
    </i>
    <i r="2">
      <x v="13"/>
      <x v="8"/>
      <x v="148"/>
    </i>
    <i r="2">
      <x v="14"/>
      <x v="8"/>
      <x v="148"/>
    </i>
    <i r="2">
      <x v="16"/>
      <x v="8"/>
      <x v="148"/>
    </i>
    <i r="2">
      <x v="17"/>
      <x v="8"/>
      <x v="148"/>
    </i>
    <i r="2">
      <x v="18"/>
      <x v="8"/>
      <x v="148"/>
    </i>
    <i r="2">
      <x v="19"/>
      <x v="8"/>
      <x v="148"/>
    </i>
    <i r="2">
      <x v="20"/>
      <x v="8"/>
      <x v="148"/>
    </i>
    <i r="2">
      <x v="21"/>
      <x v="8"/>
      <x v="148"/>
    </i>
    <i r="2">
      <x v="23"/>
      <x v="8"/>
      <x v="148"/>
    </i>
    <i r="2">
      <x v="41"/>
      <x v="1"/>
      <x v="20"/>
    </i>
    <i r="2">
      <x v="50"/>
      <x v="1"/>
      <x v="20"/>
    </i>
    <i r="2">
      <x v="51"/>
      <x v="1"/>
      <x v="22"/>
    </i>
    <i r="2">
      <x v="52"/>
      <x v="1"/>
      <x v="20"/>
    </i>
    <i r="2">
      <x v="53"/>
      <x v="1"/>
      <x v="20"/>
    </i>
    <i r="2">
      <x v="54"/>
      <x v="1"/>
      <x v="84"/>
    </i>
    <i r="2">
      <x v="65"/>
      <x v="1"/>
      <x v="84"/>
    </i>
    <i r="2">
      <x v="72"/>
      <x v="8"/>
      <x v="148"/>
    </i>
    <i r="2">
      <x v="98"/>
      <x v="8"/>
      <x v="148"/>
    </i>
    <i r="2">
      <x v="106"/>
      <x v="1"/>
      <x v="84"/>
    </i>
    <i r="4">
      <x v="122"/>
    </i>
    <i r="2">
      <x v="112"/>
      <x v="8"/>
      <x v="148"/>
    </i>
    <i r="2">
      <x v="113"/>
      <x v="8"/>
      <x v="148"/>
    </i>
    <i r="2">
      <x v="114"/>
      <x v="8"/>
      <x v="148"/>
    </i>
    <i r="2">
      <x v="115"/>
      <x v="8"/>
      <x v="148"/>
    </i>
    <i r="2">
      <x v="127"/>
      <x v="1"/>
      <x v="22"/>
    </i>
    <i r="4">
      <x v="23"/>
    </i>
    <i r="4">
      <x v="25"/>
    </i>
    <i r="2">
      <x v="131"/>
      <x v="8"/>
      <x v="148"/>
    </i>
    <i r="2">
      <x v="132"/>
      <x v="8"/>
      <x v="148"/>
    </i>
    <i r="2">
      <x v="133"/>
      <x v="8"/>
      <x v="148"/>
    </i>
    <i r="2">
      <x v="134"/>
      <x v="8"/>
      <x v="148"/>
    </i>
    <i r="2">
      <x v="135"/>
      <x v="8"/>
      <x v="148"/>
    </i>
    <i r="2">
      <x v="136"/>
      <x v="8"/>
      <x v="148"/>
    </i>
    <i r="2">
      <x v="137"/>
      <x v="8"/>
      <x v="148"/>
    </i>
    <i r="2">
      <x v="138"/>
      <x v="8"/>
      <x v="148"/>
    </i>
    <i r="2">
      <x v="139"/>
      <x v="8"/>
      <x v="148"/>
    </i>
    <i r="2">
      <x v="145"/>
      <x v="8"/>
      <x v="148"/>
    </i>
    <i r="2">
      <x v="182"/>
      <x v="1"/>
      <x v="25"/>
    </i>
    <i r="4">
      <x v="26"/>
    </i>
    <i r="4">
      <x v="27"/>
    </i>
    <i r="4">
      <x v="28"/>
    </i>
    <i r="4">
      <x v="29"/>
    </i>
    <i r="4">
      <x v="32"/>
    </i>
    <i r="4">
      <x v="35"/>
    </i>
    <i r="2">
      <x v="192"/>
      <x v="1"/>
      <x v="23"/>
    </i>
    <i r="2">
      <x v="201"/>
      <x v="8"/>
      <x v="148"/>
    </i>
    <i r="2">
      <x v="203"/>
      <x v="8"/>
      <x v="148"/>
    </i>
    <i r="2">
      <x v="206"/>
      <x v="8"/>
      <x v="148"/>
    </i>
    <i r="2">
      <x v="207"/>
      <x v="8"/>
      <x v="148"/>
    </i>
    <i r="2">
      <x v="208"/>
      <x v="8"/>
      <x v="148"/>
    </i>
    <i r="2">
      <x v="209"/>
      <x v="8"/>
      <x v="148"/>
    </i>
    <i r="2">
      <x v="210"/>
      <x v="8"/>
      <x v="148"/>
    </i>
    <i r="2">
      <x v="211"/>
      <x v="8"/>
      <x v="148"/>
    </i>
    <i r="2">
      <x v="212"/>
      <x v="8"/>
      <x v="148"/>
    </i>
    <i r="2">
      <x v="213"/>
      <x v="8"/>
      <x v="148"/>
    </i>
    <i r="2">
      <x v="214"/>
      <x v="8"/>
      <x v="148"/>
    </i>
    <i r="2">
      <x v="215"/>
      <x v="1"/>
      <x v="122"/>
    </i>
    <i r="2">
      <x v="248"/>
      <x v="8"/>
      <x v="148"/>
    </i>
    <i r="2">
      <x v="249"/>
      <x v="8"/>
      <x v="148"/>
    </i>
    <i r="2">
      <x v="250"/>
      <x v="8"/>
      <x v="148"/>
    </i>
    <i r="2">
      <x v="251"/>
      <x v="8"/>
      <x v="148"/>
    </i>
    <i r="2">
      <x v="252"/>
      <x v="8"/>
      <x v="148"/>
    </i>
    <i r="2">
      <x v="253"/>
      <x v="8"/>
      <x v="148"/>
    </i>
    <i r="2">
      <x v="254"/>
      <x v="8"/>
      <x v="148"/>
    </i>
    <i r="2">
      <x v="255"/>
      <x v="8"/>
      <x v="148"/>
    </i>
    <i r="2">
      <x v="256"/>
      <x v="8"/>
      <x v="148"/>
    </i>
    <i r="2">
      <x v="257"/>
      <x v="8"/>
      <x v="148"/>
    </i>
    <i r="2">
      <x v="258"/>
      <x v="8"/>
      <x v="148"/>
    </i>
    <i r="2">
      <x v="259"/>
      <x v="8"/>
      <x v="148"/>
    </i>
    <i r="2">
      <x v="260"/>
      <x v="8"/>
      <x v="148"/>
    </i>
    <i r="2">
      <x v="261"/>
      <x v="8"/>
      <x v="148"/>
    </i>
    <i r="2">
      <x v="274"/>
      <x v="8"/>
      <x v="148"/>
    </i>
    <i r="2">
      <x v="275"/>
      <x v="8"/>
      <x v="148"/>
    </i>
    <i r="2">
      <x v="288"/>
      <x v="8"/>
      <x v="148"/>
    </i>
    <i r="2">
      <x v="298"/>
      <x v="1"/>
      <x v="20"/>
    </i>
    <i r="2">
      <x v="303"/>
      <x v="8"/>
      <x v="148"/>
    </i>
    <i r="2">
      <x v="304"/>
      <x v="8"/>
      <x v="148"/>
    </i>
    <i r="2">
      <x v="305"/>
      <x v="8"/>
      <x v="148"/>
    </i>
    <i r="2">
      <x v="310"/>
      <x v="8"/>
      <x v="148"/>
    </i>
    <i r="2">
      <x v="316"/>
      <x v="1"/>
      <x v="100"/>
    </i>
    <i r="2">
      <x v="317"/>
      <x v="1"/>
      <x v="84"/>
    </i>
    <i r="2">
      <x v="318"/>
      <x v="1"/>
      <x v="84"/>
    </i>
    <i r="2">
      <x v="322"/>
      <x v="8"/>
      <x v="148"/>
    </i>
    <i r="2">
      <x v="331"/>
      <x v="1"/>
      <x v="84"/>
    </i>
    <i r="2">
      <x v="332"/>
      <x v="1"/>
      <x v="20"/>
    </i>
    <i r="2">
      <x v="333"/>
      <x v="8"/>
      <x v="148"/>
    </i>
    <i r="2">
      <x v="334"/>
      <x v="8"/>
      <x v="148"/>
    </i>
    <i r="2">
      <x v="361"/>
      <x v="1"/>
      <x v="20"/>
    </i>
    <i r="4">
      <x v="22"/>
    </i>
    <i r="4">
      <x v="24"/>
    </i>
    <i r="4">
      <x v="25"/>
    </i>
    <i r="4">
      <x v="26"/>
    </i>
    <i r="4">
      <x v="27"/>
    </i>
    <i r="4">
      <x v="28"/>
    </i>
    <i r="4">
      <x v="29"/>
    </i>
    <i r="4">
      <x v="30"/>
    </i>
    <i r="4">
      <x v="31"/>
    </i>
    <i r="4">
      <x v="32"/>
    </i>
    <i r="4">
      <x v="33"/>
    </i>
    <i r="4">
      <x v="36"/>
    </i>
    <i r="4">
      <x v="38"/>
    </i>
    <i r="2">
      <x v="372"/>
      <x v="1"/>
      <x v="100"/>
    </i>
    <i r="2">
      <x v="384"/>
      <x v="8"/>
      <x v="148"/>
    </i>
    <i r="2">
      <x v="402"/>
      <x v="8"/>
      <x v="148"/>
    </i>
    <i t="grand">
      <x/>
    </i>
  </rowItems>
  <colItems count="1">
    <i/>
  </colItems>
  <dataFields count="1">
    <dataField name="Количество по полю колич." fld="4" subtotal="count" baseField="0" baseItem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СводнаяТаблица1" cacheId="1" dataOnRows="1" applyNumberFormats="0" applyBorderFormats="0" applyFontFormats="0" applyPatternFormats="0" applyAlignmentFormats="0" applyWidthHeightFormats="1" dataCaption="Данные" updatedVersion="2" showMemberPropertyTips="0" useAutoFormatting="1" itemPrintTitles="1" createdVersion="1" indent="0" compact="0" compactData="0" gridDropZones="1">
  <location ref="A3:H630" firstHeaderRow="2" firstDataRow="2" firstDataCol="7"/>
  <pivotFields count="15">
    <pivotField axis="axisRow" compact="0" outline="0" subtotalTop="0" showAll="0" includeNewItemsInFilter="1" defaultSubtotal="0">
      <items count="260">
        <item x="141"/>
        <item x="139"/>
        <item x="227"/>
        <item x="228"/>
        <item x="202"/>
        <item x="127"/>
        <item x="44"/>
        <item x="203"/>
        <item x="128"/>
        <item x="45"/>
        <item x="205"/>
        <item x="129"/>
        <item x="46"/>
        <item x="206"/>
        <item x="130"/>
        <item x="47"/>
        <item x="207"/>
        <item x="131"/>
        <item x="48"/>
        <item x="208"/>
        <item x="132"/>
        <item x="49"/>
        <item x="209"/>
        <item x="133"/>
        <item x="50"/>
        <item x="212"/>
        <item x="255"/>
        <item x="92"/>
        <item x="213"/>
        <item x="256"/>
        <item x="51"/>
        <item x="75"/>
        <item x="134"/>
        <item x="174"/>
        <item x="218"/>
        <item x="99"/>
        <item x="0"/>
        <item x="198"/>
        <item x="210"/>
        <item x="100"/>
        <item x="91"/>
        <item x="97"/>
        <item x="211"/>
        <item x="217"/>
        <item x="254"/>
        <item x="93"/>
        <item x="214"/>
        <item x="257"/>
        <item x="94"/>
        <item x="78"/>
        <item x="62"/>
        <item x="61"/>
        <item x="155"/>
        <item x="135"/>
        <item x="219"/>
        <item x="246"/>
        <item x="215"/>
        <item x="258"/>
        <item x="95"/>
        <item x="216"/>
        <item x="259"/>
        <item x="96"/>
        <item x="66"/>
        <item x="52"/>
        <item x="170"/>
        <item x="249"/>
        <item x="72"/>
        <item x="171"/>
        <item x="250"/>
        <item x="90"/>
        <item x="172"/>
        <item x="251"/>
        <item x="73"/>
        <item x="173"/>
        <item x="253"/>
        <item x="74"/>
        <item x="199"/>
        <item x="101"/>
        <item x="1"/>
        <item x="201"/>
        <item x="126"/>
        <item x="37"/>
        <item x="123"/>
        <item x="176"/>
        <item x="55"/>
        <item x="68"/>
        <item x="107"/>
        <item x="106"/>
        <item x="137"/>
        <item x="204"/>
        <item x="140"/>
        <item x="138"/>
        <item x="156"/>
        <item x="200"/>
        <item x="162"/>
        <item x="157"/>
        <item x="164"/>
        <item x="163"/>
        <item x="11"/>
        <item x="21"/>
        <item x="236"/>
        <item x="235"/>
        <item x="24"/>
        <item x="225"/>
        <item x="182"/>
        <item x="31"/>
        <item x="150"/>
        <item x="245"/>
        <item x="151"/>
        <item x="69"/>
        <item x="57"/>
        <item x="63"/>
        <item x="117"/>
        <item x="3"/>
        <item x="190"/>
        <item x="188"/>
        <item x="2"/>
        <item x="189"/>
        <item x="187"/>
        <item x="196"/>
        <item x="195"/>
        <item x="191"/>
        <item x="98"/>
        <item x="178"/>
        <item x="120"/>
        <item x="247"/>
        <item x="221"/>
        <item x="118"/>
        <item x="248"/>
        <item x="222"/>
        <item x="119"/>
        <item x="238"/>
        <item x="27"/>
        <item x="185"/>
        <item x="17"/>
        <item x="79"/>
        <item x="192"/>
        <item x="152"/>
        <item x="60"/>
        <item x="167"/>
        <item x="111"/>
        <item x="110"/>
        <item x="109"/>
        <item x="105"/>
        <item x="180"/>
        <item x="89"/>
        <item x="18"/>
        <item x="43"/>
        <item x="184"/>
        <item x="14"/>
        <item x="40"/>
        <item x="76"/>
        <item x="80"/>
        <item x="239"/>
        <item x="175"/>
        <item x="9"/>
        <item x="20"/>
        <item x="179"/>
        <item x="104"/>
        <item x="252"/>
        <item x="103"/>
        <item x="183"/>
        <item x="113"/>
        <item x="112"/>
        <item x="36"/>
        <item x="28"/>
        <item x="142"/>
        <item x="193"/>
        <item x="59"/>
        <item x="65"/>
        <item x="70"/>
        <item x="53"/>
        <item x="67"/>
        <item x="10"/>
        <item x="169"/>
        <item x="149"/>
        <item x="153"/>
        <item x="12"/>
        <item x="38"/>
        <item x="32"/>
        <item x="197"/>
        <item x="84"/>
        <item x="244"/>
        <item x="83"/>
        <item x="243"/>
        <item x="226"/>
        <item x="125"/>
        <item x="161"/>
        <item x="160"/>
        <item x="158"/>
        <item x="147"/>
        <item x="146"/>
        <item x="165"/>
        <item x="159"/>
        <item x="136"/>
        <item x="19"/>
        <item x="41"/>
        <item x="15"/>
        <item x="234"/>
        <item x="16"/>
        <item x="42"/>
        <item x="4"/>
        <item x="233"/>
        <item x="25"/>
        <item x="26"/>
        <item x="148"/>
        <item x="220"/>
        <item x="114"/>
        <item x="223"/>
        <item x="121"/>
        <item x="122"/>
        <item x="81"/>
        <item x="86"/>
        <item x="230"/>
        <item x="88"/>
        <item x="108"/>
        <item x="71"/>
        <item x="58"/>
        <item x="64"/>
        <item x="22"/>
        <item x="229"/>
        <item x="116"/>
        <item x="231"/>
        <item x="29"/>
        <item x="166"/>
        <item x="85"/>
        <item x="143"/>
        <item x="168"/>
        <item x="145"/>
        <item x="144"/>
        <item x="154"/>
        <item x="115"/>
        <item x="242"/>
        <item x="224"/>
        <item x="181"/>
        <item x="30"/>
        <item x="194"/>
        <item x="241"/>
        <item x="82"/>
        <item x="240"/>
        <item x="87"/>
        <item x="77"/>
        <item x="232"/>
        <item x="35"/>
        <item x="34"/>
        <item x="33"/>
        <item x="124"/>
        <item x="237"/>
        <item x="39"/>
        <item x="13"/>
        <item x="56"/>
        <item x="8"/>
        <item x="7"/>
        <item x="6"/>
        <item x="5"/>
        <item x="23"/>
        <item x="186"/>
        <item x="54"/>
        <item x="177"/>
        <item x="102"/>
      </items>
    </pivotField>
    <pivotField axis="axisRow" compact="0" outline="0" subtotalTop="0" showAll="0" includeNewItemsInFilter="1" defaultSubtotal="0">
      <items count="141">
        <item x="25"/>
        <item x="100"/>
        <item x="99"/>
        <item x="97"/>
        <item x="88"/>
        <item x="87"/>
        <item x="98"/>
        <item x="124"/>
        <item x="125"/>
        <item x="55"/>
        <item x="140"/>
        <item x="56"/>
        <item x="123"/>
        <item x="53"/>
        <item x="138"/>
        <item x="59"/>
        <item x="139"/>
        <item x="58"/>
        <item x="52"/>
        <item x="54"/>
        <item x="60"/>
        <item x="2"/>
        <item x="126"/>
        <item x="127"/>
        <item x="128"/>
        <item x="113"/>
        <item x="27"/>
        <item x="115"/>
        <item x="26"/>
        <item x="112"/>
        <item x="61"/>
        <item x="114"/>
        <item x="51"/>
        <item x="102"/>
        <item x="62"/>
        <item x="130"/>
        <item x="131"/>
        <item x="120"/>
        <item x="6"/>
        <item x="5"/>
        <item x="4"/>
        <item x="3"/>
        <item x="105"/>
        <item x="9"/>
        <item x="43"/>
        <item x="106"/>
        <item x="86"/>
        <item x="96"/>
        <item x="129"/>
        <item x="101"/>
        <item x="66"/>
        <item x="23"/>
        <item x="21"/>
        <item x="22"/>
        <item x="19"/>
        <item x="63"/>
        <item x="57"/>
        <item x="20"/>
        <item x="8"/>
        <item x="18"/>
        <item x="91"/>
        <item x="109"/>
        <item x="116"/>
        <item x="83"/>
        <item x="82"/>
        <item x="81"/>
        <item x="90"/>
        <item x="85"/>
        <item x="110"/>
        <item x="119"/>
        <item x="132"/>
        <item x="122"/>
        <item x="117"/>
        <item x="38"/>
        <item x="39"/>
        <item x="37"/>
        <item x="48"/>
        <item x="41"/>
        <item x="16"/>
        <item x="17"/>
        <item x="36"/>
        <item x="47"/>
        <item x="107"/>
        <item x="7"/>
        <item x="121"/>
        <item x="89"/>
        <item x="50"/>
        <item x="30"/>
        <item x="29"/>
        <item x="28"/>
        <item x="104"/>
        <item x="118"/>
        <item x="73"/>
        <item x="135"/>
        <item x="134"/>
        <item x="72"/>
        <item x="67"/>
        <item x="68"/>
        <item x="69"/>
        <item x="70"/>
        <item x="71"/>
        <item x="80"/>
        <item x="136"/>
        <item x="103"/>
        <item x="94"/>
        <item x="95"/>
        <item x="12"/>
        <item x="34"/>
        <item x="45"/>
        <item x="40"/>
        <item x="44"/>
        <item x="49"/>
        <item x="42"/>
        <item x="46"/>
        <item x="74"/>
        <item x="1"/>
        <item x="11"/>
        <item x="33"/>
        <item x="15"/>
        <item x="65"/>
        <item x="133"/>
        <item x="111"/>
        <item x="31"/>
        <item x="13"/>
        <item x="35"/>
        <item x="14"/>
        <item x="75"/>
        <item x="76"/>
        <item x="77"/>
        <item x="137"/>
        <item x="78"/>
        <item x="108"/>
        <item x="93"/>
        <item x="92"/>
        <item x="24"/>
        <item x="64"/>
        <item x="79"/>
        <item x="84"/>
        <item x="32"/>
        <item x="10"/>
        <item x="0"/>
      </items>
    </pivotField>
    <pivotField axis="axisRow" compact="0" outline="0" subtotalTop="0" showAll="0" includeNewItemsInFilter="1" defaultSubtotal="0">
      <items count="36">
        <item x="2"/>
        <item x="24"/>
        <item x="26"/>
        <item x="22"/>
        <item x="18"/>
        <item x="20"/>
        <item x="10"/>
        <item x="30"/>
        <item x="19"/>
        <item x="15"/>
        <item x="29"/>
        <item x="32"/>
        <item x="13"/>
        <item x="21"/>
        <item x="31"/>
        <item x="5"/>
        <item x="35"/>
        <item x="4"/>
        <item x="23"/>
        <item x="11"/>
        <item x="28"/>
        <item x="6"/>
        <item x="16"/>
        <item x="14"/>
        <item x="25"/>
        <item x="7"/>
        <item x="1"/>
        <item x="34"/>
        <item x="12"/>
        <item x="17"/>
        <item x="27"/>
        <item x="8"/>
        <item x="9"/>
        <item x="3"/>
        <item x="33"/>
        <item x="0"/>
      </items>
    </pivotField>
    <pivotField axis="axisRow" compact="0" outline="0" subtotalTop="0" showAll="0" includeNewItemsInFilter="1" defaultSubtotal="0">
      <items count="6">
        <item x="1"/>
        <item x="3"/>
        <item x="4"/>
        <item x="5"/>
        <item x="2"/>
        <item x="0"/>
      </items>
    </pivotField>
    <pivotField axis="axisRow" dataField="1" compact="0" outline="0" subtotalTop="0" showAll="0" includeNewItemsInFilter="1" defaultSubtotal="0">
      <items count="160">
        <item x="9"/>
        <item x="140"/>
        <item x="141"/>
        <item x="11"/>
        <item x="43"/>
        <item x="29"/>
        <item x="3"/>
        <item x="1"/>
        <item x="40"/>
        <item x="18"/>
        <item x="14"/>
        <item x="34"/>
        <item x="37"/>
        <item x="2"/>
        <item x="24"/>
        <item x="15"/>
        <item x="10"/>
        <item x="8"/>
        <item x="123"/>
        <item x="44"/>
        <item x="30"/>
        <item x="19"/>
        <item x="20"/>
        <item x="25"/>
        <item x="6"/>
        <item x="4"/>
        <item x="45"/>
        <item x="124"/>
        <item x="31"/>
        <item x="21"/>
        <item x="5"/>
        <item x="26"/>
        <item x="7"/>
        <item x="46"/>
        <item x="32"/>
        <item x="12"/>
        <item x="41"/>
        <item x="22"/>
        <item x="16"/>
        <item x="38"/>
        <item x="35"/>
        <item x="33"/>
        <item x="13"/>
        <item x="42"/>
        <item x="23"/>
        <item x="27"/>
        <item x="17"/>
        <item x="39"/>
        <item x="36"/>
        <item x="28"/>
        <item x="114"/>
        <item x="130"/>
        <item x="127"/>
        <item x="128"/>
        <item x="143"/>
        <item x="152"/>
        <item x="151"/>
        <item x="158"/>
        <item x="129"/>
        <item x="134"/>
        <item x="125"/>
        <item x="131"/>
        <item x="126"/>
        <item x="159"/>
        <item x="132"/>
        <item x="115"/>
        <item x="135"/>
        <item x="155"/>
        <item x="154"/>
        <item x="149"/>
        <item x="157"/>
        <item x="156"/>
        <item x="136"/>
        <item x="153"/>
        <item x="150"/>
        <item x="147"/>
        <item x="144"/>
        <item x="63"/>
        <item x="119"/>
        <item x="81"/>
        <item x="103"/>
        <item x="112"/>
        <item x="47"/>
        <item x="116"/>
        <item x="106"/>
        <item x="107"/>
        <item x="108"/>
        <item x="89"/>
        <item x="54"/>
        <item x="93"/>
        <item x="101"/>
        <item x="113"/>
        <item x="55"/>
        <item x="118"/>
        <item x="60"/>
        <item x="80"/>
        <item x="72"/>
        <item x="62"/>
        <item x="83"/>
        <item x="111"/>
        <item x="120"/>
        <item x="75"/>
        <item x="48"/>
        <item x="53"/>
        <item x="59"/>
        <item x="86"/>
        <item x="109"/>
        <item x="145"/>
        <item x="87"/>
        <item x="88"/>
        <item x="58"/>
        <item x="100"/>
        <item x="56"/>
        <item x="94"/>
        <item x="148"/>
        <item x="91"/>
        <item x="61"/>
        <item x="64"/>
        <item x="69"/>
        <item x="49"/>
        <item x="99"/>
        <item x="95"/>
        <item x="121"/>
        <item x="138"/>
        <item x="71"/>
        <item x="98"/>
        <item x="90"/>
        <item x="85"/>
        <item x="102"/>
        <item x="76"/>
        <item x="104"/>
        <item x="50"/>
        <item x="77"/>
        <item x="66"/>
        <item x="79"/>
        <item x="67"/>
        <item x="68"/>
        <item x="84"/>
        <item x="78"/>
        <item x="92"/>
        <item x="73"/>
        <item x="74"/>
        <item x="117"/>
        <item x="142"/>
        <item x="65"/>
        <item x="70"/>
        <item x="52"/>
        <item x="133"/>
        <item x="122"/>
        <item x="110"/>
        <item x="139"/>
        <item x="82"/>
        <item x="137"/>
        <item x="146"/>
        <item x="105"/>
        <item x="51"/>
        <item x="96"/>
        <item x="57"/>
        <item x="97"/>
        <item x="0"/>
      </items>
    </pivotField>
    <pivotField axis="axisRow" compact="0" outline="0" subtotalTop="0" showAll="0" includeNewItemsInFilter="1" defaultSubtotal="0">
      <items count="15">
        <item x="13"/>
        <item x="9"/>
        <item x="10"/>
        <item x="12"/>
        <item x="11"/>
        <item x="2"/>
        <item x="14"/>
        <item x="8"/>
        <item x="5"/>
        <item x="3"/>
        <item x="7"/>
        <item x="4"/>
        <item x="1"/>
        <item x="6"/>
        <item x="0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4" outline="0" subtotalTop="0" showAll="0" includeNewItemsInFilter="1"/>
    <pivotField compact="0" numFmtId="4" outline="0" subtotalTop="0" showAll="0" includeNewItemsInFilter="1"/>
    <pivotField axis="axisRow" compact="0" numFmtId="4" outline="0" subtotalTop="0" showAll="0" includeNewItemsInFilter="1" defaultSubtotal="0">
      <items count="65">
        <item x="0"/>
        <item x="14"/>
        <item x="55"/>
        <item x="6"/>
        <item x="34"/>
        <item x="18"/>
        <item x="13"/>
        <item x="3"/>
        <item x="4"/>
        <item x="5"/>
        <item x="2"/>
        <item x="24"/>
        <item x="21"/>
        <item x="57"/>
        <item x="9"/>
        <item x="58"/>
        <item x="22"/>
        <item x="15"/>
        <item x="37"/>
        <item x="16"/>
        <item x="60"/>
        <item x="59"/>
        <item x="38"/>
        <item x="8"/>
        <item x="11"/>
        <item x="61"/>
        <item x="10"/>
        <item x="64"/>
        <item x="54"/>
        <item x="20"/>
        <item x="47"/>
        <item x="62"/>
        <item x="25"/>
        <item x="23"/>
        <item x="1"/>
        <item x="50"/>
        <item x="12"/>
        <item x="49"/>
        <item x="53"/>
        <item x="29"/>
        <item x="30"/>
        <item x="27"/>
        <item x="32"/>
        <item x="35"/>
        <item x="48"/>
        <item x="43"/>
        <item x="19"/>
        <item x="36"/>
        <item x="40"/>
        <item x="33"/>
        <item x="56"/>
        <item x="26"/>
        <item x="42"/>
        <item x="28"/>
        <item x="41"/>
        <item x="7"/>
        <item x="17"/>
        <item x="52"/>
        <item x="31"/>
        <item x="44"/>
        <item x="39"/>
        <item x="45"/>
        <item x="63"/>
        <item x="51"/>
        <item x="46"/>
      </items>
    </pivotField>
  </pivotFields>
  <rowFields count="7">
    <field x="2"/>
    <field x="1"/>
    <field x="0"/>
    <field x="3"/>
    <field x="4"/>
    <field x="14"/>
    <field x="5"/>
  </rowFields>
  <rowItems count="626">
    <i>
      <x/>
      <x v="21"/>
      <x v="201"/>
      <x v="4"/>
      <x v="6"/>
      <x v="34"/>
      <x v="5"/>
    </i>
    <i r="4">
      <x v="13"/>
      <x v="34"/>
      <x v="5"/>
    </i>
    <i r="4">
      <x v="82"/>
      <x v="34"/>
      <x v="5"/>
    </i>
    <i r="4">
      <x v="102"/>
      <x v="34"/>
      <x v="5"/>
    </i>
    <i r="4">
      <x v="119"/>
      <x v="34"/>
      <x v="5"/>
    </i>
    <i r="4">
      <x v="131"/>
      <x v="34"/>
      <x v="5"/>
    </i>
    <i r="4">
      <x v="146"/>
      <x v="34"/>
      <x v="5"/>
    </i>
    <i r="1">
      <x v="34"/>
      <x v="122"/>
      <x/>
      <x v="80"/>
      <x v="49"/>
      <x v="5"/>
    </i>
    <i r="1">
      <x v="38"/>
      <x v="251"/>
      <x v="4"/>
      <x v="20"/>
      <x v="7"/>
      <x v="5"/>
    </i>
    <i r="4">
      <x v="21"/>
      <x v="7"/>
      <x v="5"/>
    </i>
    <i r="4">
      <x v="22"/>
      <x v="7"/>
      <x v="5"/>
    </i>
    <i r="4">
      <x v="23"/>
      <x v="7"/>
      <x v="5"/>
    </i>
    <i r="4">
      <x v="24"/>
      <x v="7"/>
      <x v="5"/>
    </i>
    <i r="4">
      <x v="25"/>
      <x v="7"/>
      <x v="5"/>
    </i>
    <i r="4">
      <x v="30"/>
      <x v="7"/>
      <x v="5"/>
    </i>
    <i r="4">
      <x v="86"/>
      <x v="7"/>
      <x v="5"/>
    </i>
    <i r="4">
      <x v="92"/>
      <x v="7"/>
      <x v="5"/>
    </i>
    <i r="4">
      <x v="94"/>
      <x v="7"/>
      <x v="5"/>
    </i>
    <i r="4">
      <x v="96"/>
      <x v="7"/>
      <x v="5"/>
    </i>
    <i r="4">
      <x v="109"/>
      <x v="7"/>
      <x v="5"/>
    </i>
    <i r="4">
      <x v="112"/>
      <x v="7"/>
      <x v="5"/>
    </i>
    <i r="4">
      <x v="134"/>
      <x v="7"/>
      <x v="5"/>
    </i>
    <i r="4">
      <x v="136"/>
      <x v="7"/>
      <x v="5"/>
    </i>
    <i r="4">
      <x v="155"/>
      <x v="7"/>
      <x v="5"/>
    </i>
    <i r="4">
      <x v="156"/>
      <x v="7"/>
      <x v="5"/>
    </i>
    <i r="4">
      <x v="158"/>
      <x v="7"/>
      <x v="5"/>
    </i>
    <i r="1">
      <x v="39"/>
      <x v="252"/>
      <x v="4"/>
      <x v="13"/>
      <x v="10"/>
      <x v="5"/>
    </i>
    <i r="4">
      <x v="30"/>
      <x v="10"/>
      <x v="5"/>
    </i>
    <i r="4">
      <x v="82"/>
      <x v="10"/>
      <x v="5"/>
    </i>
    <i r="4">
      <x v="85"/>
      <x v="10"/>
      <x v="5"/>
    </i>
    <i r="4">
      <x v="102"/>
      <x v="10"/>
      <x v="5"/>
    </i>
    <i r="4">
      <x v="134"/>
      <x v="10"/>
      <x v="5"/>
    </i>
    <i r="4">
      <x v="155"/>
      <x v="10"/>
      <x v="5"/>
    </i>
    <i r="4">
      <x v="156"/>
      <x v="10"/>
      <x v="5"/>
    </i>
    <i r="4">
      <x v="158"/>
      <x v="10"/>
      <x v="5"/>
    </i>
    <i r="1">
      <x v="40"/>
      <x v="253"/>
      <x v="4"/>
      <x v="19"/>
      <x/>
      <x v="5"/>
    </i>
    <i r="4">
      <x v="20"/>
      <x/>
      <x v="5"/>
    </i>
    <i r="4">
      <x v="21"/>
      <x/>
      <x v="5"/>
    </i>
    <i r="4">
      <x v="23"/>
      <x/>
      <x v="5"/>
    </i>
    <i r="4">
      <x v="25"/>
      <x/>
      <x v="5"/>
    </i>
    <i r="4">
      <x v="85"/>
      <x/>
      <x v="5"/>
    </i>
    <i r="4">
      <x v="86"/>
      <x/>
      <x v="5"/>
    </i>
    <i r="4">
      <x v="88"/>
      <x/>
      <x v="5"/>
    </i>
    <i r="4">
      <x v="92"/>
      <x/>
      <x v="5"/>
    </i>
    <i r="4">
      <x v="94"/>
      <x/>
      <x v="5"/>
    </i>
    <i r="4">
      <x v="96"/>
      <x/>
      <x v="5"/>
    </i>
    <i r="4">
      <x v="102"/>
      <x/>
      <x v="5"/>
    </i>
    <i r="4">
      <x v="108"/>
      <x/>
      <x v="5"/>
    </i>
    <i r="4">
      <x v="111"/>
      <x/>
      <x v="5"/>
    </i>
    <i r="4">
      <x v="115"/>
      <x/>
      <x v="5"/>
    </i>
    <i r="4">
      <x v="121"/>
      <x/>
      <x v="5"/>
    </i>
    <i r="4">
      <x v="135"/>
      <x/>
      <x v="5"/>
    </i>
    <i r="4">
      <x v="138"/>
      <x/>
      <x v="5"/>
    </i>
    <i r="4">
      <x v="158"/>
      <x/>
      <x v="5"/>
    </i>
    <i r="1">
      <x v="41"/>
      <x v="254"/>
      <x v="4"/>
      <x v="6"/>
      <x/>
      <x v="5"/>
    </i>
    <i r="4">
      <x v="82"/>
      <x/>
      <x v="5"/>
    </i>
    <i r="1">
      <x v="43"/>
      <x v="98"/>
      <x v="4"/>
      <x v="19"/>
      <x v="3"/>
      <x v="5"/>
    </i>
    <i r="4">
      <x v="20"/>
      <x v="3"/>
      <x v="5"/>
    </i>
    <i r="4">
      <x v="21"/>
      <x v="3"/>
      <x v="5"/>
    </i>
    <i r="4">
      <x v="23"/>
      <x v="3"/>
      <x v="5"/>
    </i>
    <i r="4">
      <x v="24"/>
      <x v="3"/>
      <x v="5"/>
    </i>
    <i r="4">
      <x v="85"/>
      <x v="3"/>
      <x v="5"/>
    </i>
    <i r="4">
      <x v="86"/>
      <x v="3"/>
      <x v="5"/>
    </i>
    <i r="4">
      <x v="88"/>
      <x v="3"/>
      <x v="5"/>
    </i>
    <i r="4">
      <x v="92"/>
      <x v="3"/>
      <x v="5"/>
    </i>
    <i r="4">
      <x v="102"/>
      <x v="3"/>
      <x v="5"/>
    </i>
    <i r="4">
      <x v="108"/>
      <x v="3"/>
      <x v="5"/>
    </i>
    <i r="4">
      <x v="111"/>
      <x v="3"/>
      <x v="5"/>
    </i>
    <i r="4">
      <x v="112"/>
      <x v="3"/>
      <x v="5"/>
    </i>
    <i r="4">
      <x v="115"/>
      <x v="3"/>
      <x v="5"/>
    </i>
    <i r="4">
      <x v="118"/>
      <x v="3"/>
      <x v="5"/>
    </i>
    <i r="4">
      <x v="155"/>
      <x v="3"/>
      <x v="5"/>
    </i>
    <i r="4">
      <x v="158"/>
      <x v="3"/>
      <x v="5"/>
    </i>
    <i r="1">
      <x v="51"/>
      <x v="132"/>
      <x/>
      <x v="3"/>
      <x v="56"/>
      <x v="5"/>
    </i>
    <i r="4">
      <x v="65"/>
      <x v="56"/>
      <x v="5"/>
    </i>
    <i r="1">
      <x v="52"/>
      <x v="203"/>
      <x v="4"/>
      <x v="6"/>
      <x v="17"/>
      <x v="5"/>
    </i>
    <i r="4">
      <x v="102"/>
      <x v="17"/>
      <x v="5"/>
    </i>
    <i r="1">
      <x v="53"/>
      <x v="204"/>
      <x v="4"/>
      <x v="6"/>
      <x v="19"/>
      <x v="5"/>
    </i>
    <i r="4">
      <x v="102"/>
      <x v="19"/>
      <x v="5"/>
    </i>
    <i r="1">
      <x v="54"/>
      <x v="255"/>
      <x v="4"/>
      <x v="16"/>
      <x/>
      <x v="5"/>
    </i>
    <i r="4">
      <x v="131"/>
      <x/>
      <x v="5"/>
    </i>
    <i r="4">
      <x v="155"/>
      <x/>
      <x v="5"/>
    </i>
    <i r="1">
      <x v="57"/>
      <x v="102"/>
      <x v="4"/>
      <x v="16"/>
      <x v="1"/>
      <x v="5"/>
    </i>
    <i r="4">
      <x v="131"/>
      <x v="1"/>
      <x v="5"/>
    </i>
    <i r="4">
      <x v="155"/>
      <x v="1"/>
      <x v="5"/>
    </i>
    <i r="1">
      <x v="58"/>
      <x v="173"/>
      <x v="4"/>
      <x v="26"/>
      <x v="9"/>
      <x v="5"/>
    </i>
    <i r="4">
      <x v="28"/>
      <x v="9"/>
      <x v="5"/>
    </i>
    <i r="4">
      <x v="29"/>
      <x v="9"/>
      <x v="5"/>
    </i>
    <i r="4">
      <x v="31"/>
      <x v="9"/>
      <x v="5"/>
    </i>
    <i r="4">
      <x v="32"/>
      <x v="9"/>
      <x v="5"/>
    </i>
    <i r="4">
      <x v="96"/>
      <x v="9"/>
      <x v="5"/>
    </i>
    <i r="4">
      <x v="100"/>
      <x v="9"/>
      <x v="5"/>
    </i>
    <i r="4">
      <x v="106"/>
      <x v="9"/>
      <x v="5"/>
    </i>
    <i r="4">
      <x v="109"/>
      <x v="9"/>
      <x v="5"/>
    </i>
    <i r="4">
      <x v="112"/>
      <x v="9"/>
      <x v="5"/>
    </i>
    <i r="4">
      <x v="116"/>
      <x v="9"/>
      <x v="5"/>
    </i>
    <i r="4">
      <x v="131"/>
      <x v="9"/>
      <x v="5"/>
    </i>
    <i r="4">
      <x v="136"/>
      <x v="9"/>
      <x v="5"/>
    </i>
    <i r="4">
      <x v="138"/>
      <x v="9"/>
      <x v="5"/>
    </i>
    <i r="4">
      <x v="139"/>
      <x v="9"/>
      <x v="5"/>
    </i>
    <i r="4">
      <x v="141"/>
      <x v="9"/>
      <x v="5"/>
    </i>
    <i r="4">
      <x v="145"/>
      <x v="9"/>
      <x v="5"/>
    </i>
    <i r="1">
      <x v="59"/>
      <x v="219"/>
      <x v="4"/>
      <x v="13"/>
      <x v="6"/>
      <x v="5"/>
    </i>
    <i r="4">
      <x v="102"/>
      <x v="6"/>
      <x v="5"/>
    </i>
    <i r="4">
      <x v="155"/>
      <x v="6"/>
      <x v="5"/>
    </i>
    <i r="1">
      <x v="78"/>
      <x v="156"/>
      <x v="4"/>
      <x v="6"/>
      <x v="36"/>
      <x v="5"/>
    </i>
    <i r="4">
      <x v="82"/>
      <x v="36"/>
      <x v="5"/>
    </i>
    <i r="1">
      <x v="79"/>
      <x v="99"/>
      <x v="4"/>
      <x v="6"/>
      <x v="8"/>
      <x v="5"/>
    </i>
    <i r="4">
      <x v="82"/>
      <x v="8"/>
      <x v="5"/>
    </i>
    <i r="1">
      <x v="83"/>
      <x v="155"/>
      <x v="4"/>
      <x v="19"/>
      <x v="8"/>
      <x v="5"/>
    </i>
    <i r="4">
      <x v="20"/>
      <x v="8"/>
      <x v="5"/>
    </i>
    <i r="4">
      <x v="21"/>
      <x v="8"/>
      <x v="5"/>
    </i>
    <i r="4">
      <x v="23"/>
      <x v="8"/>
      <x v="5"/>
    </i>
    <i r="4">
      <x v="24"/>
      <x v="8"/>
      <x v="5"/>
    </i>
    <i r="4">
      <x v="85"/>
      <x v="8"/>
      <x v="5"/>
    </i>
    <i r="4">
      <x v="86"/>
      <x v="8"/>
      <x v="5"/>
    </i>
    <i r="4">
      <x v="88"/>
      <x v="8"/>
      <x v="5"/>
    </i>
    <i r="4">
      <x v="92"/>
      <x v="8"/>
      <x v="5"/>
    </i>
    <i r="4">
      <x v="102"/>
      <x v="8"/>
      <x v="5"/>
    </i>
    <i r="4">
      <x v="108"/>
      <x v="8"/>
      <x v="5"/>
    </i>
    <i r="4">
      <x v="111"/>
      <x v="8"/>
      <x v="5"/>
    </i>
    <i r="4">
      <x v="112"/>
      <x v="8"/>
      <x v="5"/>
    </i>
    <i r="4">
      <x v="115"/>
      <x v="8"/>
      <x v="5"/>
    </i>
    <i r="4">
      <x v="118"/>
      <x v="8"/>
      <x v="5"/>
    </i>
    <i r="4">
      <x v="155"/>
      <x v="8"/>
      <x v="5"/>
    </i>
    <i r="4">
      <x v="158"/>
      <x v="8"/>
      <x v="5"/>
    </i>
    <i>
      <x v="1"/>
      <x v="33"/>
      <x v="96"/>
      <x v="4"/>
      <x v="82"/>
      <x/>
      <x v="3"/>
    </i>
    <i>
      <x v="2"/>
      <x v="22"/>
      <x v="120"/>
      <x v="4"/>
      <x v="119"/>
      <x v="20"/>
      <x v="3"/>
    </i>
    <i r="4">
      <x v="131"/>
      <x v="20"/>
      <x v="3"/>
    </i>
    <i r="4">
      <x v="146"/>
      <x v="20"/>
      <x v="3"/>
    </i>
    <i r="1">
      <x v="23"/>
      <x v="119"/>
      <x v="4"/>
      <x v="119"/>
      <x v="25"/>
      <x v="3"/>
    </i>
    <i r="1">
      <x v="24"/>
      <x v="180"/>
      <x v="4"/>
      <x v="82"/>
      <x v="31"/>
      <x v="3"/>
    </i>
    <i r="1">
      <x v="42"/>
      <x v="139"/>
      <x v="4"/>
      <x v="82"/>
      <x v="57"/>
      <x v="3"/>
    </i>
    <i>
      <x v="3"/>
      <x v="104"/>
      <x v="176"/>
      <x v="4"/>
      <x v="82"/>
      <x v="59"/>
      <x/>
    </i>
    <i>
      <x v="4"/>
      <x v="45"/>
      <x v="227"/>
      <x v="4"/>
      <x v="82"/>
      <x/>
      <x v="1"/>
    </i>
    <i r="1">
      <x v="46"/>
      <x v="228"/>
      <x v="4"/>
      <x v="15"/>
      <x v="60"/>
      <x v="1"/>
    </i>
    <i r="1">
      <x v="47"/>
      <x v="95"/>
      <x v="4"/>
      <x v="82"/>
      <x v="64"/>
      <x v="1"/>
    </i>
    <i r="1">
      <x v="48"/>
      <x v="93"/>
      <x v="4"/>
      <x v="82"/>
      <x v="62"/>
      <x v="1"/>
    </i>
    <i r="1">
      <x v="49"/>
      <x v="94"/>
      <x v="4"/>
      <x v="82"/>
      <x v="63"/>
      <x v="1"/>
    </i>
    <i>
      <x v="5"/>
      <x v="85"/>
      <x v="205"/>
      <x v="4"/>
      <x v="82"/>
      <x v="48"/>
      <x v="4"/>
    </i>
    <i>
      <x v="6"/>
      <x v="55"/>
      <x v="158"/>
      <x v="4"/>
      <x v="13"/>
      <x v="4"/>
      <x v="11"/>
    </i>
    <i r="4">
      <x v="16"/>
      <x v="4"/>
      <x v="11"/>
    </i>
    <i r="4">
      <x v="82"/>
      <x v="4"/>
      <x v="11"/>
    </i>
    <i>
      <x v="7"/>
      <x v="72"/>
      <x v="133"/>
      <x v="4"/>
      <x v="119"/>
      <x v="13"/>
      <x v="11"/>
    </i>
    <i>
      <x v="8"/>
      <x v="1"/>
      <x v="187"/>
      <x v="4"/>
      <x v="82"/>
      <x v="35"/>
      <x v="2"/>
    </i>
    <i r="4">
      <x v="119"/>
      <x v="35"/>
      <x v="2"/>
    </i>
    <i r="4">
      <x v="140"/>
      <x v="35"/>
      <x v="2"/>
    </i>
    <i r="4">
      <x v="155"/>
      <x v="35"/>
      <x v="2"/>
    </i>
    <i r="1">
      <x v="2"/>
      <x v="188"/>
      <x v="4"/>
      <x v="86"/>
      <x v="37"/>
      <x v="2"/>
    </i>
    <i r="4">
      <x v="100"/>
      <x v="37"/>
      <x v="2"/>
    </i>
    <i r="4">
      <x v="118"/>
      <x v="37"/>
      <x v="2"/>
    </i>
    <i r="4">
      <x v="119"/>
      <x v="37"/>
      <x v="2"/>
    </i>
    <i r="4">
      <x v="123"/>
      <x v="37"/>
      <x v="2"/>
    </i>
    <i r="4">
      <x v="140"/>
      <x v="37"/>
      <x v="2"/>
    </i>
    <i r="4">
      <x v="143"/>
      <x v="37"/>
      <x v="2"/>
    </i>
    <i r="4">
      <x v="147"/>
      <x v="37"/>
      <x v="2"/>
    </i>
    <i r="4">
      <x v="150"/>
      <x v="37"/>
      <x v="2"/>
    </i>
    <i r="4">
      <x v="155"/>
      <x v="37"/>
      <x v="2"/>
    </i>
    <i r="1">
      <x v="3"/>
      <x v="189"/>
      <x v="4"/>
      <x v="82"/>
      <x v="30"/>
      <x v="2"/>
    </i>
    <i r="1">
      <x v="4"/>
      <x v="190"/>
      <x v="4"/>
      <x v="82"/>
      <x/>
      <x v="2"/>
    </i>
    <i r="1">
      <x v="5"/>
      <x v="191"/>
      <x v="4"/>
      <x v="15"/>
      <x/>
      <x v="2"/>
    </i>
    <i r="1">
      <x v="6"/>
      <x v="193"/>
      <x v="4"/>
      <x v="82"/>
      <x v="44"/>
      <x v="2"/>
    </i>
    <i>
      <x v="9"/>
      <x v="61"/>
      <x v="154"/>
      <x v="4"/>
      <x v="82"/>
      <x v="28"/>
      <x v="10"/>
    </i>
    <i r="4">
      <x v="102"/>
      <x v="28"/>
      <x v="10"/>
    </i>
    <i r="4">
      <x v="140"/>
      <x v="28"/>
      <x v="10"/>
    </i>
    <i r="4">
      <x v="152"/>
      <x v="28"/>
      <x v="10"/>
    </i>
    <i r="1">
      <x v="63"/>
      <x v="90"/>
      <x v="4"/>
      <x v="82"/>
      <x v="47"/>
      <x v="10"/>
    </i>
    <i r="1">
      <x v="64"/>
      <x v="91"/>
      <x v="4"/>
      <x v="102"/>
      <x/>
      <x v="10"/>
    </i>
    <i r="4">
      <x v="140"/>
      <x/>
      <x v="10"/>
    </i>
    <i r="4">
      <x v="146"/>
      <x/>
      <x v="10"/>
    </i>
    <i r="1">
      <x v="65"/>
      <x v="88"/>
      <x v="4"/>
      <x v="13"/>
      <x v="43"/>
      <x v="10"/>
    </i>
    <i r="4">
      <x v="85"/>
      <x v="43"/>
      <x v="10"/>
    </i>
    <i r="4">
      <x v="86"/>
      <x v="43"/>
      <x v="10"/>
    </i>
    <i r="4">
      <x v="88"/>
      <x v="43"/>
      <x v="10"/>
    </i>
    <i r="4">
      <x v="108"/>
      <x v="43"/>
      <x v="10"/>
    </i>
    <i r="4">
      <x v="109"/>
      <x v="43"/>
      <x v="10"/>
    </i>
    <i r="4">
      <x v="112"/>
      <x v="43"/>
      <x v="10"/>
    </i>
    <i r="4">
      <x v="118"/>
      <x v="43"/>
      <x v="10"/>
    </i>
    <i r="4">
      <x v="146"/>
      <x v="43"/>
      <x v="10"/>
    </i>
    <i r="4">
      <x v="152"/>
      <x v="43"/>
      <x v="10"/>
    </i>
    <i r="4">
      <x v="155"/>
      <x v="43"/>
      <x v="10"/>
    </i>
    <i r="4">
      <x v="158"/>
      <x v="43"/>
      <x v="10"/>
    </i>
    <i r="2">
      <x v="89"/>
      <x v="4"/>
      <x v="85"/>
      <x v="43"/>
      <x v="10"/>
    </i>
    <i r="1">
      <x v="66"/>
      <x v="175"/>
      <x v="4"/>
      <x v="131"/>
      <x v="54"/>
      <x v="10"/>
    </i>
    <i>
      <x v="10"/>
      <x v="62"/>
      <x v="161"/>
      <x v="4"/>
      <x v="155"/>
      <x/>
      <x v="10"/>
    </i>
    <i>
      <x v="11"/>
      <x v="69"/>
      <x v="115"/>
      <x v="4"/>
      <x v="82"/>
      <x v="21"/>
      <x v="11"/>
    </i>
    <i r="4">
      <x v="102"/>
      <x v="21"/>
      <x v="11"/>
    </i>
    <i>
      <x v="12"/>
      <x v="92"/>
      <x v="231"/>
      <x v="4"/>
      <x v="16"/>
      <x/>
      <x v="11"/>
    </i>
    <i r="4">
      <x v="18"/>
      <x/>
      <x v="11"/>
    </i>
    <i r="4">
      <x v="20"/>
      <x/>
      <x v="11"/>
    </i>
    <i r="4">
      <x v="102"/>
      <x/>
      <x v="11"/>
    </i>
    <i r="1">
      <x v="95"/>
      <x v="206"/>
      <x v="4"/>
      <x v="21"/>
      <x/>
      <x v="11"/>
    </i>
    <i r="4">
      <x v="24"/>
      <x/>
      <x v="11"/>
    </i>
    <i r="4">
      <x v="119"/>
      <x/>
      <x v="11"/>
    </i>
    <i r="2">
      <x v="207"/>
      <x v="4"/>
      <x v="18"/>
      <x/>
      <x v="11"/>
    </i>
    <i r="4">
      <x v="21"/>
      <x/>
      <x v="11"/>
    </i>
    <i r="4">
      <x v="24"/>
      <x/>
      <x v="11"/>
    </i>
    <i r="1">
      <x v="96"/>
      <x v="142"/>
      <x v="4"/>
      <x v="22"/>
      <x/>
      <x v="11"/>
    </i>
    <i r="4">
      <x v="27"/>
      <x/>
      <x v="11"/>
    </i>
    <i r="4">
      <x v="30"/>
      <x/>
      <x v="11"/>
    </i>
    <i r="4">
      <x v="140"/>
      <x/>
      <x v="11"/>
    </i>
    <i r="1">
      <x v="97"/>
      <x v="141"/>
      <x v="4"/>
      <x v="22"/>
      <x/>
      <x v="11"/>
    </i>
    <i r="4">
      <x v="27"/>
      <x/>
      <x v="11"/>
    </i>
    <i r="4">
      <x v="30"/>
      <x/>
      <x v="11"/>
    </i>
    <i r="4">
      <x v="140"/>
      <x/>
      <x v="11"/>
    </i>
    <i r="1">
      <x v="98"/>
      <x v="140"/>
      <x v="4"/>
      <x v="17"/>
      <x/>
      <x v="11"/>
    </i>
    <i r="4">
      <x v="22"/>
      <x/>
      <x v="11"/>
    </i>
    <i r="4">
      <x v="27"/>
      <x/>
      <x v="11"/>
    </i>
    <i r="4">
      <x v="30"/>
      <x/>
      <x v="11"/>
    </i>
    <i r="4">
      <x v="140"/>
      <x/>
      <x v="11"/>
    </i>
    <i r="1">
      <x v="99"/>
      <x v="163"/>
      <x v="4"/>
      <x v="13"/>
      <x/>
      <x v="11"/>
    </i>
    <i r="4">
      <x v="15"/>
      <x/>
      <x v="11"/>
    </i>
    <i r="4">
      <x v="16"/>
      <x/>
      <x v="11"/>
    </i>
    <i r="4">
      <x v="82"/>
      <x/>
      <x v="11"/>
    </i>
    <i r="1">
      <x v="100"/>
      <x v="162"/>
      <x v="4"/>
      <x v="13"/>
      <x/>
      <x v="11"/>
    </i>
    <i r="4">
      <x v="15"/>
      <x/>
      <x v="11"/>
    </i>
    <i r="4">
      <x v="16"/>
      <x/>
      <x v="11"/>
    </i>
    <i r="4">
      <x v="82"/>
      <x/>
      <x v="11"/>
    </i>
    <i>
      <x v="13"/>
      <x v="60"/>
      <x v="106"/>
      <x v="4"/>
      <x v="155"/>
      <x v="52"/>
      <x v="3"/>
    </i>
    <i>
      <x v="14"/>
      <x v="91"/>
      <x v="118"/>
      <x v="4"/>
      <x v="82"/>
      <x v="15"/>
      <x v="11"/>
    </i>
    <i r="4">
      <x v="102"/>
      <x v="15"/>
      <x v="11"/>
    </i>
    <i>
      <x v="15"/>
      <x/>
      <x v="235"/>
      <x v="2"/>
      <x v="33"/>
      <x/>
      <x v="8"/>
    </i>
    <i r="4">
      <x v="34"/>
      <x/>
      <x v="8"/>
    </i>
    <i r="4">
      <x v="35"/>
      <x/>
      <x v="8"/>
    </i>
    <i r="4">
      <x v="36"/>
      <x/>
      <x v="8"/>
    </i>
    <i r="4">
      <x v="37"/>
      <x/>
      <x v="8"/>
    </i>
    <i r="4">
      <x v="38"/>
      <x/>
      <x v="8"/>
    </i>
    <i r="4">
      <x v="39"/>
      <x/>
      <x v="8"/>
    </i>
    <i r="4">
      <x v="40"/>
      <x/>
      <x v="8"/>
    </i>
    <i r="4">
      <x v="45"/>
      <x/>
      <x v="8"/>
    </i>
    <i r="1">
      <x v="7"/>
      <x v="167"/>
      <x v="4"/>
      <x v="131"/>
      <x/>
      <x v="8"/>
    </i>
    <i r="1">
      <x v="8"/>
      <x v="236"/>
      <x v="4"/>
      <x v="102"/>
      <x/>
      <x v="8"/>
    </i>
    <i r="1">
      <x v="9"/>
      <x v="183"/>
      <x v="4"/>
      <x v="96"/>
      <x/>
      <x v="8"/>
    </i>
    <i r="2">
      <x v="184"/>
      <x v="4"/>
      <x v="106"/>
      <x/>
      <x v="8"/>
    </i>
    <i r="1">
      <x v="10"/>
      <x v="107"/>
      <x v="4"/>
      <x v="140"/>
      <x/>
      <x v="8"/>
    </i>
    <i r="1">
      <x v="11"/>
      <x v="181"/>
      <x v="4"/>
      <x v="96"/>
      <x/>
      <x v="8"/>
    </i>
    <i r="2">
      <x v="182"/>
      <x v="4"/>
      <x v="106"/>
      <x/>
      <x v="8"/>
    </i>
    <i r="1">
      <x v="12"/>
      <x v="136"/>
      <x v="4"/>
      <x v="131"/>
      <x/>
      <x v="8"/>
    </i>
    <i r="1">
      <x v="13"/>
      <x v="211"/>
      <x v="2"/>
      <x v="124"/>
      <x/>
      <x v="8"/>
    </i>
    <i r="1">
      <x v="14"/>
      <x v="237"/>
      <x v="4"/>
      <x v="131"/>
      <x/>
      <x v="8"/>
    </i>
    <i r="1">
      <x v="15"/>
      <x v="239"/>
      <x v="4"/>
      <x v="131"/>
      <x/>
      <x v="8"/>
    </i>
    <i r="2">
      <x v="240"/>
      <x v="4"/>
      <x v="131"/>
      <x/>
      <x v="8"/>
    </i>
    <i r="1">
      <x v="16"/>
      <x v="232"/>
      <x v="4"/>
      <x v="102"/>
      <x/>
      <x v="8"/>
    </i>
    <i r="1">
      <x v="17"/>
      <x v="212"/>
      <x v="4"/>
      <x v="131"/>
      <x/>
      <x v="8"/>
    </i>
    <i r="1">
      <x v="18"/>
      <x v="152"/>
      <x v="2"/>
      <x v="124"/>
      <x/>
      <x v="8"/>
    </i>
    <i r="2">
      <x v="153"/>
      <x v="4"/>
      <x v="85"/>
      <x/>
      <x v="8"/>
    </i>
    <i r="1">
      <x v="19"/>
      <x v="238"/>
      <x v="4"/>
      <x v="146"/>
      <x/>
      <x v="8"/>
    </i>
    <i r="1">
      <x v="20"/>
      <x v="214"/>
      <x v="4"/>
      <x v="92"/>
      <x/>
      <x v="8"/>
    </i>
    <i r="1">
      <x v="25"/>
      <x v="144"/>
      <x v="4"/>
      <x v="82"/>
      <x/>
      <x v="8"/>
    </i>
    <i r="4">
      <x v="102"/>
      <x/>
      <x v="8"/>
    </i>
    <i r="1">
      <x v="26"/>
      <x v="179"/>
      <x v="4"/>
      <x v="19"/>
      <x/>
      <x v="8"/>
    </i>
    <i r="4">
      <x v="20"/>
      <x/>
      <x v="8"/>
    </i>
    <i r="4">
      <x v="21"/>
      <x/>
      <x v="8"/>
    </i>
    <i r="4">
      <x v="23"/>
      <x/>
      <x v="8"/>
    </i>
    <i r="4">
      <x v="24"/>
      <x/>
      <x v="8"/>
    </i>
    <i r="4">
      <x v="85"/>
      <x/>
      <x v="8"/>
    </i>
    <i r="4">
      <x v="86"/>
      <x/>
      <x v="8"/>
    </i>
    <i r="4">
      <x v="88"/>
      <x/>
      <x v="8"/>
    </i>
    <i r="4">
      <x v="92"/>
      <x/>
      <x v="8"/>
    </i>
    <i r="4">
      <x v="102"/>
      <x/>
      <x v="8"/>
    </i>
    <i r="4">
      <x v="108"/>
      <x/>
      <x v="8"/>
    </i>
    <i r="4">
      <x v="111"/>
      <x/>
      <x v="8"/>
    </i>
    <i r="4">
      <x v="112"/>
      <x/>
      <x v="8"/>
    </i>
    <i r="4">
      <x v="115"/>
      <x/>
      <x v="8"/>
    </i>
    <i r="4">
      <x v="118"/>
      <x/>
      <x v="8"/>
    </i>
    <i r="4">
      <x v="127"/>
      <x/>
      <x v="8"/>
    </i>
    <i r="4">
      <x v="155"/>
      <x/>
      <x v="8"/>
    </i>
    <i r="4">
      <x v="158"/>
      <x/>
      <x v="8"/>
    </i>
    <i r="1">
      <x v="27"/>
      <x v="103"/>
      <x v="4"/>
      <x v="107"/>
      <x/>
      <x v="8"/>
    </i>
    <i r="4">
      <x v="142"/>
      <x/>
      <x v="8"/>
    </i>
    <i r="2">
      <x v="104"/>
      <x v="4"/>
      <x v="85"/>
      <x/>
      <x v="8"/>
    </i>
    <i r="4">
      <x v="106"/>
      <x/>
      <x v="8"/>
    </i>
    <i r="1">
      <x v="28"/>
      <x v="105"/>
      <x v="4"/>
      <x v="39"/>
      <x/>
      <x v="8"/>
    </i>
    <i r="4">
      <x v="41"/>
      <x/>
      <x v="8"/>
    </i>
    <i r="4">
      <x v="42"/>
      <x/>
      <x v="8"/>
    </i>
    <i r="4">
      <x v="43"/>
      <x/>
      <x v="8"/>
    </i>
    <i r="4">
      <x v="44"/>
      <x/>
      <x v="8"/>
    </i>
    <i r="4">
      <x v="46"/>
      <x/>
      <x v="8"/>
    </i>
    <i r="4">
      <x v="47"/>
      <x/>
      <x v="8"/>
    </i>
    <i r="4">
      <x v="48"/>
      <x/>
      <x v="8"/>
    </i>
    <i r="4">
      <x v="49"/>
      <x/>
      <x v="8"/>
    </i>
    <i r="4">
      <x v="91"/>
      <x/>
      <x v="8"/>
    </i>
    <i r="4">
      <x v="93"/>
      <x/>
      <x v="8"/>
    </i>
    <i r="4">
      <x v="97"/>
      <x/>
      <x v="8"/>
    </i>
    <i r="4">
      <x v="99"/>
      <x/>
      <x v="8"/>
    </i>
    <i r="4">
      <x v="110"/>
      <x/>
      <x v="8"/>
    </i>
    <i r="4">
      <x v="113"/>
      <x/>
      <x v="8"/>
    </i>
    <i r="4">
      <x v="125"/>
      <x/>
      <x v="8"/>
    </i>
    <i r="4">
      <x v="126"/>
      <x/>
      <x v="8"/>
    </i>
    <i r="4">
      <x v="128"/>
      <x/>
      <x v="8"/>
    </i>
    <i r="4">
      <x v="129"/>
      <x/>
      <x v="8"/>
    </i>
    <i r="4">
      <x v="137"/>
      <x/>
      <x v="8"/>
    </i>
    <i r="4">
      <x v="144"/>
      <x/>
      <x v="8"/>
    </i>
    <i r="4">
      <x v="148"/>
      <x/>
      <x v="8"/>
    </i>
    <i r="4">
      <x v="154"/>
      <x/>
      <x v="8"/>
    </i>
    <i r="1">
      <x v="29"/>
      <x v="157"/>
      <x v="4"/>
      <x v="82"/>
      <x/>
      <x v="8"/>
    </i>
    <i r="4">
      <x v="102"/>
      <x/>
      <x v="8"/>
    </i>
    <i r="1">
      <x v="30"/>
      <x v="145"/>
      <x v="4"/>
      <x v="92"/>
      <x/>
      <x v="8"/>
    </i>
    <i r="1">
      <x v="31"/>
      <x v="233"/>
      <x v="2"/>
      <x v="114"/>
      <x/>
      <x v="8"/>
    </i>
    <i r="4">
      <x v="148"/>
      <x/>
      <x v="8"/>
    </i>
    <i r="2">
      <x v="234"/>
      <x v="2"/>
      <x v="85"/>
      <x/>
      <x v="8"/>
    </i>
    <i r="4">
      <x v="140"/>
      <x/>
      <x v="8"/>
    </i>
    <i r="1">
      <x v="32"/>
      <x v="235"/>
      <x v="2"/>
      <x v="87"/>
      <x/>
      <x v="8"/>
    </i>
    <i r="4">
      <x v="89"/>
      <x/>
      <x v="8"/>
    </i>
    <i r="4">
      <x v="90"/>
      <x/>
      <x v="8"/>
    </i>
    <i r="4">
      <x v="97"/>
      <x/>
      <x v="8"/>
    </i>
    <i r="4">
      <x v="98"/>
      <x/>
      <x v="8"/>
    </i>
    <i r="4">
      <x v="101"/>
      <x/>
      <x v="8"/>
    </i>
    <i r="4">
      <x v="117"/>
      <x/>
      <x v="8"/>
    </i>
    <i r="4">
      <x v="122"/>
      <x/>
      <x v="8"/>
    </i>
    <i r="4">
      <x v="130"/>
      <x/>
      <x v="8"/>
    </i>
    <i r="4">
      <x v="142"/>
      <x/>
      <x v="8"/>
    </i>
    <i r="4">
      <x v="149"/>
      <x/>
      <x v="8"/>
    </i>
    <i r="4">
      <x v="157"/>
      <x/>
      <x v="8"/>
    </i>
    <i r="1">
      <x v="35"/>
      <x v="213"/>
      <x v="4"/>
      <x v="18"/>
      <x/>
      <x v="8"/>
    </i>
    <i r="1">
      <x v="36"/>
      <x v="222"/>
      <x v="4"/>
      <x v="18"/>
      <x/>
      <x v="8"/>
    </i>
    <i r="1">
      <x v="56"/>
      <x v="225"/>
      <x v="4"/>
      <x v="96"/>
      <x/>
      <x v="8"/>
    </i>
    <i r="1">
      <x v="114"/>
      <x v="221"/>
      <x v="4"/>
      <x v="82"/>
      <x/>
      <x v="8"/>
    </i>
    <i r="4">
      <x v="102"/>
      <x/>
      <x v="8"/>
    </i>
    <i r="4">
      <x v="119"/>
      <x/>
      <x v="8"/>
    </i>
    <i r="4">
      <x v="140"/>
      <x/>
      <x v="8"/>
    </i>
    <i r="4">
      <x v="155"/>
      <x/>
      <x v="8"/>
    </i>
    <i r="1">
      <x v="134"/>
      <x v="223"/>
      <x v="4"/>
      <x v="26"/>
      <x/>
      <x v="8"/>
    </i>
    <i r="4">
      <x v="28"/>
      <x/>
      <x v="8"/>
    </i>
    <i r="4">
      <x v="29"/>
      <x/>
      <x v="8"/>
    </i>
    <i r="4">
      <x v="31"/>
      <x/>
      <x v="8"/>
    </i>
    <i r="4">
      <x v="32"/>
      <x/>
      <x v="8"/>
    </i>
    <i r="4">
      <x v="96"/>
      <x/>
      <x v="8"/>
    </i>
    <i r="4">
      <x v="100"/>
      <x/>
      <x v="8"/>
    </i>
    <i r="4">
      <x v="106"/>
      <x/>
      <x v="8"/>
    </i>
    <i r="4">
      <x v="109"/>
      <x/>
      <x v="8"/>
    </i>
    <i r="4">
      <x v="112"/>
      <x/>
      <x v="8"/>
    </i>
    <i r="4">
      <x v="116"/>
      <x/>
      <x v="8"/>
    </i>
    <i r="4">
      <x v="131"/>
      <x/>
      <x v="8"/>
    </i>
    <i r="4">
      <x v="136"/>
      <x/>
      <x v="8"/>
    </i>
    <i r="4">
      <x v="138"/>
      <x/>
      <x v="8"/>
    </i>
    <i r="4">
      <x v="139"/>
      <x/>
      <x v="8"/>
    </i>
    <i r="4">
      <x v="141"/>
      <x/>
      <x v="8"/>
    </i>
    <i r="4">
      <x v="151"/>
      <x/>
      <x v="8"/>
    </i>
    <i>
      <x v="16"/>
      <x v="93"/>
      <x v="100"/>
      <x v="4"/>
      <x v="146"/>
      <x/>
      <x v="11"/>
    </i>
    <i r="1">
      <x v="94"/>
      <x v="101"/>
      <x v="4"/>
      <x v="82"/>
      <x/>
      <x v="11"/>
    </i>
    <i>
      <x v="17"/>
      <x v="125"/>
      <x v="134"/>
      <x/>
      <x/>
      <x/>
      <x v="11"/>
    </i>
    <i r="4">
      <x v="50"/>
      <x/>
      <x v="11"/>
    </i>
    <i r="4">
      <x v="79"/>
      <x/>
      <x v="11"/>
    </i>
    <i r="1">
      <x v="126"/>
      <x v="125"/>
      <x/>
      <x v="66"/>
      <x/>
      <x v="11"/>
    </i>
    <i r="4">
      <x v="67"/>
      <x/>
      <x v="11"/>
    </i>
    <i r="4">
      <x v="68"/>
      <x/>
      <x v="11"/>
    </i>
    <i r="4">
      <x v="69"/>
      <x/>
      <x v="11"/>
    </i>
    <i r="2">
      <x v="126"/>
      <x/>
      <x v="54"/>
      <x/>
      <x v="11"/>
    </i>
    <i r="4">
      <x v="59"/>
      <x/>
      <x v="11"/>
    </i>
    <i r="2">
      <x v="127"/>
      <x/>
      <x v="57"/>
      <x/>
      <x v="11"/>
    </i>
    <i r="4">
      <x v="58"/>
      <x/>
      <x v="11"/>
    </i>
    <i r="4">
      <x v="59"/>
      <x/>
      <x v="11"/>
    </i>
    <i r="4">
      <x v="60"/>
      <x/>
      <x v="11"/>
    </i>
    <i r="4">
      <x v="61"/>
      <x/>
      <x v="11"/>
    </i>
    <i r="4">
      <x v="62"/>
      <x/>
      <x v="11"/>
    </i>
    <i r="4">
      <x v="66"/>
      <x/>
      <x v="11"/>
    </i>
    <i r="1">
      <x v="127"/>
      <x v="128"/>
      <x/>
      <x v="68"/>
      <x/>
      <x v="11"/>
    </i>
    <i r="4">
      <x v="70"/>
      <x/>
      <x v="11"/>
    </i>
    <i r="4">
      <x v="71"/>
      <x/>
      <x v="11"/>
    </i>
    <i r="4">
      <x v="73"/>
      <x/>
      <x v="11"/>
    </i>
    <i r="4">
      <x v="74"/>
      <x/>
      <x v="11"/>
    </i>
    <i r="2">
      <x v="129"/>
      <x/>
      <x v="75"/>
      <x/>
      <x v="11"/>
    </i>
    <i r="4">
      <x v="76"/>
      <x/>
      <x v="11"/>
    </i>
    <i r="2">
      <x v="130"/>
      <x/>
      <x v="56"/>
      <x/>
      <x v="11"/>
    </i>
    <i r="4">
      <x v="58"/>
      <x/>
      <x v="11"/>
    </i>
    <i r="4">
      <x v="61"/>
      <x/>
      <x v="11"/>
    </i>
    <i r="4">
      <x v="62"/>
      <x/>
      <x v="11"/>
    </i>
    <i r="4">
      <x v="63"/>
      <x/>
      <x v="11"/>
    </i>
    <i r="4">
      <x v="64"/>
      <x/>
      <x v="11"/>
    </i>
    <i r="4">
      <x v="70"/>
      <x/>
      <x v="11"/>
    </i>
    <i r="4">
      <x v="72"/>
      <x/>
      <x v="11"/>
    </i>
    <i r="1">
      <x v="128"/>
      <x v="124"/>
      <x/>
      <x v="52"/>
      <x/>
      <x v="11"/>
    </i>
    <i r="4">
      <x v="56"/>
      <x/>
      <x v="11"/>
    </i>
    <i r="1">
      <x v="129"/>
      <x v="131"/>
      <x/>
      <x v="51"/>
      <x/>
      <x v="11"/>
    </i>
    <i r="1">
      <x v="130"/>
      <x v="208"/>
      <x/>
      <x v="51"/>
      <x/>
      <x v="11"/>
    </i>
    <i r="4">
      <x v="55"/>
      <x/>
      <x v="11"/>
    </i>
    <i r="2">
      <x v="209"/>
      <x/>
      <x v="51"/>
      <x/>
      <x v="11"/>
    </i>
    <i r="4">
      <x v="53"/>
      <x/>
      <x v="11"/>
    </i>
    <i>
      <x v="18"/>
      <x v="105"/>
      <x v="230"/>
      <x v="4"/>
      <x v="102"/>
      <x v="61"/>
      <x v="6"/>
    </i>
    <i>
      <x v="19"/>
      <x v="87"/>
      <x v="246"/>
      <x v="3"/>
      <x v="6"/>
      <x v="5"/>
      <x v="11"/>
    </i>
    <i r="4">
      <x v="13"/>
      <x v="5"/>
      <x v="11"/>
    </i>
    <i r="1">
      <x v="102"/>
      <x v="247"/>
      <x v="4"/>
      <x v="82"/>
      <x/>
      <x v="11"/>
    </i>
    <i r="1">
      <x v="119"/>
      <x v="86"/>
      <x v="4"/>
      <x v="13"/>
      <x/>
      <x v="11"/>
    </i>
    <i r="4">
      <x v="15"/>
      <x/>
      <x v="11"/>
    </i>
    <i r="4">
      <x v="16"/>
      <x/>
      <x v="11"/>
    </i>
    <i r="4">
      <x v="82"/>
      <x/>
      <x v="11"/>
    </i>
    <i r="1">
      <x v="135"/>
      <x v="143"/>
      <x v="4"/>
      <x v="18"/>
      <x/>
      <x v="11"/>
    </i>
    <i r="4">
      <x v="24"/>
      <x/>
      <x v="11"/>
    </i>
    <i r="4">
      <x v="119"/>
      <x/>
      <x v="11"/>
    </i>
    <i r="1">
      <x v="136"/>
      <x v="82"/>
      <x v="4"/>
      <x v="141"/>
      <x/>
      <x v="11"/>
    </i>
    <i r="4">
      <x v="147"/>
      <x/>
      <x v="11"/>
    </i>
    <i r="4">
      <x v="153"/>
      <x/>
      <x v="11"/>
    </i>
    <i r="4">
      <x v="156"/>
      <x/>
      <x v="11"/>
    </i>
    <i>
      <x v="20"/>
      <x v="37"/>
      <x v="117"/>
      <x v="4"/>
      <x v="131"/>
      <x/>
      <x v="11"/>
    </i>
    <i r="1">
      <x v="68"/>
      <x v="258"/>
      <x v="4"/>
      <x v="82"/>
      <x v="2"/>
      <x v="11"/>
    </i>
    <i r="4">
      <x v="102"/>
      <x v="2"/>
      <x v="11"/>
    </i>
    <i r="1">
      <x v="71"/>
      <x v="121"/>
      <x v="4"/>
      <x v="119"/>
      <x/>
      <x v="11"/>
    </i>
    <i>
      <x v="21"/>
      <x v="87"/>
      <x v="243"/>
      <x v="3"/>
      <x v="6"/>
      <x v="5"/>
      <x v="11"/>
    </i>
    <i r="4">
      <x v="82"/>
      <x v="5"/>
      <x v="11"/>
    </i>
    <i r="1">
      <x v="88"/>
      <x v="244"/>
      <x v="3"/>
      <x v="6"/>
      <x/>
      <x v="11"/>
    </i>
    <i r="4">
      <x v="82"/>
      <x/>
      <x v="11"/>
    </i>
    <i r="1">
      <x v="89"/>
      <x v="245"/>
      <x v="3"/>
      <x v="6"/>
      <x/>
      <x v="11"/>
    </i>
    <i r="4">
      <x v="82"/>
      <x/>
      <x v="11"/>
    </i>
    <i>
      <x v="22"/>
      <x v="137"/>
      <x v="166"/>
      <x v="4"/>
      <x v="82"/>
      <x v="18"/>
      <x v="10"/>
    </i>
    <i r="4">
      <x v="102"/>
      <x v="18"/>
      <x v="10"/>
    </i>
    <i>
      <x v="23"/>
      <x v="101"/>
      <x v="185"/>
      <x v="4"/>
      <x v="102"/>
      <x/>
      <x v="11"/>
    </i>
    <i r="4">
      <x v="146"/>
      <x/>
      <x v="11"/>
    </i>
    <i r="2">
      <x v="186"/>
      <x v="4"/>
      <x v="102"/>
      <x/>
      <x v="11"/>
    </i>
    <i r="4">
      <x v="131"/>
      <x/>
      <x v="11"/>
    </i>
    <i>
      <x v="24"/>
      <x v="90"/>
      <x v="224"/>
      <x v="4"/>
      <x v="82"/>
      <x/>
      <x v="10"/>
    </i>
    <i r="1">
      <x v="103"/>
      <x v="192"/>
      <x v="4"/>
      <x v="82"/>
      <x/>
      <x v="10"/>
    </i>
    <i>
      <x v="25"/>
      <x v="122"/>
      <x v="164"/>
      <x v="4"/>
      <x v="6"/>
      <x/>
      <x v="11"/>
    </i>
    <i r="4">
      <x v="82"/>
      <x/>
      <x v="11"/>
    </i>
    <i>
      <x v="26"/>
      <x v="115"/>
      <x v="113"/>
      <x/>
      <x v="4"/>
      <x/>
      <x v="12"/>
    </i>
    <i r="4">
      <x v="5"/>
      <x/>
      <x v="12"/>
    </i>
    <i r="4">
      <x v="7"/>
      <x/>
      <x v="12"/>
    </i>
    <i r="4">
      <x v="8"/>
      <x/>
      <x v="12"/>
    </i>
    <i r="4">
      <x v="9"/>
      <x/>
      <x v="12"/>
    </i>
    <i r="4">
      <x v="10"/>
      <x/>
      <x v="12"/>
    </i>
    <i r="4">
      <x v="11"/>
      <x/>
      <x v="12"/>
    </i>
    <i r="4">
      <x v="12"/>
      <x/>
      <x v="12"/>
    </i>
    <i r="4">
      <x v="14"/>
      <x/>
      <x v="12"/>
    </i>
    <i r="4">
      <x v="77"/>
      <x/>
      <x v="12"/>
    </i>
    <i r="4">
      <x v="78"/>
      <x/>
      <x v="12"/>
    </i>
    <i r="4">
      <x v="80"/>
      <x/>
      <x v="12"/>
    </i>
    <i r="4">
      <x v="81"/>
      <x/>
      <x v="12"/>
    </i>
    <i r="4">
      <x v="83"/>
      <x/>
      <x v="12"/>
    </i>
    <i r="4">
      <x v="84"/>
      <x/>
      <x v="12"/>
    </i>
    <i r="4">
      <x v="103"/>
      <x/>
      <x v="12"/>
    </i>
    <i r="4">
      <x v="104"/>
      <x/>
      <x v="12"/>
    </i>
    <i r="4">
      <x v="105"/>
      <x/>
      <x v="12"/>
    </i>
    <i r="4">
      <x v="120"/>
      <x/>
      <x v="12"/>
    </i>
    <i r="4">
      <x v="131"/>
      <x/>
      <x v="12"/>
    </i>
    <i r="4">
      <x v="132"/>
      <x/>
      <x v="12"/>
    </i>
    <i r="4">
      <x v="133"/>
      <x/>
      <x v="12"/>
    </i>
    <i r="1">
      <x v="121"/>
      <x v="123"/>
      <x/>
      <x v="1"/>
      <x v="50"/>
      <x v="12"/>
    </i>
    <i r="4">
      <x v="2"/>
      <x v="50"/>
      <x v="12"/>
    </i>
    <i>
      <x v="27"/>
      <x v="70"/>
      <x v="242"/>
      <x v="4"/>
      <x v="82"/>
      <x/>
      <x v="3"/>
    </i>
    <i>
      <x v="28"/>
      <x v="50"/>
      <x v="215"/>
      <x v="4"/>
      <x v="13"/>
      <x/>
      <x v="10"/>
    </i>
    <i r="4">
      <x v="15"/>
      <x/>
      <x v="10"/>
    </i>
    <i r="4">
      <x v="16"/>
      <x/>
      <x v="10"/>
    </i>
    <i r="4">
      <x v="82"/>
      <x/>
      <x v="10"/>
    </i>
    <i>
      <x v="29"/>
      <x v="67"/>
      <x v="226"/>
      <x v="4"/>
      <x v="82"/>
      <x v="22"/>
      <x v="7"/>
    </i>
    <i r="4">
      <x v="102"/>
      <x v="22"/>
      <x v="7"/>
    </i>
    <i>
      <x v="30"/>
      <x v="82"/>
      <x v="174"/>
      <x v="4"/>
      <x v="102"/>
      <x v="38"/>
      <x v="10"/>
    </i>
    <i>
      <x v="31"/>
      <x v="44"/>
      <x v="137"/>
      <x v="4"/>
      <x v="82"/>
      <x v="41"/>
      <x v="13"/>
    </i>
    <i r="4">
      <x v="102"/>
      <x v="41"/>
      <x v="13"/>
    </i>
    <i r="2">
      <x v="138"/>
      <x v="4"/>
      <x v="82"/>
      <x v="41"/>
      <x v="13"/>
    </i>
    <i r="4">
      <x v="102"/>
      <x v="41"/>
      <x v="13"/>
    </i>
    <i r="1">
      <x v="77"/>
      <x v="148"/>
      <x v="4"/>
      <x v="102"/>
      <x/>
      <x v="13"/>
    </i>
    <i r="2">
      <x v="217"/>
      <x v="4"/>
      <x v="102"/>
      <x/>
      <x v="13"/>
    </i>
    <i r="1">
      <x v="108"/>
      <x v="216"/>
      <x v="4"/>
      <x v="119"/>
      <x/>
      <x v="13"/>
    </i>
    <i r="4">
      <x v="146"/>
      <x/>
      <x v="13"/>
    </i>
    <i r="2">
      <x v="218"/>
      <x v="4"/>
      <x v="119"/>
      <x/>
      <x v="13"/>
    </i>
    <i r="1">
      <x v="109"/>
      <x v="110"/>
      <x v="4"/>
      <x v="82"/>
      <x v="51"/>
      <x v="13"/>
    </i>
    <i r="1">
      <x v="110"/>
      <x v="111"/>
      <x v="4"/>
      <x v="82"/>
      <x/>
      <x v="13"/>
    </i>
    <i r="1">
      <x v="111"/>
      <x v="109"/>
      <x v="4"/>
      <x v="82"/>
      <x v="58"/>
      <x v="13"/>
    </i>
    <i r="4">
      <x v="102"/>
      <x v="58"/>
      <x v="13"/>
    </i>
    <i r="1">
      <x v="112"/>
      <x v="168"/>
      <x v="4"/>
      <x v="82"/>
      <x/>
      <x v="13"/>
    </i>
    <i r="1">
      <x v="113"/>
      <x v="169"/>
      <x v="4"/>
      <x v="102"/>
      <x v="53"/>
      <x v="13"/>
    </i>
    <i r="2">
      <x v="170"/>
      <x v="4"/>
      <x v="102"/>
      <x v="53"/>
      <x v="13"/>
    </i>
    <i r="4">
      <x v="131"/>
      <x v="53"/>
      <x v="13"/>
    </i>
    <i r="1">
      <x v="131"/>
      <x v="108"/>
      <x v="4"/>
      <x v="82"/>
      <x/>
      <x v="13"/>
    </i>
    <i r="1">
      <x v="132"/>
      <x v="108"/>
      <x v="4"/>
      <x v="82"/>
      <x v="45"/>
      <x v="13"/>
    </i>
    <i r="1">
      <x v="133"/>
      <x v="108"/>
      <x v="4"/>
      <x v="82"/>
      <x v="51"/>
      <x v="13"/>
    </i>
    <i>
      <x v="32"/>
      <x v="86"/>
      <x v="241"/>
      <x v="4"/>
      <x v="82"/>
      <x v="42"/>
      <x v="10"/>
    </i>
    <i>
      <x v="33"/>
      <x v="73"/>
      <x v="83"/>
      <x v="4"/>
      <x v="131"/>
      <x v="32"/>
      <x v="9"/>
    </i>
    <i r="2">
      <x v="84"/>
      <x v="4"/>
      <x v="82"/>
      <x v="32"/>
      <x v="9"/>
    </i>
    <i r="1">
      <x v="74"/>
      <x v="250"/>
      <x v="4"/>
      <x v="82"/>
      <x v="11"/>
      <x v="9"/>
    </i>
    <i r="2">
      <x v="256"/>
      <x v="4"/>
      <x v="102"/>
      <x v="11"/>
      <x v="9"/>
    </i>
    <i r="4">
      <x v="119"/>
      <x v="11"/>
      <x v="9"/>
    </i>
    <i r="1">
      <x v="75"/>
      <x v="257"/>
      <x v="4"/>
      <x v="82"/>
      <x v="11"/>
      <x v="9"/>
    </i>
    <i r="4">
      <x v="88"/>
      <x v="11"/>
      <x v="9"/>
    </i>
    <i r="4">
      <x v="119"/>
      <x v="11"/>
      <x v="9"/>
    </i>
    <i r="4">
      <x v="131"/>
      <x v="11"/>
      <x v="9"/>
    </i>
    <i r="4">
      <x v="146"/>
      <x v="11"/>
      <x v="9"/>
    </i>
    <i r="4">
      <x v="155"/>
      <x v="11"/>
      <x v="9"/>
    </i>
    <i r="1">
      <x v="76"/>
      <x v="85"/>
      <x v="4"/>
      <x v="102"/>
      <x v="40"/>
      <x v="9"/>
    </i>
    <i r="4">
      <x v="155"/>
      <x v="40"/>
      <x v="9"/>
    </i>
    <i r="1">
      <x v="80"/>
      <x v="171"/>
      <x v="4"/>
      <x v="82"/>
      <x v="33"/>
      <x v="9"/>
    </i>
    <i r="1">
      <x v="81"/>
      <x v="172"/>
      <x v="4"/>
      <x v="82"/>
      <x v="39"/>
      <x v="9"/>
    </i>
    <i r="4">
      <x v="131"/>
      <x v="39"/>
      <x v="9"/>
    </i>
    <i r="1">
      <x v="106"/>
      <x v="197"/>
      <x v="4"/>
      <x v="17"/>
      <x v="14"/>
      <x v="9"/>
    </i>
    <i r="4">
      <x v="95"/>
      <x v="14"/>
      <x v="9"/>
    </i>
    <i r="4">
      <x v="131"/>
      <x v="14"/>
      <x v="9"/>
    </i>
    <i r="1">
      <x v="107"/>
      <x v="196"/>
      <x v="4"/>
      <x v="13"/>
      <x v="12"/>
      <x v="9"/>
    </i>
    <i r="4">
      <x v="15"/>
      <x v="12"/>
      <x v="9"/>
    </i>
    <i r="4">
      <x v="16"/>
      <x v="12"/>
      <x v="9"/>
    </i>
    <i r="4">
      <x v="102"/>
      <x v="12"/>
      <x v="9"/>
    </i>
    <i r="4">
      <x v="119"/>
      <x v="12"/>
      <x v="9"/>
    </i>
    <i r="4">
      <x v="131"/>
      <x v="12"/>
      <x v="9"/>
    </i>
    <i r="4">
      <x v="140"/>
      <x v="12"/>
      <x v="9"/>
    </i>
    <i r="4">
      <x v="158"/>
      <x v="12"/>
      <x v="9"/>
    </i>
    <i r="1">
      <x v="116"/>
      <x v="149"/>
      <x v="4"/>
      <x v="6"/>
      <x v="23"/>
      <x v="9"/>
    </i>
    <i r="4">
      <x v="82"/>
      <x v="23"/>
      <x v="9"/>
    </i>
    <i r="4">
      <x v="131"/>
      <x v="23"/>
      <x v="9"/>
    </i>
    <i r="1">
      <x v="117"/>
      <x v="150"/>
      <x v="4"/>
      <x v="6"/>
      <x v="29"/>
      <x v="9"/>
    </i>
    <i r="4">
      <x v="82"/>
      <x v="29"/>
      <x v="9"/>
    </i>
    <i r="2">
      <x v="151"/>
      <x v="4"/>
      <x v="82"/>
      <x v="29"/>
      <x v="9"/>
    </i>
    <i r="1">
      <x v="118"/>
      <x v="146"/>
      <x v="4"/>
      <x v="6"/>
      <x v="24"/>
      <x v="9"/>
    </i>
    <i r="4">
      <x v="13"/>
      <x v="24"/>
      <x v="9"/>
    </i>
    <i r="4">
      <x v="82"/>
      <x v="24"/>
      <x v="9"/>
    </i>
    <i r="4">
      <x v="102"/>
      <x v="24"/>
      <x v="9"/>
    </i>
    <i r="4">
      <x v="155"/>
      <x v="24"/>
      <x v="9"/>
    </i>
    <i r="1">
      <x v="120"/>
      <x v="198"/>
      <x v="4"/>
      <x v="82"/>
      <x v="27"/>
      <x v="9"/>
    </i>
    <i r="1">
      <x v="123"/>
      <x v="199"/>
      <x v="4"/>
      <x v="6"/>
      <x v="26"/>
      <x v="9"/>
    </i>
    <i r="4">
      <x v="82"/>
      <x v="26"/>
      <x v="9"/>
    </i>
    <i r="4">
      <x v="131"/>
      <x v="26"/>
      <x v="9"/>
    </i>
    <i r="2">
      <x v="200"/>
      <x v="4"/>
      <x v="6"/>
      <x v="26"/>
      <x v="9"/>
    </i>
    <i r="4">
      <x v="82"/>
      <x v="26"/>
      <x v="9"/>
    </i>
    <i r="1">
      <x v="124"/>
      <x v="147"/>
      <x v="4"/>
      <x v="6"/>
      <x v="16"/>
      <x v="9"/>
    </i>
    <i r="4">
      <x v="82"/>
      <x v="16"/>
      <x v="9"/>
    </i>
    <i r="1">
      <x v="138"/>
      <x v="248"/>
      <x v="1"/>
      <x v="6"/>
      <x v="46"/>
      <x v="9"/>
    </i>
    <i r="4">
      <x v="82"/>
      <x v="46"/>
      <x v="9"/>
    </i>
    <i r="1">
      <x v="139"/>
      <x v="249"/>
      <x v="1"/>
      <x v="6"/>
      <x v="55"/>
      <x v="9"/>
    </i>
    <i r="4">
      <x v="82"/>
      <x v="55"/>
      <x v="9"/>
    </i>
    <i r="4">
      <x v="131"/>
      <x v="55"/>
      <x v="9"/>
    </i>
    <i>
      <x v="34"/>
      <x v="84"/>
      <x v="114"/>
      <x v="4"/>
      <x v="131"/>
      <x/>
      <x v="11"/>
    </i>
    <i>
      <x v="35"/>
      <x v="140"/>
      <x/>
      <x v="5"/>
      <x v="159"/>
      <x/>
      <x v="14"/>
    </i>
    <i r="2">
      <x v="1"/>
      <x v="5"/>
      <x v="159"/>
      <x/>
      <x v="14"/>
    </i>
    <i r="2">
      <x v="2"/>
      <x v="5"/>
      <x v="159"/>
      <x/>
      <x v="14"/>
    </i>
    <i r="2">
      <x v="3"/>
      <x v="5"/>
      <x v="159"/>
      <x/>
      <x v="14"/>
    </i>
    <i r="2">
      <x v="4"/>
      <x v="5"/>
      <x v="159"/>
      <x/>
      <x v="14"/>
    </i>
    <i r="2">
      <x v="5"/>
      <x v="5"/>
      <x v="159"/>
      <x/>
      <x v="14"/>
    </i>
    <i r="2">
      <x v="6"/>
      <x v="5"/>
      <x v="159"/>
      <x/>
      <x v="14"/>
    </i>
    <i r="2">
      <x v="7"/>
      <x v="5"/>
      <x v="159"/>
      <x/>
      <x v="14"/>
    </i>
    <i r="2">
      <x v="8"/>
      <x v="5"/>
      <x v="159"/>
      <x/>
      <x v="14"/>
    </i>
    <i r="2">
      <x v="9"/>
      <x v="5"/>
      <x v="159"/>
      <x/>
      <x v="14"/>
    </i>
    <i r="2">
      <x v="10"/>
      <x v="5"/>
      <x v="159"/>
      <x/>
      <x v="14"/>
    </i>
    <i r="2">
      <x v="11"/>
      <x v="5"/>
      <x v="159"/>
      <x/>
      <x v="14"/>
    </i>
    <i r="2">
      <x v="12"/>
      <x v="5"/>
      <x v="159"/>
      <x/>
      <x v="14"/>
    </i>
    <i r="2">
      <x v="13"/>
      <x v="5"/>
      <x v="159"/>
      <x/>
      <x v="14"/>
    </i>
    <i r="2">
      <x v="14"/>
      <x v="5"/>
      <x v="159"/>
      <x/>
      <x v="14"/>
    </i>
    <i r="2">
      <x v="15"/>
      <x v="5"/>
      <x v="159"/>
      <x/>
      <x v="14"/>
    </i>
    <i r="2">
      <x v="16"/>
      <x v="5"/>
      <x v="159"/>
      <x/>
      <x v="14"/>
    </i>
    <i r="2">
      <x v="17"/>
      <x v="5"/>
      <x v="159"/>
      <x/>
      <x v="14"/>
    </i>
    <i r="2">
      <x v="18"/>
      <x v="5"/>
      <x v="159"/>
      <x/>
      <x v="14"/>
    </i>
    <i r="2">
      <x v="19"/>
      <x v="5"/>
      <x v="159"/>
      <x/>
      <x v="14"/>
    </i>
    <i r="2">
      <x v="20"/>
      <x v="5"/>
      <x v="159"/>
      <x/>
      <x v="14"/>
    </i>
    <i r="2">
      <x v="21"/>
      <x v="5"/>
      <x v="159"/>
      <x/>
      <x v="14"/>
    </i>
    <i r="2">
      <x v="22"/>
      <x v="5"/>
      <x v="159"/>
      <x/>
      <x v="14"/>
    </i>
    <i r="2">
      <x v="23"/>
      <x v="5"/>
      <x v="159"/>
      <x/>
      <x v="14"/>
    </i>
    <i r="2">
      <x v="24"/>
      <x v="5"/>
      <x v="159"/>
      <x/>
      <x v="14"/>
    </i>
    <i r="2">
      <x v="25"/>
      <x v="5"/>
      <x v="159"/>
      <x/>
      <x v="14"/>
    </i>
    <i r="2">
      <x v="26"/>
      <x v="5"/>
      <x v="159"/>
      <x/>
      <x v="14"/>
    </i>
    <i r="2">
      <x v="27"/>
      <x v="5"/>
      <x v="159"/>
      <x/>
      <x v="14"/>
    </i>
    <i r="2">
      <x v="28"/>
      <x v="5"/>
      <x v="159"/>
      <x/>
      <x v="14"/>
    </i>
    <i r="2">
      <x v="29"/>
      <x v="5"/>
      <x v="159"/>
      <x/>
      <x v="14"/>
    </i>
    <i r="2">
      <x v="30"/>
      <x v="5"/>
      <x v="159"/>
      <x/>
      <x v="14"/>
    </i>
    <i r="2">
      <x v="31"/>
      <x v="5"/>
      <x v="159"/>
      <x/>
      <x v="14"/>
    </i>
    <i r="2">
      <x v="32"/>
      <x v="5"/>
      <x v="159"/>
      <x/>
      <x v="14"/>
    </i>
    <i r="2">
      <x v="33"/>
      <x v="5"/>
      <x v="159"/>
      <x/>
      <x v="14"/>
    </i>
    <i r="2">
      <x v="34"/>
      <x v="5"/>
      <x v="159"/>
      <x/>
      <x v="14"/>
    </i>
    <i r="2">
      <x v="35"/>
      <x v="5"/>
      <x v="159"/>
      <x/>
      <x v="14"/>
    </i>
    <i r="2">
      <x v="36"/>
      <x v="5"/>
      <x v="159"/>
      <x/>
      <x v="14"/>
    </i>
    <i r="2">
      <x v="37"/>
      <x v="5"/>
      <x v="159"/>
      <x/>
      <x v="14"/>
    </i>
    <i r="2">
      <x v="38"/>
      <x v="5"/>
      <x v="159"/>
      <x/>
      <x v="14"/>
    </i>
    <i r="2">
      <x v="39"/>
      <x v="5"/>
      <x v="159"/>
      <x/>
      <x v="14"/>
    </i>
    <i r="2">
      <x v="40"/>
      <x v="5"/>
      <x v="159"/>
      <x/>
      <x v="14"/>
    </i>
    <i r="2">
      <x v="41"/>
      <x v="5"/>
      <x v="159"/>
      <x/>
      <x v="14"/>
    </i>
    <i r="2">
      <x v="42"/>
      <x v="5"/>
      <x v="159"/>
      <x/>
      <x v="14"/>
    </i>
    <i r="2">
      <x v="43"/>
      <x v="5"/>
      <x v="159"/>
      <x/>
      <x v="14"/>
    </i>
    <i r="2">
      <x v="44"/>
      <x v="5"/>
      <x v="159"/>
      <x/>
      <x v="14"/>
    </i>
    <i r="2">
      <x v="45"/>
      <x v="5"/>
      <x v="159"/>
      <x/>
      <x v="14"/>
    </i>
    <i r="2">
      <x v="46"/>
      <x v="5"/>
      <x v="159"/>
      <x/>
      <x v="14"/>
    </i>
    <i r="2">
      <x v="47"/>
      <x v="5"/>
      <x v="159"/>
      <x/>
      <x v="14"/>
    </i>
    <i r="2">
      <x v="48"/>
      <x v="5"/>
      <x v="159"/>
      <x/>
      <x v="14"/>
    </i>
    <i r="2">
      <x v="49"/>
      <x v="5"/>
      <x v="159"/>
      <x/>
      <x v="14"/>
    </i>
    <i r="2">
      <x v="50"/>
      <x v="5"/>
      <x v="159"/>
      <x/>
      <x v="14"/>
    </i>
    <i r="2">
      <x v="51"/>
      <x v="5"/>
      <x v="159"/>
      <x/>
      <x v="14"/>
    </i>
    <i r="2">
      <x v="52"/>
      <x v="5"/>
      <x v="159"/>
      <x/>
      <x v="14"/>
    </i>
    <i r="2">
      <x v="53"/>
      <x v="5"/>
      <x v="159"/>
      <x/>
      <x v="14"/>
    </i>
    <i r="2">
      <x v="54"/>
      <x v="5"/>
      <x v="159"/>
      <x/>
      <x v="14"/>
    </i>
    <i r="2">
      <x v="55"/>
      <x v="5"/>
      <x v="159"/>
      <x/>
      <x v="14"/>
    </i>
    <i r="2">
      <x v="56"/>
      <x v="5"/>
      <x v="159"/>
      <x/>
      <x v="14"/>
    </i>
    <i r="2">
      <x v="57"/>
      <x v="5"/>
      <x v="159"/>
      <x/>
      <x v="14"/>
    </i>
    <i r="2">
      <x v="58"/>
      <x v="5"/>
      <x v="159"/>
      <x/>
      <x v="14"/>
    </i>
    <i r="2">
      <x v="59"/>
      <x v="5"/>
      <x v="159"/>
      <x/>
      <x v="14"/>
    </i>
    <i r="2">
      <x v="60"/>
      <x v="5"/>
      <x v="159"/>
      <x/>
      <x v="14"/>
    </i>
    <i r="2">
      <x v="61"/>
      <x v="5"/>
      <x v="159"/>
      <x/>
      <x v="14"/>
    </i>
    <i r="2">
      <x v="62"/>
      <x v="5"/>
      <x v="159"/>
      <x/>
      <x v="14"/>
    </i>
    <i r="2">
      <x v="63"/>
      <x v="5"/>
      <x v="159"/>
      <x/>
      <x v="14"/>
    </i>
    <i r="2">
      <x v="64"/>
      <x v="5"/>
      <x v="159"/>
      <x/>
      <x v="14"/>
    </i>
    <i r="2">
      <x v="65"/>
      <x v="5"/>
      <x v="159"/>
      <x/>
      <x v="14"/>
    </i>
    <i r="2">
      <x v="66"/>
      <x v="5"/>
      <x v="159"/>
      <x/>
      <x v="14"/>
    </i>
    <i r="2">
      <x v="67"/>
      <x v="5"/>
      <x v="159"/>
      <x/>
      <x v="14"/>
    </i>
    <i r="2">
      <x v="68"/>
      <x v="5"/>
      <x v="159"/>
      <x/>
      <x v="14"/>
    </i>
    <i r="2">
      <x v="69"/>
      <x v="5"/>
      <x v="159"/>
      <x/>
      <x v="14"/>
    </i>
    <i r="2">
      <x v="70"/>
      <x v="5"/>
      <x v="159"/>
      <x/>
      <x v="14"/>
    </i>
    <i r="2">
      <x v="71"/>
      <x v="5"/>
      <x v="159"/>
      <x/>
      <x v="14"/>
    </i>
    <i r="2">
      <x v="72"/>
      <x v="5"/>
      <x v="159"/>
      <x/>
      <x v="14"/>
    </i>
    <i r="2">
      <x v="73"/>
      <x v="5"/>
      <x v="159"/>
      <x/>
      <x v="14"/>
    </i>
    <i r="2">
      <x v="74"/>
      <x v="5"/>
      <x v="159"/>
      <x/>
      <x v="14"/>
    </i>
    <i r="2">
      <x v="75"/>
      <x v="5"/>
      <x v="159"/>
      <x/>
      <x v="14"/>
    </i>
    <i r="2">
      <x v="76"/>
      <x v="5"/>
      <x v="159"/>
      <x/>
      <x v="14"/>
    </i>
    <i r="2">
      <x v="77"/>
      <x v="5"/>
      <x v="159"/>
      <x/>
      <x v="14"/>
    </i>
    <i r="2">
      <x v="78"/>
      <x v="5"/>
      <x v="159"/>
      <x/>
      <x v="14"/>
    </i>
    <i r="2">
      <x v="79"/>
      <x v="5"/>
      <x v="159"/>
      <x/>
      <x v="14"/>
    </i>
    <i r="2">
      <x v="80"/>
      <x v="5"/>
      <x v="159"/>
      <x/>
      <x v="14"/>
    </i>
    <i r="2">
      <x v="81"/>
      <x v="5"/>
      <x v="159"/>
      <x/>
      <x v="14"/>
    </i>
    <i r="2">
      <x v="87"/>
      <x v="1"/>
      <x v="82"/>
      <x/>
      <x v="14"/>
    </i>
    <i r="4">
      <x v="102"/>
      <x/>
      <x v="14"/>
    </i>
    <i r="4">
      <x v="119"/>
      <x/>
      <x v="14"/>
    </i>
    <i r="4">
      <x v="131"/>
      <x/>
      <x v="14"/>
    </i>
    <i r="2">
      <x v="92"/>
      <x v="1"/>
      <x v="82"/>
      <x/>
      <x v="14"/>
    </i>
    <i r="2">
      <x v="97"/>
      <x v="1"/>
      <x v="82"/>
      <x/>
      <x v="14"/>
    </i>
    <i r="2">
      <x v="112"/>
      <x v="5"/>
      <x v="159"/>
      <x/>
      <x v="14"/>
    </i>
    <i r="2">
      <x v="116"/>
      <x v="5"/>
      <x v="159"/>
      <x/>
      <x v="14"/>
    </i>
    <i r="2">
      <x v="135"/>
      <x v="5"/>
      <x v="159"/>
      <x/>
      <x v="14"/>
    </i>
    <i r="2">
      <x v="159"/>
      <x v="4"/>
      <x v="131"/>
      <x/>
      <x v="14"/>
    </i>
    <i r="2">
      <x v="160"/>
      <x v="4"/>
      <x v="82"/>
      <x/>
      <x v="14"/>
    </i>
    <i r="4">
      <x v="102"/>
      <x/>
      <x v="14"/>
    </i>
    <i r="4">
      <x v="131"/>
      <x/>
      <x v="14"/>
    </i>
    <i r="2">
      <x v="165"/>
      <x v="5"/>
      <x v="159"/>
      <x/>
      <x v="14"/>
    </i>
    <i r="2">
      <x v="177"/>
      <x v="5"/>
      <x v="159"/>
      <x/>
      <x v="14"/>
    </i>
    <i r="2">
      <x v="178"/>
      <x v="5"/>
      <x v="159"/>
      <x/>
      <x v="14"/>
    </i>
    <i r="2">
      <x v="194"/>
      <x v="5"/>
      <x v="159"/>
      <x/>
      <x v="14"/>
    </i>
    <i r="2">
      <x v="195"/>
      <x v="5"/>
      <x v="159"/>
      <x/>
      <x v="14"/>
    </i>
    <i r="2">
      <x v="202"/>
      <x v="1"/>
      <x v="82"/>
      <x/>
      <x v="14"/>
    </i>
    <i r="2">
      <x v="210"/>
      <x v="5"/>
      <x v="159"/>
      <x/>
      <x v="14"/>
    </i>
    <i r="2">
      <x v="220"/>
      <x v="1"/>
      <x v="146"/>
      <x/>
      <x v="14"/>
    </i>
    <i r="2">
      <x v="229"/>
      <x v="1"/>
      <x v="82"/>
      <x/>
      <x v="14"/>
    </i>
    <i r="4">
      <x v="119"/>
      <x/>
      <x v="14"/>
    </i>
    <i r="2">
      <x v="259"/>
      <x v="5"/>
      <x v="159"/>
      <x/>
      <x v="14"/>
    </i>
    <i t="grand">
      <x/>
    </i>
  </rowItems>
  <colItems count="1">
    <i/>
  </colItems>
  <dataFields count="1">
    <dataField name="Количество по полю Кол-во" fld="4" subtotal="count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F782"/>
  <sheetViews>
    <sheetView topLeftCell="A489" workbookViewId="0">
      <selection activeCell="B509" sqref="B509"/>
    </sheetView>
  </sheetViews>
  <sheetFormatPr defaultRowHeight="12.75"/>
  <cols>
    <col min="1" max="1" width="26.7109375" customWidth="1"/>
    <col min="2" max="2" width="25" customWidth="1"/>
    <col min="3" max="3" width="101.140625" customWidth="1"/>
    <col min="5" max="5" width="8.7109375" bestFit="1" customWidth="1"/>
    <col min="6" max="6" width="5" bestFit="1" customWidth="1"/>
  </cols>
  <sheetData>
    <row r="3" spans="1:6">
      <c r="A3" s="118" t="s">
        <v>932</v>
      </c>
      <c r="B3" s="119"/>
      <c r="C3" s="119"/>
      <c r="D3" s="119"/>
      <c r="E3" s="119"/>
      <c r="F3" s="120"/>
    </row>
    <row r="4" spans="1:6">
      <c r="A4" s="118" t="s">
        <v>884</v>
      </c>
      <c r="B4" s="118" t="s">
        <v>930</v>
      </c>
      <c r="C4" s="118" t="s">
        <v>896</v>
      </c>
      <c r="D4" s="118" t="s">
        <v>897</v>
      </c>
      <c r="E4" s="118" t="s">
        <v>931</v>
      </c>
      <c r="F4" s="120" t="s">
        <v>867</v>
      </c>
    </row>
    <row r="5" spans="1:6">
      <c r="A5" s="121" t="s">
        <v>1770</v>
      </c>
      <c r="B5" s="121" t="s">
        <v>1769</v>
      </c>
      <c r="C5" s="121" t="s">
        <v>1768</v>
      </c>
      <c r="D5" s="121" t="s">
        <v>891</v>
      </c>
      <c r="E5" s="121">
        <v>2</v>
      </c>
      <c r="F5" s="122">
        <v>1</v>
      </c>
    </row>
    <row r="6" spans="1:6">
      <c r="A6" s="121" t="s">
        <v>1767</v>
      </c>
      <c r="B6" s="121" t="s">
        <v>2107</v>
      </c>
      <c r="C6" s="121" t="s">
        <v>2106</v>
      </c>
      <c r="D6" s="121" t="s">
        <v>2108</v>
      </c>
      <c r="E6" s="121" t="s">
        <v>1977</v>
      </c>
      <c r="F6" s="122">
        <v>1</v>
      </c>
    </row>
    <row r="7" spans="1:6">
      <c r="A7" s="123"/>
      <c r="B7" s="121" t="s">
        <v>1766</v>
      </c>
      <c r="C7" s="121" t="s">
        <v>1765</v>
      </c>
      <c r="D7" s="121" t="s">
        <v>891</v>
      </c>
      <c r="E7" s="121">
        <v>2</v>
      </c>
      <c r="F7" s="122">
        <v>1</v>
      </c>
    </row>
    <row r="8" spans="1:6">
      <c r="A8" s="121" t="s">
        <v>836</v>
      </c>
      <c r="B8" s="121" t="s">
        <v>835</v>
      </c>
      <c r="C8" s="121" t="s">
        <v>864</v>
      </c>
      <c r="D8" s="121" t="s">
        <v>891</v>
      </c>
      <c r="E8" s="121">
        <v>1</v>
      </c>
      <c r="F8" s="122">
        <v>1</v>
      </c>
    </row>
    <row r="9" spans="1:6">
      <c r="A9" s="121" t="s">
        <v>967</v>
      </c>
      <c r="B9" s="121" t="s">
        <v>966</v>
      </c>
      <c r="C9" s="121" t="s">
        <v>965</v>
      </c>
      <c r="D9" s="121" t="s">
        <v>916</v>
      </c>
      <c r="E9" s="121">
        <v>4</v>
      </c>
      <c r="F9" s="122">
        <v>8</v>
      </c>
    </row>
    <row r="10" spans="1:6">
      <c r="A10" s="123"/>
      <c r="B10" s="123"/>
      <c r="C10" s="123"/>
      <c r="D10" s="123"/>
      <c r="E10" s="124">
        <v>5</v>
      </c>
      <c r="F10" s="125">
        <v>1</v>
      </c>
    </row>
    <row r="11" spans="1:6">
      <c r="A11" s="123"/>
      <c r="B11" s="123"/>
      <c r="C11" s="123"/>
      <c r="D11" s="123"/>
      <c r="E11" s="124">
        <v>20</v>
      </c>
      <c r="F11" s="125">
        <v>1</v>
      </c>
    </row>
    <row r="12" spans="1:6">
      <c r="A12" s="121" t="s">
        <v>908</v>
      </c>
      <c r="B12" s="121" t="s">
        <v>982</v>
      </c>
      <c r="C12" s="121" t="s">
        <v>981</v>
      </c>
      <c r="D12" s="121" t="s">
        <v>891</v>
      </c>
      <c r="E12" s="121">
        <v>3</v>
      </c>
      <c r="F12" s="122">
        <v>1</v>
      </c>
    </row>
    <row r="13" spans="1:6">
      <c r="A13" s="123"/>
      <c r="B13" s="121" t="s">
        <v>979</v>
      </c>
      <c r="C13" s="121" t="s">
        <v>978</v>
      </c>
      <c r="D13" s="121" t="s">
        <v>891</v>
      </c>
      <c r="E13" s="121">
        <v>1</v>
      </c>
      <c r="F13" s="122">
        <v>1</v>
      </c>
    </row>
    <row r="14" spans="1:6">
      <c r="A14" s="123"/>
      <c r="B14" s="123"/>
      <c r="C14" s="123"/>
      <c r="D14" s="123"/>
      <c r="E14" s="124">
        <v>2</v>
      </c>
      <c r="F14" s="125">
        <v>1</v>
      </c>
    </row>
    <row r="15" spans="1:6">
      <c r="A15" s="123"/>
      <c r="B15" s="123"/>
      <c r="C15" s="123"/>
      <c r="D15" s="123"/>
      <c r="E15" s="124">
        <v>12</v>
      </c>
      <c r="F15" s="125">
        <v>1</v>
      </c>
    </row>
    <row r="16" spans="1:6">
      <c r="A16" s="123"/>
      <c r="B16" s="121" t="s">
        <v>910</v>
      </c>
      <c r="C16" s="121" t="s">
        <v>909</v>
      </c>
      <c r="D16" s="121" t="s">
        <v>891</v>
      </c>
      <c r="E16" s="121">
        <v>1</v>
      </c>
      <c r="F16" s="122">
        <v>1</v>
      </c>
    </row>
    <row r="17" spans="1:6">
      <c r="A17" s="123"/>
      <c r="B17" s="123"/>
      <c r="C17" s="123"/>
      <c r="D17" s="123"/>
      <c r="E17" s="124">
        <v>2</v>
      </c>
      <c r="F17" s="125">
        <v>1</v>
      </c>
    </row>
    <row r="18" spans="1:6">
      <c r="A18" s="123"/>
      <c r="B18" s="123"/>
      <c r="C18" s="123"/>
      <c r="D18" s="123"/>
      <c r="E18" s="124">
        <v>12</v>
      </c>
      <c r="F18" s="125">
        <v>1</v>
      </c>
    </row>
    <row r="19" spans="1:6">
      <c r="A19" s="123"/>
      <c r="B19" s="121" t="s">
        <v>920</v>
      </c>
      <c r="C19" s="121" t="s">
        <v>919</v>
      </c>
      <c r="D19" s="121" t="s">
        <v>891</v>
      </c>
      <c r="E19" s="121">
        <v>1</v>
      </c>
      <c r="F19" s="122">
        <v>8</v>
      </c>
    </row>
    <row r="20" spans="1:6">
      <c r="A20" s="123"/>
      <c r="B20" s="123"/>
      <c r="C20" s="123"/>
      <c r="D20" s="123"/>
      <c r="E20" s="124">
        <v>2</v>
      </c>
      <c r="F20" s="125">
        <v>1</v>
      </c>
    </row>
    <row r="21" spans="1:6">
      <c r="A21" s="123"/>
      <c r="B21" s="121" t="s">
        <v>934</v>
      </c>
      <c r="C21" s="121" t="s">
        <v>933</v>
      </c>
      <c r="D21" s="121" t="s">
        <v>891</v>
      </c>
      <c r="E21" s="121">
        <v>1</v>
      </c>
      <c r="F21" s="122">
        <v>9</v>
      </c>
    </row>
    <row r="22" spans="1:6">
      <c r="A22" s="123"/>
      <c r="B22" s="123"/>
      <c r="C22" s="123"/>
      <c r="D22" s="123"/>
      <c r="E22" s="124">
        <v>4</v>
      </c>
      <c r="F22" s="125">
        <v>1</v>
      </c>
    </row>
    <row r="23" spans="1:6">
      <c r="A23" s="123"/>
      <c r="B23" s="121" t="s">
        <v>936</v>
      </c>
      <c r="C23" s="121" t="s">
        <v>935</v>
      </c>
      <c r="D23" s="121" t="s">
        <v>891</v>
      </c>
      <c r="E23" s="121">
        <v>1</v>
      </c>
      <c r="F23" s="122">
        <v>9</v>
      </c>
    </row>
    <row r="24" spans="1:6">
      <c r="A24" s="123"/>
      <c r="B24" s="123"/>
      <c r="C24" s="123"/>
      <c r="D24" s="123"/>
      <c r="E24" s="124">
        <v>8</v>
      </c>
      <c r="F24" s="125">
        <v>1</v>
      </c>
    </row>
    <row r="25" spans="1:6">
      <c r="A25" s="123"/>
      <c r="B25" s="121" t="s">
        <v>940</v>
      </c>
      <c r="C25" s="121" t="s">
        <v>939</v>
      </c>
      <c r="D25" s="121" t="s">
        <v>891</v>
      </c>
      <c r="E25" s="121">
        <v>2</v>
      </c>
      <c r="F25" s="122">
        <v>9</v>
      </c>
    </row>
    <row r="26" spans="1:6">
      <c r="A26" s="123"/>
      <c r="B26" s="123"/>
      <c r="C26" s="123"/>
      <c r="D26" s="123"/>
      <c r="E26" s="124">
        <v>30</v>
      </c>
      <c r="F26" s="125">
        <v>1</v>
      </c>
    </row>
    <row r="27" spans="1:6">
      <c r="A27" s="123"/>
      <c r="B27" s="121" t="s">
        <v>1015</v>
      </c>
      <c r="C27" s="121" t="s">
        <v>1014</v>
      </c>
      <c r="D27" s="121" t="s">
        <v>891</v>
      </c>
      <c r="E27" s="121">
        <v>20</v>
      </c>
      <c r="F27" s="122">
        <v>1</v>
      </c>
    </row>
    <row r="28" spans="1:6">
      <c r="A28" s="123"/>
      <c r="B28" s="121" t="s">
        <v>942</v>
      </c>
      <c r="C28" s="121" t="s">
        <v>941</v>
      </c>
      <c r="D28" s="121" t="s">
        <v>891</v>
      </c>
      <c r="E28" s="121">
        <v>8</v>
      </c>
      <c r="F28" s="122">
        <v>9</v>
      </c>
    </row>
    <row r="29" spans="1:6">
      <c r="A29" s="123"/>
      <c r="B29" s="123"/>
      <c r="C29" s="123"/>
      <c r="D29" s="123"/>
      <c r="E29" s="124">
        <v>132</v>
      </c>
      <c r="F29" s="125">
        <v>1</v>
      </c>
    </row>
    <row r="30" spans="1:6">
      <c r="A30" s="123"/>
      <c r="B30" s="121" t="s">
        <v>984</v>
      </c>
      <c r="C30" s="121" t="s">
        <v>983</v>
      </c>
      <c r="D30" s="121" t="s">
        <v>906</v>
      </c>
      <c r="E30" s="121">
        <v>50</v>
      </c>
      <c r="F30" s="122">
        <v>1</v>
      </c>
    </row>
    <row r="31" spans="1:6">
      <c r="A31" s="123"/>
      <c r="B31" s="121" t="s">
        <v>2137</v>
      </c>
      <c r="C31" s="121" t="s">
        <v>2138</v>
      </c>
      <c r="D31" s="121" t="s">
        <v>891</v>
      </c>
      <c r="E31" s="121">
        <v>1</v>
      </c>
      <c r="F31" s="122">
        <v>1</v>
      </c>
    </row>
    <row r="32" spans="1:6">
      <c r="A32" s="123"/>
      <c r="B32" s="123"/>
      <c r="C32" s="123"/>
      <c r="D32" s="123"/>
      <c r="E32" s="124">
        <v>3</v>
      </c>
      <c r="F32" s="125">
        <v>1</v>
      </c>
    </row>
    <row r="33" spans="1:6">
      <c r="A33" s="123"/>
      <c r="B33" s="123"/>
      <c r="C33" s="123"/>
      <c r="D33" s="123"/>
      <c r="E33" s="124">
        <v>40</v>
      </c>
      <c r="F33" s="125">
        <v>1</v>
      </c>
    </row>
    <row r="34" spans="1:6">
      <c r="A34" s="123"/>
      <c r="B34" s="121" t="s">
        <v>927</v>
      </c>
      <c r="C34" s="121" t="s">
        <v>926</v>
      </c>
      <c r="D34" s="121" t="s">
        <v>891</v>
      </c>
      <c r="E34" s="121">
        <v>1</v>
      </c>
      <c r="F34" s="122">
        <v>9</v>
      </c>
    </row>
    <row r="35" spans="1:6">
      <c r="A35" s="123"/>
      <c r="B35" s="123"/>
      <c r="C35" s="123"/>
      <c r="D35" s="123"/>
      <c r="E35" s="124">
        <v>4</v>
      </c>
      <c r="F35" s="125">
        <v>1</v>
      </c>
    </row>
    <row r="36" spans="1:6">
      <c r="A36" s="123"/>
      <c r="B36" s="121" t="s">
        <v>2141</v>
      </c>
      <c r="C36" s="121" t="s">
        <v>1711</v>
      </c>
      <c r="D36" s="121" t="s">
        <v>891</v>
      </c>
      <c r="E36" s="121">
        <v>1</v>
      </c>
      <c r="F36" s="122">
        <v>8</v>
      </c>
    </row>
    <row r="37" spans="1:6">
      <c r="A37" s="123"/>
      <c r="B37" s="123"/>
      <c r="C37" s="123"/>
      <c r="D37" s="123"/>
      <c r="E37" s="124">
        <v>2</v>
      </c>
      <c r="F37" s="125">
        <v>1</v>
      </c>
    </row>
    <row r="38" spans="1:6">
      <c r="A38" s="123"/>
      <c r="B38" s="123"/>
      <c r="C38" s="123"/>
      <c r="D38" s="123"/>
      <c r="E38" s="124">
        <v>3</v>
      </c>
      <c r="F38" s="125">
        <v>1</v>
      </c>
    </row>
    <row r="39" spans="1:6">
      <c r="A39" s="123"/>
      <c r="B39" s="121" t="s">
        <v>2130</v>
      </c>
      <c r="C39" s="121" t="s">
        <v>922</v>
      </c>
      <c r="D39" s="121" t="s">
        <v>891</v>
      </c>
      <c r="E39" s="121">
        <v>8</v>
      </c>
      <c r="F39" s="122">
        <v>1</v>
      </c>
    </row>
    <row r="40" spans="1:6">
      <c r="A40" s="123"/>
      <c r="B40" s="123"/>
      <c r="C40" s="123"/>
      <c r="D40" s="123"/>
      <c r="E40" s="124">
        <v>9</v>
      </c>
      <c r="F40" s="125">
        <v>1</v>
      </c>
    </row>
    <row r="41" spans="1:6">
      <c r="A41" s="123"/>
      <c r="B41" s="123"/>
      <c r="C41" s="123"/>
      <c r="D41" s="123"/>
      <c r="E41" s="124">
        <v>10</v>
      </c>
      <c r="F41" s="125">
        <v>2</v>
      </c>
    </row>
    <row r="42" spans="1:6">
      <c r="A42" s="123"/>
      <c r="B42" s="123"/>
      <c r="C42" s="123"/>
      <c r="D42" s="123"/>
      <c r="E42" s="124">
        <v>11</v>
      </c>
      <c r="F42" s="125">
        <v>1</v>
      </c>
    </row>
    <row r="43" spans="1:6">
      <c r="A43" s="123"/>
      <c r="B43" s="123"/>
      <c r="C43" s="123"/>
      <c r="D43" s="123"/>
      <c r="E43" s="124">
        <v>14</v>
      </c>
      <c r="F43" s="125">
        <v>1</v>
      </c>
    </row>
    <row r="44" spans="1:6">
      <c r="A44" s="123"/>
      <c r="B44" s="123"/>
      <c r="C44" s="123"/>
      <c r="D44" s="123"/>
      <c r="E44" s="124">
        <v>15</v>
      </c>
      <c r="F44" s="125">
        <v>1</v>
      </c>
    </row>
    <row r="45" spans="1:6">
      <c r="A45" s="123"/>
      <c r="B45" s="123"/>
      <c r="C45" s="123"/>
      <c r="D45" s="123"/>
      <c r="E45" s="124">
        <v>17</v>
      </c>
      <c r="F45" s="125">
        <v>1</v>
      </c>
    </row>
    <row r="46" spans="1:6">
      <c r="A46" s="123"/>
      <c r="B46" s="123"/>
      <c r="C46" s="123"/>
      <c r="D46" s="123"/>
      <c r="E46" s="124">
        <v>20</v>
      </c>
      <c r="F46" s="125">
        <v>1</v>
      </c>
    </row>
    <row r="47" spans="1:6">
      <c r="A47" s="123"/>
      <c r="B47" s="123"/>
      <c r="C47" s="123"/>
      <c r="D47" s="123"/>
      <c r="E47" s="124">
        <v>55</v>
      </c>
      <c r="F47" s="125">
        <v>1</v>
      </c>
    </row>
    <row r="48" spans="1:6">
      <c r="A48" s="123"/>
      <c r="B48" s="121" t="s">
        <v>924</v>
      </c>
      <c r="C48" s="121" t="s">
        <v>923</v>
      </c>
      <c r="D48" s="121" t="s">
        <v>891</v>
      </c>
      <c r="E48" s="121">
        <v>8</v>
      </c>
      <c r="F48" s="122">
        <v>1</v>
      </c>
    </row>
    <row r="49" spans="1:6">
      <c r="A49" s="123"/>
      <c r="B49" s="123"/>
      <c r="C49" s="123"/>
      <c r="D49" s="123"/>
      <c r="E49" s="124">
        <v>9</v>
      </c>
      <c r="F49" s="125">
        <v>1</v>
      </c>
    </row>
    <row r="50" spans="1:6">
      <c r="A50" s="123"/>
      <c r="B50" s="123"/>
      <c r="C50" s="123"/>
      <c r="D50" s="123"/>
      <c r="E50" s="124">
        <v>10</v>
      </c>
      <c r="F50" s="125">
        <v>2</v>
      </c>
    </row>
    <row r="51" spans="1:6">
      <c r="A51" s="123"/>
      <c r="B51" s="123"/>
      <c r="C51" s="123"/>
      <c r="D51" s="123"/>
      <c r="E51" s="124">
        <v>11</v>
      </c>
      <c r="F51" s="125">
        <v>1</v>
      </c>
    </row>
    <row r="52" spans="1:6">
      <c r="A52" s="123"/>
      <c r="B52" s="123"/>
      <c r="C52" s="123"/>
      <c r="D52" s="123"/>
      <c r="E52" s="124">
        <v>14</v>
      </c>
      <c r="F52" s="125">
        <v>1</v>
      </c>
    </row>
    <row r="53" spans="1:6">
      <c r="A53" s="123"/>
      <c r="B53" s="123"/>
      <c r="C53" s="123"/>
      <c r="D53" s="123"/>
      <c r="E53" s="124">
        <v>15</v>
      </c>
      <c r="F53" s="125">
        <v>1</v>
      </c>
    </row>
    <row r="54" spans="1:6">
      <c r="A54" s="123"/>
      <c r="B54" s="123"/>
      <c r="C54" s="123"/>
      <c r="D54" s="123"/>
      <c r="E54" s="124">
        <v>17</v>
      </c>
      <c r="F54" s="125">
        <v>1</v>
      </c>
    </row>
    <row r="55" spans="1:6">
      <c r="A55" s="123"/>
      <c r="B55" s="123"/>
      <c r="C55" s="123"/>
      <c r="D55" s="123"/>
      <c r="E55" s="124">
        <v>20</v>
      </c>
      <c r="F55" s="125">
        <v>1</v>
      </c>
    </row>
    <row r="56" spans="1:6">
      <c r="A56" s="123"/>
      <c r="B56" s="123"/>
      <c r="C56" s="123"/>
      <c r="D56" s="123"/>
      <c r="E56" s="124">
        <v>55</v>
      </c>
      <c r="F56" s="125">
        <v>1</v>
      </c>
    </row>
    <row r="57" spans="1:6">
      <c r="A57" s="123"/>
      <c r="B57" s="121" t="s">
        <v>929</v>
      </c>
      <c r="C57" s="121" t="s">
        <v>928</v>
      </c>
      <c r="D57" s="121" t="s">
        <v>891</v>
      </c>
      <c r="E57" s="121">
        <v>4</v>
      </c>
      <c r="F57" s="122">
        <v>9</v>
      </c>
    </row>
    <row r="58" spans="1:6">
      <c r="A58" s="123"/>
      <c r="B58" s="123"/>
      <c r="C58" s="123"/>
      <c r="D58" s="123"/>
      <c r="E58" s="124">
        <v>96</v>
      </c>
      <c r="F58" s="125">
        <v>1</v>
      </c>
    </row>
    <row r="59" spans="1:6">
      <c r="A59" s="123"/>
      <c r="B59" s="121" t="s">
        <v>938</v>
      </c>
      <c r="C59" s="121" t="s">
        <v>937</v>
      </c>
      <c r="D59" s="121" t="s">
        <v>912</v>
      </c>
      <c r="E59" s="121">
        <v>3</v>
      </c>
      <c r="F59" s="122">
        <v>1</v>
      </c>
    </row>
    <row r="60" spans="1:6">
      <c r="A60" s="123"/>
      <c r="B60" s="121" t="s">
        <v>2133</v>
      </c>
      <c r="C60" s="121" t="s">
        <v>2134</v>
      </c>
      <c r="D60" s="121" t="s">
        <v>891</v>
      </c>
      <c r="E60" s="121">
        <v>12</v>
      </c>
      <c r="F60" s="122">
        <v>1</v>
      </c>
    </row>
    <row r="61" spans="1:6">
      <c r="A61" s="123"/>
      <c r="B61" s="123"/>
      <c r="C61" s="123"/>
      <c r="D61" s="123"/>
      <c r="E61" s="124">
        <v>13</v>
      </c>
      <c r="F61" s="125">
        <v>1</v>
      </c>
    </row>
    <row r="62" spans="1:6">
      <c r="A62" s="123"/>
      <c r="B62" s="123"/>
      <c r="C62" s="123"/>
      <c r="D62" s="123"/>
      <c r="E62" s="124">
        <v>14</v>
      </c>
      <c r="F62" s="125">
        <v>2</v>
      </c>
    </row>
    <row r="63" spans="1:6">
      <c r="A63" s="123"/>
      <c r="B63" s="123"/>
      <c r="C63" s="123"/>
      <c r="D63" s="123"/>
      <c r="E63" s="124">
        <v>15</v>
      </c>
      <c r="F63" s="125">
        <v>1</v>
      </c>
    </row>
    <row r="64" spans="1:6">
      <c r="A64" s="123"/>
      <c r="B64" s="123"/>
      <c r="C64" s="123"/>
      <c r="D64" s="123"/>
      <c r="E64" s="124">
        <v>19</v>
      </c>
      <c r="F64" s="125">
        <v>1</v>
      </c>
    </row>
    <row r="65" spans="1:6">
      <c r="A65" s="123"/>
      <c r="B65" s="123"/>
      <c r="C65" s="123"/>
      <c r="D65" s="123"/>
      <c r="E65" s="124">
        <v>22</v>
      </c>
      <c r="F65" s="125">
        <v>1</v>
      </c>
    </row>
    <row r="66" spans="1:6">
      <c r="A66" s="123"/>
      <c r="B66" s="123"/>
      <c r="C66" s="123"/>
      <c r="D66" s="123"/>
      <c r="E66" s="124">
        <v>24</v>
      </c>
      <c r="F66" s="125">
        <v>1</v>
      </c>
    </row>
    <row r="67" spans="1:6">
      <c r="A67" s="123"/>
      <c r="B67" s="123"/>
      <c r="C67" s="123"/>
      <c r="D67" s="123"/>
      <c r="E67" s="124">
        <v>30</v>
      </c>
      <c r="F67" s="125">
        <v>1</v>
      </c>
    </row>
    <row r="68" spans="1:6">
      <c r="A68" s="123"/>
      <c r="B68" s="123"/>
      <c r="C68" s="123"/>
      <c r="D68" s="123"/>
      <c r="E68" s="124">
        <v>60</v>
      </c>
      <c r="F68" s="125">
        <v>1</v>
      </c>
    </row>
    <row r="69" spans="1:6">
      <c r="A69" s="123"/>
      <c r="B69" s="121" t="s">
        <v>2135</v>
      </c>
      <c r="C69" s="121" t="s">
        <v>2136</v>
      </c>
      <c r="D69" s="121" t="s">
        <v>891</v>
      </c>
      <c r="E69" s="121">
        <v>40</v>
      </c>
      <c r="F69" s="122">
        <v>1</v>
      </c>
    </row>
    <row r="70" spans="1:6">
      <c r="A70" s="123"/>
      <c r="B70" s="121" t="s">
        <v>2139</v>
      </c>
      <c r="C70" s="121" t="s">
        <v>2140</v>
      </c>
      <c r="D70" s="121" t="s">
        <v>891</v>
      </c>
      <c r="E70" s="121">
        <v>20</v>
      </c>
      <c r="F70" s="122">
        <v>1</v>
      </c>
    </row>
    <row r="71" spans="1:6">
      <c r="A71" s="121" t="s">
        <v>1007</v>
      </c>
      <c r="B71" s="121" t="s">
        <v>1006</v>
      </c>
      <c r="C71" s="121" t="s">
        <v>1005</v>
      </c>
      <c r="D71" s="121" t="s">
        <v>891</v>
      </c>
      <c r="E71" s="121">
        <v>3</v>
      </c>
      <c r="F71" s="122">
        <v>1</v>
      </c>
    </row>
    <row r="72" spans="1:6">
      <c r="A72" s="123"/>
      <c r="B72" s="121" t="s">
        <v>1050</v>
      </c>
      <c r="C72" s="121" t="s">
        <v>1049</v>
      </c>
      <c r="D72" s="121" t="s">
        <v>916</v>
      </c>
      <c r="E72" s="121">
        <v>2</v>
      </c>
      <c r="F72" s="122">
        <v>1</v>
      </c>
    </row>
    <row r="73" spans="1:6">
      <c r="A73" s="121" t="s">
        <v>589</v>
      </c>
      <c r="B73" s="121" t="s">
        <v>588</v>
      </c>
      <c r="C73" s="121" t="s">
        <v>587</v>
      </c>
      <c r="D73" s="121" t="s">
        <v>891</v>
      </c>
      <c r="E73" s="121" t="s">
        <v>1901</v>
      </c>
      <c r="F73" s="122">
        <v>1</v>
      </c>
    </row>
    <row r="74" spans="1:6">
      <c r="A74" s="121" t="s">
        <v>2119</v>
      </c>
      <c r="B74" s="121" t="s">
        <v>603</v>
      </c>
      <c r="C74" s="121" t="s">
        <v>602</v>
      </c>
      <c r="D74" s="121" t="s">
        <v>891</v>
      </c>
      <c r="E74" s="121" t="s">
        <v>1862</v>
      </c>
      <c r="F74" s="122">
        <v>1</v>
      </c>
    </row>
    <row r="75" spans="1:6">
      <c r="A75" s="123"/>
      <c r="B75" s="121" t="s">
        <v>601</v>
      </c>
      <c r="C75" s="121" t="s">
        <v>600</v>
      </c>
      <c r="D75" s="121" t="s">
        <v>891</v>
      </c>
      <c r="E75" s="121" t="s">
        <v>1862</v>
      </c>
      <c r="F75" s="122">
        <v>1</v>
      </c>
    </row>
    <row r="76" spans="1:6">
      <c r="A76" s="123"/>
      <c r="B76" s="121" t="s">
        <v>2127</v>
      </c>
      <c r="C76" s="121" t="s">
        <v>2126</v>
      </c>
      <c r="D76" s="121" t="s">
        <v>891</v>
      </c>
      <c r="E76" s="121" t="s">
        <v>1862</v>
      </c>
      <c r="F76" s="122">
        <v>1</v>
      </c>
    </row>
    <row r="77" spans="1:6">
      <c r="A77" s="123"/>
      <c r="B77" s="121" t="s">
        <v>2125</v>
      </c>
      <c r="C77" s="121" t="s">
        <v>2124</v>
      </c>
      <c r="D77" s="121" t="s">
        <v>891</v>
      </c>
      <c r="E77" s="121" t="s">
        <v>1988</v>
      </c>
      <c r="F77" s="122">
        <v>1</v>
      </c>
    </row>
    <row r="78" spans="1:6">
      <c r="A78" s="123"/>
      <c r="B78" s="121" t="s">
        <v>2123</v>
      </c>
      <c r="C78" s="121" t="s">
        <v>2122</v>
      </c>
      <c r="D78" s="121" t="s">
        <v>891</v>
      </c>
      <c r="E78" s="121" t="s">
        <v>1930</v>
      </c>
      <c r="F78" s="122">
        <v>1</v>
      </c>
    </row>
    <row r="79" spans="1:6">
      <c r="A79" s="123"/>
      <c r="B79" s="121" t="s">
        <v>2121</v>
      </c>
      <c r="C79" s="121" t="s">
        <v>2120</v>
      </c>
      <c r="D79" s="121" t="s">
        <v>891</v>
      </c>
      <c r="E79" s="121" t="s">
        <v>1862</v>
      </c>
      <c r="F79" s="122">
        <v>1</v>
      </c>
    </row>
    <row r="80" spans="1:6">
      <c r="A80" s="123"/>
      <c r="B80" s="121" t="s">
        <v>2118</v>
      </c>
      <c r="C80" s="121" t="s">
        <v>2117</v>
      </c>
      <c r="D80" s="121" t="s">
        <v>891</v>
      </c>
      <c r="E80" s="121" t="s">
        <v>914</v>
      </c>
      <c r="F80" s="122">
        <v>1</v>
      </c>
    </row>
    <row r="81" spans="1:6">
      <c r="A81" s="121" t="s">
        <v>1754</v>
      </c>
      <c r="B81" s="121" t="s">
        <v>1753</v>
      </c>
      <c r="C81" s="121" t="s">
        <v>1752</v>
      </c>
      <c r="D81" s="121" t="s">
        <v>891</v>
      </c>
      <c r="E81" s="121">
        <v>2</v>
      </c>
      <c r="F81" s="122">
        <v>1</v>
      </c>
    </row>
    <row r="82" spans="1:6">
      <c r="A82" s="121" t="s">
        <v>2040</v>
      </c>
      <c r="B82" s="121" t="s">
        <v>2042</v>
      </c>
      <c r="C82" s="121" t="s">
        <v>2041</v>
      </c>
      <c r="D82" s="121" t="s">
        <v>891</v>
      </c>
      <c r="E82" s="121">
        <v>2</v>
      </c>
      <c r="F82" s="122">
        <v>1</v>
      </c>
    </row>
    <row r="83" spans="1:6">
      <c r="A83" s="123"/>
      <c r="B83" s="121" t="s">
        <v>2039</v>
      </c>
      <c r="C83" s="121" t="s">
        <v>2038</v>
      </c>
      <c r="D83" s="121" t="s">
        <v>891</v>
      </c>
      <c r="E83" s="121">
        <v>2</v>
      </c>
      <c r="F83" s="122">
        <v>1</v>
      </c>
    </row>
    <row r="84" spans="1:6">
      <c r="A84" s="123"/>
      <c r="B84" s="121" t="s">
        <v>2044</v>
      </c>
      <c r="C84" s="121" t="s">
        <v>2043</v>
      </c>
      <c r="D84" s="121" t="s">
        <v>891</v>
      </c>
      <c r="E84" s="121">
        <v>2</v>
      </c>
      <c r="F84" s="122">
        <v>1</v>
      </c>
    </row>
    <row r="85" spans="1:6">
      <c r="A85" s="121" t="s">
        <v>1764</v>
      </c>
      <c r="B85" s="121" t="s">
        <v>1763</v>
      </c>
      <c r="C85" s="121" t="s">
        <v>1762</v>
      </c>
      <c r="D85" s="121" t="s">
        <v>891</v>
      </c>
      <c r="E85" s="121">
        <v>2</v>
      </c>
      <c r="F85" s="122">
        <v>1</v>
      </c>
    </row>
    <row r="86" spans="1:6">
      <c r="A86" s="121" t="s">
        <v>948</v>
      </c>
      <c r="B86" s="121" t="s">
        <v>947</v>
      </c>
      <c r="C86" s="121" t="s">
        <v>946</v>
      </c>
      <c r="D86" s="121" t="s">
        <v>891</v>
      </c>
      <c r="E86" s="121">
        <v>1</v>
      </c>
      <c r="F86" s="122">
        <v>8</v>
      </c>
    </row>
    <row r="87" spans="1:6">
      <c r="A87" s="123"/>
      <c r="B87" s="123"/>
      <c r="C87" s="123"/>
      <c r="D87" s="123"/>
      <c r="E87" s="124">
        <v>2</v>
      </c>
      <c r="F87" s="125">
        <v>1</v>
      </c>
    </row>
    <row r="88" spans="1:6">
      <c r="A88" s="123"/>
      <c r="B88" s="121" t="s">
        <v>986</v>
      </c>
      <c r="C88" s="121" t="s">
        <v>985</v>
      </c>
      <c r="D88" s="121" t="s">
        <v>891</v>
      </c>
      <c r="E88" s="121">
        <v>1</v>
      </c>
      <c r="F88" s="122">
        <v>1</v>
      </c>
    </row>
    <row r="89" spans="1:6">
      <c r="A89" s="121" t="s">
        <v>1933</v>
      </c>
      <c r="B89" s="121" t="s">
        <v>1935</v>
      </c>
      <c r="C89" s="121" t="s">
        <v>1934</v>
      </c>
      <c r="D89" s="121" t="s">
        <v>891</v>
      </c>
      <c r="E89" s="121" t="s">
        <v>1993</v>
      </c>
      <c r="F89" s="122">
        <v>1</v>
      </c>
    </row>
    <row r="90" spans="1:6">
      <c r="A90" s="123"/>
      <c r="B90" s="123"/>
      <c r="C90" s="123"/>
      <c r="D90" s="123"/>
      <c r="E90" s="124" t="s">
        <v>1911</v>
      </c>
      <c r="F90" s="125">
        <v>1</v>
      </c>
    </row>
    <row r="91" spans="1:6">
      <c r="A91" s="123"/>
      <c r="B91" s="123"/>
      <c r="C91" s="123"/>
      <c r="D91" s="123"/>
      <c r="E91" s="124" t="s">
        <v>1941</v>
      </c>
      <c r="F91" s="125">
        <v>1</v>
      </c>
    </row>
    <row r="92" spans="1:6">
      <c r="A92" s="123"/>
      <c r="B92" s="123"/>
      <c r="C92" s="123"/>
      <c r="D92" s="123"/>
      <c r="E92" s="124" t="s">
        <v>1975</v>
      </c>
      <c r="F92" s="125">
        <v>2</v>
      </c>
    </row>
    <row r="93" spans="1:6">
      <c r="A93" s="123"/>
      <c r="B93" s="123"/>
      <c r="C93" s="123"/>
      <c r="D93" s="123"/>
      <c r="E93" s="124" t="s">
        <v>1936</v>
      </c>
      <c r="F93" s="125">
        <v>3</v>
      </c>
    </row>
    <row r="94" spans="1:6">
      <c r="A94" s="123"/>
      <c r="B94" s="123"/>
      <c r="C94" s="123"/>
      <c r="D94" s="123"/>
      <c r="E94" s="124" t="s">
        <v>1994</v>
      </c>
      <c r="F94" s="125">
        <v>1</v>
      </c>
    </row>
    <row r="95" spans="1:6">
      <c r="A95" s="123"/>
      <c r="B95" s="123"/>
      <c r="C95" s="123"/>
      <c r="D95" s="123"/>
      <c r="E95" s="124" t="s">
        <v>1964</v>
      </c>
      <c r="F95" s="125">
        <v>1</v>
      </c>
    </row>
    <row r="96" spans="1:6">
      <c r="A96" s="123"/>
      <c r="B96" s="121" t="s">
        <v>1943</v>
      </c>
      <c r="C96" s="121" t="s">
        <v>1942</v>
      </c>
      <c r="D96" s="121" t="s">
        <v>891</v>
      </c>
      <c r="E96" s="121" t="s">
        <v>1997</v>
      </c>
      <c r="F96" s="122">
        <v>1</v>
      </c>
    </row>
    <row r="97" spans="1:6">
      <c r="A97" s="123"/>
      <c r="B97" s="123"/>
      <c r="C97" s="123"/>
      <c r="D97" s="123"/>
      <c r="E97" s="124" t="s">
        <v>1911</v>
      </c>
      <c r="F97" s="125">
        <v>6</v>
      </c>
    </row>
    <row r="98" spans="1:6">
      <c r="A98" s="123"/>
      <c r="B98" s="123"/>
      <c r="C98" s="123"/>
      <c r="D98" s="123"/>
      <c r="E98" s="124" t="s">
        <v>1941</v>
      </c>
      <c r="F98" s="125">
        <v>3</v>
      </c>
    </row>
    <row r="99" spans="1:6">
      <c r="A99" s="123"/>
      <c r="B99" s="121" t="s">
        <v>1940</v>
      </c>
      <c r="C99" s="121" t="s">
        <v>1939</v>
      </c>
      <c r="D99" s="121" t="s">
        <v>891</v>
      </c>
      <c r="E99" s="121" t="s">
        <v>1997</v>
      </c>
      <c r="F99" s="122">
        <v>1</v>
      </c>
    </row>
    <row r="100" spans="1:6">
      <c r="A100" s="123"/>
      <c r="B100" s="123"/>
      <c r="C100" s="123"/>
      <c r="D100" s="123"/>
      <c r="E100" s="124" t="s">
        <v>1911</v>
      </c>
      <c r="F100" s="125">
        <v>6</v>
      </c>
    </row>
    <row r="101" spans="1:6">
      <c r="A101" s="123"/>
      <c r="B101" s="123"/>
      <c r="C101" s="123"/>
      <c r="D101" s="123"/>
      <c r="E101" s="124" t="s">
        <v>1941</v>
      </c>
      <c r="F101" s="125">
        <v>3</v>
      </c>
    </row>
    <row r="102" spans="1:6">
      <c r="A102" s="123"/>
      <c r="B102" s="121" t="s">
        <v>1932</v>
      </c>
      <c r="C102" s="121" t="s">
        <v>1931</v>
      </c>
      <c r="D102" s="121" t="s">
        <v>891</v>
      </c>
      <c r="E102" s="121" t="s">
        <v>1870</v>
      </c>
      <c r="F102" s="122">
        <v>3</v>
      </c>
    </row>
    <row r="103" spans="1:6">
      <c r="A103" s="123"/>
      <c r="B103" s="123"/>
      <c r="C103" s="123"/>
      <c r="D103" s="123"/>
      <c r="E103" s="124" t="s">
        <v>1993</v>
      </c>
      <c r="F103" s="125">
        <v>1</v>
      </c>
    </row>
    <row r="104" spans="1:6">
      <c r="A104" s="123"/>
      <c r="B104" s="123"/>
      <c r="C104" s="123"/>
      <c r="D104" s="123"/>
      <c r="E104" s="124" t="s">
        <v>1936</v>
      </c>
      <c r="F104" s="125">
        <v>2</v>
      </c>
    </row>
    <row r="105" spans="1:6">
      <c r="A105" s="123"/>
      <c r="B105" s="123"/>
      <c r="C105" s="123"/>
      <c r="D105" s="123"/>
      <c r="E105" s="124" t="s">
        <v>1994</v>
      </c>
      <c r="F105" s="125">
        <v>1</v>
      </c>
    </row>
    <row r="106" spans="1:6">
      <c r="A106" s="123"/>
      <c r="B106" s="123"/>
      <c r="C106" s="123"/>
      <c r="D106" s="123"/>
      <c r="E106" s="124" t="s">
        <v>1964</v>
      </c>
      <c r="F106" s="125">
        <v>1</v>
      </c>
    </row>
    <row r="107" spans="1:6">
      <c r="A107" s="123"/>
      <c r="B107" s="123"/>
      <c r="C107" s="123"/>
      <c r="D107" s="123"/>
      <c r="E107" s="124" t="s">
        <v>1974</v>
      </c>
      <c r="F107" s="125">
        <v>2</v>
      </c>
    </row>
    <row r="108" spans="1:6">
      <c r="A108" s="123"/>
      <c r="B108" s="121" t="s">
        <v>1945</v>
      </c>
      <c r="C108" s="121" t="s">
        <v>1944</v>
      </c>
      <c r="D108" s="121" t="s">
        <v>891</v>
      </c>
      <c r="E108" s="121" t="s">
        <v>1997</v>
      </c>
      <c r="F108" s="122">
        <v>1</v>
      </c>
    </row>
    <row r="109" spans="1:6">
      <c r="A109" s="123"/>
      <c r="B109" s="123"/>
      <c r="C109" s="123"/>
      <c r="D109" s="123"/>
      <c r="E109" s="124" t="s">
        <v>1911</v>
      </c>
      <c r="F109" s="125">
        <v>6</v>
      </c>
    </row>
    <row r="110" spans="1:6">
      <c r="A110" s="123"/>
      <c r="B110" s="123"/>
      <c r="C110" s="123"/>
      <c r="D110" s="123"/>
      <c r="E110" s="124" t="s">
        <v>1941</v>
      </c>
      <c r="F110" s="125">
        <v>3</v>
      </c>
    </row>
    <row r="111" spans="1:6">
      <c r="A111" s="123"/>
      <c r="B111" s="121" t="s">
        <v>1938</v>
      </c>
      <c r="C111" s="121" t="s">
        <v>1937</v>
      </c>
      <c r="D111" s="121" t="s">
        <v>891</v>
      </c>
      <c r="E111" s="121" t="s">
        <v>1911</v>
      </c>
      <c r="F111" s="122">
        <v>4</v>
      </c>
    </row>
    <row r="112" spans="1:6">
      <c r="A112" s="123"/>
      <c r="B112" s="123"/>
      <c r="C112" s="123"/>
      <c r="D112" s="123"/>
      <c r="E112" s="124" t="s">
        <v>1975</v>
      </c>
      <c r="F112" s="125">
        <v>3</v>
      </c>
    </row>
    <row r="113" spans="1:6">
      <c r="A113" s="123"/>
      <c r="B113" s="123"/>
      <c r="C113" s="123"/>
      <c r="D113" s="123"/>
      <c r="E113" s="124" t="s">
        <v>1936</v>
      </c>
      <c r="F113" s="125">
        <v>2</v>
      </c>
    </row>
    <row r="114" spans="1:6">
      <c r="A114" s="123"/>
      <c r="B114" s="123"/>
      <c r="C114" s="123"/>
      <c r="D114" s="123"/>
      <c r="E114" s="124" t="s">
        <v>1994</v>
      </c>
      <c r="F114" s="125">
        <v>1</v>
      </c>
    </row>
    <row r="115" spans="1:6">
      <c r="A115" s="121" t="s">
        <v>1727</v>
      </c>
      <c r="B115" s="121" t="s">
        <v>1733</v>
      </c>
      <c r="C115" s="121" t="s">
        <v>1732</v>
      </c>
      <c r="D115" s="121" t="s">
        <v>891</v>
      </c>
      <c r="E115" s="121">
        <v>2</v>
      </c>
      <c r="F115" s="122">
        <v>1</v>
      </c>
    </row>
    <row r="116" spans="1:6">
      <c r="A116" s="123"/>
      <c r="B116" s="121" t="s">
        <v>1729</v>
      </c>
      <c r="C116" s="121" t="s">
        <v>1728</v>
      </c>
      <c r="D116" s="121" t="s">
        <v>891</v>
      </c>
      <c r="E116" s="121">
        <v>2</v>
      </c>
      <c r="F116" s="122">
        <v>1</v>
      </c>
    </row>
    <row r="117" spans="1:6">
      <c r="A117" s="123"/>
      <c r="B117" s="121" t="s">
        <v>1731</v>
      </c>
      <c r="C117" s="121" t="s">
        <v>1730</v>
      </c>
      <c r="D117" s="121" t="s">
        <v>891</v>
      </c>
      <c r="E117" s="121">
        <v>1</v>
      </c>
      <c r="F117" s="122">
        <v>1</v>
      </c>
    </row>
    <row r="118" spans="1:6">
      <c r="A118" s="123"/>
      <c r="B118" s="121" t="s">
        <v>1739</v>
      </c>
      <c r="C118" s="121" t="s">
        <v>1738</v>
      </c>
      <c r="D118" s="121" t="s">
        <v>891</v>
      </c>
      <c r="E118" s="121">
        <v>1</v>
      </c>
      <c r="F118" s="122">
        <v>1</v>
      </c>
    </row>
    <row r="119" spans="1:6">
      <c r="A119" s="123"/>
      <c r="B119" s="121" t="s">
        <v>1714</v>
      </c>
      <c r="C119" s="121" t="s">
        <v>1726</v>
      </c>
      <c r="D119" s="121" t="s">
        <v>891</v>
      </c>
      <c r="E119" s="121">
        <v>1</v>
      </c>
      <c r="F119" s="122">
        <v>1</v>
      </c>
    </row>
    <row r="120" spans="1:6">
      <c r="A120" s="121" t="s">
        <v>2111</v>
      </c>
      <c r="B120" s="121" t="s">
        <v>2110</v>
      </c>
      <c r="C120" s="121" t="s">
        <v>2109</v>
      </c>
      <c r="D120" s="121" t="s">
        <v>2108</v>
      </c>
      <c r="E120" s="121" t="s">
        <v>1901</v>
      </c>
      <c r="F120" s="122">
        <v>1</v>
      </c>
    </row>
    <row r="121" spans="1:6">
      <c r="A121" s="121" t="s">
        <v>1352</v>
      </c>
      <c r="B121" s="121">
        <v>10131</v>
      </c>
      <c r="C121" s="121" t="s">
        <v>1351</v>
      </c>
      <c r="D121" s="121" t="s">
        <v>891</v>
      </c>
      <c r="E121" s="121">
        <v>1</v>
      </c>
      <c r="F121" s="122">
        <v>1</v>
      </c>
    </row>
    <row r="122" spans="1:6">
      <c r="A122" s="123"/>
      <c r="B122" s="121">
        <v>10141</v>
      </c>
      <c r="C122" s="121" t="s">
        <v>812</v>
      </c>
      <c r="D122" s="121" t="s">
        <v>891</v>
      </c>
      <c r="E122" s="121">
        <v>1</v>
      </c>
      <c r="F122" s="122">
        <v>9</v>
      </c>
    </row>
    <row r="123" spans="1:6">
      <c r="A123" s="121" t="s">
        <v>1116</v>
      </c>
      <c r="B123" s="121" t="s">
        <v>1784</v>
      </c>
      <c r="C123" s="121" t="s">
        <v>1783</v>
      </c>
      <c r="D123" s="121" t="s">
        <v>891</v>
      </c>
      <c r="E123" s="121">
        <v>2</v>
      </c>
      <c r="F123" s="122">
        <v>1</v>
      </c>
    </row>
    <row r="124" spans="1:6">
      <c r="A124" s="123"/>
      <c r="B124" s="121" t="s">
        <v>1782</v>
      </c>
      <c r="C124" s="121" t="s">
        <v>863</v>
      </c>
      <c r="D124" s="121" t="s">
        <v>891</v>
      </c>
      <c r="E124" s="121">
        <v>1</v>
      </c>
      <c r="F124" s="122">
        <v>1</v>
      </c>
    </row>
    <row r="125" spans="1:6">
      <c r="A125" s="123"/>
      <c r="B125" s="121" t="s">
        <v>1758</v>
      </c>
      <c r="C125" s="121" t="s">
        <v>1757</v>
      </c>
      <c r="D125" s="121" t="s">
        <v>891</v>
      </c>
      <c r="E125" s="121">
        <v>2</v>
      </c>
      <c r="F125" s="122">
        <v>1</v>
      </c>
    </row>
    <row r="126" spans="1:6">
      <c r="A126" s="123"/>
      <c r="B126" s="121" t="s">
        <v>1756</v>
      </c>
      <c r="C126" s="121" t="s">
        <v>1755</v>
      </c>
      <c r="D126" s="121" t="s">
        <v>891</v>
      </c>
      <c r="E126" s="121">
        <v>2</v>
      </c>
      <c r="F126" s="122">
        <v>1</v>
      </c>
    </row>
    <row r="127" spans="1:6">
      <c r="A127" s="123"/>
      <c r="B127" s="121" t="s">
        <v>2028</v>
      </c>
      <c r="C127" s="121" t="s">
        <v>599</v>
      </c>
      <c r="D127" s="121" t="s">
        <v>891</v>
      </c>
      <c r="E127" s="121" t="s">
        <v>914</v>
      </c>
      <c r="F127" s="122">
        <v>1</v>
      </c>
    </row>
    <row r="128" spans="1:6">
      <c r="A128" s="123"/>
      <c r="B128" s="123"/>
      <c r="C128" s="121" t="s">
        <v>2027</v>
      </c>
      <c r="D128" s="121" t="s">
        <v>891</v>
      </c>
      <c r="E128" s="121">
        <v>4</v>
      </c>
      <c r="F128" s="122">
        <v>1</v>
      </c>
    </row>
    <row r="129" spans="1:6">
      <c r="A129" s="123"/>
      <c r="B129" s="123"/>
      <c r="C129" s="123"/>
      <c r="D129" s="123"/>
      <c r="E129" s="124" t="s">
        <v>1862</v>
      </c>
      <c r="F129" s="125">
        <v>1</v>
      </c>
    </row>
    <row r="130" spans="1:6">
      <c r="A130" s="123"/>
      <c r="B130" s="121" t="s">
        <v>1119</v>
      </c>
      <c r="C130" s="121" t="s">
        <v>1118</v>
      </c>
      <c r="D130" s="121" t="s">
        <v>891</v>
      </c>
      <c r="E130" s="121">
        <v>1</v>
      </c>
      <c r="F130" s="122">
        <v>4</v>
      </c>
    </row>
    <row r="131" spans="1:6">
      <c r="A131" s="123"/>
      <c r="B131" s="123"/>
      <c r="C131" s="123"/>
      <c r="D131" s="123"/>
      <c r="E131" s="124">
        <v>2</v>
      </c>
      <c r="F131" s="125">
        <v>2</v>
      </c>
    </row>
    <row r="132" spans="1:6">
      <c r="A132" s="123"/>
      <c r="B132" s="123"/>
      <c r="C132" s="123"/>
      <c r="D132" s="123"/>
      <c r="E132" s="124" t="s">
        <v>1862</v>
      </c>
      <c r="F132" s="125">
        <v>2</v>
      </c>
    </row>
    <row r="133" spans="1:6">
      <c r="A133" s="123"/>
      <c r="B133" s="121" t="s">
        <v>2031</v>
      </c>
      <c r="C133" s="121" t="s">
        <v>2030</v>
      </c>
      <c r="D133" s="121" t="s">
        <v>891</v>
      </c>
      <c r="E133" s="121" t="s">
        <v>1862</v>
      </c>
      <c r="F133" s="122">
        <v>2</v>
      </c>
    </row>
    <row r="134" spans="1:6">
      <c r="A134" s="123"/>
      <c r="B134" s="123"/>
      <c r="C134" s="123"/>
      <c r="D134" s="123"/>
      <c r="E134" s="124" t="s">
        <v>1901</v>
      </c>
      <c r="F134" s="125">
        <v>1</v>
      </c>
    </row>
    <row r="135" spans="1:6">
      <c r="A135" s="123"/>
      <c r="B135" s="121" t="s">
        <v>1115</v>
      </c>
      <c r="C135" s="121" t="s">
        <v>1114</v>
      </c>
      <c r="D135" s="121" t="s">
        <v>891</v>
      </c>
      <c r="E135" s="121">
        <v>1</v>
      </c>
      <c r="F135" s="122">
        <v>5</v>
      </c>
    </row>
    <row r="136" spans="1:6">
      <c r="A136" s="123"/>
      <c r="B136" s="123"/>
      <c r="C136" s="123"/>
      <c r="D136" s="123"/>
      <c r="E136" s="124">
        <v>2</v>
      </c>
      <c r="F136" s="125">
        <v>1</v>
      </c>
    </row>
    <row r="137" spans="1:6">
      <c r="A137" s="123"/>
      <c r="B137" s="123"/>
      <c r="C137" s="123"/>
      <c r="D137" s="123"/>
      <c r="E137" s="124" t="s">
        <v>1862</v>
      </c>
      <c r="F137" s="125">
        <v>2</v>
      </c>
    </row>
    <row r="138" spans="1:6">
      <c r="A138" s="121" t="s">
        <v>2020</v>
      </c>
      <c r="B138" s="121" t="s">
        <v>2085</v>
      </c>
      <c r="C138" s="121" t="s">
        <v>2084</v>
      </c>
      <c r="D138" s="121" t="s">
        <v>891</v>
      </c>
      <c r="E138" s="121">
        <v>4</v>
      </c>
      <c r="F138" s="122">
        <v>1</v>
      </c>
    </row>
    <row r="139" spans="1:6">
      <c r="A139" s="123"/>
      <c r="B139" s="123"/>
      <c r="C139" s="123"/>
      <c r="D139" s="123"/>
      <c r="E139" s="124" t="s">
        <v>1862</v>
      </c>
      <c r="F139" s="125">
        <v>1</v>
      </c>
    </row>
    <row r="140" spans="1:6">
      <c r="A140" s="123"/>
      <c r="B140" s="121" t="s">
        <v>2024</v>
      </c>
      <c r="C140" s="121" t="s">
        <v>2023</v>
      </c>
      <c r="D140" s="121" t="s">
        <v>891</v>
      </c>
      <c r="E140" s="121">
        <v>4</v>
      </c>
      <c r="F140" s="122">
        <v>1</v>
      </c>
    </row>
    <row r="141" spans="1:6">
      <c r="A141" s="123"/>
      <c r="B141" s="123"/>
      <c r="C141" s="123"/>
      <c r="D141" s="123"/>
      <c r="E141" s="124" t="s">
        <v>1862</v>
      </c>
      <c r="F141" s="125">
        <v>2</v>
      </c>
    </row>
    <row r="142" spans="1:6">
      <c r="A142" s="123"/>
      <c r="B142" s="123"/>
      <c r="C142" s="123"/>
      <c r="D142" s="123"/>
      <c r="E142" s="124" t="s">
        <v>1901</v>
      </c>
      <c r="F142" s="125">
        <v>2</v>
      </c>
    </row>
    <row r="143" spans="1:6">
      <c r="A143" s="123"/>
      <c r="B143" s="121" t="s">
        <v>2087</v>
      </c>
      <c r="C143" s="121" t="s">
        <v>2086</v>
      </c>
      <c r="D143" s="121" t="s">
        <v>891</v>
      </c>
      <c r="E143" s="121">
        <v>4</v>
      </c>
      <c r="F143" s="122">
        <v>1</v>
      </c>
    </row>
    <row r="144" spans="1:6">
      <c r="A144" s="123"/>
      <c r="B144" s="123"/>
      <c r="C144" s="123"/>
      <c r="D144" s="123"/>
      <c r="E144" s="124" t="s">
        <v>1862</v>
      </c>
      <c r="F144" s="125">
        <v>2</v>
      </c>
    </row>
    <row r="145" spans="1:6">
      <c r="A145" s="123"/>
      <c r="B145" s="123"/>
      <c r="C145" s="123"/>
      <c r="D145" s="123"/>
      <c r="E145" s="124" t="s">
        <v>1901</v>
      </c>
      <c r="F145" s="125">
        <v>1</v>
      </c>
    </row>
    <row r="146" spans="1:6">
      <c r="A146" s="123"/>
      <c r="B146" s="121" t="s">
        <v>2080</v>
      </c>
      <c r="C146" s="121" t="s">
        <v>2079</v>
      </c>
      <c r="D146" s="121" t="s">
        <v>891</v>
      </c>
      <c r="E146" s="121">
        <v>4</v>
      </c>
      <c r="F146" s="122">
        <v>1</v>
      </c>
    </row>
    <row r="147" spans="1:6">
      <c r="A147" s="123"/>
      <c r="B147" s="123"/>
      <c r="C147" s="123"/>
      <c r="D147" s="123"/>
      <c r="E147" s="124" t="s">
        <v>1862</v>
      </c>
      <c r="F147" s="125">
        <v>1</v>
      </c>
    </row>
    <row r="148" spans="1:6">
      <c r="A148" s="123"/>
      <c r="B148" s="123"/>
      <c r="C148" s="123"/>
      <c r="D148" s="123"/>
      <c r="E148" s="124" t="s">
        <v>1901</v>
      </c>
      <c r="F148" s="125">
        <v>1</v>
      </c>
    </row>
    <row r="149" spans="1:6">
      <c r="A149" s="123"/>
      <c r="B149" s="121" t="s">
        <v>1119</v>
      </c>
      <c r="C149" s="121" t="s">
        <v>2025</v>
      </c>
      <c r="D149" s="121" t="s">
        <v>891</v>
      </c>
      <c r="E149" s="121">
        <v>4</v>
      </c>
      <c r="F149" s="122">
        <v>1</v>
      </c>
    </row>
    <row r="150" spans="1:6">
      <c r="A150" s="123"/>
      <c r="B150" s="123"/>
      <c r="C150" s="123"/>
      <c r="D150" s="123"/>
      <c r="E150" s="124" t="s">
        <v>1901</v>
      </c>
      <c r="F150" s="125">
        <v>1</v>
      </c>
    </row>
    <row r="151" spans="1:6">
      <c r="A151" s="123"/>
      <c r="B151" s="121" t="s">
        <v>2082</v>
      </c>
      <c r="C151" s="121" t="s">
        <v>2081</v>
      </c>
      <c r="D151" s="121" t="s">
        <v>891</v>
      </c>
      <c r="E151" s="121">
        <v>4</v>
      </c>
      <c r="F151" s="122">
        <v>1</v>
      </c>
    </row>
    <row r="152" spans="1:6">
      <c r="A152" s="123"/>
      <c r="B152" s="123"/>
      <c r="C152" s="123"/>
      <c r="D152" s="123"/>
      <c r="E152" s="124" t="s">
        <v>1862</v>
      </c>
      <c r="F152" s="125">
        <v>1</v>
      </c>
    </row>
    <row r="153" spans="1:6">
      <c r="A153" s="123"/>
      <c r="B153" s="123"/>
      <c r="C153" s="123"/>
      <c r="D153" s="123"/>
      <c r="E153" s="124" t="s">
        <v>1901</v>
      </c>
      <c r="F153" s="125">
        <v>1</v>
      </c>
    </row>
    <row r="154" spans="1:6">
      <c r="A154" s="123"/>
      <c r="B154" s="121" t="s">
        <v>1712</v>
      </c>
      <c r="C154" s="121" t="s">
        <v>1713</v>
      </c>
      <c r="D154" s="121" t="s">
        <v>891</v>
      </c>
      <c r="E154" s="121">
        <v>1</v>
      </c>
      <c r="F154" s="122">
        <v>1</v>
      </c>
    </row>
    <row r="155" spans="1:6">
      <c r="A155" s="123"/>
      <c r="B155" s="123"/>
      <c r="C155" s="123"/>
      <c r="D155" s="123"/>
      <c r="E155" s="124">
        <v>4</v>
      </c>
      <c r="F155" s="125">
        <v>1</v>
      </c>
    </row>
    <row r="156" spans="1:6">
      <c r="A156" s="123"/>
      <c r="B156" s="123"/>
      <c r="C156" s="123"/>
      <c r="D156" s="123"/>
      <c r="E156" s="124" t="s">
        <v>1862</v>
      </c>
      <c r="F156" s="125">
        <v>3</v>
      </c>
    </row>
    <row r="157" spans="1:6">
      <c r="A157" s="123"/>
      <c r="B157" s="121" t="s">
        <v>2029</v>
      </c>
      <c r="C157" s="121" t="s">
        <v>2021</v>
      </c>
      <c r="D157" s="121" t="s">
        <v>891</v>
      </c>
      <c r="E157" s="121">
        <v>4</v>
      </c>
      <c r="F157" s="122">
        <v>2</v>
      </c>
    </row>
    <row r="158" spans="1:6">
      <c r="A158" s="123"/>
      <c r="B158" s="123"/>
      <c r="C158" s="123"/>
      <c r="D158" s="123"/>
      <c r="E158" s="124" t="s">
        <v>1862</v>
      </c>
      <c r="F158" s="125">
        <v>1</v>
      </c>
    </row>
    <row r="159" spans="1:6">
      <c r="A159" s="123"/>
      <c r="B159" s="121" t="s">
        <v>2083</v>
      </c>
      <c r="C159" s="121" t="s">
        <v>2021</v>
      </c>
      <c r="D159" s="121" t="s">
        <v>891</v>
      </c>
      <c r="E159" s="121">
        <v>4</v>
      </c>
      <c r="F159" s="122">
        <v>1</v>
      </c>
    </row>
    <row r="160" spans="1:6">
      <c r="A160" s="123"/>
      <c r="B160" s="123"/>
      <c r="C160" s="123"/>
      <c r="D160" s="123"/>
      <c r="E160" s="124" t="s">
        <v>1862</v>
      </c>
      <c r="F160" s="125">
        <v>1</v>
      </c>
    </row>
    <row r="161" spans="1:6">
      <c r="A161" s="123"/>
      <c r="B161" s="123"/>
      <c r="C161" s="123"/>
      <c r="D161" s="123"/>
      <c r="E161" s="124" t="s">
        <v>1901</v>
      </c>
      <c r="F161" s="125">
        <v>1</v>
      </c>
    </row>
    <row r="162" spans="1:6">
      <c r="A162" s="123"/>
      <c r="B162" s="121" t="s">
        <v>2022</v>
      </c>
      <c r="C162" s="121" t="s">
        <v>2021</v>
      </c>
      <c r="D162" s="121" t="s">
        <v>891</v>
      </c>
      <c r="E162" s="121" t="s">
        <v>1862</v>
      </c>
      <c r="F162" s="122">
        <v>2</v>
      </c>
    </row>
    <row r="163" spans="1:6">
      <c r="A163" s="123"/>
      <c r="B163" s="121" t="s">
        <v>2099</v>
      </c>
      <c r="C163" s="121" t="s">
        <v>2098</v>
      </c>
      <c r="D163" s="121" t="s">
        <v>891</v>
      </c>
      <c r="E163" s="121" t="s">
        <v>1862</v>
      </c>
      <c r="F163" s="122">
        <v>1</v>
      </c>
    </row>
    <row r="164" spans="1:6">
      <c r="A164" s="123"/>
      <c r="B164" s="121" t="s">
        <v>2019</v>
      </c>
      <c r="C164" s="121" t="s">
        <v>2018</v>
      </c>
      <c r="D164" s="121" t="s">
        <v>891</v>
      </c>
      <c r="E164" s="121" t="s">
        <v>1862</v>
      </c>
      <c r="F164" s="122">
        <v>2</v>
      </c>
    </row>
    <row r="165" spans="1:6">
      <c r="A165" s="123"/>
      <c r="B165" s="121" t="s">
        <v>2078</v>
      </c>
      <c r="C165" s="121" t="s">
        <v>2077</v>
      </c>
      <c r="D165" s="121" t="s">
        <v>891</v>
      </c>
      <c r="E165" s="121">
        <v>4</v>
      </c>
      <c r="F165" s="122">
        <v>1</v>
      </c>
    </row>
    <row r="166" spans="1:6">
      <c r="A166" s="123"/>
      <c r="B166" s="123"/>
      <c r="C166" s="123"/>
      <c r="D166" s="123"/>
      <c r="E166" s="124" t="s">
        <v>1862</v>
      </c>
      <c r="F166" s="125">
        <v>1</v>
      </c>
    </row>
    <row r="167" spans="1:6">
      <c r="A167" s="123"/>
      <c r="B167" s="123"/>
      <c r="C167" s="123"/>
      <c r="D167" s="123"/>
      <c r="E167" s="124" t="s">
        <v>1901</v>
      </c>
      <c r="F167" s="125">
        <v>1</v>
      </c>
    </row>
    <row r="168" spans="1:6">
      <c r="A168" s="121" t="s">
        <v>825</v>
      </c>
      <c r="B168" s="121" t="s">
        <v>828</v>
      </c>
      <c r="C168" s="121" t="s">
        <v>827</v>
      </c>
      <c r="D168" s="121" t="s">
        <v>891</v>
      </c>
      <c r="E168" s="121" t="s">
        <v>582</v>
      </c>
      <c r="F168" s="122">
        <v>1</v>
      </c>
    </row>
    <row r="169" spans="1:6">
      <c r="A169" s="123"/>
      <c r="B169" s="121" t="s">
        <v>826</v>
      </c>
      <c r="C169" s="121" t="s">
        <v>581</v>
      </c>
      <c r="D169" s="121" t="s">
        <v>891</v>
      </c>
      <c r="E169" s="121" t="s">
        <v>582</v>
      </c>
      <c r="F169" s="122">
        <v>1</v>
      </c>
    </row>
    <row r="170" spans="1:6">
      <c r="A170" s="121" t="s">
        <v>1086</v>
      </c>
      <c r="B170" s="121" t="s">
        <v>1150</v>
      </c>
      <c r="C170" s="121" t="s">
        <v>1149</v>
      </c>
      <c r="D170" s="121" t="s">
        <v>891</v>
      </c>
      <c r="E170" s="121">
        <v>1</v>
      </c>
      <c r="F170" s="122">
        <v>1</v>
      </c>
    </row>
    <row r="171" spans="1:6">
      <c r="A171" s="123"/>
      <c r="B171" s="121" t="s">
        <v>1148</v>
      </c>
      <c r="C171" s="121" t="s">
        <v>1147</v>
      </c>
      <c r="D171" s="121" t="s">
        <v>891</v>
      </c>
      <c r="E171" s="121">
        <v>1</v>
      </c>
      <c r="F171" s="122">
        <v>1</v>
      </c>
    </row>
    <row r="172" spans="1:6">
      <c r="A172" s="121" t="s">
        <v>1827</v>
      </c>
      <c r="B172" s="121" t="s">
        <v>1826</v>
      </c>
      <c r="C172" s="121" t="s">
        <v>1825</v>
      </c>
      <c r="D172" s="121" t="s">
        <v>891</v>
      </c>
      <c r="E172" s="121">
        <v>150</v>
      </c>
      <c r="F172" s="122">
        <v>4</v>
      </c>
    </row>
    <row r="173" spans="1:6">
      <c r="A173" s="123"/>
      <c r="B173" s="123"/>
      <c r="C173" s="123"/>
      <c r="D173" s="123"/>
      <c r="E173" s="124">
        <v>200</v>
      </c>
      <c r="F173" s="125">
        <v>3</v>
      </c>
    </row>
    <row r="174" spans="1:6">
      <c r="A174" s="121" t="s">
        <v>2013</v>
      </c>
      <c r="B174" s="121">
        <v>561417</v>
      </c>
      <c r="C174" s="121" t="s">
        <v>2011</v>
      </c>
      <c r="D174" s="121" t="s">
        <v>891</v>
      </c>
      <c r="E174" s="121" t="s">
        <v>1854</v>
      </c>
      <c r="F174" s="122">
        <v>2</v>
      </c>
    </row>
    <row r="175" spans="1:6">
      <c r="A175" s="123"/>
      <c r="B175" s="121" t="s">
        <v>597</v>
      </c>
      <c r="C175" s="121" t="s">
        <v>2066</v>
      </c>
      <c r="D175" s="121" t="s">
        <v>891</v>
      </c>
      <c r="E175" s="121" t="s">
        <v>1862</v>
      </c>
      <c r="F175" s="122">
        <v>1</v>
      </c>
    </row>
    <row r="176" spans="1:6">
      <c r="A176" s="123"/>
      <c r="B176" s="121" t="s">
        <v>2067</v>
      </c>
      <c r="C176" s="121" t="s">
        <v>2066</v>
      </c>
      <c r="D176" s="121" t="s">
        <v>891</v>
      </c>
      <c r="E176" s="121" t="s">
        <v>914</v>
      </c>
      <c r="F176" s="122">
        <v>1</v>
      </c>
    </row>
    <row r="177" spans="1:6">
      <c r="A177" s="123"/>
      <c r="B177" s="121" t="s">
        <v>2055</v>
      </c>
      <c r="C177" s="121" t="s">
        <v>2054</v>
      </c>
      <c r="D177" s="121" t="s">
        <v>891</v>
      </c>
      <c r="E177" s="121" t="s">
        <v>1862</v>
      </c>
      <c r="F177" s="122">
        <v>1</v>
      </c>
    </row>
    <row r="178" spans="1:6">
      <c r="A178" s="123"/>
      <c r="B178" s="121" t="s">
        <v>2093</v>
      </c>
      <c r="C178" s="121" t="s">
        <v>2092</v>
      </c>
      <c r="D178" s="121" t="s">
        <v>891</v>
      </c>
      <c r="E178" s="121" t="s">
        <v>1862</v>
      </c>
      <c r="F178" s="122">
        <v>1</v>
      </c>
    </row>
    <row r="179" spans="1:6">
      <c r="A179" s="123"/>
      <c r="B179" s="121" t="s">
        <v>2016</v>
      </c>
      <c r="C179" s="121" t="s">
        <v>2015</v>
      </c>
      <c r="D179" s="121" t="s">
        <v>891</v>
      </c>
      <c r="E179" s="121" t="s">
        <v>1930</v>
      </c>
      <c r="F179" s="122">
        <v>1</v>
      </c>
    </row>
    <row r="180" spans="1:6">
      <c r="A180" s="123"/>
      <c r="B180" s="123"/>
      <c r="C180" s="123"/>
      <c r="D180" s="123"/>
      <c r="E180" s="124" t="s">
        <v>1880</v>
      </c>
      <c r="F180" s="125">
        <v>1</v>
      </c>
    </row>
    <row r="181" spans="1:6">
      <c r="A181" s="123"/>
      <c r="B181" s="121" t="s">
        <v>2090</v>
      </c>
      <c r="C181" s="121" t="s">
        <v>2089</v>
      </c>
      <c r="D181" s="121" t="s">
        <v>891</v>
      </c>
      <c r="E181" s="121">
        <v>4</v>
      </c>
      <c r="F181" s="122">
        <v>1</v>
      </c>
    </row>
    <row r="182" spans="1:6">
      <c r="A182" s="123"/>
      <c r="B182" s="121" t="s">
        <v>2088</v>
      </c>
      <c r="C182" s="121" t="s">
        <v>831</v>
      </c>
      <c r="D182" s="121" t="s">
        <v>891</v>
      </c>
      <c r="E182" s="121">
        <v>4</v>
      </c>
      <c r="F182" s="122">
        <v>1</v>
      </c>
    </row>
    <row r="183" spans="1:6">
      <c r="A183" s="123"/>
      <c r="B183" s="123"/>
      <c r="C183" s="123"/>
      <c r="D183" s="123"/>
      <c r="E183" s="124" t="s">
        <v>1862</v>
      </c>
      <c r="F183" s="125">
        <v>2</v>
      </c>
    </row>
    <row r="184" spans="1:6">
      <c r="A184" s="123"/>
      <c r="B184" s="123"/>
      <c r="C184" s="123"/>
      <c r="D184" s="123"/>
      <c r="E184" s="124" t="s">
        <v>1901</v>
      </c>
      <c r="F184" s="125">
        <v>1</v>
      </c>
    </row>
    <row r="185" spans="1:6">
      <c r="A185" s="123"/>
      <c r="B185" s="121" t="s">
        <v>2036</v>
      </c>
      <c r="C185" s="121" t="s">
        <v>2011</v>
      </c>
      <c r="D185" s="121" t="s">
        <v>891</v>
      </c>
      <c r="E185" s="121" t="s">
        <v>1901</v>
      </c>
      <c r="F185" s="122">
        <v>6</v>
      </c>
    </row>
    <row r="186" spans="1:6">
      <c r="A186" s="123"/>
      <c r="B186" s="123"/>
      <c r="C186" s="123"/>
      <c r="D186" s="123"/>
      <c r="E186" s="124" t="s">
        <v>1854</v>
      </c>
      <c r="F186" s="125">
        <v>2</v>
      </c>
    </row>
    <row r="187" spans="1:6">
      <c r="A187" s="123"/>
      <c r="B187" s="123"/>
      <c r="C187" s="123"/>
      <c r="D187" s="123"/>
      <c r="E187" s="124" t="s">
        <v>914</v>
      </c>
      <c r="F187" s="125">
        <v>1</v>
      </c>
    </row>
    <row r="188" spans="1:6">
      <c r="A188" s="123"/>
      <c r="B188" s="123"/>
      <c r="C188" s="123"/>
      <c r="D188" s="123"/>
      <c r="E188" s="124" t="s">
        <v>1930</v>
      </c>
      <c r="F188" s="125">
        <v>1</v>
      </c>
    </row>
    <row r="189" spans="1:6">
      <c r="A189" s="123"/>
      <c r="B189" s="121" t="s">
        <v>2035</v>
      </c>
      <c r="C189" s="121" t="s">
        <v>2034</v>
      </c>
      <c r="D189" s="121" t="s">
        <v>891</v>
      </c>
      <c r="E189" s="121" t="s">
        <v>1997</v>
      </c>
      <c r="F189" s="122">
        <v>1</v>
      </c>
    </row>
    <row r="190" spans="1:6">
      <c r="A190" s="123"/>
      <c r="B190" s="123"/>
      <c r="C190" s="123"/>
      <c r="D190" s="123"/>
      <c r="E190" s="124" t="s">
        <v>1977</v>
      </c>
      <c r="F190" s="125">
        <v>2</v>
      </c>
    </row>
    <row r="191" spans="1:6">
      <c r="A191" s="123"/>
      <c r="B191" s="123"/>
      <c r="C191" s="123"/>
      <c r="D191" s="123"/>
      <c r="E191" s="124" t="s">
        <v>1901</v>
      </c>
      <c r="F191" s="125">
        <v>1</v>
      </c>
    </row>
    <row r="192" spans="1:6">
      <c r="A192" s="123"/>
      <c r="B192" s="123"/>
      <c r="C192" s="123"/>
      <c r="D192" s="123"/>
      <c r="E192" s="124" t="s">
        <v>914</v>
      </c>
      <c r="F192" s="125">
        <v>1</v>
      </c>
    </row>
    <row r="193" spans="1:6">
      <c r="A193" s="123"/>
      <c r="B193" s="123"/>
      <c r="C193" s="123"/>
      <c r="D193" s="123"/>
      <c r="E193" s="124" t="s">
        <v>1912</v>
      </c>
      <c r="F193" s="125">
        <v>1</v>
      </c>
    </row>
    <row r="194" spans="1:6">
      <c r="A194" s="123"/>
      <c r="B194" s="123"/>
      <c r="C194" s="123"/>
      <c r="D194" s="123"/>
      <c r="E194" s="124" t="s">
        <v>1952</v>
      </c>
      <c r="F194" s="125">
        <v>3</v>
      </c>
    </row>
    <row r="195" spans="1:6">
      <c r="A195" s="123"/>
      <c r="B195" s="123"/>
      <c r="C195" s="123"/>
      <c r="D195" s="123"/>
      <c r="E195" s="124" t="s">
        <v>1880</v>
      </c>
      <c r="F195" s="125">
        <v>1</v>
      </c>
    </row>
    <row r="196" spans="1:6">
      <c r="A196" s="123"/>
      <c r="B196" s="121" t="s">
        <v>2012</v>
      </c>
      <c r="C196" s="121" t="s">
        <v>2014</v>
      </c>
      <c r="D196" s="121" t="s">
        <v>891</v>
      </c>
      <c r="E196" s="121" t="s">
        <v>1930</v>
      </c>
      <c r="F196" s="122">
        <v>1</v>
      </c>
    </row>
    <row r="197" spans="1:6">
      <c r="A197" s="123"/>
      <c r="B197" s="123"/>
      <c r="C197" s="123"/>
      <c r="D197" s="123"/>
      <c r="E197" s="124" t="s">
        <v>1880</v>
      </c>
      <c r="F197" s="125">
        <v>1</v>
      </c>
    </row>
    <row r="198" spans="1:6">
      <c r="A198" s="123"/>
      <c r="B198" s="121" t="s">
        <v>2053</v>
      </c>
      <c r="C198" s="121" t="s">
        <v>2052</v>
      </c>
      <c r="D198" s="121" t="s">
        <v>891</v>
      </c>
      <c r="E198" s="121" t="s">
        <v>1862</v>
      </c>
      <c r="F198" s="122">
        <v>1</v>
      </c>
    </row>
    <row r="199" spans="1:6">
      <c r="A199" s="123"/>
      <c r="B199" s="121" t="s">
        <v>2075</v>
      </c>
      <c r="C199" s="121" t="s">
        <v>2074</v>
      </c>
      <c r="D199" s="121" t="s">
        <v>891</v>
      </c>
      <c r="E199" s="121" t="s">
        <v>914</v>
      </c>
      <c r="F199" s="122">
        <v>1</v>
      </c>
    </row>
    <row r="200" spans="1:6">
      <c r="A200" s="123"/>
      <c r="B200" s="121" t="s">
        <v>2071</v>
      </c>
      <c r="C200" s="121" t="s">
        <v>2070</v>
      </c>
      <c r="D200" s="121" t="s">
        <v>891</v>
      </c>
      <c r="E200" s="121" t="s">
        <v>1901</v>
      </c>
      <c r="F200" s="122">
        <v>1</v>
      </c>
    </row>
    <row r="201" spans="1:6">
      <c r="A201" s="123"/>
      <c r="B201" s="121" t="s">
        <v>2073</v>
      </c>
      <c r="C201" s="121" t="s">
        <v>2072</v>
      </c>
      <c r="D201" s="121" t="s">
        <v>891</v>
      </c>
      <c r="E201" s="121" t="s">
        <v>1862</v>
      </c>
      <c r="F201" s="122">
        <v>1</v>
      </c>
    </row>
    <row r="202" spans="1:6">
      <c r="A202" s="123"/>
      <c r="B202" s="121" t="s">
        <v>596</v>
      </c>
      <c r="C202" s="121" t="s">
        <v>595</v>
      </c>
      <c r="D202" s="121" t="s">
        <v>891</v>
      </c>
      <c r="E202" s="121" t="s">
        <v>1862</v>
      </c>
      <c r="F202" s="122">
        <v>1</v>
      </c>
    </row>
    <row r="203" spans="1:6">
      <c r="A203" s="123"/>
      <c r="B203" s="121" t="s">
        <v>2065</v>
      </c>
      <c r="C203" s="121" t="s">
        <v>2064</v>
      </c>
      <c r="D203" s="121" t="s">
        <v>891</v>
      </c>
      <c r="E203" s="121" t="s">
        <v>914</v>
      </c>
      <c r="F203" s="122">
        <v>1</v>
      </c>
    </row>
    <row r="204" spans="1:6">
      <c r="A204" s="121" t="s">
        <v>1018</v>
      </c>
      <c r="B204" s="121">
        <v>4322</v>
      </c>
      <c r="C204" s="121" t="s">
        <v>834</v>
      </c>
      <c r="D204" s="121" t="s">
        <v>891</v>
      </c>
      <c r="E204" s="121">
        <v>1</v>
      </c>
      <c r="F204" s="122">
        <v>1</v>
      </c>
    </row>
    <row r="205" spans="1:6">
      <c r="A205" s="123"/>
      <c r="B205" s="121">
        <v>4832</v>
      </c>
      <c r="C205" s="121" t="s">
        <v>1368</v>
      </c>
      <c r="D205" s="121" t="s">
        <v>891</v>
      </c>
      <c r="E205" s="121">
        <v>3</v>
      </c>
      <c r="F205" s="122">
        <v>1</v>
      </c>
    </row>
    <row r="206" spans="1:6">
      <c r="A206" s="123"/>
      <c r="B206" s="121">
        <v>4835</v>
      </c>
      <c r="C206" s="121" t="s">
        <v>1368</v>
      </c>
      <c r="D206" s="121" t="s">
        <v>891</v>
      </c>
      <c r="E206" s="121">
        <v>1</v>
      </c>
      <c r="F206" s="122">
        <v>9</v>
      </c>
    </row>
    <row r="207" spans="1:6">
      <c r="A207" s="123"/>
      <c r="B207" s="121">
        <v>4842</v>
      </c>
      <c r="C207" s="121" t="s">
        <v>1368</v>
      </c>
      <c r="D207" s="121" t="s">
        <v>891</v>
      </c>
      <c r="E207" s="121">
        <v>3</v>
      </c>
      <c r="F207" s="122">
        <v>1</v>
      </c>
    </row>
    <row r="208" spans="1:6">
      <c r="A208" s="123"/>
      <c r="B208" s="121">
        <v>4845</v>
      </c>
      <c r="C208" s="121" t="s">
        <v>1368</v>
      </c>
      <c r="D208" s="121" t="s">
        <v>891</v>
      </c>
      <c r="E208" s="121">
        <v>1</v>
      </c>
      <c r="F208" s="122">
        <v>9</v>
      </c>
    </row>
    <row r="209" spans="1:6">
      <c r="A209" s="123"/>
      <c r="B209" s="121">
        <v>10429</v>
      </c>
      <c r="C209" s="121" t="s">
        <v>1383</v>
      </c>
      <c r="D209" s="121" t="s">
        <v>891</v>
      </c>
      <c r="E209" s="121">
        <v>5</v>
      </c>
      <c r="F209" s="122">
        <v>8</v>
      </c>
    </row>
    <row r="210" spans="1:6">
      <c r="A210" s="123"/>
      <c r="B210" s="123"/>
      <c r="C210" s="123"/>
      <c r="D210" s="123"/>
      <c r="E210" s="124">
        <v>10</v>
      </c>
      <c r="F210" s="125">
        <v>2</v>
      </c>
    </row>
    <row r="211" spans="1:6">
      <c r="A211" s="123"/>
      <c r="B211" s="121">
        <v>10453</v>
      </c>
      <c r="C211" s="121" t="s">
        <v>1381</v>
      </c>
      <c r="D211" s="121" t="s">
        <v>891</v>
      </c>
      <c r="E211" s="121">
        <v>4</v>
      </c>
      <c r="F211" s="122">
        <v>1</v>
      </c>
    </row>
    <row r="212" spans="1:6">
      <c r="A212" s="123"/>
      <c r="B212" s="121">
        <v>10526</v>
      </c>
      <c r="C212" s="121" t="s">
        <v>1382</v>
      </c>
      <c r="D212" s="121" t="s">
        <v>891</v>
      </c>
      <c r="E212" s="121">
        <v>4</v>
      </c>
      <c r="F212" s="122">
        <v>1</v>
      </c>
    </row>
    <row r="213" spans="1:6">
      <c r="A213" s="123"/>
      <c r="B213" s="121">
        <v>10696</v>
      </c>
      <c r="C213" s="121" t="s">
        <v>1384</v>
      </c>
      <c r="D213" s="121" t="s">
        <v>891</v>
      </c>
      <c r="E213" s="121">
        <v>5</v>
      </c>
      <c r="F213" s="122">
        <v>8</v>
      </c>
    </row>
    <row r="214" spans="1:6">
      <c r="A214" s="123"/>
      <c r="B214" s="123"/>
      <c r="C214" s="123"/>
      <c r="D214" s="123"/>
      <c r="E214" s="124">
        <v>10</v>
      </c>
      <c r="F214" s="125">
        <v>2</v>
      </c>
    </row>
    <row r="215" spans="1:6">
      <c r="A215" s="123"/>
      <c r="B215" s="121">
        <v>10740</v>
      </c>
      <c r="C215" s="121" t="s">
        <v>1816</v>
      </c>
      <c r="D215" s="121" t="s">
        <v>891</v>
      </c>
      <c r="E215" s="121">
        <v>1</v>
      </c>
      <c r="F215" s="122">
        <v>1</v>
      </c>
    </row>
    <row r="216" spans="1:6">
      <c r="A216" s="123"/>
      <c r="B216" s="123"/>
      <c r="C216" s="123"/>
      <c r="D216" s="123"/>
      <c r="E216" s="124">
        <v>2</v>
      </c>
      <c r="F216" s="125">
        <v>15</v>
      </c>
    </row>
    <row r="217" spans="1:6">
      <c r="A217" s="123"/>
      <c r="B217" s="121">
        <v>10786</v>
      </c>
      <c r="C217" s="121" t="s">
        <v>1815</v>
      </c>
      <c r="D217" s="121" t="s">
        <v>891</v>
      </c>
      <c r="E217" s="121">
        <v>1</v>
      </c>
      <c r="F217" s="122">
        <v>8</v>
      </c>
    </row>
    <row r="218" spans="1:6">
      <c r="A218" s="123"/>
      <c r="B218" s="123"/>
      <c r="C218" s="123"/>
      <c r="D218" s="123"/>
      <c r="E218" s="124">
        <v>2</v>
      </c>
      <c r="F218" s="125">
        <v>7</v>
      </c>
    </row>
    <row r="219" spans="1:6">
      <c r="A219" s="123"/>
      <c r="B219" s="123"/>
      <c r="C219" s="123"/>
      <c r="D219" s="123"/>
      <c r="E219" s="124">
        <v>4</v>
      </c>
      <c r="F219" s="125">
        <v>1</v>
      </c>
    </row>
    <row r="220" spans="1:6">
      <c r="A220" s="123"/>
      <c r="B220" s="121">
        <v>10801</v>
      </c>
      <c r="C220" s="121" t="s">
        <v>815</v>
      </c>
      <c r="D220" s="121" t="s">
        <v>891</v>
      </c>
      <c r="E220" s="121">
        <v>5</v>
      </c>
      <c r="F220" s="122">
        <v>8</v>
      </c>
    </row>
    <row r="221" spans="1:6">
      <c r="A221" s="123"/>
      <c r="B221" s="123"/>
      <c r="C221" s="123"/>
      <c r="D221" s="123"/>
      <c r="E221" s="124">
        <v>10</v>
      </c>
      <c r="F221" s="125">
        <v>1</v>
      </c>
    </row>
    <row r="222" spans="1:6">
      <c r="A222" s="123"/>
      <c r="B222" s="121">
        <v>30015</v>
      </c>
      <c r="C222" s="121" t="s">
        <v>1385</v>
      </c>
      <c r="D222" s="121" t="s">
        <v>891</v>
      </c>
      <c r="E222" s="121">
        <v>1</v>
      </c>
      <c r="F222" s="122">
        <v>1</v>
      </c>
    </row>
    <row r="223" spans="1:6">
      <c r="A223" s="123"/>
      <c r="B223" s="123"/>
      <c r="C223" s="123"/>
      <c r="D223" s="123"/>
      <c r="E223" s="124">
        <v>10</v>
      </c>
      <c r="F223" s="125">
        <v>1</v>
      </c>
    </row>
    <row r="224" spans="1:6">
      <c r="A224" s="123"/>
      <c r="B224" s="121">
        <v>35523</v>
      </c>
      <c r="C224" s="121" t="s">
        <v>1890</v>
      </c>
      <c r="D224" s="121" t="s">
        <v>891</v>
      </c>
      <c r="E224" s="121">
        <v>1</v>
      </c>
      <c r="F224" s="122">
        <v>1</v>
      </c>
    </row>
    <row r="225" spans="1:6">
      <c r="A225" s="123"/>
      <c r="B225" s="121">
        <v>36044</v>
      </c>
      <c r="C225" s="121" t="s">
        <v>620</v>
      </c>
      <c r="D225" s="121" t="s">
        <v>891</v>
      </c>
      <c r="E225" s="121">
        <v>1</v>
      </c>
      <c r="F225" s="122">
        <v>1</v>
      </c>
    </row>
    <row r="226" spans="1:6">
      <c r="A226" s="123"/>
      <c r="B226" s="121">
        <v>36106</v>
      </c>
      <c r="C226" s="121" t="s">
        <v>619</v>
      </c>
      <c r="D226" s="121" t="s">
        <v>891</v>
      </c>
      <c r="E226" s="121">
        <v>1</v>
      </c>
      <c r="F226" s="122">
        <v>1</v>
      </c>
    </row>
    <row r="227" spans="1:6">
      <c r="A227" s="123"/>
      <c r="B227" s="121">
        <v>36580</v>
      </c>
      <c r="C227" s="121" t="s">
        <v>621</v>
      </c>
      <c r="D227" s="121" t="s">
        <v>891</v>
      </c>
      <c r="E227" s="121">
        <v>1</v>
      </c>
      <c r="F227" s="122">
        <v>1</v>
      </c>
    </row>
    <row r="228" spans="1:6">
      <c r="A228" s="123"/>
      <c r="B228" s="121">
        <v>36736</v>
      </c>
      <c r="C228" s="121" t="s">
        <v>622</v>
      </c>
      <c r="D228" s="121" t="s">
        <v>891</v>
      </c>
      <c r="E228" s="121">
        <v>1</v>
      </c>
      <c r="F228" s="122">
        <v>1</v>
      </c>
    </row>
    <row r="229" spans="1:6">
      <c r="A229" s="123"/>
      <c r="B229" s="121">
        <v>92136</v>
      </c>
      <c r="C229" s="121" t="s">
        <v>813</v>
      </c>
      <c r="D229" s="121" t="s">
        <v>891</v>
      </c>
      <c r="E229" s="121">
        <v>2</v>
      </c>
      <c r="F229" s="122">
        <v>1</v>
      </c>
    </row>
    <row r="230" spans="1:6">
      <c r="A230" s="123"/>
      <c r="B230" s="123"/>
      <c r="C230" s="123"/>
      <c r="D230" s="123"/>
      <c r="E230" s="124">
        <v>3</v>
      </c>
      <c r="F230" s="125">
        <v>3</v>
      </c>
    </row>
    <row r="231" spans="1:6">
      <c r="A231" s="123"/>
      <c r="B231" s="123"/>
      <c r="C231" s="123"/>
      <c r="D231" s="123"/>
      <c r="E231" s="124">
        <v>4</v>
      </c>
      <c r="F231" s="125">
        <v>2</v>
      </c>
    </row>
    <row r="232" spans="1:6">
      <c r="A232" s="123"/>
      <c r="B232" s="123"/>
      <c r="C232" s="121" t="s">
        <v>851</v>
      </c>
      <c r="D232" s="121" t="s">
        <v>891</v>
      </c>
      <c r="E232" s="121">
        <v>3</v>
      </c>
      <c r="F232" s="122">
        <v>1</v>
      </c>
    </row>
    <row r="233" spans="1:6">
      <c r="A233" s="123"/>
      <c r="B233" s="123"/>
      <c r="C233" s="121" t="s">
        <v>1363</v>
      </c>
      <c r="D233" s="121" t="s">
        <v>891</v>
      </c>
      <c r="E233" s="121">
        <v>3</v>
      </c>
      <c r="F233" s="122">
        <v>1</v>
      </c>
    </row>
    <row r="234" spans="1:6">
      <c r="A234" s="123"/>
      <c r="B234" s="123"/>
      <c r="C234" s="123"/>
      <c r="D234" s="123"/>
      <c r="E234" s="124">
        <v>4</v>
      </c>
      <c r="F234" s="125">
        <v>1</v>
      </c>
    </row>
    <row r="235" spans="1:6">
      <c r="A235" s="123"/>
      <c r="B235" s="123"/>
      <c r="C235" s="123"/>
      <c r="D235" s="123"/>
      <c r="E235" s="124">
        <v>21</v>
      </c>
      <c r="F235" s="125">
        <v>1</v>
      </c>
    </row>
    <row r="236" spans="1:6">
      <c r="A236" s="123"/>
      <c r="B236" s="121">
        <v>404905</v>
      </c>
      <c r="C236" s="121" t="s">
        <v>1362</v>
      </c>
      <c r="D236" s="121" t="s">
        <v>891</v>
      </c>
      <c r="E236" s="121">
        <v>1</v>
      </c>
      <c r="F236" s="122">
        <v>9</v>
      </c>
    </row>
    <row r="237" spans="1:6">
      <c r="A237" s="123"/>
      <c r="B237" s="123"/>
      <c r="C237" s="123"/>
      <c r="D237" s="123"/>
      <c r="E237" s="124">
        <v>6</v>
      </c>
      <c r="F237" s="125">
        <v>1</v>
      </c>
    </row>
    <row r="238" spans="1:6">
      <c r="A238" s="123"/>
      <c r="B238" s="121">
        <v>404926</v>
      </c>
      <c r="C238" s="121" t="s">
        <v>1360</v>
      </c>
      <c r="D238" s="121" t="s">
        <v>891</v>
      </c>
      <c r="E238" s="121">
        <v>1</v>
      </c>
      <c r="F238" s="122">
        <v>8</v>
      </c>
    </row>
    <row r="239" spans="1:6">
      <c r="A239" s="123"/>
      <c r="B239" s="123"/>
      <c r="C239" s="123"/>
      <c r="D239" s="123"/>
      <c r="E239" s="124">
        <v>6</v>
      </c>
      <c r="F239" s="125">
        <v>1</v>
      </c>
    </row>
    <row r="240" spans="1:6">
      <c r="A240" s="123"/>
      <c r="B240" s="123"/>
      <c r="C240" s="121" t="s">
        <v>849</v>
      </c>
      <c r="D240" s="121" t="s">
        <v>891</v>
      </c>
      <c r="E240" s="121">
        <v>1</v>
      </c>
      <c r="F240" s="122">
        <v>1</v>
      </c>
    </row>
    <row r="241" spans="1:6">
      <c r="A241" s="123"/>
      <c r="B241" s="121">
        <v>404989</v>
      </c>
      <c r="C241" s="121" t="s">
        <v>1361</v>
      </c>
      <c r="D241" s="121" t="s">
        <v>891</v>
      </c>
      <c r="E241" s="121">
        <v>1</v>
      </c>
      <c r="F241" s="122">
        <v>9</v>
      </c>
    </row>
    <row r="242" spans="1:6">
      <c r="A242" s="123"/>
      <c r="B242" s="123"/>
      <c r="C242" s="123"/>
      <c r="D242" s="123"/>
      <c r="E242" s="124">
        <v>6</v>
      </c>
      <c r="F242" s="125">
        <v>1</v>
      </c>
    </row>
    <row r="243" spans="1:6">
      <c r="A243" s="123"/>
      <c r="B243" s="121">
        <v>407666</v>
      </c>
      <c r="C243" s="121" t="s">
        <v>775</v>
      </c>
      <c r="D243" s="121" t="s">
        <v>891</v>
      </c>
      <c r="E243" s="121">
        <v>4</v>
      </c>
      <c r="F243" s="122">
        <v>1</v>
      </c>
    </row>
    <row r="244" spans="1:6">
      <c r="A244" s="123"/>
      <c r="B244" s="123"/>
      <c r="C244" s="123"/>
      <c r="D244" s="123"/>
      <c r="E244" s="124">
        <v>5</v>
      </c>
      <c r="F244" s="125">
        <v>5</v>
      </c>
    </row>
    <row r="245" spans="1:6">
      <c r="A245" s="123"/>
      <c r="B245" s="123"/>
      <c r="C245" s="123"/>
      <c r="D245" s="123"/>
      <c r="E245" s="124">
        <v>6</v>
      </c>
      <c r="F245" s="125">
        <v>4</v>
      </c>
    </row>
    <row r="246" spans="1:6">
      <c r="A246" s="123"/>
      <c r="B246" s="121">
        <v>407668</v>
      </c>
      <c r="C246" s="121" t="s">
        <v>783</v>
      </c>
      <c r="D246" s="121" t="s">
        <v>891</v>
      </c>
      <c r="E246" s="121">
        <v>1</v>
      </c>
      <c r="F246" s="122">
        <v>1</v>
      </c>
    </row>
    <row r="247" spans="1:6">
      <c r="A247" s="123"/>
      <c r="B247" s="123"/>
      <c r="C247" s="123"/>
      <c r="D247" s="123"/>
      <c r="E247" s="124">
        <v>2</v>
      </c>
      <c r="F247" s="125">
        <v>8</v>
      </c>
    </row>
    <row r="248" spans="1:6">
      <c r="A248" s="123"/>
      <c r="B248" s="123"/>
      <c r="C248" s="123"/>
      <c r="D248" s="123"/>
      <c r="E248" s="124">
        <v>3</v>
      </c>
      <c r="F248" s="125">
        <v>1</v>
      </c>
    </row>
    <row r="249" spans="1:6">
      <c r="A249" s="123"/>
      <c r="B249" s="121">
        <v>407670</v>
      </c>
      <c r="C249" s="121" t="s">
        <v>784</v>
      </c>
      <c r="D249" s="121" t="s">
        <v>891</v>
      </c>
      <c r="E249" s="121">
        <v>1</v>
      </c>
      <c r="F249" s="122">
        <v>1</v>
      </c>
    </row>
    <row r="250" spans="1:6">
      <c r="A250" s="123"/>
      <c r="B250" s="123"/>
      <c r="C250" s="123"/>
      <c r="D250" s="123"/>
      <c r="E250" s="124">
        <v>3</v>
      </c>
      <c r="F250" s="125">
        <v>1</v>
      </c>
    </row>
    <row r="251" spans="1:6">
      <c r="A251" s="123"/>
      <c r="B251" s="123"/>
      <c r="C251" s="123"/>
      <c r="D251" s="123"/>
      <c r="E251" s="124">
        <v>9</v>
      </c>
      <c r="F251" s="125">
        <v>1</v>
      </c>
    </row>
    <row r="252" spans="1:6">
      <c r="A252" s="123"/>
      <c r="B252" s="123"/>
      <c r="C252" s="123"/>
      <c r="D252" s="123"/>
      <c r="E252" s="124">
        <v>11</v>
      </c>
      <c r="F252" s="125">
        <v>1</v>
      </c>
    </row>
    <row r="253" spans="1:6">
      <c r="A253" s="123"/>
      <c r="B253" s="123"/>
      <c r="C253" s="121" t="s">
        <v>816</v>
      </c>
      <c r="D253" s="121" t="s">
        <v>891</v>
      </c>
      <c r="E253" s="121">
        <v>1</v>
      </c>
      <c r="F253" s="122">
        <v>7</v>
      </c>
    </row>
    <row r="254" spans="1:6">
      <c r="A254" s="123"/>
      <c r="B254" s="121">
        <v>407671</v>
      </c>
      <c r="C254" s="121" t="s">
        <v>785</v>
      </c>
      <c r="D254" s="121" t="s">
        <v>891</v>
      </c>
      <c r="E254" s="121">
        <v>9</v>
      </c>
      <c r="F254" s="122">
        <v>1</v>
      </c>
    </row>
    <row r="255" spans="1:6">
      <c r="A255" s="123"/>
      <c r="B255" s="123"/>
      <c r="C255" s="121" t="s">
        <v>811</v>
      </c>
      <c r="D255" s="121" t="s">
        <v>891</v>
      </c>
      <c r="E255" s="121">
        <v>1</v>
      </c>
      <c r="F255" s="122">
        <v>2</v>
      </c>
    </row>
    <row r="256" spans="1:6">
      <c r="A256" s="123"/>
      <c r="B256" s="121">
        <v>407673</v>
      </c>
      <c r="C256" s="121" t="s">
        <v>786</v>
      </c>
      <c r="D256" s="121" t="s">
        <v>891</v>
      </c>
      <c r="E256" s="121">
        <v>2</v>
      </c>
      <c r="F256" s="122">
        <v>1</v>
      </c>
    </row>
    <row r="257" spans="1:6">
      <c r="A257" s="123"/>
      <c r="B257" s="121">
        <v>407674</v>
      </c>
      <c r="C257" s="121" t="s">
        <v>1367</v>
      </c>
      <c r="D257" s="121" t="s">
        <v>891</v>
      </c>
      <c r="E257" s="121">
        <v>3</v>
      </c>
      <c r="F257" s="122">
        <v>1</v>
      </c>
    </row>
    <row r="258" spans="1:6">
      <c r="A258" s="123"/>
      <c r="B258" s="121">
        <v>407675</v>
      </c>
      <c r="C258" s="121" t="s">
        <v>793</v>
      </c>
      <c r="D258" s="121" t="s">
        <v>891</v>
      </c>
      <c r="E258" s="121">
        <v>3</v>
      </c>
      <c r="F258" s="122">
        <v>1</v>
      </c>
    </row>
    <row r="259" spans="1:6">
      <c r="A259" s="123"/>
      <c r="B259" s="121">
        <v>420005</v>
      </c>
      <c r="C259" s="121" t="s">
        <v>774</v>
      </c>
      <c r="D259" s="121" t="s">
        <v>891</v>
      </c>
      <c r="E259" s="121">
        <v>1</v>
      </c>
      <c r="F259" s="122">
        <v>1</v>
      </c>
    </row>
    <row r="260" spans="1:6">
      <c r="A260" s="123"/>
      <c r="B260" s="121" t="s">
        <v>1812</v>
      </c>
      <c r="C260" s="121" t="s">
        <v>1811</v>
      </c>
      <c r="D260" s="121" t="s">
        <v>891</v>
      </c>
      <c r="E260" s="121">
        <v>2</v>
      </c>
      <c r="F260" s="122">
        <v>1</v>
      </c>
    </row>
    <row r="261" spans="1:6">
      <c r="A261" s="123"/>
      <c r="B261" s="123"/>
      <c r="C261" s="123"/>
      <c r="D261" s="123"/>
      <c r="E261" s="124">
        <v>4</v>
      </c>
      <c r="F261" s="125">
        <v>4</v>
      </c>
    </row>
    <row r="262" spans="1:6">
      <c r="A262" s="123"/>
      <c r="B262" s="123"/>
      <c r="C262" s="123"/>
      <c r="D262" s="123"/>
      <c r="E262" s="124" t="s">
        <v>1901</v>
      </c>
      <c r="F262" s="125">
        <v>2</v>
      </c>
    </row>
    <row r="263" spans="1:6">
      <c r="A263" s="123"/>
      <c r="B263" s="123"/>
      <c r="C263" s="123"/>
      <c r="D263" s="123"/>
      <c r="E263" s="124" t="s">
        <v>1854</v>
      </c>
      <c r="F263" s="125">
        <v>1</v>
      </c>
    </row>
    <row r="264" spans="1:6">
      <c r="A264" s="123"/>
      <c r="B264" s="121" t="s">
        <v>1814</v>
      </c>
      <c r="C264" s="121" t="s">
        <v>1813</v>
      </c>
      <c r="D264" s="121" t="s">
        <v>891</v>
      </c>
      <c r="E264" s="121">
        <v>4</v>
      </c>
      <c r="F264" s="122">
        <v>10</v>
      </c>
    </row>
    <row r="265" spans="1:6">
      <c r="A265" s="123"/>
      <c r="B265" s="123"/>
      <c r="C265" s="123"/>
      <c r="D265" s="123"/>
      <c r="E265" s="124">
        <v>8</v>
      </c>
      <c r="F265" s="125">
        <v>1</v>
      </c>
    </row>
    <row r="266" spans="1:6">
      <c r="A266" s="123"/>
      <c r="B266" s="123"/>
      <c r="C266" s="123"/>
      <c r="D266" s="123"/>
      <c r="E266" s="124" t="s">
        <v>1862</v>
      </c>
      <c r="F266" s="125">
        <v>3</v>
      </c>
    </row>
    <row r="267" spans="1:6">
      <c r="A267" s="123"/>
      <c r="B267" s="121" t="s">
        <v>1976</v>
      </c>
      <c r="C267" s="121" t="s">
        <v>1815</v>
      </c>
      <c r="D267" s="121" t="s">
        <v>891</v>
      </c>
      <c r="E267" s="121" t="s">
        <v>1862</v>
      </c>
      <c r="F267" s="122">
        <v>2</v>
      </c>
    </row>
    <row r="268" spans="1:6">
      <c r="A268" s="123"/>
      <c r="B268" s="121" t="s">
        <v>1946</v>
      </c>
      <c r="C268" s="121" t="s">
        <v>1815</v>
      </c>
      <c r="D268" s="121" t="s">
        <v>891</v>
      </c>
      <c r="E268" s="121" t="s">
        <v>1862</v>
      </c>
      <c r="F268" s="122">
        <v>1</v>
      </c>
    </row>
    <row r="269" spans="1:6">
      <c r="A269" s="123"/>
      <c r="B269" s="121" t="s">
        <v>1017</v>
      </c>
      <c r="C269" s="121" t="s">
        <v>1016</v>
      </c>
      <c r="D269" s="121" t="s">
        <v>891</v>
      </c>
      <c r="E269" s="121">
        <v>5</v>
      </c>
      <c r="F269" s="122">
        <v>1</v>
      </c>
    </row>
    <row r="270" spans="1:6">
      <c r="A270" s="121" t="s">
        <v>1742</v>
      </c>
      <c r="B270" s="121" t="s">
        <v>1741</v>
      </c>
      <c r="C270" s="121" t="s">
        <v>1740</v>
      </c>
      <c r="D270" s="121" t="s">
        <v>891</v>
      </c>
      <c r="E270" s="121">
        <v>1</v>
      </c>
      <c r="F270" s="122">
        <v>1</v>
      </c>
    </row>
    <row r="271" spans="1:6">
      <c r="A271" s="123"/>
      <c r="B271" s="123"/>
      <c r="C271" s="123"/>
      <c r="D271" s="123"/>
      <c r="E271" s="124">
        <v>2</v>
      </c>
      <c r="F271" s="125">
        <v>1</v>
      </c>
    </row>
    <row r="272" spans="1:6">
      <c r="A272" s="121" t="s">
        <v>1117</v>
      </c>
      <c r="B272" s="121" t="s">
        <v>1760</v>
      </c>
      <c r="C272" s="121" t="s">
        <v>1759</v>
      </c>
      <c r="D272" s="121" t="s">
        <v>891</v>
      </c>
      <c r="E272" s="121">
        <v>1</v>
      </c>
      <c r="F272" s="122">
        <v>3</v>
      </c>
    </row>
    <row r="273" spans="1:6">
      <c r="A273" s="123"/>
      <c r="B273" s="123"/>
      <c r="C273" s="123"/>
      <c r="D273" s="123"/>
      <c r="E273" s="124">
        <v>2</v>
      </c>
      <c r="F273" s="125">
        <v>2</v>
      </c>
    </row>
    <row r="274" spans="1:6">
      <c r="A274" s="123"/>
      <c r="B274" s="123"/>
      <c r="C274" s="123"/>
      <c r="D274" s="123"/>
      <c r="E274" s="124" t="s">
        <v>1862</v>
      </c>
      <c r="F274" s="125">
        <v>2</v>
      </c>
    </row>
    <row r="275" spans="1:6">
      <c r="A275" s="121" t="s">
        <v>1094</v>
      </c>
      <c r="B275" s="121" t="s">
        <v>1095</v>
      </c>
      <c r="C275" s="121" t="s">
        <v>1065</v>
      </c>
      <c r="D275" s="121" t="s">
        <v>891</v>
      </c>
      <c r="E275" s="121">
        <v>5</v>
      </c>
      <c r="F275" s="122">
        <v>1</v>
      </c>
    </row>
    <row r="276" spans="1:6">
      <c r="A276" s="123"/>
      <c r="B276" s="123"/>
      <c r="C276" s="123"/>
      <c r="D276" s="123"/>
      <c r="E276" s="124">
        <v>6</v>
      </c>
      <c r="F276" s="125">
        <v>1</v>
      </c>
    </row>
    <row r="277" spans="1:6">
      <c r="A277" s="123"/>
      <c r="B277" s="123"/>
      <c r="C277" s="123"/>
      <c r="D277" s="123"/>
      <c r="E277" s="124">
        <v>7</v>
      </c>
      <c r="F277" s="125">
        <v>2</v>
      </c>
    </row>
    <row r="278" spans="1:6">
      <c r="A278" s="123"/>
      <c r="B278" s="123"/>
      <c r="C278" s="123"/>
      <c r="D278" s="123"/>
      <c r="E278" s="124">
        <v>8</v>
      </c>
      <c r="F278" s="125">
        <v>1</v>
      </c>
    </row>
    <row r="279" spans="1:6">
      <c r="A279" s="123"/>
      <c r="B279" s="123"/>
      <c r="C279" s="123"/>
      <c r="D279" s="123"/>
      <c r="E279" s="124">
        <v>9</v>
      </c>
      <c r="F279" s="125">
        <v>2</v>
      </c>
    </row>
    <row r="280" spans="1:6">
      <c r="A280" s="123"/>
      <c r="B280" s="123"/>
      <c r="C280" s="123"/>
      <c r="D280" s="123"/>
      <c r="E280" s="124">
        <v>12</v>
      </c>
      <c r="F280" s="125">
        <v>1</v>
      </c>
    </row>
    <row r="281" spans="1:6">
      <c r="A281" s="123"/>
      <c r="B281" s="123"/>
      <c r="C281" s="123"/>
      <c r="D281" s="123"/>
      <c r="E281" s="124">
        <v>15</v>
      </c>
      <c r="F281" s="125">
        <v>1</v>
      </c>
    </row>
    <row r="282" spans="1:6">
      <c r="A282" s="123"/>
      <c r="B282" s="121" t="s">
        <v>1097</v>
      </c>
      <c r="C282" s="121" t="s">
        <v>2058</v>
      </c>
      <c r="D282" s="121" t="s">
        <v>891</v>
      </c>
      <c r="E282" s="121" t="s">
        <v>1901</v>
      </c>
      <c r="F282" s="122">
        <v>2</v>
      </c>
    </row>
    <row r="283" spans="1:6">
      <c r="A283" s="123"/>
      <c r="B283" s="121" t="s">
        <v>1096</v>
      </c>
      <c r="C283" s="121" t="s">
        <v>1080</v>
      </c>
      <c r="D283" s="121" t="s">
        <v>891</v>
      </c>
      <c r="E283" s="121">
        <v>1</v>
      </c>
      <c r="F283" s="122">
        <v>1</v>
      </c>
    </row>
    <row r="284" spans="1:6">
      <c r="A284" s="123"/>
      <c r="B284" s="123"/>
      <c r="C284" s="123"/>
      <c r="D284" s="123"/>
      <c r="E284" s="124">
        <v>2</v>
      </c>
      <c r="F284" s="125">
        <v>5</v>
      </c>
    </row>
    <row r="285" spans="1:6">
      <c r="A285" s="123"/>
      <c r="B285" s="123"/>
      <c r="C285" s="123"/>
      <c r="D285" s="123"/>
      <c r="E285" s="124">
        <v>3</v>
      </c>
      <c r="F285" s="125">
        <v>2</v>
      </c>
    </row>
    <row r="286" spans="1:6">
      <c r="A286" s="123"/>
      <c r="B286" s="123"/>
      <c r="C286" s="123"/>
      <c r="D286" s="123"/>
      <c r="E286" s="124">
        <v>5</v>
      </c>
      <c r="F286" s="125">
        <v>1</v>
      </c>
    </row>
    <row r="287" spans="1:6">
      <c r="A287" s="123"/>
      <c r="B287" s="123"/>
      <c r="C287" s="121" t="s">
        <v>1900</v>
      </c>
      <c r="D287" s="121" t="s">
        <v>891</v>
      </c>
      <c r="E287" s="121" t="s">
        <v>1901</v>
      </c>
      <c r="F287" s="122">
        <v>10</v>
      </c>
    </row>
    <row r="288" spans="1:6">
      <c r="A288" s="121" t="s">
        <v>1090</v>
      </c>
      <c r="B288" s="121" t="s">
        <v>1104</v>
      </c>
      <c r="C288" s="121" t="s">
        <v>1093</v>
      </c>
      <c r="D288" s="121" t="s">
        <v>891</v>
      </c>
      <c r="E288" s="121">
        <v>1</v>
      </c>
      <c r="F288" s="122">
        <v>1</v>
      </c>
    </row>
    <row r="289" spans="1:6">
      <c r="A289" s="123"/>
      <c r="B289" s="121" t="s">
        <v>1108</v>
      </c>
      <c r="C289" s="121" t="s">
        <v>1107</v>
      </c>
      <c r="D289" s="121" t="s">
        <v>891</v>
      </c>
      <c r="E289" s="121">
        <v>2</v>
      </c>
      <c r="F289" s="122">
        <v>1</v>
      </c>
    </row>
    <row r="290" spans="1:6">
      <c r="A290" s="123"/>
      <c r="B290" s="121" t="s">
        <v>1110</v>
      </c>
      <c r="C290" s="121" t="s">
        <v>1109</v>
      </c>
      <c r="D290" s="121" t="s">
        <v>891</v>
      </c>
      <c r="E290" s="121">
        <v>4</v>
      </c>
      <c r="F290" s="122">
        <v>1</v>
      </c>
    </row>
    <row r="291" spans="1:6">
      <c r="A291" s="123"/>
      <c r="B291" s="121" t="s">
        <v>1106</v>
      </c>
      <c r="C291" s="121" t="s">
        <v>1105</v>
      </c>
      <c r="D291" s="121" t="s">
        <v>891</v>
      </c>
      <c r="E291" s="121">
        <v>2</v>
      </c>
      <c r="F291" s="122">
        <v>1</v>
      </c>
    </row>
    <row r="292" spans="1:6">
      <c r="A292" s="123"/>
      <c r="B292" s="121" t="s">
        <v>1112</v>
      </c>
      <c r="C292" s="121" t="s">
        <v>1111</v>
      </c>
      <c r="D292" s="121" t="s">
        <v>891</v>
      </c>
      <c r="E292" s="121">
        <v>1</v>
      </c>
      <c r="F292" s="122">
        <v>1</v>
      </c>
    </row>
    <row r="293" spans="1:6">
      <c r="A293" s="123"/>
      <c r="B293" s="121" t="s">
        <v>1089</v>
      </c>
      <c r="C293" s="121" t="s">
        <v>1088</v>
      </c>
      <c r="D293" s="121" t="s">
        <v>891</v>
      </c>
      <c r="E293" s="121">
        <v>1</v>
      </c>
      <c r="F293" s="122">
        <v>1</v>
      </c>
    </row>
    <row r="294" spans="1:6">
      <c r="A294" s="123"/>
      <c r="B294" s="121" t="s">
        <v>1092</v>
      </c>
      <c r="C294" s="121" t="s">
        <v>1091</v>
      </c>
      <c r="D294" s="121" t="s">
        <v>891</v>
      </c>
      <c r="E294" s="121">
        <v>1</v>
      </c>
      <c r="F294" s="122">
        <v>1</v>
      </c>
    </row>
    <row r="295" spans="1:6">
      <c r="A295" s="121" t="s">
        <v>838</v>
      </c>
      <c r="B295" s="121">
        <v>3022218</v>
      </c>
      <c r="C295" s="121" t="s">
        <v>841</v>
      </c>
      <c r="D295" s="121" t="s">
        <v>891</v>
      </c>
      <c r="E295" s="121">
        <v>2</v>
      </c>
      <c r="F295" s="122">
        <v>1</v>
      </c>
    </row>
    <row r="296" spans="1:6">
      <c r="A296" s="123"/>
      <c r="B296" s="121">
        <v>3030336</v>
      </c>
      <c r="C296" s="121" t="s">
        <v>842</v>
      </c>
      <c r="D296" s="121" t="s">
        <v>891</v>
      </c>
      <c r="E296" s="121">
        <v>2</v>
      </c>
      <c r="F296" s="122">
        <v>1</v>
      </c>
    </row>
    <row r="297" spans="1:6">
      <c r="A297" s="123"/>
      <c r="B297" s="121">
        <v>3044102</v>
      </c>
      <c r="C297" s="121" t="s">
        <v>837</v>
      </c>
      <c r="D297" s="121" t="s">
        <v>891</v>
      </c>
      <c r="E297" s="121">
        <v>3</v>
      </c>
      <c r="F297" s="122">
        <v>1</v>
      </c>
    </row>
    <row r="298" spans="1:6">
      <c r="A298" s="123"/>
      <c r="B298" s="121">
        <v>3044115</v>
      </c>
      <c r="C298" s="121" t="s">
        <v>839</v>
      </c>
      <c r="D298" s="121" t="s">
        <v>891</v>
      </c>
      <c r="E298" s="121">
        <v>3</v>
      </c>
      <c r="F298" s="122">
        <v>1</v>
      </c>
    </row>
    <row r="299" spans="1:6">
      <c r="A299" s="123"/>
      <c r="B299" s="121">
        <v>3047028</v>
      </c>
      <c r="C299" s="121" t="s">
        <v>840</v>
      </c>
      <c r="D299" s="121" t="s">
        <v>891</v>
      </c>
      <c r="E299" s="121">
        <v>1</v>
      </c>
      <c r="F299" s="122">
        <v>1</v>
      </c>
    </row>
    <row r="300" spans="1:6">
      <c r="A300" s="121" t="s">
        <v>833</v>
      </c>
      <c r="B300" s="121" t="s">
        <v>832</v>
      </c>
      <c r="C300" s="121" t="s">
        <v>1085</v>
      </c>
      <c r="D300" s="121" t="s">
        <v>891</v>
      </c>
      <c r="E300" s="121">
        <v>1</v>
      </c>
      <c r="F300" s="122">
        <v>2</v>
      </c>
    </row>
    <row r="301" spans="1:6">
      <c r="A301" s="121" t="s">
        <v>953</v>
      </c>
      <c r="B301" s="121" t="s">
        <v>1002</v>
      </c>
      <c r="C301" s="121" t="s">
        <v>1001</v>
      </c>
      <c r="D301" s="121" t="s">
        <v>916</v>
      </c>
      <c r="E301" s="121">
        <v>2</v>
      </c>
      <c r="F301" s="122">
        <v>1</v>
      </c>
    </row>
    <row r="302" spans="1:6">
      <c r="A302" s="123"/>
      <c r="B302" s="121" t="s">
        <v>994</v>
      </c>
      <c r="C302" s="121" t="s">
        <v>993</v>
      </c>
      <c r="D302" s="121" t="s">
        <v>916</v>
      </c>
      <c r="E302" s="121">
        <v>1</v>
      </c>
      <c r="F302" s="122">
        <v>1</v>
      </c>
    </row>
    <row r="303" spans="1:6">
      <c r="A303" s="123"/>
      <c r="B303" s="123"/>
      <c r="C303" s="123"/>
      <c r="D303" s="123"/>
      <c r="E303" s="124">
        <v>3</v>
      </c>
      <c r="F303" s="125">
        <v>1</v>
      </c>
    </row>
    <row r="304" spans="1:6">
      <c r="A304" s="123"/>
      <c r="B304" s="121" t="s">
        <v>1009</v>
      </c>
      <c r="C304" s="121" t="s">
        <v>1008</v>
      </c>
      <c r="D304" s="121" t="s">
        <v>916</v>
      </c>
      <c r="E304" s="121">
        <v>1</v>
      </c>
      <c r="F304" s="122">
        <v>2</v>
      </c>
    </row>
    <row r="305" spans="1:6">
      <c r="A305" s="123"/>
      <c r="B305" s="121" t="s">
        <v>1048</v>
      </c>
      <c r="C305" s="121" t="s">
        <v>1047</v>
      </c>
      <c r="D305" s="121" t="s">
        <v>916</v>
      </c>
      <c r="E305" s="121">
        <v>1</v>
      </c>
      <c r="F305" s="122">
        <v>2</v>
      </c>
    </row>
    <row r="306" spans="1:6">
      <c r="A306" s="123"/>
      <c r="B306" s="121" t="s">
        <v>1004</v>
      </c>
      <c r="C306" s="121" t="s">
        <v>1003</v>
      </c>
      <c r="D306" s="121" t="s">
        <v>891</v>
      </c>
      <c r="E306" s="121">
        <v>1</v>
      </c>
      <c r="F306" s="122">
        <v>1</v>
      </c>
    </row>
    <row r="307" spans="1:6">
      <c r="A307" s="123"/>
      <c r="B307" s="123"/>
      <c r="C307" s="123"/>
      <c r="D307" s="123"/>
      <c r="E307" s="124">
        <v>3</v>
      </c>
      <c r="F307" s="125">
        <v>1</v>
      </c>
    </row>
    <row r="308" spans="1:6">
      <c r="A308" s="123"/>
      <c r="B308" s="121" t="s">
        <v>952</v>
      </c>
      <c r="C308" s="121" t="s">
        <v>951</v>
      </c>
      <c r="D308" s="121" t="s">
        <v>891</v>
      </c>
      <c r="E308" s="121">
        <v>2</v>
      </c>
      <c r="F308" s="122">
        <v>8</v>
      </c>
    </row>
    <row r="309" spans="1:6">
      <c r="A309" s="123"/>
      <c r="B309" s="123"/>
      <c r="C309" s="123"/>
      <c r="D309" s="123"/>
      <c r="E309" s="124">
        <v>4</v>
      </c>
      <c r="F309" s="125">
        <v>1</v>
      </c>
    </row>
    <row r="310" spans="1:6">
      <c r="A310" s="123"/>
      <c r="B310" s="121" t="s">
        <v>996</v>
      </c>
      <c r="C310" s="121" t="s">
        <v>995</v>
      </c>
      <c r="D310" s="121" t="s">
        <v>916</v>
      </c>
      <c r="E310" s="121">
        <v>1</v>
      </c>
      <c r="F310" s="122">
        <v>1</v>
      </c>
    </row>
    <row r="311" spans="1:6">
      <c r="A311" s="123"/>
      <c r="B311" s="123"/>
      <c r="C311" s="123"/>
      <c r="D311" s="123"/>
      <c r="E311" s="124">
        <v>3</v>
      </c>
      <c r="F311" s="125">
        <v>1</v>
      </c>
    </row>
    <row r="312" spans="1:6">
      <c r="A312" s="123"/>
      <c r="B312" s="121" t="s">
        <v>1054</v>
      </c>
      <c r="C312" s="121" t="s">
        <v>1053</v>
      </c>
      <c r="D312" s="121" t="s">
        <v>891</v>
      </c>
      <c r="E312" s="121">
        <v>1</v>
      </c>
      <c r="F312" s="122">
        <v>1</v>
      </c>
    </row>
    <row r="313" spans="1:6">
      <c r="A313" s="123"/>
      <c r="B313" s="121" t="s">
        <v>990</v>
      </c>
      <c r="C313" s="121" t="s">
        <v>989</v>
      </c>
      <c r="D313" s="121" t="s">
        <v>891</v>
      </c>
      <c r="E313" s="121">
        <v>3</v>
      </c>
      <c r="F313" s="122">
        <v>1</v>
      </c>
    </row>
    <row r="314" spans="1:6">
      <c r="A314" s="123"/>
      <c r="B314" s="121" t="s">
        <v>1011</v>
      </c>
      <c r="C314" s="121" t="s">
        <v>1010</v>
      </c>
      <c r="D314" s="121" t="s">
        <v>916</v>
      </c>
      <c r="E314" s="121">
        <v>12</v>
      </c>
      <c r="F314" s="122">
        <v>1</v>
      </c>
    </row>
    <row r="315" spans="1:6">
      <c r="A315" s="123"/>
      <c r="B315" s="121" t="s">
        <v>963</v>
      </c>
      <c r="C315" s="121" t="s">
        <v>970</v>
      </c>
      <c r="D315" s="121" t="s">
        <v>865</v>
      </c>
      <c r="E315" s="121">
        <v>1</v>
      </c>
      <c r="F315" s="122">
        <v>5</v>
      </c>
    </row>
    <row r="316" spans="1:6">
      <c r="A316" s="123"/>
      <c r="B316" s="123"/>
      <c r="C316" s="121" t="s">
        <v>962</v>
      </c>
      <c r="D316" s="121" t="s">
        <v>891</v>
      </c>
      <c r="E316" s="121">
        <v>1</v>
      </c>
      <c r="F316" s="122">
        <v>1</v>
      </c>
    </row>
    <row r="317" spans="1:6">
      <c r="A317" s="123"/>
      <c r="B317" s="123"/>
      <c r="C317" s="123"/>
      <c r="D317" s="121" t="s">
        <v>865</v>
      </c>
      <c r="E317" s="121">
        <v>1</v>
      </c>
      <c r="F317" s="122">
        <v>2</v>
      </c>
    </row>
    <row r="318" spans="1:6">
      <c r="A318" s="123"/>
      <c r="B318" s="121" t="s">
        <v>1013</v>
      </c>
      <c r="C318" s="121" t="s">
        <v>1012</v>
      </c>
      <c r="D318" s="121" t="s">
        <v>891</v>
      </c>
      <c r="E318" s="121">
        <v>1</v>
      </c>
      <c r="F318" s="122">
        <v>9</v>
      </c>
    </row>
    <row r="319" spans="1:6">
      <c r="A319" s="123"/>
      <c r="B319" s="123"/>
      <c r="C319" s="123"/>
      <c r="D319" s="123"/>
      <c r="E319" s="124">
        <v>4</v>
      </c>
      <c r="F319" s="125">
        <v>1</v>
      </c>
    </row>
    <row r="320" spans="1:6">
      <c r="A320" s="123"/>
      <c r="B320" s="121" t="s">
        <v>988</v>
      </c>
      <c r="C320" s="121" t="s">
        <v>951</v>
      </c>
      <c r="D320" s="121" t="s">
        <v>891</v>
      </c>
      <c r="E320" s="121">
        <v>10</v>
      </c>
      <c r="F320" s="122">
        <v>1</v>
      </c>
    </row>
    <row r="321" spans="1:6">
      <c r="A321" s="123"/>
      <c r="B321" s="121" t="s">
        <v>1052</v>
      </c>
      <c r="C321" s="121" t="s">
        <v>1051</v>
      </c>
      <c r="D321" s="121" t="s">
        <v>891</v>
      </c>
      <c r="E321" s="121">
        <v>3</v>
      </c>
      <c r="F321" s="122">
        <v>1</v>
      </c>
    </row>
    <row r="322" spans="1:6">
      <c r="A322" s="123"/>
      <c r="B322" s="121" t="s">
        <v>955</v>
      </c>
      <c r="C322" s="121" t="s">
        <v>954</v>
      </c>
      <c r="D322" s="121" t="s">
        <v>916</v>
      </c>
      <c r="E322" s="121">
        <v>1</v>
      </c>
      <c r="F322" s="122">
        <v>8</v>
      </c>
    </row>
    <row r="323" spans="1:6">
      <c r="A323" s="123"/>
      <c r="B323" s="121" t="s">
        <v>957</v>
      </c>
      <c r="C323" s="121" t="s">
        <v>956</v>
      </c>
      <c r="D323" s="121" t="s">
        <v>916</v>
      </c>
      <c r="E323" s="121">
        <v>1</v>
      </c>
      <c r="F323" s="122">
        <v>8</v>
      </c>
    </row>
    <row r="324" spans="1:6">
      <c r="A324" s="123"/>
      <c r="B324" s="121" t="s">
        <v>959</v>
      </c>
      <c r="C324" s="121" t="s">
        <v>958</v>
      </c>
      <c r="D324" s="121" t="s">
        <v>916</v>
      </c>
      <c r="E324" s="121">
        <v>1</v>
      </c>
      <c r="F324" s="122">
        <v>8</v>
      </c>
    </row>
    <row r="325" spans="1:6">
      <c r="A325" s="123"/>
      <c r="B325" s="121" t="s">
        <v>961</v>
      </c>
      <c r="C325" s="121" t="s">
        <v>960</v>
      </c>
      <c r="D325" s="121" t="s">
        <v>916</v>
      </c>
      <c r="E325" s="121">
        <v>1</v>
      </c>
      <c r="F325" s="122">
        <v>8</v>
      </c>
    </row>
    <row r="326" spans="1:6">
      <c r="A326" s="123"/>
      <c r="B326" s="121" t="s">
        <v>1055</v>
      </c>
      <c r="C326" s="121" t="s">
        <v>991</v>
      </c>
      <c r="D326" s="121" t="s">
        <v>916</v>
      </c>
      <c r="E326" s="121">
        <v>1</v>
      </c>
      <c r="F326" s="122">
        <v>1</v>
      </c>
    </row>
    <row r="327" spans="1:6">
      <c r="A327" s="123"/>
      <c r="B327" s="121" t="s">
        <v>992</v>
      </c>
      <c r="C327" s="121" t="s">
        <v>991</v>
      </c>
      <c r="D327" s="121" t="s">
        <v>916</v>
      </c>
      <c r="E327" s="121">
        <v>3</v>
      </c>
      <c r="F327" s="122">
        <v>1</v>
      </c>
    </row>
    <row r="328" spans="1:6">
      <c r="A328" s="123"/>
      <c r="B328" s="121" t="s">
        <v>1059</v>
      </c>
      <c r="C328" s="121" t="s">
        <v>1058</v>
      </c>
      <c r="D328" s="121" t="s">
        <v>916</v>
      </c>
      <c r="E328" s="121">
        <v>1</v>
      </c>
      <c r="F328" s="122">
        <v>1</v>
      </c>
    </row>
    <row r="329" spans="1:6">
      <c r="A329" s="123"/>
      <c r="B329" s="121" t="s">
        <v>1057</v>
      </c>
      <c r="C329" s="121" t="s">
        <v>1056</v>
      </c>
      <c r="D329" s="121" t="s">
        <v>916</v>
      </c>
      <c r="E329" s="121">
        <v>1</v>
      </c>
      <c r="F329" s="122">
        <v>1</v>
      </c>
    </row>
    <row r="330" spans="1:6">
      <c r="A330" s="123"/>
      <c r="B330" s="121" t="s">
        <v>1000</v>
      </c>
      <c r="C330" s="121" t="s">
        <v>999</v>
      </c>
      <c r="D330" s="121" t="s">
        <v>916</v>
      </c>
      <c r="E330" s="121">
        <v>3</v>
      </c>
      <c r="F330" s="122">
        <v>1</v>
      </c>
    </row>
    <row r="331" spans="1:6">
      <c r="A331" s="123"/>
      <c r="B331" s="121" t="s">
        <v>998</v>
      </c>
      <c r="C331" s="121" t="s">
        <v>997</v>
      </c>
      <c r="D331" s="121" t="s">
        <v>916</v>
      </c>
      <c r="E331" s="121">
        <v>3</v>
      </c>
      <c r="F331" s="122">
        <v>1</v>
      </c>
    </row>
    <row r="332" spans="1:6">
      <c r="A332" s="121" t="s">
        <v>2061</v>
      </c>
      <c r="B332" s="121" t="s">
        <v>2060</v>
      </c>
      <c r="C332" s="121" t="s">
        <v>617</v>
      </c>
      <c r="D332" s="121" t="s">
        <v>891</v>
      </c>
      <c r="E332" s="121" t="s">
        <v>1901</v>
      </c>
      <c r="F332" s="122">
        <v>1</v>
      </c>
    </row>
    <row r="333" spans="1:6">
      <c r="A333" s="123"/>
      <c r="B333" s="123"/>
      <c r="C333" s="121" t="s">
        <v>2059</v>
      </c>
      <c r="D333" s="121" t="s">
        <v>891</v>
      </c>
      <c r="E333" s="121" t="s">
        <v>1901</v>
      </c>
      <c r="F333" s="122">
        <v>1</v>
      </c>
    </row>
    <row r="334" spans="1:6">
      <c r="A334" s="123"/>
      <c r="B334" s="121" t="s">
        <v>616</v>
      </c>
      <c r="C334" s="121" t="s">
        <v>2059</v>
      </c>
      <c r="D334" s="121" t="s">
        <v>891</v>
      </c>
      <c r="E334" s="121" t="s">
        <v>1862</v>
      </c>
      <c r="F334" s="122">
        <v>1</v>
      </c>
    </row>
    <row r="335" spans="1:6">
      <c r="A335" s="121" t="s">
        <v>1892</v>
      </c>
      <c r="B335" s="121" t="s">
        <v>865</v>
      </c>
      <c r="C335" s="121" t="s">
        <v>1891</v>
      </c>
      <c r="D335" s="121" t="s">
        <v>891</v>
      </c>
      <c r="E335" s="121">
        <v>1</v>
      </c>
      <c r="F335" s="122">
        <v>1</v>
      </c>
    </row>
    <row r="336" spans="1:6">
      <c r="A336" s="121" t="s">
        <v>594</v>
      </c>
      <c r="B336" s="121" t="s">
        <v>593</v>
      </c>
      <c r="C336" s="121" t="s">
        <v>590</v>
      </c>
      <c r="D336" s="121" t="s">
        <v>891</v>
      </c>
      <c r="E336" s="121" t="s">
        <v>1862</v>
      </c>
      <c r="F336" s="122">
        <v>1</v>
      </c>
    </row>
    <row r="337" spans="1:6">
      <c r="A337" s="121" t="s">
        <v>2114</v>
      </c>
      <c r="B337" s="121" t="s">
        <v>2113</v>
      </c>
      <c r="C337" s="121" t="s">
        <v>2112</v>
      </c>
      <c r="D337" s="121" t="s">
        <v>916</v>
      </c>
      <c r="E337" s="121" t="s">
        <v>914</v>
      </c>
      <c r="F337" s="122">
        <v>1</v>
      </c>
    </row>
    <row r="338" spans="1:6">
      <c r="A338" s="123"/>
      <c r="B338" s="121" t="s">
        <v>2116</v>
      </c>
      <c r="C338" s="121" t="s">
        <v>2115</v>
      </c>
      <c r="D338" s="121" t="s">
        <v>891</v>
      </c>
      <c r="E338" s="121" t="s">
        <v>914</v>
      </c>
      <c r="F338" s="122">
        <v>1</v>
      </c>
    </row>
    <row r="339" spans="1:6">
      <c r="A339" s="121" t="s">
        <v>1073</v>
      </c>
      <c r="B339" s="121" t="s">
        <v>1072</v>
      </c>
      <c r="C339" s="121" t="s">
        <v>1071</v>
      </c>
      <c r="D339" s="121" t="s">
        <v>891</v>
      </c>
      <c r="E339" s="121">
        <v>2</v>
      </c>
      <c r="F339" s="122">
        <v>5</v>
      </c>
    </row>
    <row r="340" spans="1:6">
      <c r="A340" s="123"/>
      <c r="B340" s="123"/>
      <c r="C340" s="123"/>
      <c r="D340" s="123"/>
      <c r="E340" s="124">
        <v>5</v>
      </c>
      <c r="F340" s="125">
        <v>1</v>
      </c>
    </row>
    <row r="341" spans="1:6">
      <c r="A341" s="123"/>
      <c r="B341" s="123"/>
      <c r="C341" s="123"/>
      <c r="D341" s="123"/>
      <c r="E341" s="124">
        <v>6</v>
      </c>
      <c r="F341" s="125">
        <v>1</v>
      </c>
    </row>
    <row r="342" spans="1:6">
      <c r="A342" s="123"/>
      <c r="B342" s="123"/>
      <c r="C342" s="123"/>
      <c r="D342" s="123"/>
      <c r="E342" s="124">
        <v>13</v>
      </c>
      <c r="F342" s="125">
        <v>1</v>
      </c>
    </row>
    <row r="343" spans="1:6">
      <c r="A343" s="123"/>
      <c r="B343" s="121" t="s">
        <v>1100</v>
      </c>
      <c r="C343" s="121" t="s">
        <v>1099</v>
      </c>
      <c r="D343" s="121" t="s">
        <v>891</v>
      </c>
      <c r="E343" s="121">
        <v>4</v>
      </c>
      <c r="F343" s="122">
        <v>1</v>
      </c>
    </row>
    <row r="344" spans="1:6">
      <c r="A344" s="121" t="s">
        <v>1020</v>
      </c>
      <c r="B344" s="121" t="s">
        <v>1019</v>
      </c>
      <c r="C344" s="121" t="s">
        <v>2132</v>
      </c>
      <c r="D344" s="121" t="s">
        <v>1021</v>
      </c>
      <c r="E344" s="121">
        <v>1</v>
      </c>
      <c r="F344" s="122">
        <v>1</v>
      </c>
    </row>
    <row r="345" spans="1:6">
      <c r="A345" s="123"/>
      <c r="B345" s="123"/>
      <c r="C345" s="121" t="s">
        <v>2131</v>
      </c>
      <c r="D345" s="121" t="s">
        <v>1021</v>
      </c>
      <c r="E345" s="121">
        <v>1</v>
      </c>
      <c r="F345" s="122">
        <v>1</v>
      </c>
    </row>
    <row r="346" spans="1:6">
      <c r="A346" s="121" t="s">
        <v>1366</v>
      </c>
      <c r="B346" s="121" t="s">
        <v>1365</v>
      </c>
      <c r="C346" s="121" t="s">
        <v>1364</v>
      </c>
      <c r="D346" s="121" t="s">
        <v>891</v>
      </c>
      <c r="E346" s="121">
        <v>6</v>
      </c>
      <c r="F346" s="122">
        <v>1</v>
      </c>
    </row>
    <row r="347" spans="1:6">
      <c r="A347" s="123"/>
      <c r="B347" s="123"/>
      <c r="C347" s="123"/>
      <c r="D347" s="123"/>
      <c r="E347" s="124">
        <v>9</v>
      </c>
      <c r="F347" s="125">
        <v>5</v>
      </c>
    </row>
    <row r="348" spans="1:6">
      <c r="A348" s="123"/>
      <c r="B348" s="123"/>
      <c r="C348" s="123"/>
      <c r="D348" s="123"/>
      <c r="E348" s="124">
        <v>12</v>
      </c>
      <c r="F348" s="125">
        <v>3</v>
      </c>
    </row>
    <row r="349" spans="1:6">
      <c r="A349" s="123"/>
      <c r="B349" s="123"/>
      <c r="C349" s="123"/>
      <c r="D349" s="123"/>
      <c r="E349" s="124">
        <v>63</v>
      </c>
      <c r="F349" s="125">
        <v>1</v>
      </c>
    </row>
    <row r="350" spans="1:6">
      <c r="A350" s="121" t="s">
        <v>2047</v>
      </c>
      <c r="B350" s="121" t="s">
        <v>2049</v>
      </c>
      <c r="C350" s="121" t="s">
        <v>2048</v>
      </c>
      <c r="D350" s="121" t="s">
        <v>891</v>
      </c>
      <c r="E350" s="121">
        <v>2</v>
      </c>
      <c r="F350" s="122">
        <v>1</v>
      </c>
    </row>
    <row r="351" spans="1:6">
      <c r="A351" s="123"/>
      <c r="B351" s="121" t="s">
        <v>2051</v>
      </c>
      <c r="C351" s="121" t="s">
        <v>2050</v>
      </c>
      <c r="D351" s="121" t="s">
        <v>891</v>
      </c>
      <c r="E351" s="121" t="s">
        <v>1862</v>
      </c>
      <c r="F351" s="122">
        <v>1</v>
      </c>
    </row>
    <row r="352" spans="1:6">
      <c r="A352" s="123"/>
      <c r="B352" s="121" t="s">
        <v>2046</v>
      </c>
      <c r="C352" s="121" t="s">
        <v>2045</v>
      </c>
      <c r="D352" s="121" t="s">
        <v>891</v>
      </c>
      <c r="E352" s="121">
        <v>2</v>
      </c>
      <c r="F352" s="122">
        <v>1</v>
      </c>
    </row>
    <row r="353" spans="1:6">
      <c r="A353" s="121" t="s">
        <v>1747</v>
      </c>
      <c r="B353" s="121" t="s">
        <v>1746</v>
      </c>
      <c r="C353" s="121" t="s">
        <v>1745</v>
      </c>
      <c r="D353" s="121" t="s">
        <v>891</v>
      </c>
      <c r="E353" s="121">
        <v>500</v>
      </c>
      <c r="F353" s="122">
        <v>1</v>
      </c>
    </row>
    <row r="354" spans="1:6">
      <c r="A354" s="121" t="s">
        <v>1773</v>
      </c>
      <c r="B354" s="121" t="s">
        <v>1772</v>
      </c>
      <c r="C354" s="121" t="s">
        <v>1771</v>
      </c>
      <c r="D354" s="121" t="s">
        <v>891</v>
      </c>
      <c r="E354" s="121">
        <v>50</v>
      </c>
      <c r="F354" s="122">
        <v>1</v>
      </c>
    </row>
    <row r="355" spans="1:6">
      <c r="A355" s="121" t="s">
        <v>2096</v>
      </c>
      <c r="B355" s="121" t="s">
        <v>2095</v>
      </c>
      <c r="C355" s="121" t="s">
        <v>2094</v>
      </c>
      <c r="D355" s="121" t="s">
        <v>891</v>
      </c>
      <c r="E355" s="121" t="s">
        <v>1862</v>
      </c>
      <c r="F355" s="122">
        <v>1</v>
      </c>
    </row>
    <row r="356" spans="1:6">
      <c r="A356" s="121" t="s">
        <v>1779</v>
      </c>
      <c r="B356" s="121" t="s">
        <v>1778</v>
      </c>
      <c r="C356" s="121" t="s">
        <v>1777</v>
      </c>
      <c r="D356" s="121" t="s">
        <v>891</v>
      </c>
      <c r="E356" s="121">
        <v>2</v>
      </c>
      <c r="F356" s="122">
        <v>1</v>
      </c>
    </row>
    <row r="357" spans="1:6">
      <c r="A357" s="121" t="s">
        <v>907</v>
      </c>
      <c r="B357" s="121">
        <v>2140</v>
      </c>
      <c r="C357" s="121" t="s">
        <v>964</v>
      </c>
      <c r="D357" s="121" t="s">
        <v>891</v>
      </c>
      <c r="E357" s="121">
        <v>2</v>
      </c>
      <c r="F357" s="122">
        <v>10</v>
      </c>
    </row>
    <row r="358" spans="1:6">
      <c r="A358" s="123"/>
      <c r="B358" s="121">
        <v>35022</v>
      </c>
      <c r="C358" s="121" t="s">
        <v>1023</v>
      </c>
      <c r="D358" s="121" t="s">
        <v>906</v>
      </c>
      <c r="E358" s="121">
        <v>330</v>
      </c>
      <c r="F358" s="122">
        <v>1</v>
      </c>
    </row>
    <row r="359" spans="1:6">
      <c r="A359" s="123"/>
      <c r="B359" s="121">
        <v>35522</v>
      </c>
      <c r="C359" s="121" t="s">
        <v>1024</v>
      </c>
      <c r="D359" s="121" t="s">
        <v>906</v>
      </c>
      <c r="E359" s="121">
        <v>330</v>
      </c>
      <c r="F359" s="122">
        <v>1</v>
      </c>
    </row>
    <row r="360" spans="1:6">
      <c r="A360" s="123"/>
      <c r="B360" s="121">
        <v>36002</v>
      </c>
      <c r="C360" s="121" t="s">
        <v>1025</v>
      </c>
      <c r="D360" s="121" t="s">
        <v>891</v>
      </c>
      <c r="E360" s="121">
        <v>8</v>
      </c>
      <c r="F360" s="122">
        <v>1</v>
      </c>
    </row>
    <row r="361" spans="1:6">
      <c r="A361" s="123"/>
      <c r="B361" s="121">
        <v>36122</v>
      </c>
      <c r="C361" s="121" t="s">
        <v>1026</v>
      </c>
      <c r="D361" s="121" t="s">
        <v>891</v>
      </c>
      <c r="E361" s="121">
        <v>18</v>
      </c>
      <c r="F361" s="122">
        <v>1</v>
      </c>
    </row>
    <row r="362" spans="1:6">
      <c r="A362" s="123"/>
      <c r="B362" s="121">
        <v>37301</v>
      </c>
      <c r="C362" s="121" t="s">
        <v>1031</v>
      </c>
      <c r="D362" s="121" t="s">
        <v>891</v>
      </c>
      <c r="E362" s="121">
        <v>140</v>
      </c>
      <c r="F362" s="122">
        <v>1</v>
      </c>
    </row>
    <row r="363" spans="1:6">
      <c r="A363" s="123"/>
      <c r="B363" s="121">
        <v>37501</v>
      </c>
      <c r="C363" s="121" t="s">
        <v>1032</v>
      </c>
      <c r="D363" s="121" t="s">
        <v>891</v>
      </c>
      <c r="E363" s="121">
        <v>140</v>
      </c>
      <c r="F363" s="122">
        <v>1</v>
      </c>
    </row>
    <row r="364" spans="1:6">
      <c r="A364" s="123"/>
      <c r="B364" s="121">
        <v>38002</v>
      </c>
      <c r="C364" s="121" t="s">
        <v>1027</v>
      </c>
      <c r="D364" s="121" t="s">
        <v>891</v>
      </c>
      <c r="E364" s="121">
        <v>8</v>
      </c>
      <c r="F364" s="122">
        <v>1</v>
      </c>
    </row>
    <row r="365" spans="1:6">
      <c r="A365" s="123"/>
      <c r="B365" s="121">
        <v>38042</v>
      </c>
      <c r="C365" s="121" t="s">
        <v>1028</v>
      </c>
      <c r="D365" s="121" t="s">
        <v>891</v>
      </c>
      <c r="E365" s="121">
        <v>18</v>
      </c>
      <c r="F365" s="122">
        <v>1</v>
      </c>
    </row>
    <row r="366" spans="1:6">
      <c r="A366" s="123"/>
      <c r="B366" s="121">
        <v>50220</v>
      </c>
      <c r="C366" s="121" t="s">
        <v>949</v>
      </c>
      <c r="D366" s="121" t="s">
        <v>891</v>
      </c>
      <c r="E366" s="121">
        <v>8</v>
      </c>
      <c r="F366" s="122">
        <v>1</v>
      </c>
    </row>
    <row r="367" spans="1:6">
      <c r="A367" s="123"/>
      <c r="B367" s="123"/>
      <c r="C367" s="123"/>
      <c r="D367" s="123"/>
      <c r="E367" s="124">
        <v>9</v>
      </c>
      <c r="F367" s="125">
        <v>1</v>
      </c>
    </row>
    <row r="368" spans="1:6">
      <c r="A368" s="123"/>
      <c r="B368" s="123"/>
      <c r="C368" s="123"/>
      <c r="D368" s="123"/>
      <c r="E368" s="124">
        <v>11</v>
      </c>
      <c r="F368" s="125">
        <v>3</v>
      </c>
    </row>
    <row r="369" spans="1:6">
      <c r="A369" s="123"/>
      <c r="B369" s="123"/>
      <c r="C369" s="123"/>
      <c r="D369" s="123"/>
      <c r="E369" s="124">
        <v>19</v>
      </c>
      <c r="F369" s="125">
        <v>1</v>
      </c>
    </row>
    <row r="370" spans="1:6">
      <c r="A370" s="123"/>
      <c r="B370" s="123"/>
      <c r="C370" s="123"/>
      <c r="D370" s="123"/>
      <c r="E370" s="124">
        <v>21</v>
      </c>
      <c r="F370" s="125">
        <v>1</v>
      </c>
    </row>
    <row r="371" spans="1:6">
      <c r="A371" s="123"/>
      <c r="B371" s="123"/>
      <c r="C371" s="123"/>
      <c r="D371" s="123"/>
      <c r="E371" s="124">
        <v>22</v>
      </c>
      <c r="F371" s="125">
        <v>1</v>
      </c>
    </row>
    <row r="372" spans="1:6">
      <c r="A372" s="123"/>
      <c r="B372" s="123"/>
      <c r="C372" s="123"/>
      <c r="D372" s="123"/>
      <c r="E372" s="124">
        <v>55</v>
      </c>
      <c r="F372" s="125">
        <v>1</v>
      </c>
    </row>
    <row r="373" spans="1:6">
      <c r="A373" s="123"/>
      <c r="B373" s="121">
        <v>50825</v>
      </c>
      <c r="C373" s="121" t="s">
        <v>1387</v>
      </c>
      <c r="D373" s="121" t="s">
        <v>912</v>
      </c>
      <c r="E373" s="121">
        <v>1</v>
      </c>
      <c r="F373" s="122">
        <v>1</v>
      </c>
    </row>
    <row r="374" spans="1:6">
      <c r="A374" s="123"/>
      <c r="B374" s="121">
        <v>51025</v>
      </c>
      <c r="C374" s="121" t="s">
        <v>1875</v>
      </c>
      <c r="D374" s="121" t="s">
        <v>912</v>
      </c>
      <c r="E374" s="121">
        <v>1</v>
      </c>
      <c r="F374" s="122">
        <v>1</v>
      </c>
    </row>
    <row r="375" spans="1:6">
      <c r="A375" s="123"/>
      <c r="B375" s="123"/>
      <c r="C375" s="123"/>
      <c r="D375" s="121" t="s">
        <v>891</v>
      </c>
      <c r="E375" s="121">
        <v>50</v>
      </c>
      <c r="F375" s="122">
        <v>1</v>
      </c>
    </row>
    <row r="376" spans="1:6">
      <c r="A376" s="123"/>
      <c r="B376" s="121">
        <v>51320</v>
      </c>
      <c r="C376" s="121" t="s">
        <v>911</v>
      </c>
      <c r="D376" s="121" t="s">
        <v>912</v>
      </c>
      <c r="E376" s="121">
        <v>1</v>
      </c>
      <c r="F376" s="122">
        <v>1</v>
      </c>
    </row>
    <row r="377" spans="1:6">
      <c r="A377" s="123"/>
      <c r="B377" s="121">
        <v>51325</v>
      </c>
      <c r="C377" s="121" t="s">
        <v>824</v>
      </c>
      <c r="D377" s="121" t="s">
        <v>891</v>
      </c>
      <c r="E377" s="121">
        <v>45</v>
      </c>
      <c r="F377" s="122">
        <v>1</v>
      </c>
    </row>
    <row r="378" spans="1:6">
      <c r="A378" s="123"/>
      <c r="B378" s="123"/>
      <c r="C378" s="123"/>
      <c r="D378" s="123"/>
      <c r="E378" s="124">
        <v>195</v>
      </c>
      <c r="F378" s="125">
        <v>1</v>
      </c>
    </row>
    <row r="379" spans="1:6">
      <c r="A379" s="123"/>
      <c r="B379" s="123"/>
      <c r="C379" s="123"/>
      <c r="D379" s="123"/>
      <c r="E379" s="124">
        <v>780</v>
      </c>
      <c r="F379" s="125">
        <v>1</v>
      </c>
    </row>
    <row r="380" spans="1:6">
      <c r="A380" s="123"/>
      <c r="B380" s="121">
        <v>53700</v>
      </c>
      <c r="C380" s="121" t="s">
        <v>2001</v>
      </c>
      <c r="D380" s="121" t="s">
        <v>891</v>
      </c>
      <c r="E380" s="121">
        <v>260</v>
      </c>
      <c r="F380" s="122">
        <v>1</v>
      </c>
    </row>
    <row r="381" spans="1:6">
      <c r="A381" s="123"/>
      <c r="B381" s="121">
        <v>54520</v>
      </c>
      <c r="C381" s="121" t="s">
        <v>1761</v>
      </c>
      <c r="D381" s="121" t="s">
        <v>912</v>
      </c>
      <c r="E381" s="121">
        <v>1</v>
      </c>
      <c r="F381" s="122">
        <v>3</v>
      </c>
    </row>
    <row r="382" spans="1:6">
      <c r="A382" s="123"/>
      <c r="B382" s="121">
        <v>91920</v>
      </c>
      <c r="C382" s="121" t="s">
        <v>1887</v>
      </c>
      <c r="D382" s="121" t="s">
        <v>891</v>
      </c>
      <c r="E382" s="121">
        <v>200</v>
      </c>
      <c r="F382" s="122">
        <v>1</v>
      </c>
    </row>
    <row r="383" spans="1:6">
      <c r="A383" s="123"/>
      <c r="B383" s="121">
        <v>91925</v>
      </c>
      <c r="C383" s="121" t="s">
        <v>823</v>
      </c>
      <c r="D383" s="121" t="s">
        <v>1805</v>
      </c>
      <c r="E383" s="121">
        <v>15</v>
      </c>
      <c r="F383" s="122">
        <v>1</v>
      </c>
    </row>
    <row r="384" spans="1:6">
      <c r="A384" s="123"/>
      <c r="B384" s="123"/>
      <c r="C384" s="123"/>
      <c r="D384" s="123"/>
      <c r="E384" s="124">
        <v>65</v>
      </c>
      <c r="F384" s="125">
        <v>1</v>
      </c>
    </row>
    <row r="385" spans="1:6">
      <c r="A385" s="123"/>
      <c r="B385" s="123"/>
      <c r="C385" s="123"/>
      <c r="D385" s="123"/>
      <c r="E385" s="124" t="s">
        <v>1877</v>
      </c>
      <c r="F385" s="125">
        <v>1</v>
      </c>
    </row>
    <row r="386" spans="1:6">
      <c r="A386" s="123"/>
      <c r="B386" s="123"/>
      <c r="C386" s="121" t="s">
        <v>1386</v>
      </c>
      <c r="D386" s="121" t="s">
        <v>1805</v>
      </c>
      <c r="E386" s="121">
        <v>15</v>
      </c>
      <c r="F386" s="122">
        <v>5</v>
      </c>
    </row>
    <row r="387" spans="1:6">
      <c r="A387" s="123"/>
      <c r="B387" s="123"/>
      <c r="C387" s="123"/>
      <c r="D387" s="123"/>
      <c r="E387" s="124">
        <v>20</v>
      </c>
      <c r="F387" s="125">
        <v>1</v>
      </c>
    </row>
    <row r="388" spans="1:6">
      <c r="A388" s="123"/>
      <c r="B388" s="123"/>
      <c r="C388" s="123"/>
      <c r="D388" s="123"/>
      <c r="E388" s="124">
        <v>30</v>
      </c>
      <c r="F388" s="125">
        <v>1</v>
      </c>
    </row>
    <row r="389" spans="1:6">
      <c r="A389" s="123"/>
      <c r="B389" s="123"/>
      <c r="C389" s="123"/>
      <c r="D389" s="123"/>
      <c r="E389" s="124">
        <v>50</v>
      </c>
      <c r="F389" s="125">
        <v>1</v>
      </c>
    </row>
    <row r="390" spans="1:6">
      <c r="A390" s="123"/>
      <c r="B390" s="123"/>
      <c r="C390" s="123"/>
      <c r="D390" s="123"/>
      <c r="E390" s="124">
        <v>90</v>
      </c>
      <c r="F390" s="125">
        <v>1</v>
      </c>
    </row>
    <row r="391" spans="1:6">
      <c r="A391" s="123"/>
      <c r="B391" s="123"/>
      <c r="C391" s="121" t="s">
        <v>817</v>
      </c>
      <c r="D391" s="121" t="s">
        <v>1805</v>
      </c>
      <c r="E391" s="121">
        <v>15</v>
      </c>
      <c r="F391" s="122">
        <v>1</v>
      </c>
    </row>
    <row r="392" spans="1:6">
      <c r="A392" s="123"/>
      <c r="B392" s="121" t="s">
        <v>1389</v>
      </c>
      <c r="C392" s="121" t="s">
        <v>1388</v>
      </c>
      <c r="D392" s="121" t="s">
        <v>912</v>
      </c>
      <c r="E392" s="121">
        <v>1</v>
      </c>
      <c r="F392" s="122">
        <v>1</v>
      </c>
    </row>
    <row r="393" spans="1:6">
      <c r="A393" s="123"/>
      <c r="B393" s="121" t="s">
        <v>1391</v>
      </c>
      <c r="C393" s="121" t="s">
        <v>1390</v>
      </c>
      <c r="D393" s="121" t="s">
        <v>912</v>
      </c>
      <c r="E393" s="121">
        <v>1</v>
      </c>
      <c r="F393" s="122">
        <v>1</v>
      </c>
    </row>
    <row r="394" spans="1:6">
      <c r="A394" s="123"/>
      <c r="B394" s="121" t="s">
        <v>1393</v>
      </c>
      <c r="C394" s="121" t="s">
        <v>1392</v>
      </c>
      <c r="D394" s="121" t="s">
        <v>912</v>
      </c>
      <c r="E394" s="121">
        <v>1</v>
      </c>
      <c r="F394" s="122">
        <v>1</v>
      </c>
    </row>
    <row r="395" spans="1:6">
      <c r="A395" s="123"/>
      <c r="B395" s="121" t="s">
        <v>1395</v>
      </c>
      <c r="C395" s="121" t="s">
        <v>1394</v>
      </c>
      <c r="D395" s="121" t="s">
        <v>912</v>
      </c>
      <c r="E395" s="121">
        <v>1</v>
      </c>
      <c r="F395" s="122">
        <v>1</v>
      </c>
    </row>
    <row r="396" spans="1:6">
      <c r="A396" s="123"/>
      <c r="B396" s="121" t="s">
        <v>1397</v>
      </c>
      <c r="C396" s="121" t="s">
        <v>1396</v>
      </c>
      <c r="D396" s="121" t="s">
        <v>912</v>
      </c>
      <c r="E396" s="121">
        <v>1</v>
      </c>
      <c r="F396" s="122">
        <v>1</v>
      </c>
    </row>
    <row r="397" spans="1:6">
      <c r="A397" s="123"/>
      <c r="B397" s="121" t="s">
        <v>1399</v>
      </c>
      <c r="C397" s="121" t="s">
        <v>1398</v>
      </c>
      <c r="D397" s="121" t="s">
        <v>912</v>
      </c>
      <c r="E397" s="121">
        <v>1</v>
      </c>
      <c r="F397" s="122">
        <v>1</v>
      </c>
    </row>
    <row r="398" spans="1:6">
      <c r="A398" s="123"/>
      <c r="B398" s="121" t="s">
        <v>1401</v>
      </c>
      <c r="C398" s="121" t="s">
        <v>1400</v>
      </c>
      <c r="D398" s="121" t="s">
        <v>912</v>
      </c>
      <c r="E398" s="121">
        <v>1</v>
      </c>
      <c r="F398" s="122">
        <v>1</v>
      </c>
    </row>
    <row r="399" spans="1:6">
      <c r="A399" s="123"/>
      <c r="B399" s="121" t="s">
        <v>1403</v>
      </c>
      <c r="C399" s="121" t="s">
        <v>1402</v>
      </c>
      <c r="D399" s="121" t="s">
        <v>912</v>
      </c>
      <c r="E399" s="121">
        <v>1</v>
      </c>
      <c r="F399" s="122">
        <v>1</v>
      </c>
    </row>
    <row r="400" spans="1:6">
      <c r="A400" s="123"/>
      <c r="B400" s="121" t="s">
        <v>1928</v>
      </c>
      <c r="C400" s="121" t="s">
        <v>1927</v>
      </c>
      <c r="D400" s="121" t="s">
        <v>912</v>
      </c>
      <c r="E400" s="121" t="s">
        <v>1862</v>
      </c>
      <c r="F400" s="122">
        <v>4</v>
      </c>
    </row>
    <row r="401" spans="1:6">
      <c r="A401" s="123"/>
      <c r="B401" s="123"/>
      <c r="C401" s="123"/>
      <c r="D401" s="123"/>
      <c r="E401" s="124" t="s">
        <v>1901</v>
      </c>
      <c r="F401" s="125">
        <v>5</v>
      </c>
    </row>
    <row r="402" spans="1:6">
      <c r="A402" s="123"/>
      <c r="B402" s="123"/>
      <c r="C402" s="123"/>
      <c r="D402" s="123"/>
      <c r="E402" s="124" t="s">
        <v>914</v>
      </c>
      <c r="F402" s="125">
        <v>1</v>
      </c>
    </row>
    <row r="403" spans="1:6">
      <c r="A403" s="123"/>
      <c r="B403" s="121" t="s">
        <v>1876</v>
      </c>
      <c r="C403" s="121" t="s">
        <v>1875</v>
      </c>
      <c r="D403" s="121" t="s">
        <v>891</v>
      </c>
      <c r="E403" s="121">
        <v>1700</v>
      </c>
      <c r="F403" s="122">
        <v>1</v>
      </c>
    </row>
    <row r="404" spans="1:6">
      <c r="A404" s="123"/>
      <c r="B404" s="123"/>
      <c r="C404" s="123"/>
      <c r="D404" s="123"/>
      <c r="E404" s="124">
        <v>1850</v>
      </c>
      <c r="F404" s="125">
        <v>1</v>
      </c>
    </row>
    <row r="405" spans="1:6">
      <c r="A405" s="123"/>
      <c r="B405" s="123"/>
      <c r="C405" s="123"/>
      <c r="D405" s="123"/>
      <c r="E405" s="124" t="s">
        <v>2004</v>
      </c>
      <c r="F405" s="125">
        <v>1</v>
      </c>
    </row>
    <row r="406" spans="1:6">
      <c r="A406" s="123"/>
      <c r="B406" s="123"/>
      <c r="C406" s="123"/>
      <c r="D406" s="123"/>
      <c r="E406" s="124" t="s">
        <v>1992</v>
      </c>
      <c r="F406" s="125">
        <v>1</v>
      </c>
    </row>
    <row r="407" spans="1:6">
      <c r="A407" s="123"/>
      <c r="B407" s="123"/>
      <c r="C407" s="123"/>
      <c r="D407" s="123"/>
      <c r="E407" s="124" t="s">
        <v>2000</v>
      </c>
      <c r="F407" s="125">
        <v>1</v>
      </c>
    </row>
    <row r="408" spans="1:6">
      <c r="A408" s="123"/>
      <c r="B408" s="123"/>
      <c r="C408" s="123"/>
      <c r="D408" s="123"/>
      <c r="E408" s="124" t="s">
        <v>1963</v>
      </c>
      <c r="F408" s="125">
        <v>1</v>
      </c>
    </row>
    <row r="409" spans="1:6">
      <c r="A409" s="123"/>
      <c r="B409" s="123"/>
      <c r="C409" s="123"/>
      <c r="D409" s="123"/>
      <c r="E409" s="124" t="s">
        <v>1959</v>
      </c>
      <c r="F409" s="125">
        <v>1</v>
      </c>
    </row>
    <row r="410" spans="1:6">
      <c r="A410" s="123"/>
      <c r="B410" s="123"/>
      <c r="C410" s="123"/>
      <c r="D410" s="123"/>
      <c r="E410" s="124" t="s">
        <v>1877</v>
      </c>
      <c r="F410" s="125">
        <v>2</v>
      </c>
    </row>
    <row r="411" spans="1:6">
      <c r="A411" s="123"/>
      <c r="B411" s="123"/>
      <c r="C411" s="123"/>
      <c r="D411" s="123"/>
      <c r="E411" s="124" t="s">
        <v>1986</v>
      </c>
      <c r="F411" s="125">
        <v>1</v>
      </c>
    </row>
    <row r="412" spans="1:6">
      <c r="A412" s="123"/>
      <c r="B412" s="123"/>
      <c r="C412" s="123"/>
      <c r="D412" s="123"/>
      <c r="E412" s="124" t="s">
        <v>1951</v>
      </c>
      <c r="F412" s="125">
        <v>1</v>
      </c>
    </row>
    <row r="413" spans="1:6">
      <c r="A413" s="123"/>
      <c r="B413" s="123"/>
      <c r="C413" s="123"/>
      <c r="D413" s="123"/>
      <c r="E413" s="124" t="s">
        <v>1973</v>
      </c>
      <c r="F413" s="125">
        <v>1</v>
      </c>
    </row>
    <row r="414" spans="1:6">
      <c r="A414" s="123"/>
      <c r="B414" s="121" t="s">
        <v>2002</v>
      </c>
      <c r="C414" s="121" t="s">
        <v>2001</v>
      </c>
      <c r="D414" s="121" t="s">
        <v>891</v>
      </c>
      <c r="E414" s="121" t="s">
        <v>1901</v>
      </c>
      <c r="F414" s="122">
        <v>1</v>
      </c>
    </row>
    <row r="415" spans="1:6">
      <c r="A415" s="123"/>
      <c r="B415" s="123"/>
      <c r="C415" s="123"/>
      <c r="D415" s="123"/>
      <c r="E415" s="124" t="s">
        <v>1952</v>
      </c>
      <c r="F415" s="125">
        <v>1</v>
      </c>
    </row>
    <row r="416" spans="1:6">
      <c r="A416" s="123"/>
      <c r="B416" s="121" t="s">
        <v>577</v>
      </c>
      <c r="C416" s="121" t="s">
        <v>576</v>
      </c>
      <c r="D416" s="121" t="s">
        <v>891</v>
      </c>
      <c r="E416" s="121" t="s">
        <v>1901</v>
      </c>
      <c r="F416" s="122">
        <v>1</v>
      </c>
    </row>
    <row r="417" spans="1:6">
      <c r="A417" s="123"/>
      <c r="B417" s="123"/>
      <c r="C417" s="123"/>
      <c r="D417" s="123"/>
      <c r="E417" s="124" t="s">
        <v>1930</v>
      </c>
      <c r="F417" s="125">
        <v>1</v>
      </c>
    </row>
    <row r="418" spans="1:6">
      <c r="A418" s="123"/>
      <c r="B418" s="123"/>
      <c r="C418" s="123"/>
      <c r="D418" s="123"/>
      <c r="E418" s="124" t="s">
        <v>1912</v>
      </c>
      <c r="F418" s="125">
        <v>1</v>
      </c>
    </row>
    <row r="419" spans="1:6">
      <c r="A419" s="123"/>
      <c r="B419" s="121" t="s">
        <v>1929</v>
      </c>
      <c r="C419" s="121" t="s">
        <v>1810</v>
      </c>
      <c r="D419" s="121" t="s">
        <v>912</v>
      </c>
      <c r="E419" s="121" t="s">
        <v>1854</v>
      </c>
      <c r="F419" s="122">
        <v>1</v>
      </c>
    </row>
    <row r="420" spans="1:6">
      <c r="A420" s="123"/>
      <c r="B420" s="123"/>
      <c r="C420" s="123"/>
      <c r="D420" s="123"/>
      <c r="E420" s="124" t="s">
        <v>1930</v>
      </c>
      <c r="F420" s="125">
        <v>1</v>
      </c>
    </row>
    <row r="421" spans="1:6">
      <c r="A421" s="123"/>
      <c r="B421" s="121" t="s">
        <v>1888</v>
      </c>
      <c r="C421" s="121" t="s">
        <v>1887</v>
      </c>
      <c r="D421" s="121" t="s">
        <v>1805</v>
      </c>
      <c r="E421" s="121">
        <v>1100</v>
      </c>
      <c r="F421" s="122">
        <v>1</v>
      </c>
    </row>
    <row r="422" spans="1:6">
      <c r="A422" s="123"/>
      <c r="B422" s="123"/>
      <c r="C422" s="123"/>
      <c r="D422" s="123"/>
      <c r="E422" s="124" t="s">
        <v>1870</v>
      </c>
      <c r="F422" s="125">
        <v>1</v>
      </c>
    </row>
    <row r="423" spans="1:6">
      <c r="A423" s="123"/>
      <c r="B423" s="123"/>
      <c r="C423" s="123"/>
      <c r="D423" s="123"/>
      <c r="E423" s="124" t="s">
        <v>1981</v>
      </c>
      <c r="F423" s="125">
        <v>1</v>
      </c>
    </row>
    <row r="424" spans="1:6">
      <c r="A424" s="123"/>
      <c r="B424" s="123"/>
      <c r="C424" s="123"/>
      <c r="D424" s="123"/>
      <c r="E424" s="124" t="s">
        <v>1993</v>
      </c>
      <c r="F424" s="125">
        <v>1</v>
      </c>
    </row>
    <row r="425" spans="1:6">
      <c r="A425" s="123"/>
      <c r="B425" s="123"/>
      <c r="C425" s="123"/>
      <c r="D425" s="123"/>
      <c r="E425" s="124" t="s">
        <v>1950</v>
      </c>
      <c r="F425" s="125">
        <v>1</v>
      </c>
    </row>
    <row r="426" spans="1:6">
      <c r="A426" s="123"/>
      <c r="B426" s="123"/>
      <c r="C426" s="123"/>
      <c r="D426" s="123"/>
      <c r="E426" s="124" t="s">
        <v>1972</v>
      </c>
      <c r="F426" s="125">
        <v>1</v>
      </c>
    </row>
    <row r="427" spans="1:6">
      <c r="A427" s="123"/>
      <c r="B427" s="123"/>
      <c r="C427" s="123"/>
      <c r="D427" s="123"/>
      <c r="E427" s="124" t="s">
        <v>1991</v>
      </c>
      <c r="F427" s="125">
        <v>1</v>
      </c>
    </row>
    <row r="428" spans="1:6">
      <c r="A428" s="123"/>
      <c r="B428" s="123"/>
      <c r="C428" s="123"/>
      <c r="D428" s="123"/>
      <c r="E428" s="124" t="s">
        <v>1985</v>
      </c>
      <c r="F428" s="125">
        <v>1</v>
      </c>
    </row>
    <row r="429" spans="1:6">
      <c r="A429" s="123"/>
      <c r="B429" s="123"/>
      <c r="C429" s="123"/>
      <c r="D429" s="123"/>
      <c r="E429" s="124" t="s">
        <v>1962</v>
      </c>
      <c r="F429" s="125">
        <v>1</v>
      </c>
    </row>
    <row r="430" spans="1:6">
      <c r="A430" s="123"/>
      <c r="B430" s="123"/>
      <c r="C430" s="123"/>
      <c r="D430" s="123"/>
      <c r="E430" s="124" t="s">
        <v>1999</v>
      </c>
      <c r="F430" s="125">
        <v>1</v>
      </c>
    </row>
    <row r="431" spans="1:6">
      <c r="A431" s="123"/>
      <c r="B431" s="123"/>
      <c r="C431" s="123"/>
      <c r="D431" s="123"/>
      <c r="E431" s="124" t="s">
        <v>1958</v>
      </c>
      <c r="F431" s="125">
        <v>1</v>
      </c>
    </row>
    <row r="432" spans="1:6">
      <c r="A432" s="123"/>
      <c r="B432" s="123"/>
      <c r="C432" s="123"/>
      <c r="D432" s="123"/>
      <c r="E432" s="124" t="s">
        <v>1952</v>
      </c>
      <c r="F432" s="125">
        <v>1</v>
      </c>
    </row>
    <row r="433" spans="1:6">
      <c r="A433" s="123"/>
      <c r="B433" s="121" t="s">
        <v>1030</v>
      </c>
      <c r="C433" s="121" t="s">
        <v>1029</v>
      </c>
      <c r="D433" s="121" t="s">
        <v>891</v>
      </c>
      <c r="E433" s="121">
        <v>332</v>
      </c>
      <c r="F433" s="122">
        <v>1</v>
      </c>
    </row>
    <row r="434" spans="1:6">
      <c r="A434" s="123"/>
      <c r="B434" s="121" t="s">
        <v>1034</v>
      </c>
      <c r="C434" s="121" t="s">
        <v>1033</v>
      </c>
      <c r="D434" s="121" t="s">
        <v>891</v>
      </c>
      <c r="E434" s="121">
        <v>1408</v>
      </c>
      <c r="F434" s="122">
        <v>1</v>
      </c>
    </row>
    <row r="435" spans="1:6">
      <c r="A435" s="123"/>
      <c r="B435" s="121" t="s">
        <v>1038</v>
      </c>
      <c r="C435" s="121" t="s">
        <v>1037</v>
      </c>
      <c r="D435" s="121" t="s">
        <v>891</v>
      </c>
      <c r="E435" s="121">
        <v>248</v>
      </c>
      <c r="F435" s="122">
        <v>1</v>
      </c>
    </row>
    <row r="436" spans="1:6">
      <c r="A436" s="123"/>
      <c r="B436" s="121" t="s">
        <v>1036</v>
      </c>
      <c r="C436" s="121" t="s">
        <v>1035</v>
      </c>
      <c r="D436" s="121" t="s">
        <v>891</v>
      </c>
      <c r="E436" s="121">
        <v>1408</v>
      </c>
      <c r="F436" s="122">
        <v>1</v>
      </c>
    </row>
    <row r="437" spans="1:6">
      <c r="A437" s="123"/>
      <c r="B437" s="121" t="s">
        <v>1407</v>
      </c>
      <c r="C437" s="121" t="s">
        <v>1406</v>
      </c>
      <c r="D437" s="121" t="s">
        <v>912</v>
      </c>
      <c r="E437" s="121">
        <v>1</v>
      </c>
      <c r="F437" s="122">
        <v>1</v>
      </c>
    </row>
    <row r="438" spans="1:6">
      <c r="A438" s="123"/>
      <c r="B438" s="121" t="s">
        <v>1042</v>
      </c>
      <c r="C438" s="121" t="s">
        <v>1041</v>
      </c>
      <c r="D438" s="121" t="s">
        <v>891</v>
      </c>
      <c r="E438" s="121">
        <v>1328</v>
      </c>
      <c r="F438" s="122">
        <v>1</v>
      </c>
    </row>
    <row r="439" spans="1:6">
      <c r="A439" s="123"/>
      <c r="B439" s="121" t="s">
        <v>1409</v>
      </c>
      <c r="C439" s="121" t="s">
        <v>1408</v>
      </c>
      <c r="D439" s="121" t="s">
        <v>912</v>
      </c>
      <c r="E439" s="121">
        <v>1</v>
      </c>
      <c r="F439" s="122">
        <v>1</v>
      </c>
    </row>
    <row r="440" spans="1:6">
      <c r="A440" s="123"/>
      <c r="B440" s="121" t="s">
        <v>1044</v>
      </c>
      <c r="C440" s="121" t="s">
        <v>1043</v>
      </c>
      <c r="D440" s="121" t="s">
        <v>891</v>
      </c>
      <c r="E440" s="121">
        <v>1328</v>
      </c>
      <c r="F440" s="122">
        <v>1</v>
      </c>
    </row>
    <row r="441" spans="1:6">
      <c r="A441" s="123"/>
      <c r="B441" s="121" t="s">
        <v>1040</v>
      </c>
      <c r="C441" s="121" t="s">
        <v>1039</v>
      </c>
      <c r="D441" s="121" t="s">
        <v>891</v>
      </c>
      <c r="E441" s="121">
        <v>664</v>
      </c>
      <c r="F441" s="122">
        <v>1</v>
      </c>
    </row>
    <row r="442" spans="1:6">
      <c r="A442" s="123"/>
      <c r="B442" s="121" t="s">
        <v>1046</v>
      </c>
      <c r="C442" s="121" t="s">
        <v>1045</v>
      </c>
      <c r="D442" s="121" t="s">
        <v>891</v>
      </c>
      <c r="E442" s="121">
        <v>664</v>
      </c>
      <c r="F442" s="122">
        <v>1</v>
      </c>
    </row>
    <row r="443" spans="1:6">
      <c r="A443" s="123"/>
      <c r="B443" s="121" t="s">
        <v>1405</v>
      </c>
      <c r="C443" s="121" t="s">
        <v>1404</v>
      </c>
      <c r="D443" s="121" t="s">
        <v>912</v>
      </c>
      <c r="E443" s="121">
        <v>1</v>
      </c>
      <c r="F443" s="122">
        <v>1</v>
      </c>
    </row>
    <row r="444" spans="1:6">
      <c r="A444" s="121" t="s">
        <v>1865</v>
      </c>
      <c r="B444" s="121" t="s">
        <v>1864</v>
      </c>
      <c r="C444" s="121" t="s">
        <v>1863</v>
      </c>
      <c r="D444" s="121" t="s">
        <v>891</v>
      </c>
      <c r="E444" s="121">
        <v>14</v>
      </c>
      <c r="F444" s="122">
        <v>1</v>
      </c>
    </row>
    <row r="445" spans="1:6">
      <c r="A445" s="123"/>
      <c r="B445" s="123"/>
      <c r="C445" s="123"/>
      <c r="D445" s="123"/>
      <c r="E445" s="124" t="s">
        <v>1862</v>
      </c>
      <c r="F445" s="125">
        <v>1</v>
      </c>
    </row>
    <row r="446" spans="1:6">
      <c r="A446" s="123"/>
      <c r="B446" s="123"/>
      <c r="C446" s="123"/>
      <c r="D446" s="123"/>
      <c r="E446" s="124" t="s">
        <v>1859</v>
      </c>
      <c r="F446" s="125">
        <v>1</v>
      </c>
    </row>
    <row r="447" spans="1:6">
      <c r="A447" s="123"/>
      <c r="B447" s="123"/>
      <c r="C447" s="123"/>
      <c r="D447" s="123"/>
      <c r="E447" s="124" t="s">
        <v>1954</v>
      </c>
      <c r="F447" s="125">
        <v>1</v>
      </c>
    </row>
    <row r="448" spans="1:6">
      <c r="A448" s="123"/>
      <c r="B448" s="123"/>
      <c r="C448" s="123"/>
      <c r="D448" s="123"/>
      <c r="E448" s="124" t="s">
        <v>1961</v>
      </c>
      <c r="F448" s="125">
        <v>2</v>
      </c>
    </row>
    <row r="449" spans="1:6">
      <c r="A449" s="123"/>
      <c r="B449" s="123"/>
      <c r="C449" s="123"/>
      <c r="D449" s="123"/>
      <c r="E449" s="124" t="s">
        <v>914</v>
      </c>
      <c r="F449" s="125">
        <v>1</v>
      </c>
    </row>
    <row r="450" spans="1:6">
      <c r="A450" s="123"/>
      <c r="B450" s="123"/>
      <c r="C450" s="123"/>
      <c r="D450" s="123"/>
      <c r="E450" s="124" t="s">
        <v>1930</v>
      </c>
      <c r="F450" s="125">
        <v>1</v>
      </c>
    </row>
    <row r="451" spans="1:6">
      <c r="A451" s="123"/>
      <c r="B451" s="123"/>
      <c r="C451" s="123"/>
      <c r="D451" s="123"/>
      <c r="E451" s="124" t="s">
        <v>1880</v>
      </c>
      <c r="F451" s="125">
        <v>1</v>
      </c>
    </row>
    <row r="452" spans="1:6">
      <c r="A452" s="123"/>
      <c r="B452" s="123"/>
      <c r="C452" s="121" t="s">
        <v>1913</v>
      </c>
      <c r="D452" s="121" t="s">
        <v>891</v>
      </c>
      <c r="E452" s="121" t="s">
        <v>914</v>
      </c>
      <c r="F452" s="122">
        <v>1</v>
      </c>
    </row>
    <row r="453" spans="1:6">
      <c r="A453" s="121" t="s">
        <v>606</v>
      </c>
      <c r="B453" s="121" t="s">
        <v>605</v>
      </c>
      <c r="C453" s="121" t="s">
        <v>604</v>
      </c>
      <c r="D453" s="121" t="s">
        <v>891</v>
      </c>
      <c r="E453" s="121" t="s">
        <v>1901</v>
      </c>
      <c r="F453" s="122">
        <v>1</v>
      </c>
    </row>
    <row r="454" spans="1:6">
      <c r="A454" s="123"/>
      <c r="B454" s="121" t="s">
        <v>610</v>
      </c>
      <c r="C454" s="121" t="s">
        <v>609</v>
      </c>
      <c r="D454" s="121" t="s">
        <v>891</v>
      </c>
      <c r="E454" s="121" t="s">
        <v>1901</v>
      </c>
      <c r="F454" s="122">
        <v>1</v>
      </c>
    </row>
    <row r="455" spans="1:6">
      <c r="A455" s="123"/>
      <c r="B455" s="121" t="s">
        <v>608</v>
      </c>
      <c r="C455" s="121" t="s">
        <v>607</v>
      </c>
      <c r="D455" s="121" t="s">
        <v>891</v>
      </c>
      <c r="E455" s="121" t="s">
        <v>1901</v>
      </c>
      <c r="F455" s="122">
        <v>1</v>
      </c>
    </row>
    <row r="456" spans="1:6">
      <c r="A456" s="121" t="s">
        <v>1083</v>
      </c>
      <c r="B456" s="121" t="s">
        <v>1921</v>
      </c>
      <c r="C456" s="121" t="s">
        <v>1966</v>
      </c>
      <c r="D456" s="121" t="s">
        <v>891</v>
      </c>
      <c r="E456" s="121" t="s">
        <v>1862</v>
      </c>
      <c r="F456" s="122">
        <v>1</v>
      </c>
    </row>
    <row r="457" spans="1:6">
      <c r="A457" s="123"/>
      <c r="B457" s="123"/>
      <c r="C457" s="121" t="s">
        <v>1920</v>
      </c>
      <c r="D457" s="121" t="s">
        <v>891</v>
      </c>
      <c r="E457" s="121" t="s">
        <v>1862</v>
      </c>
      <c r="F457" s="122">
        <v>1</v>
      </c>
    </row>
    <row r="458" spans="1:6">
      <c r="A458" s="123"/>
      <c r="B458" s="121" t="s">
        <v>1082</v>
      </c>
      <c r="C458" s="121" t="s">
        <v>1081</v>
      </c>
      <c r="D458" s="121" t="s">
        <v>891</v>
      </c>
      <c r="E458" s="121">
        <v>3</v>
      </c>
      <c r="F458" s="122">
        <v>1</v>
      </c>
    </row>
    <row r="459" spans="1:6">
      <c r="A459" s="123"/>
      <c r="B459" s="123"/>
      <c r="C459" s="123"/>
      <c r="D459" s="123"/>
      <c r="E459" s="124">
        <v>4</v>
      </c>
      <c r="F459" s="125">
        <v>6</v>
      </c>
    </row>
    <row r="460" spans="1:6">
      <c r="A460" s="123"/>
      <c r="B460" s="123"/>
      <c r="C460" s="123"/>
      <c r="D460" s="123"/>
      <c r="E460" s="124">
        <v>5</v>
      </c>
      <c r="F460" s="125">
        <v>1</v>
      </c>
    </row>
    <row r="461" spans="1:6">
      <c r="A461" s="123"/>
      <c r="B461" s="123"/>
      <c r="C461" s="123"/>
      <c r="D461" s="123"/>
      <c r="E461" s="124">
        <v>6</v>
      </c>
      <c r="F461" s="125">
        <v>1</v>
      </c>
    </row>
    <row r="462" spans="1:6">
      <c r="A462" s="123"/>
      <c r="B462" s="121" t="s">
        <v>1903</v>
      </c>
      <c r="C462" s="121" t="s">
        <v>1902</v>
      </c>
      <c r="D462" s="121" t="s">
        <v>891</v>
      </c>
      <c r="E462" s="121" t="s">
        <v>1862</v>
      </c>
      <c r="F462" s="122">
        <v>11</v>
      </c>
    </row>
    <row r="463" spans="1:6">
      <c r="A463" s="123"/>
      <c r="B463" s="121" t="s">
        <v>1882</v>
      </c>
      <c r="C463" s="121" t="s">
        <v>1881</v>
      </c>
      <c r="D463" s="121" t="s">
        <v>891</v>
      </c>
      <c r="E463" s="121" t="s">
        <v>1997</v>
      </c>
      <c r="F463" s="122">
        <v>1</v>
      </c>
    </row>
    <row r="464" spans="1:6">
      <c r="A464" s="123"/>
      <c r="B464" s="123"/>
      <c r="C464" s="123"/>
      <c r="D464" s="123"/>
      <c r="E464" s="124" t="s">
        <v>1961</v>
      </c>
      <c r="F464" s="125">
        <v>1</v>
      </c>
    </row>
    <row r="465" spans="1:6">
      <c r="A465" s="123"/>
      <c r="B465" s="123"/>
      <c r="C465" s="123"/>
      <c r="D465" s="123"/>
      <c r="E465" s="124" t="s">
        <v>1911</v>
      </c>
      <c r="F465" s="125">
        <v>3</v>
      </c>
    </row>
    <row r="466" spans="1:6">
      <c r="A466" s="123"/>
      <c r="B466" s="123"/>
      <c r="C466" s="123"/>
      <c r="D466" s="123"/>
      <c r="E466" s="124" t="s">
        <v>1978</v>
      </c>
      <c r="F466" s="125">
        <v>4</v>
      </c>
    </row>
    <row r="467" spans="1:6">
      <c r="A467" s="123"/>
      <c r="B467" s="123"/>
      <c r="C467" s="123"/>
      <c r="D467" s="123"/>
      <c r="E467" s="124" t="s">
        <v>1854</v>
      </c>
      <c r="F467" s="125">
        <v>1</v>
      </c>
    </row>
    <row r="468" spans="1:6">
      <c r="A468" s="123"/>
      <c r="B468" s="123"/>
      <c r="C468" s="123"/>
      <c r="D468" s="123"/>
      <c r="E468" s="124" t="s">
        <v>1941</v>
      </c>
      <c r="F468" s="125">
        <v>1</v>
      </c>
    </row>
    <row r="469" spans="1:6">
      <c r="A469" s="123"/>
      <c r="B469" s="121" t="s">
        <v>1895</v>
      </c>
      <c r="C469" s="121" t="s">
        <v>1894</v>
      </c>
      <c r="D469" s="121" t="s">
        <v>891</v>
      </c>
      <c r="E469" s="121" t="s">
        <v>1862</v>
      </c>
      <c r="F469" s="122">
        <v>9</v>
      </c>
    </row>
    <row r="470" spans="1:6">
      <c r="A470" s="123"/>
      <c r="B470" s="121" t="s">
        <v>1858</v>
      </c>
      <c r="C470" s="121" t="s">
        <v>1857</v>
      </c>
      <c r="D470" s="121" t="s">
        <v>891</v>
      </c>
      <c r="E470" s="121">
        <v>45</v>
      </c>
      <c r="F470" s="122">
        <v>1</v>
      </c>
    </row>
    <row r="471" spans="1:6">
      <c r="A471" s="123"/>
      <c r="B471" s="123"/>
      <c r="C471" s="123"/>
      <c r="D471" s="123"/>
      <c r="E471" s="124" t="s">
        <v>1859</v>
      </c>
      <c r="F471" s="125">
        <v>1</v>
      </c>
    </row>
    <row r="472" spans="1:6">
      <c r="A472" s="123"/>
      <c r="B472" s="123"/>
      <c r="C472" s="123"/>
      <c r="D472" s="123"/>
      <c r="E472" s="124" t="s">
        <v>2003</v>
      </c>
      <c r="F472" s="125">
        <v>1</v>
      </c>
    </row>
    <row r="473" spans="1:6">
      <c r="A473" s="123"/>
      <c r="B473" s="123"/>
      <c r="C473" s="123"/>
      <c r="D473" s="123"/>
      <c r="E473" s="124" t="s">
        <v>1989</v>
      </c>
      <c r="F473" s="125">
        <v>1</v>
      </c>
    </row>
    <row r="474" spans="1:6">
      <c r="A474" s="123"/>
      <c r="B474" s="123"/>
      <c r="C474" s="123"/>
      <c r="D474" s="123"/>
      <c r="E474" s="124" t="s">
        <v>1983</v>
      </c>
      <c r="F474" s="125">
        <v>1</v>
      </c>
    </row>
    <row r="475" spans="1:6">
      <c r="A475" s="123"/>
      <c r="B475" s="123"/>
      <c r="C475" s="123"/>
      <c r="D475" s="123"/>
      <c r="E475" s="124" t="s">
        <v>1960</v>
      </c>
      <c r="F475" s="125">
        <v>1</v>
      </c>
    </row>
    <row r="476" spans="1:6">
      <c r="A476" s="123"/>
      <c r="B476" s="123"/>
      <c r="C476" s="123"/>
      <c r="D476" s="123"/>
      <c r="E476" s="124" t="s">
        <v>1936</v>
      </c>
      <c r="F476" s="125">
        <v>3</v>
      </c>
    </row>
    <row r="477" spans="1:6">
      <c r="A477" s="123"/>
      <c r="B477" s="123"/>
      <c r="C477" s="123"/>
      <c r="D477" s="123"/>
      <c r="E477" s="124" t="s">
        <v>1912</v>
      </c>
      <c r="F477" s="125">
        <v>1</v>
      </c>
    </row>
    <row r="478" spans="1:6">
      <c r="A478" s="123"/>
      <c r="B478" s="123"/>
      <c r="C478" s="123"/>
      <c r="D478" s="123"/>
      <c r="E478" s="124" t="s">
        <v>1979</v>
      </c>
      <c r="F478" s="125">
        <v>1</v>
      </c>
    </row>
    <row r="479" spans="1:6">
      <c r="A479" s="123"/>
      <c r="B479" s="123"/>
      <c r="C479" s="123"/>
      <c r="D479" s="123"/>
      <c r="E479" s="124" t="s">
        <v>1880</v>
      </c>
      <c r="F479" s="125">
        <v>1</v>
      </c>
    </row>
    <row r="480" spans="1:6">
      <c r="A480" s="123"/>
      <c r="B480" s="121" t="s">
        <v>1861</v>
      </c>
      <c r="C480" s="121" t="s">
        <v>1860</v>
      </c>
      <c r="D480" s="121" t="s">
        <v>891</v>
      </c>
      <c r="E480" s="121" t="s">
        <v>1862</v>
      </c>
      <c r="F480" s="122">
        <v>18</v>
      </c>
    </row>
    <row r="481" spans="1:6">
      <c r="A481" s="123"/>
      <c r="B481" s="121" t="s">
        <v>1867</v>
      </c>
      <c r="C481" s="121" t="s">
        <v>1866</v>
      </c>
      <c r="D481" s="121" t="s">
        <v>891</v>
      </c>
      <c r="E481" s="121" t="s">
        <v>1862</v>
      </c>
      <c r="F481" s="122">
        <v>3</v>
      </c>
    </row>
    <row r="482" spans="1:6">
      <c r="A482" s="123"/>
      <c r="B482" s="121" t="s">
        <v>1884</v>
      </c>
      <c r="C482" s="121" t="s">
        <v>1883</v>
      </c>
      <c r="D482" s="121" t="s">
        <v>891</v>
      </c>
      <c r="E482" s="121" t="s">
        <v>1862</v>
      </c>
      <c r="F482" s="122">
        <v>1</v>
      </c>
    </row>
    <row r="483" spans="1:6">
      <c r="A483" s="123"/>
      <c r="B483" s="123"/>
      <c r="C483" s="123"/>
      <c r="D483" s="123"/>
      <c r="E483" s="124" t="s">
        <v>1859</v>
      </c>
      <c r="F483" s="125">
        <v>1</v>
      </c>
    </row>
    <row r="484" spans="1:6">
      <c r="A484" s="123"/>
      <c r="B484" s="123"/>
      <c r="C484" s="123"/>
      <c r="D484" s="123"/>
      <c r="E484" s="124" t="s">
        <v>1977</v>
      </c>
      <c r="F484" s="125">
        <v>2</v>
      </c>
    </row>
    <row r="485" spans="1:6">
      <c r="A485" s="123"/>
      <c r="B485" s="123"/>
      <c r="C485" s="123"/>
      <c r="D485" s="123"/>
      <c r="E485" s="124" t="s">
        <v>1982</v>
      </c>
      <c r="F485" s="125">
        <v>1</v>
      </c>
    </row>
    <row r="486" spans="1:6">
      <c r="A486" s="123"/>
      <c r="B486" s="123"/>
      <c r="C486" s="123"/>
      <c r="D486" s="123"/>
      <c r="E486" s="124" t="s">
        <v>1904</v>
      </c>
      <c r="F486" s="125">
        <v>1</v>
      </c>
    </row>
    <row r="487" spans="1:6">
      <c r="A487" s="123"/>
      <c r="B487" s="123"/>
      <c r="C487" s="123"/>
      <c r="D487" s="123"/>
      <c r="E487" s="124" t="s">
        <v>1965</v>
      </c>
      <c r="F487" s="125">
        <v>1</v>
      </c>
    </row>
    <row r="488" spans="1:6">
      <c r="A488" s="123"/>
      <c r="B488" s="123"/>
      <c r="C488" s="123"/>
      <c r="D488" s="123"/>
      <c r="E488" s="124" t="s">
        <v>1995</v>
      </c>
      <c r="F488" s="125">
        <v>1</v>
      </c>
    </row>
    <row r="489" spans="1:6">
      <c r="A489" s="123"/>
      <c r="B489" s="123"/>
      <c r="C489" s="123"/>
      <c r="D489" s="123"/>
      <c r="E489" s="124" t="s">
        <v>1987</v>
      </c>
      <c r="F489" s="125">
        <v>1</v>
      </c>
    </row>
    <row r="490" spans="1:6">
      <c r="A490" s="123"/>
      <c r="B490" s="123"/>
      <c r="C490" s="123"/>
      <c r="D490" s="123"/>
      <c r="E490" s="124" t="s">
        <v>1952</v>
      </c>
      <c r="F490" s="125">
        <v>1</v>
      </c>
    </row>
    <row r="491" spans="1:6">
      <c r="A491" s="123"/>
      <c r="B491" s="121" t="s">
        <v>1915</v>
      </c>
      <c r="C491" s="121" t="s">
        <v>1914</v>
      </c>
      <c r="D491" s="121" t="s">
        <v>891</v>
      </c>
      <c r="E491" s="121" t="s">
        <v>1862</v>
      </c>
      <c r="F491" s="122">
        <v>1</v>
      </c>
    </row>
    <row r="492" spans="1:6">
      <c r="A492" s="123"/>
      <c r="B492" s="121" t="s">
        <v>1897</v>
      </c>
      <c r="C492" s="121" t="s">
        <v>1896</v>
      </c>
      <c r="D492" s="121" t="s">
        <v>891</v>
      </c>
      <c r="E492" s="121">
        <v>4</v>
      </c>
      <c r="F492" s="122">
        <v>1</v>
      </c>
    </row>
    <row r="493" spans="1:6">
      <c r="A493" s="123"/>
      <c r="B493" s="123"/>
      <c r="C493" s="123"/>
      <c r="D493" s="123"/>
      <c r="E493" s="124" t="s">
        <v>1901</v>
      </c>
      <c r="F493" s="125">
        <v>1</v>
      </c>
    </row>
    <row r="494" spans="1:6">
      <c r="A494" s="123"/>
      <c r="B494" s="123"/>
      <c r="C494" s="123"/>
      <c r="D494" s="123"/>
      <c r="E494" s="124" t="s">
        <v>914</v>
      </c>
      <c r="F494" s="125">
        <v>6</v>
      </c>
    </row>
    <row r="495" spans="1:6">
      <c r="A495" s="123"/>
      <c r="B495" s="123"/>
      <c r="C495" s="123"/>
      <c r="D495" s="123"/>
      <c r="E495" s="124" t="s">
        <v>1930</v>
      </c>
      <c r="F495" s="125">
        <v>2</v>
      </c>
    </row>
    <row r="496" spans="1:6">
      <c r="A496" s="123"/>
      <c r="B496" s="121" t="s">
        <v>1919</v>
      </c>
      <c r="C496" s="121" t="s">
        <v>1918</v>
      </c>
      <c r="D496" s="121" t="s">
        <v>891</v>
      </c>
      <c r="E496" s="121" t="s">
        <v>1862</v>
      </c>
      <c r="F496" s="122">
        <v>3</v>
      </c>
    </row>
    <row r="497" spans="1:6">
      <c r="A497" s="123"/>
      <c r="B497" s="121" t="s">
        <v>1956</v>
      </c>
      <c r="C497" s="121" t="s">
        <v>1955</v>
      </c>
      <c r="D497" s="121" t="s">
        <v>891</v>
      </c>
      <c r="E497" s="121" t="s">
        <v>1862</v>
      </c>
      <c r="F497" s="122">
        <v>3</v>
      </c>
    </row>
    <row r="498" spans="1:6">
      <c r="A498" s="123"/>
      <c r="B498" s="123"/>
      <c r="C498" s="123"/>
      <c r="D498" s="123"/>
      <c r="E498" s="124" t="s">
        <v>1901</v>
      </c>
      <c r="F498" s="125">
        <v>3</v>
      </c>
    </row>
    <row r="499" spans="1:6">
      <c r="A499" s="123"/>
      <c r="B499" s="121" t="s">
        <v>1906</v>
      </c>
      <c r="C499" s="121" t="s">
        <v>1905</v>
      </c>
      <c r="D499" s="121" t="s">
        <v>891</v>
      </c>
      <c r="E499" s="121" t="s">
        <v>1982</v>
      </c>
      <c r="F499" s="122">
        <v>1</v>
      </c>
    </row>
    <row r="500" spans="1:6">
      <c r="A500" s="123"/>
      <c r="B500" s="123"/>
      <c r="C500" s="123"/>
      <c r="D500" s="123"/>
      <c r="E500" s="124" t="s">
        <v>1907</v>
      </c>
      <c r="F500" s="125">
        <v>2</v>
      </c>
    </row>
    <row r="501" spans="1:6">
      <c r="A501" s="123"/>
      <c r="B501" s="123"/>
      <c r="C501" s="123"/>
      <c r="D501" s="123"/>
      <c r="E501" s="124" t="s">
        <v>1989</v>
      </c>
      <c r="F501" s="125">
        <v>1</v>
      </c>
    </row>
    <row r="502" spans="1:6">
      <c r="A502" s="123"/>
      <c r="B502" s="123"/>
      <c r="C502" s="123"/>
      <c r="D502" s="123"/>
      <c r="E502" s="124" t="s">
        <v>1947</v>
      </c>
      <c r="F502" s="125">
        <v>1</v>
      </c>
    </row>
    <row r="503" spans="1:6">
      <c r="A503" s="123"/>
      <c r="B503" s="123"/>
      <c r="C503" s="123"/>
      <c r="D503" s="123"/>
      <c r="E503" s="124" t="s">
        <v>1953</v>
      </c>
      <c r="F503" s="125">
        <v>5</v>
      </c>
    </row>
    <row r="504" spans="1:6">
      <c r="A504" s="123"/>
      <c r="B504" s="121" t="s">
        <v>1909</v>
      </c>
      <c r="C504" s="121" t="s">
        <v>1908</v>
      </c>
      <c r="D504" s="121" t="s">
        <v>891</v>
      </c>
      <c r="E504" s="121" t="s">
        <v>1862</v>
      </c>
      <c r="F504" s="122">
        <v>1</v>
      </c>
    </row>
    <row r="505" spans="1:6">
      <c r="A505" s="121" t="s">
        <v>1355</v>
      </c>
      <c r="B505" s="121" t="s">
        <v>1354</v>
      </c>
      <c r="C505" s="121" t="s">
        <v>1353</v>
      </c>
      <c r="D505" s="121" t="s">
        <v>891</v>
      </c>
      <c r="E505" s="121">
        <v>2</v>
      </c>
      <c r="F505" s="122">
        <v>1</v>
      </c>
    </row>
    <row r="506" spans="1:6">
      <c r="A506" s="123"/>
      <c r="B506" s="121" t="s">
        <v>807</v>
      </c>
      <c r="C506" s="121" t="s">
        <v>806</v>
      </c>
      <c r="D506" s="121" t="s">
        <v>912</v>
      </c>
      <c r="E506" s="121">
        <v>2</v>
      </c>
      <c r="F506" s="122">
        <v>1</v>
      </c>
    </row>
    <row r="507" spans="1:6">
      <c r="A507" s="123"/>
      <c r="B507" s="121" t="s">
        <v>808</v>
      </c>
      <c r="C507" s="121" t="s">
        <v>806</v>
      </c>
      <c r="D507" s="121" t="s">
        <v>912</v>
      </c>
      <c r="E507" s="121">
        <v>1</v>
      </c>
      <c r="F507" s="122">
        <v>1</v>
      </c>
    </row>
    <row r="508" spans="1:6">
      <c r="A508" s="123"/>
      <c r="B508" s="121" t="s">
        <v>810</v>
      </c>
      <c r="C508" s="121" t="s">
        <v>809</v>
      </c>
      <c r="D508" s="121" t="s">
        <v>891</v>
      </c>
      <c r="E508" s="121">
        <v>1</v>
      </c>
      <c r="F508" s="122">
        <v>8</v>
      </c>
    </row>
    <row r="509" spans="1:6">
      <c r="A509" s="123"/>
      <c r="B509" s="121" t="s">
        <v>822</v>
      </c>
      <c r="C509" s="121" t="s">
        <v>821</v>
      </c>
      <c r="D509" s="121" t="s">
        <v>891</v>
      </c>
      <c r="E509" s="121">
        <v>1</v>
      </c>
      <c r="F509" s="122">
        <v>1</v>
      </c>
    </row>
    <row r="510" spans="1:6">
      <c r="A510" s="121" t="s">
        <v>1838</v>
      </c>
      <c r="B510" s="121" t="s">
        <v>865</v>
      </c>
      <c r="C510" s="121" t="s">
        <v>1837</v>
      </c>
      <c r="D510" s="121" t="s">
        <v>1805</v>
      </c>
      <c r="E510" s="121">
        <v>1700</v>
      </c>
      <c r="F510" s="122">
        <v>1</v>
      </c>
    </row>
    <row r="511" spans="1:6">
      <c r="A511" s="123"/>
      <c r="B511" s="123"/>
      <c r="C511" s="123"/>
      <c r="D511" s="121" t="s">
        <v>891</v>
      </c>
      <c r="E511" s="121">
        <v>50</v>
      </c>
      <c r="F511" s="122">
        <v>1</v>
      </c>
    </row>
    <row r="512" spans="1:6">
      <c r="A512" s="123"/>
      <c r="B512" s="123"/>
      <c r="C512" s="123"/>
      <c r="D512" s="123"/>
      <c r="E512" s="124">
        <v>100</v>
      </c>
      <c r="F512" s="125">
        <v>1</v>
      </c>
    </row>
    <row r="513" spans="1:6">
      <c r="A513" s="123"/>
      <c r="B513" s="123"/>
      <c r="C513" s="123"/>
      <c r="D513" s="123"/>
      <c r="E513" s="124">
        <v>200</v>
      </c>
      <c r="F513" s="125">
        <v>1</v>
      </c>
    </row>
    <row r="514" spans="1:6">
      <c r="A514" s="123"/>
      <c r="B514" s="123"/>
      <c r="C514" s="123"/>
      <c r="D514" s="123"/>
      <c r="E514" s="124">
        <v>1850</v>
      </c>
      <c r="F514" s="125">
        <v>1</v>
      </c>
    </row>
    <row r="515" spans="1:6">
      <c r="A515" s="123"/>
      <c r="B515" s="123"/>
      <c r="C515" s="123"/>
      <c r="D515" s="123"/>
      <c r="E515" s="124" t="s">
        <v>2004</v>
      </c>
      <c r="F515" s="125">
        <v>1</v>
      </c>
    </row>
    <row r="516" spans="1:6">
      <c r="A516" s="123"/>
      <c r="B516" s="123"/>
      <c r="C516" s="123"/>
      <c r="D516" s="123"/>
      <c r="E516" s="124" t="s">
        <v>1992</v>
      </c>
      <c r="F516" s="125">
        <v>1</v>
      </c>
    </row>
    <row r="517" spans="1:6">
      <c r="A517" s="123"/>
      <c r="B517" s="123"/>
      <c r="C517" s="123"/>
      <c r="D517" s="123"/>
      <c r="E517" s="124" t="s">
        <v>2000</v>
      </c>
      <c r="F517" s="125">
        <v>1</v>
      </c>
    </row>
    <row r="518" spans="1:6">
      <c r="A518" s="123"/>
      <c r="B518" s="123"/>
      <c r="C518" s="123"/>
      <c r="D518" s="123"/>
      <c r="E518" s="124" t="s">
        <v>1963</v>
      </c>
      <c r="F518" s="125">
        <v>1</v>
      </c>
    </row>
    <row r="519" spans="1:6">
      <c r="A519" s="123"/>
      <c r="B519" s="123"/>
      <c r="C519" s="123"/>
      <c r="D519" s="123"/>
      <c r="E519" s="124" t="s">
        <v>1959</v>
      </c>
      <c r="F519" s="125">
        <v>1</v>
      </c>
    </row>
    <row r="520" spans="1:6">
      <c r="A520" s="123"/>
      <c r="B520" s="123"/>
      <c r="C520" s="123"/>
      <c r="D520" s="123"/>
      <c r="E520" s="124" t="s">
        <v>1986</v>
      </c>
      <c r="F520" s="125">
        <v>1</v>
      </c>
    </row>
    <row r="521" spans="1:6">
      <c r="A521" s="123"/>
      <c r="B521" s="123"/>
      <c r="C521" s="123"/>
      <c r="D521" s="123"/>
      <c r="E521" s="124" t="s">
        <v>1951</v>
      </c>
      <c r="F521" s="125">
        <v>1</v>
      </c>
    </row>
    <row r="522" spans="1:6">
      <c r="A522" s="121" t="s">
        <v>1808</v>
      </c>
      <c r="B522" s="121" t="s">
        <v>1807</v>
      </c>
      <c r="C522" s="121" t="s">
        <v>1806</v>
      </c>
      <c r="D522" s="121" t="s">
        <v>1805</v>
      </c>
      <c r="E522" s="121">
        <v>20</v>
      </c>
      <c r="F522" s="122">
        <v>1</v>
      </c>
    </row>
    <row r="523" spans="1:6">
      <c r="A523" s="123"/>
      <c r="B523" s="121" t="s">
        <v>1869</v>
      </c>
      <c r="C523" s="121" t="s">
        <v>1806</v>
      </c>
      <c r="D523" s="121" t="s">
        <v>1805</v>
      </c>
      <c r="E523" s="121">
        <v>600</v>
      </c>
      <c r="F523" s="122">
        <v>1</v>
      </c>
    </row>
    <row r="524" spans="1:6">
      <c r="A524" s="123"/>
      <c r="B524" s="123"/>
      <c r="C524" s="123"/>
      <c r="D524" s="123"/>
      <c r="E524" s="124" t="s">
        <v>1870</v>
      </c>
      <c r="F524" s="125">
        <v>3</v>
      </c>
    </row>
    <row r="525" spans="1:6">
      <c r="A525" s="123"/>
      <c r="B525" s="123"/>
      <c r="C525" s="123"/>
      <c r="D525" s="123"/>
      <c r="E525" s="124" t="s">
        <v>1961</v>
      </c>
      <c r="F525" s="125">
        <v>1</v>
      </c>
    </row>
    <row r="526" spans="1:6">
      <c r="A526" s="123"/>
      <c r="B526" s="123"/>
      <c r="C526" s="123"/>
      <c r="D526" s="123"/>
      <c r="E526" s="124" t="s">
        <v>1941</v>
      </c>
      <c r="F526" s="125">
        <v>2</v>
      </c>
    </row>
    <row r="527" spans="1:6">
      <c r="A527" s="123"/>
      <c r="B527" s="123"/>
      <c r="C527" s="123"/>
      <c r="D527" s="123"/>
      <c r="E527" s="124" t="s">
        <v>1930</v>
      </c>
      <c r="F527" s="125">
        <v>1</v>
      </c>
    </row>
    <row r="528" spans="1:6">
      <c r="A528" s="123"/>
      <c r="B528" s="121" t="s">
        <v>1925</v>
      </c>
      <c r="C528" s="121" t="s">
        <v>1885</v>
      </c>
      <c r="D528" s="121" t="s">
        <v>1805</v>
      </c>
      <c r="E528" s="121" t="s">
        <v>1926</v>
      </c>
      <c r="F528" s="122">
        <v>1</v>
      </c>
    </row>
    <row r="529" spans="1:6">
      <c r="A529" s="123"/>
      <c r="B529" s="123"/>
      <c r="C529" s="123"/>
      <c r="D529" s="123"/>
      <c r="E529" s="124" t="s">
        <v>1993</v>
      </c>
      <c r="F529" s="125">
        <v>1</v>
      </c>
    </row>
    <row r="530" spans="1:6">
      <c r="A530" s="123"/>
      <c r="B530" s="123"/>
      <c r="C530" s="123"/>
      <c r="D530" s="123"/>
      <c r="E530" s="124" t="s">
        <v>1950</v>
      </c>
      <c r="F530" s="125">
        <v>1</v>
      </c>
    </row>
    <row r="531" spans="1:6">
      <c r="A531" s="123"/>
      <c r="B531" s="123"/>
      <c r="C531" s="123"/>
      <c r="D531" s="123"/>
      <c r="E531" s="124" t="s">
        <v>1948</v>
      </c>
      <c r="F531" s="125">
        <v>1</v>
      </c>
    </row>
    <row r="532" spans="1:6">
      <c r="A532" s="123"/>
      <c r="B532" s="123"/>
      <c r="C532" s="123"/>
      <c r="D532" s="123"/>
      <c r="E532" s="124" t="s">
        <v>1990</v>
      </c>
      <c r="F532" s="125">
        <v>1</v>
      </c>
    </row>
    <row r="533" spans="1:6">
      <c r="A533" s="123"/>
      <c r="B533" s="123"/>
      <c r="C533" s="123"/>
      <c r="D533" s="123"/>
      <c r="E533" s="124" t="s">
        <v>1984</v>
      </c>
      <c r="F533" s="125">
        <v>1</v>
      </c>
    </row>
    <row r="534" spans="1:6">
      <c r="A534" s="123"/>
      <c r="B534" s="123"/>
      <c r="C534" s="123"/>
      <c r="D534" s="123"/>
      <c r="E534" s="124" t="s">
        <v>1998</v>
      </c>
      <c r="F534" s="125">
        <v>1</v>
      </c>
    </row>
    <row r="535" spans="1:6">
      <c r="A535" s="123"/>
      <c r="B535" s="123"/>
      <c r="C535" s="123"/>
      <c r="D535" s="123"/>
      <c r="E535" s="124" t="s">
        <v>1958</v>
      </c>
      <c r="F535" s="125">
        <v>1</v>
      </c>
    </row>
    <row r="536" spans="1:6">
      <c r="A536" s="123"/>
      <c r="B536" s="123"/>
      <c r="C536" s="123"/>
      <c r="D536" s="123"/>
      <c r="E536" s="124" t="s">
        <v>1980</v>
      </c>
      <c r="F536" s="125">
        <v>1</v>
      </c>
    </row>
    <row r="537" spans="1:6">
      <c r="A537" s="123"/>
      <c r="B537" s="123"/>
      <c r="C537" s="123"/>
      <c r="D537" s="123"/>
      <c r="E537" s="124" t="s">
        <v>1957</v>
      </c>
      <c r="F537" s="125">
        <v>1</v>
      </c>
    </row>
    <row r="538" spans="1:6">
      <c r="A538" s="123"/>
      <c r="B538" s="121" t="s">
        <v>1886</v>
      </c>
      <c r="C538" s="121" t="s">
        <v>1885</v>
      </c>
      <c r="D538" s="121" t="s">
        <v>1805</v>
      </c>
      <c r="E538" s="121">
        <v>300</v>
      </c>
      <c r="F538" s="122">
        <v>1</v>
      </c>
    </row>
    <row r="539" spans="1:6">
      <c r="A539" s="123"/>
      <c r="B539" s="123"/>
      <c r="C539" s="123"/>
      <c r="D539" s="123"/>
      <c r="E539" s="124">
        <v>400</v>
      </c>
      <c r="F539" s="125">
        <v>1</v>
      </c>
    </row>
    <row r="540" spans="1:6">
      <c r="A540" s="123"/>
      <c r="B540" s="121" t="s">
        <v>579</v>
      </c>
      <c r="C540" s="121" t="s">
        <v>578</v>
      </c>
      <c r="D540" s="121" t="s">
        <v>1805</v>
      </c>
      <c r="E540" s="121" t="s">
        <v>580</v>
      </c>
      <c r="F540" s="122">
        <v>1</v>
      </c>
    </row>
    <row r="541" spans="1:6">
      <c r="A541" s="121" t="s">
        <v>1358</v>
      </c>
      <c r="B541" s="121" t="s">
        <v>1371</v>
      </c>
      <c r="C541" s="121" t="s">
        <v>814</v>
      </c>
      <c r="D541" s="121" t="s">
        <v>1359</v>
      </c>
      <c r="E541" s="121">
        <v>7.4999999999999997E-2</v>
      </c>
      <c r="F541" s="122">
        <v>1</v>
      </c>
    </row>
    <row r="542" spans="1:6">
      <c r="A542" s="123"/>
      <c r="B542" s="123"/>
      <c r="C542" s="123"/>
      <c r="D542" s="123"/>
      <c r="E542" s="124">
        <v>8.5000000000000006E-2</v>
      </c>
      <c r="F542" s="125">
        <v>1</v>
      </c>
    </row>
    <row r="543" spans="1:6">
      <c r="A543" s="123"/>
      <c r="B543" s="123"/>
      <c r="C543" s="121" t="s">
        <v>1370</v>
      </c>
      <c r="D543" s="121" t="s">
        <v>1359</v>
      </c>
      <c r="E543" s="121">
        <v>0.18</v>
      </c>
      <c r="F543" s="122">
        <v>1</v>
      </c>
    </row>
    <row r="544" spans="1:6">
      <c r="A544" s="123"/>
      <c r="B544" s="123"/>
      <c r="C544" s="123"/>
      <c r="D544" s="123"/>
      <c r="E544" s="124">
        <v>0.255</v>
      </c>
      <c r="F544" s="125">
        <v>1</v>
      </c>
    </row>
    <row r="545" spans="1:6">
      <c r="A545" s="123"/>
      <c r="B545" s="123"/>
      <c r="C545" s="121" t="s">
        <v>819</v>
      </c>
      <c r="D545" s="121" t="s">
        <v>1359</v>
      </c>
      <c r="E545" s="121">
        <v>6.5000000000000002E-2</v>
      </c>
      <c r="F545" s="122">
        <v>1</v>
      </c>
    </row>
    <row r="546" spans="1:6">
      <c r="A546" s="123"/>
      <c r="B546" s="123"/>
      <c r="C546" s="123"/>
      <c r="D546" s="123"/>
      <c r="E546" s="124">
        <v>7.0000000000000007E-2</v>
      </c>
      <c r="F546" s="125">
        <v>2</v>
      </c>
    </row>
    <row r="547" spans="1:6">
      <c r="A547" s="123"/>
      <c r="B547" s="123"/>
      <c r="C547" s="123"/>
      <c r="D547" s="123"/>
      <c r="E547" s="124">
        <v>0.1</v>
      </c>
      <c r="F547" s="125">
        <v>1</v>
      </c>
    </row>
    <row r="548" spans="1:6">
      <c r="A548" s="123"/>
      <c r="B548" s="123"/>
      <c r="C548" s="123"/>
      <c r="D548" s="123"/>
      <c r="E548" s="124">
        <v>0.11</v>
      </c>
      <c r="F548" s="125">
        <v>1</v>
      </c>
    </row>
    <row r="549" spans="1:6">
      <c r="A549" s="123"/>
      <c r="B549" s="123"/>
      <c r="C549" s="123"/>
      <c r="D549" s="123"/>
      <c r="E549" s="124">
        <v>0.75</v>
      </c>
      <c r="F549" s="125">
        <v>1</v>
      </c>
    </row>
    <row r="550" spans="1:6">
      <c r="A550" s="123"/>
      <c r="B550" s="121" t="s">
        <v>1375</v>
      </c>
      <c r="C550" s="121" t="s">
        <v>1370</v>
      </c>
      <c r="D550" s="121" t="s">
        <v>1359</v>
      </c>
      <c r="E550" s="121">
        <v>0.3</v>
      </c>
      <c r="F550" s="122">
        <v>1</v>
      </c>
    </row>
    <row r="551" spans="1:6">
      <c r="A551" s="123"/>
      <c r="B551" s="121" t="s">
        <v>1372</v>
      </c>
      <c r="C551" s="121" t="s">
        <v>814</v>
      </c>
      <c r="D551" s="121" t="s">
        <v>1359</v>
      </c>
      <c r="E551" s="121">
        <v>0.01</v>
      </c>
      <c r="F551" s="122">
        <v>1</v>
      </c>
    </row>
    <row r="552" spans="1:6">
      <c r="A552" s="123"/>
      <c r="B552" s="123"/>
      <c r="C552" s="123"/>
      <c r="D552" s="123"/>
      <c r="E552" s="124">
        <v>0.05</v>
      </c>
      <c r="F552" s="125">
        <v>1</v>
      </c>
    </row>
    <row r="553" spans="1:6">
      <c r="A553" s="123"/>
      <c r="B553" s="123"/>
      <c r="C553" s="121" t="s">
        <v>1370</v>
      </c>
      <c r="D553" s="121" t="s">
        <v>1359</v>
      </c>
      <c r="E553" s="121">
        <v>8.5000000000000006E-2</v>
      </c>
      <c r="F553" s="122">
        <v>1</v>
      </c>
    </row>
    <row r="554" spans="1:6">
      <c r="A554" s="123"/>
      <c r="B554" s="123"/>
      <c r="C554" s="123"/>
      <c r="D554" s="123"/>
      <c r="E554" s="124">
        <v>0.34499999999999997</v>
      </c>
      <c r="F554" s="125">
        <v>1</v>
      </c>
    </row>
    <row r="555" spans="1:6">
      <c r="A555" s="123"/>
      <c r="B555" s="123"/>
      <c r="C555" s="121" t="s">
        <v>820</v>
      </c>
      <c r="D555" s="121" t="s">
        <v>1359</v>
      </c>
      <c r="E555" s="121">
        <v>0.01</v>
      </c>
      <c r="F555" s="122">
        <v>6</v>
      </c>
    </row>
    <row r="556" spans="1:6">
      <c r="A556" s="123"/>
      <c r="B556" s="121" t="s">
        <v>1373</v>
      </c>
      <c r="C556" s="121" t="s">
        <v>1370</v>
      </c>
      <c r="D556" s="121" t="s">
        <v>1359</v>
      </c>
      <c r="E556" s="121">
        <v>0.28000000000000003</v>
      </c>
      <c r="F556" s="122">
        <v>1</v>
      </c>
    </row>
    <row r="557" spans="1:6">
      <c r="A557" s="123"/>
      <c r="B557" s="121" t="s">
        <v>1379</v>
      </c>
      <c r="C557" s="121" t="s">
        <v>1356</v>
      </c>
      <c r="D557" s="121" t="s">
        <v>1359</v>
      </c>
      <c r="E557" s="121">
        <v>1E-4</v>
      </c>
      <c r="F557" s="122">
        <v>1</v>
      </c>
    </row>
    <row r="558" spans="1:6">
      <c r="A558" s="123"/>
      <c r="B558" s="123"/>
      <c r="C558" s="123"/>
      <c r="D558" s="123"/>
      <c r="E558" s="124">
        <v>1E-3</v>
      </c>
      <c r="F558" s="125">
        <v>2</v>
      </c>
    </row>
    <row r="559" spans="1:6">
      <c r="A559" s="123"/>
      <c r="B559" s="123"/>
      <c r="C559" s="121" t="s">
        <v>818</v>
      </c>
      <c r="D559" s="121" t="s">
        <v>1359</v>
      </c>
      <c r="E559" s="121">
        <v>1E-3</v>
      </c>
      <c r="F559" s="122">
        <v>6</v>
      </c>
    </row>
    <row r="560" spans="1:6">
      <c r="A560" s="123"/>
      <c r="B560" s="123"/>
      <c r="C560" s="121" t="s">
        <v>1370</v>
      </c>
      <c r="D560" s="121" t="s">
        <v>1359</v>
      </c>
      <c r="E560" s="121">
        <v>1.145</v>
      </c>
      <c r="F560" s="122">
        <v>1</v>
      </c>
    </row>
    <row r="561" spans="1:6">
      <c r="A561" s="123"/>
      <c r="B561" s="121" t="s">
        <v>1357</v>
      </c>
      <c r="C561" s="121" t="s">
        <v>1356</v>
      </c>
      <c r="D561" s="121" t="s">
        <v>1359</v>
      </c>
      <c r="E561" s="121">
        <v>1E-3</v>
      </c>
      <c r="F561" s="122">
        <v>1</v>
      </c>
    </row>
    <row r="562" spans="1:6">
      <c r="A562" s="123"/>
      <c r="B562" s="121" t="s">
        <v>847</v>
      </c>
      <c r="C562" s="121" t="s">
        <v>846</v>
      </c>
      <c r="D562" s="121" t="s">
        <v>1359</v>
      </c>
      <c r="E562" s="121">
        <v>0.115</v>
      </c>
      <c r="F562" s="122">
        <v>1</v>
      </c>
    </row>
    <row r="563" spans="1:6">
      <c r="A563" s="123"/>
      <c r="B563" s="121" t="s">
        <v>612</v>
      </c>
      <c r="C563" s="121" t="s">
        <v>611</v>
      </c>
      <c r="D563" s="121" t="s">
        <v>906</v>
      </c>
      <c r="E563" s="121" t="s">
        <v>2129</v>
      </c>
      <c r="F563" s="122">
        <v>1</v>
      </c>
    </row>
    <row r="564" spans="1:6">
      <c r="A564" s="123"/>
      <c r="B564" s="121" t="s">
        <v>1377</v>
      </c>
      <c r="C564" s="121" t="s">
        <v>1376</v>
      </c>
      <c r="D564" s="121" t="s">
        <v>1359</v>
      </c>
      <c r="E564" s="121">
        <v>0.02</v>
      </c>
      <c r="F564" s="122">
        <v>1</v>
      </c>
    </row>
    <row r="565" spans="1:6">
      <c r="A565" s="123"/>
      <c r="B565" s="121" t="s">
        <v>1378</v>
      </c>
      <c r="C565" s="121" t="s">
        <v>1376</v>
      </c>
      <c r="D565" s="121" t="s">
        <v>1359</v>
      </c>
      <c r="E565" s="121">
        <v>2.5000000000000001E-2</v>
      </c>
      <c r="F565" s="122">
        <v>8</v>
      </c>
    </row>
    <row r="566" spans="1:6">
      <c r="A566" s="123"/>
      <c r="B566" s="123"/>
      <c r="C566" s="123"/>
      <c r="D566" s="123"/>
      <c r="E566" s="124">
        <v>0.03</v>
      </c>
      <c r="F566" s="125">
        <v>2</v>
      </c>
    </row>
    <row r="567" spans="1:6">
      <c r="A567" s="123"/>
      <c r="B567" s="121" t="s">
        <v>1949</v>
      </c>
      <c r="C567" s="121" t="s">
        <v>1871</v>
      </c>
      <c r="D567" s="121" t="s">
        <v>1805</v>
      </c>
      <c r="E567" s="121" t="s">
        <v>1870</v>
      </c>
      <c r="F567" s="122">
        <v>2</v>
      </c>
    </row>
    <row r="568" spans="1:6">
      <c r="A568" s="123"/>
      <c r="B568" s="123"/>
      <c r="C568" s="123"/>
      <c r="D568" s="123"/>
      <c r="E568" s="124" t="s">
        <v>1961</v>
      </c>
      <c r="F568" s="125">
        <v>3</v>
      </c>
    </row>
    <row r="569" spans="1:6">
      <c r="A569" s="123"/>
      <c r="B569" s="123"/>
      <c r="C569" s="123"/>
      <c r="D569" s="123"/>
      <c r="E569" s="124" t="s">
        <v>1911</v>
      </c>
      <c r="F569" s="125">
        <v>4</v>
      </c>
    </row>
    <row r="570" spans="1:6">
      <c r="A570" s="123"/>
      <c r="B570" s="121" t="s">
        <v>1872</v>
      </c>
      <c r="C570" s="121" t="s">
        <v>1871</v>
      </c>
      <c r="D570" s="121" t="s">
        <v>1805</v>
      </c>
      <c r="E570" s="121" t="s">
        <v>1870</v>
      </c>
      <c r="F570" s="122">
        <v>1</v>
      </c>
    </row>
    <row r="571" spans="1:6">
      <c r="A571" s="123"/>
      <c r="B571" s="121" t="s">
        <v>575</v>
      </c>
      <c r="C571" s="121" t="s">
        <v>1871</v>
      </c>
      <c r="D571" s="121" t="s">
        <v>1805</v>
      </c>
      <c r="E571" s="121">
        <v>70</v>
      </c>
      <c r="F571" s="122">
        <v>1</v>
      </c>
    </row>
    <row r="572" spans="1:6">
      <c r="A572" s="123"/>
      <c r="B572" s="123"/>
      <c r="C572" s="123"/>
      <c r="D572" s="123"/>
      <c r="E572" s="124">
        <v>285</v>
      </c>
      <c r="F572" s="125">
        <v>1</v>
      </c>
    </row>
    <row r="573" spans="1:6">
      <c r="A573" s="123"/>
      <c r="B573" s="123"/>
      <c r="C573" s="123"/>
      <c r="D573" s="123"/>
      <c r="E573" s="124" t="s">
        <v>1870</v>
      </c>
      <c r="F573" s="125">
        <v>1</v>
      </c>
    </row>
    <row r="574" spans="1:6">
      <c r="A574" s="123"/>
      <c r="B574" s="121" t="s">
        <v>2128</v>
      </c>
      <c r="C574" s="121" t="s">
        <v>1871</v>
      </c>
      <c r="D574" s="121" t="s">
        <v>1805</v>
      </c>
      <c r="E574" s="121" t="s">
        <v>2129</v>
      </c>
      <c r="F574" s="122">
        <v>1</v>
      </c>
    </row>
    <row r="575" spans="1:6">
      <c r="A575" s="123"/>
      <c r="B575" s="121" t="s">
        <v>1103</v>
      </c>
      <c r="C575" s="121" t="s">
        <v>1803</v>
      </c>
      <c r="D575" s="121" t="s">
        <v>1805</v>
      </c>
      <c r="E575" s="121">
        <v>20</v>
      </c>
      <c r="F575" s="122">
        <v>1</v>
      </c>
    </row>
    <row r="576" spans="1:6">
      <c r="A576" s="123"/>
      <c r="B576" s="121" t="s">
        <v>1804</v>
      </c>
      <c r="C576" s="121" t="s">
        <v>1803</v>
      </c>
      <c r="D576" s="121" t="s">
        <v>1805</v>
      </c>
      <c r="E576" s="121">
        <v>86</v>
      </c>
      <c r="F576" s="122">
        <v>1</v>
      </c>
    </row>
    <row r="577" spans="1:6">
      <c r="A577" s="123"/>
      <c r="B577" s="123"/>
      <c r="C577" s="123"/>
      <c r="D577" s="123"/>
      <c r="E577" s="124">
        <v>122</v>
      </c>
      <c r="F577" s="125">
        <v>1</v>
      </c>
    </row>
    <row r="578" spans="1:6">
      <c r="A578" s="123"/>
      <c r="B578" s="123"/>
      <c r="C578" s="123"/>
      <c r="D578" s="123"/>
      <c r="E578" s="124">
        <v>160</v>
      </c>
      <c r="F578" s="125">
        <v>1</v>
      </c>
    </row>
    <row r="579" spans="1:6">
      <c r="A579" s="123"/>
      <c r="B579" s="123"/>
      <c r="C579" s="123"/>
      <c r="D579" s="123"/>
      <c r="E579" s="124">
        <v>171</v>
      </c>
      <c r="F579" s="125">
        <v>1</v>
      </c>
    </row>
    <row r="580" spans="1:6">
      <c r="A580" s="123"/>
      <c r="B580" s="123"/>
      <c r="C580" s="123"/>
      <c r="D580" s="123"/>
      <c r="E580" s="124">
        <v>187</v>
      </c>
      <c r="F580" s="125">
        <v>1</v>
      </c>
    </row>
    <row r="581" spans="1:6">
      <c r="A581" s="123"/>
      <c r="B581" s="123"/>
      <c r="C581" s="123"/>
      <c r="D581" s="123"/>
      <c r="E581" s="124">
        <v>232</v>
      </c>
      <c r="F581" s="125">
        <v>1</v>
      </c>
    </row>
    <row r="582" spans="1:6">
      <c r="A582" s="123"/>
      <c r="B582" s="123"/>
      <c r="C582" s="123"/>
      <c r="D582" s="123"/>
      <c r="E582" s="124">
        <v>727</v>
      </c>
      <c r="F582" s="125">
        <v>1</v>
      </c>
    </row>
    <row r="583" spans="1:6">
      <c r="A583" s="121" t="s">
        <v>1829</v>
      </c>
      <c r="B583" s="121" t="s">
        <v>1075</v>
      </c>
      <c r="C583" s="121" t="s">
        <v>1074</v>
      </c>
      <c r="D583" s="121" t="s">
        <v>891</v>
      </c>
      <c r="E583" s="121">
        <v>10</v>
      </c>
      <c r="F583" s="122">
        <v>1</v>
      </c>
    </row>
    <row r="584" spans="1:6">
      <c r="A584" s="123"/>
      <c r="B584" s="121" t="s">
        <v>1070</v>
      </c>
      <c r="C584" s="121" t="s">
        <v>1069</v>
      </c>
      <c r="D584" s="121" t="s">
        <v>891</v>
      </c>
      <c r="E584" s="121">
        <v>1</v>
      </c>
      <c r="F584" s="122">
        <v>7</v>
      </c>
    </row>
    <row r="585" spans="1:6">
      <c r="A585" s="123"/>
      <c r="B585" s="123"/>
      <c r="C585" s="123"/>
      <c r="D585" s="123"/>
      <c r="E585" s="124">
        <v>2</v>
      </c>
      <c r="F585" s="125">
        <v>11</v>
      </c>
    </row>
    <row r="586" spans="1:6">
      <c r="A586" s="123"/>
      <c r="B586" s="123"/>
      <c r="C586" s="123"/>
      <c r="D586" s="123"/>
      <c r="E586" s="124">
        <v>4</v>
      </c>
      <c r="F586" s="125">
        <v>10</v>
      </c>
    </row>
    <row r="587" spans="1:6">
      <c r="A587" s="123"/>
      <c r="B587" s="123"/>
      <c r="C587" s="123"/>
      <c r="D587" s="123"/>
      <c r="E587" s="124">
        <v>5</v>
      </c>
      <c r="F587" s="125">
        <v>1</v>
      </c>
    </row>
    <row r="588" spans="1:6">
      <c r="A588" s="123"/>
      <c r="B588" s="123"/>
      <c r="C588" s="123"/>
      <c r="D588" s="123"/>
      <c r="E588" s="124">
        <v>7</v>
      </c>
      <c r="F588" s="125">
        <v>3</v>
      </c>
    </row>
    <row r="589" spans="1:6">
      <c r="A589" s="123"/>
      <c r="B589" s="123"/>
      <c r="C589" s="123"/>
      <c r="D589" s="123"/>
      <c r="E589" s="124">
        <v>8</v>
      </c>
      <c r="F589" s="125">
        <v>2</v>
      </c>
    </row>
    <row r="590" spans="1:6">
      <c r="A590" s="123"/>
      <c r="B590" s="123"/>
      <c r="C590" s="123"/>
      <c r="D590" s="123"/>
      <c r="E590" s="124">
        <v>9</v>
      </c>
      <c r="F590" s="125">
        <v>1</v>
      </c>
    </row>
    <row r="591" spans="1:6">
      <c r="A591" s="123"/>
      <c r="B591" s="123"/>
      <c r="C591" s="123"/>
      <c r="D591" s="123"/>
      <c r="E591" s="124">
        <v>10</v>
      </c>
      <c r="F591" s="125">
        <v>3</v>
      </c>
    </row>
    <row r="592" spans="1:6">
      <c r="A592" s="123"/>
      <c r="B592" s="123"/>
      <c r="C592" s="123"/>
      <c r="D592" s="123"/>
      <c r="E592" s="124">
        <v>11</v>
      </c>
      <c r="F592" s="125">
        <v>1</v>
      </c>
    </row>
    <row r="593" spans="1:6">
      <c r="A593" s="123"/>
      <c r="B593" s="123"/>
      <c r="C593" s="123"/>
      <c r="D593" s="123"/>
      <c r="E593" s="124">
        <v>12</v>
      </c>
      <c r="F593" s="125">
        <v>4</v>
      </c>
    </row>
    <row r="594" spans="1:6">
      <c r="A594" s="123"/>
      <c r="B594" s="123"/>
      <c r="C594" s="123"/>
      <c r="D594" s="123"/>
      <c r="E594" s="124">
        <v>17</v>
      </c>
      <c r="F594" s="125">
        <v>1</v>
      </c>
    </row>
    <row r="595" spans="1:6">
      <c r="A595" s="123"/>
      <c r="B595" s="123"/>
      <c r="C595" s="123"/>
      <c r="D595" s="123"/>
      <c r="E595" s="124">
        <v>19</v>
      </c>
      <c r="F595" s="125">
        <v>1</v>
      </c>
    </row>
    <row r="596" spans="1:6">
      <c r="A596" s="123"/>
      <c r="B596" s="123"/>
      <c r="C596" s="123"/>
      <c r="D596" s="123"/>
      <c r="E596" s="124">
        <v>26</v>
      </c>
      <c r="F596" s="125">
        <v>1</v>
      </c>
    </row>
    <row r="597" spans="1:6">
      <c r="A597" s="123"/>
      <c r="B597" s="121" t="s">
        <v>865</v>
      </c>
      <c r="C597" s="121" t="s">
        <v>1776</v>
      </c>
      <c r="D597" s="121" t="s">
        <v>891</v>
      </c>
      <c r="E597" s="121">
        <v>1</v>
      </c>
      <c r="F597" s="122">
        <v>1</v>
      </c>
    </row>
    <row r="598" spans="1:6">
      <c r="A598" s="123"/>
      <c r="B598" s="123"/>
      <c r="C598" s="121" t="s">
        <v>1775</v>
      </c>
      <c r="D598" s="121" t="s">
        <v>891</v>
      </c>
      <c r="E598" s="121">
        <v>1</v>
      </c>
      <c r="F598" s="122">
        <v>1</v>
      </c>
    </row>
    <row r="599" spans="1:6">
      <c r="A599" s="121" t="s">
        <v>1079</v>
      </c>
      <c r="B599" s="121" t="s">
        <v>2063</v>
      </c>
      <c r="C599" s="121" t="s">
        <v>2062</v>
      </c>
      <c r="D599" s="121" t="s">
        <v>891</v>
      </c>
      <c r="E599" s="121" t="s">
        <v>1862</v>
      </c>
      <c r="F599" s="122">
        <v>1</v>
      </c>
    </row>
    <row r="600" spans="1:6">
      <c r="A600" s="123"/>
      <c r="B600" s="121" t="s">
        <v>1971</v>
      </c>
      <c r="C600" s="121" t="s">
        <v>571</v>
      </c>
      <c r="D600" s="121" t="s">
        <v>891</v>
      </c>
      <c r="E600" s="121" t="s">
        <v>1862</v>
      </c>
      <c r="F600" s="122">
        <v>1</v>
      </c>
    </row>
    <row r="601" spans="1:6">
      <c r="A601" s="123"/>
      <c r="B601" s="121" t="s">
        <v>1923</v>
      </c>
      <c r="C601" s="121" t="s">
        <v>571</v>
      </c>
      <c r="D601" s="121" t="s">
        <v>891</v>
      </c>
      <c r="E601" s="121" t="s">
        <v>1862</v>
      </c>
      <c r="F601" s="122">
        <v>2</v>
      </c>
    </row>
    <row r="602" spans="1:6">
      <c r="A602" s="123"/>
      <c r="B602" s="121" t="s">
        <v>830</v>
      </c>
      <c r="C602" s="121" t="s">
        <v>829</v>
      </c>
      <c r="D602" s="121" t="s">
        <v>891</v>
      </c>
      <c r="E602" s="121">
        <v>1</v>
      </c>
      <c r="F602" s="122">
        <v>1</v>
      </c>
    </row>
    <row r="603" spans="1:6">
      <c r="A603" s="123"/>
      <c r="B603" s="121" t="s">
        <v>1078</v>
      </c>
      <c r="C603" s="121" t="s">
        <v>1077</v>
      </c>
      <c r="D603" s="121" t="s">
        <v>891</v>
      </c>
      <c r="E603" s="121">
        <v>1</v>
      </c>
      <c r="F603" s="122">
        <v>1</v>
      </c>
    </row>
    <row r="604" spans="1:6">
      <c r="A604" s="123"/>
      <c r="B604" s="123"/>
      <c r="C604" s="123"/>
      <c r="D604" s="123"/>
      <c r="E604" s="124">
        <v>2</v>
      </c>
      <c r="F604" s="125">
        <v>5</v>
      </c>
    </row>
    <row r="605" spans="1:6">
      <c r="A605" s="123"/>
      <c r="B605" s="123"/>
      <c r="C605" s="123"/>
      <c r="D605" s="123"/>
      <c r="E605" s="124">
        <v>3</v>
      </c>
      <c r="F605" s="125">
        <v>2</v>
      </c>
    </row>
    <row r="606" spans="1:6">
      <c r="A606" s="123"/>
      <c r="B606" s="123"/>
      <c r="C606" s="123"/>
      <c r="D606" s="123"/>
      <c r="E606" s="124">
        <v>5</v>
      </c>
      <c r="F606" s="125">
        <v>1</v>
      </c>
    </row>
    <row r="607" spans="1:6">
      <c r="A607" s="123"/>
      <c r="B607" s="123"/>
      <c r="C607" s="121" t="s">
        <v>1899</v>
      </c>
      <c r="D607" s="121" t="s">
        <v>891</v>
      </c>
      <c r="E607" s="121" t="s">
        <v>1862</v>
      </c>
      <c r="F607" s="122">
        <v>10</v>
      </c>
    </row>
    <row r="608" spans="1:6">
      <c r="A608" s="123"/>
      <c r="B608" s="121" t="s">
        <v>2057</v>
      </c>
      <c r="C608" s="121" t="s">
        <v>2056</v>
      </c>
      <c r="D608" s="121" t="s">
        <v>891</v>
      </c>
      <c r="E608" s="121" t="s">
        <v>1862</v>
      </c>
      <c r="F608" s="122">
        <v>1</v>
      </c>
    </row>
    <row r="609" spans="1:6">
      <c r="A609" s="121" t="s">
        <v>1969</v>
      </c>
      <c r="B609" s="121" t="s">
        <v>1968</v>
      </c>
      <c r="C609" s="121" t="s">
        <v>1967</v>
      </c>
      <c r="D609" s="121" t="s">
        <v>891</v>
      </c>
      <c r="E609" s="121">
        <v>4</v>
      </c>
      <c r="F609" s="122">
        <v>1</v>
      </c>
    </row>
    <row r="610" spans="1:6">
      <c r="A610" s="123"/>
      <c r="B610" s="123"/>
      <c r="C610" s="121" t="s">
        <v>1893</v>
      </c>
      <c r="D610" s="121" t="s">
        <v>891</v>
      </c>
      <c r="E610" s="121">
        <v>1</v>
      </c>
      <c r="F610" s="122">
        <v>4</v>
      </c>
    </row>
    <row r="611" spans="1:6">
      <c r="A611" s="123"/>
      <c r="B611" s="123"/>
      <c r="C611" s="123"/>
      <c r="D611" s="123"/>
      <c r="E611" s="124">
        <v>2</v>
      </c>
      <c r="F611" s="125">
        <v>1</v>
      </c>
    </row>
    <row r="612" spans="1:6">
      <c r="A612" s="121" t="s">
        <v>1122</v>
      </c>
      <c r="B612" s="121" t="s">
        <v>1790</v>
      </c>
      <c r="C612" s="121" t="s">
        <v>1789</v>
      </c>
      <c r="D612" s="121" t="s">
        <v>891</v>
      </c>
      <c r="E612" s="121">
        <v>1</v>
      </c>
      <c r="F612" s="122">
        <v>1</v>
      </c>
    </row>
    <row r="613" spans="1:6">
      <c r="A613" s="123"/>
      <c r="B613" s="121" t="s">
        <v>1786</v>
      </c>
      <c r="C613" s="121" t="s">
        <v>1785</v>
      </c>
      <c r="D613" s="121" t="s">
        <v>891</v>
      </c>
      <c r="E613" s="121">
        <v>1</v>
      </c>
      <c r="F613" s="122">
        <v>1</v>
      </c>
    </row>
    <row r="614" spans="1:6">
      <c r="A614" s="123"/>
      <c r="B614" s="121" t="s">
        <v>1156</v>
      </c>
      <c r="C614" s="121" t="s">
        <v>1155</v>
      </c>
      <c r="D614" s="121" t="s">
        <v>891</v>
      </c>
      <c r="E614" s="121">
        <v>1</v>
      </c>
      <c r="F614" s="122">
        <v>1</v>
      </c>
    </row>
    <row r="615" spans="1:6">
      <c r="A615" s="123"/>
      <c r="B615" s="123"/>
      <c r="C615" s="123"/>
      <c r="D615" s="123"/>
      <c r="E615" s="124" t="s">
        <v>1862</v>
      </c>
      <c r="F615" s="125">
        <v>2</v>
      </c>
    </row>
    <row r="616" spans="1:6">
      <c r="A616" s="123"/>
      <c r="B616" s="121" t="s">
        <v>1751</v>
      </c>
      <c r="C616" s="121" t="s">
        <v>1750</v>
      </c>
      <c r="D616" s="121" t="s">
        <v>891</v>
      </c>
      <c r="E616" s="121">
        <v>2</v>
      </c>
      <c r="F616" s="122">
        <v>1</v>
      </c>
    </row>
    <row r="617" spans="1:6">
      <c r="A617" s="123"/>
      <c r="B617" s="121" t="s">
        <v>1154</v>
      </c>
      <c r="C617" s="121" t="s">
        <v>1153</v>
      </c>
      <c r="D617" s="121" t="s">
        <v>891</v>
      </c>
      <c r="E617" s="121">
        <v>1</v>
      </c>
      <c r="F617" s="122">
        <v>1</v>
      </c>
    </row>
    <row r="618" spans="1:6">
      <c r="A618" s="123"/>
      <c r="B618" s="123"/>
      <c r="C618" s="123"/>
      <c r="D618" s="123"/>
      <c r="E618" s="124" t="s">
        <v>1862</v>
      </c>
      <c r="F618" s="125">
        <v>2</v>
      </c>
    </row>
    <row r="619" spans="1:6">
      <c r="A619" s="123"/>
      <c r="B619" s="121" t="s">
        <v>1724</v>
      </c>
      <c r="C619" s="121" t="s">
        <v>1723</v>
      </c>
      <c r="D619" s="121" t="s">
        <v>891</v>
      </c>
      <c r="E619" s="121">
        <v>1</v>
      </c>
      <c r="F619" s="122">
        <v>1</v>
      </c>
    </row>
    <row r="620" spans="1:6">
      <c r="A620" s="123"/>
      <c r="B620" s="121" t="s">
        <v>1788</v>
      </c>
      <c r="C620" s="121" t="s">
        <v>1787</v>
      </c>
      <c r="D620" s="121" t="s">
        <v>891</v>
      </c>
      <c r="E620" s="121">
        <v>1</v>
      </c>
      <c r="F620" s="122">
        <v>1</v>
      </c>
    </row>
    <row r="621" spans="1:6">
      <c r="A621" s="123"/>
      <c r="B621" s="121" t="s">
        <v>1121</v>
      </c>
      <c r="C621" s="121" t="s">
        <v>1120</v>
      </c>
      <c r="D621" s="121" t="s">
        <v>891</v>
      </c>
      <c r="E621" s="121">
        <v>1</v>
      </c>
      <c r="F621" s="122">
        <v>5</v>
      </c>
    </row>
    <row r="622" spans="1:6">
      <c r="A622" s="123"/>
      <c r="B622" s="123"/>
      <c r="C622" s="123"/>
      <c r="D622" s="123"/>
      <c r="E622" s="124">
        <v>2</v>
      </c>
      <c r="F622" s="125">
        <v>1</v>
      </c>
    </row>
    <row r="623" spans="1:6">
      <c r="A623" s="123"/>
      <c r="B623" s="121" t="s">
        <v>1720</v>
      </c>
      <c r="C623" s="121" t="s">
        <v>1719</v>
      </c>
      <c r="D623" s="121" t="s">
        <v>891</v>
      </c>
      <c r="E623" s="121">
        <v>1</v>
      </c>
      <c r="F623" s="122">
        <v>1</v>
      </c>
    </row>
    <row r="624" spans="1:6">
      <c r="A624" s="121" t="s">
        <v>1062</v>
      </c>
      <c r="B624" s="121" t="s">
        <v>1067</v>
      </c>
      <c r="C624" s="121" t="s">
        <v>1066</v>
      </c>
      <c r="D624" s="121" t="s">
        <v>891</v>
      </c>
      <c r="E624" s="121">
        <v>1</v>
      </c>
      <c r="F624" s="122">
        <v>9</v>
      </c>
    </row>
    <row r="625" spans="1:6">
      <c r="A625" s="123"/>
      <c r="B625" s="121" t="s">
        <v>1061</v>
      </c>
      <c r="C625" s="121" t="s">
        <v>574</v>
      </c>
      <c r="D625" s="121" t="s">
        <v>891</v>
      </c>
      <c r="E625" s="121">
        <v>5</v>
      </c>
      <c r="F625" s="122">
        <v>1</v>
      </c>
    </row>
    <row r="626" spans="1:6">
      <c r="A626" s="123"/>
      <c r="B626" s="123"/>
      <c r="C626" s="123"/>
      <c r="D626" s="123"/>
      <c r="E626" s="124">
        <v>6</v>
      </c>
      <c r="F626" s="125">
        <v>1</v>
      </c>
    </row>
    <row r="627" spans="1:6">
      <c r="A627" s="123"/>
      <c r="B627" s="123"/>
      <c r="C627" s="123"/>
      <c r="D627" s="123"/>
      <c r="E627" s="124">
        <v>7</v>
      </c>
      <c r="F627" s="125">
        <v>2</v>
      </c>
    </row>
    <row r="628" spans="1:6">
      <c r="A628" s="123"/>
      <c r="B628" s="123"/>
      <c r="C628" s="123"/>
      <c r="D628" s="123"/>
      <c r="E628" s="124">
        <v>8</v>
      </c>
      <c r="F628" s="125">
        <v>1</v>
      </c>
    </row>
    <row r="629" spans="1:6">
      <c r="A629" s="123"/>
      <c r="B629" s="123"/>
      <c r="C629" s="123"/>
      <c r="D629" s="123"/>
      <c r="E629" s="124">
        <v>9</v>
      </c>
      <c r="F629" s="125">
        <v>2</v>
      </c>
    </row>
    <row r="630" spans="1:6">
      <c r="A630" s="123"/>
      <c r="B630" s="123"/>
      <c r="C630" s="123"/>
      <c r="D630" s="123"/>
      <c r="E630" s="124">
        <v>12</v>
      </c>
      <c r="F630" s="125">
        <v>1</v>
      </c>
    </row>
    <row r="631" spans="1:6">
      <c r="A631" s="123"/>
      <c r="B631" s="123"/>
      <c r="C631" s="123"/>
      <c r="D631" s="123"/>
      <c r="E631" s="124">
        <v>15</v>
      </c>
      <c r="F631" s="125">
        <v>1</v>
      </c>
    </row>
    <row r="632" spans="1:6">
      <c r="A632" s="123"/>
      <c r="B632" s="121" t="s">
        <v>1064</v>
      </c>
      <c r="C632" s="121" t="s">
        <v>1063</v>
      </c>
      <c r="D632" s="121" t="s">
        <v>891</v>
      </c>
      <c r="E632" s="121">
        <v>5</v>
      </c>
      <c r="F632" s="122">
        <v>1</v>
      </c>
    </row>
    <row r="633" spans="1:6">
      <c r="A633" s="123"/>
      <c r="B633" s="123"/>
      <c r="C633" s="123"/>
      <c r="D633" s="123"/>
      <c r="E633" s="124">
        <v>6</v>
      </c>
      <c r="F633" s="125">
        <v>1</v>
      </c>
    </row>
    <row r="634" spans="1:6">
      <c r="A634" s="123"/>
      <c r="B634" s="123"/>
      <c r="C634" s="123"/>
      <c r="D634" s="123"/>
      <c r="E634" s="124">
        <v>7</v>
      </c>
      <c r="F634" s="125">
        <v>2</v>
      </c>
    </row>
    <row r="635" spans="1:6">
      <c r="A635" s="123"/>
      <c r="B635" s="123"/>
      <c r="C635" s="123"/>
      <c r="D635" s="123"/>
      <c r="E635" s="124">
        <v>8</v>
      </c>
      <c r="F635" s="125">
        <v>1</v>
      </c>
    </row>
    <row r="636" spans="1:6">
      <c r="A636" s="123"/>
      <c r="B636" s="123"/>
      <c r="C636" s="123"/>
      <c r="D636" s="123"/>
      <c r="E636" s="124">
        <v>9</v>
      </c>
      <c r="F636" s="125">
        <v>2</v>
      </c>
    </row>
    <row r="637" spans="1:6">
      <c r="A637" s="123"/>
      <c r="B637" s="123"/>
      <c r="C637" s="123"/>
      <c r="D637" s="123"/>
      <c r="E637" s="124">
        <v>12</v>
      </c>
      <c r="F637" s="125">
        <v>1</v>
      </c>
    </row>
    <row r="638" spans="1:6">
      <c r="A638" s="123"/>
      <c r="B638" s="123"/>
      <c r="C638" s="123"/>
      <c r="D638" s="123"/>
      <c r="E638" s="124">
        <v>15</v>
      </c>
      <c r="F638" s="125">
        <v>1</v>
      </c>
    </row>
    <row r="639" spans="1:6">
      <c r="A639" s="123"/>
      <c r="B639" s="121" t="s">
        <v>2103</v>
      </c>
      <c r="C639" s="121" t="s">
        <v>2102</v>
      </c>
      <c r="D639" s="121" t="s">
        <v>891</v>
      </c>
      <c r="E639" s="121" t="s">
        <v>1862</v>
      </c>
      <c r="F639" s="122">
        <v>1</v>
      </c>
    </row>
    <row r="640" spans="1:6">
      <c r="A640" s="123"/>
      <c r="B640" s="121" t="s">
        <v>2069</v>
      </c>
      <c r="C640" s="121" t="s">
        <v>2068</v>
      </c>
      <c r="D640" s="121" t="s">
        <v>891</v>
      </c>
      <c r="E640" s="121" t="s">
        <v>1901</v>
      </c>
      <c r="F640" s="122">
        <v>1</v>
      </c>
    </row>
    <row r="641" spans="1:6">
      <c r="A641" s="123"/>
      <c r="B641" s="121" t="s">
        <v>2105</v>
      </c>
      <c r="C641" s="121" t="s">
        <v>2104</v>
      </c>
      <c r="D641" s="121" t="s">
        <v>891</v>
      </c>
      <c r="E641" s="121" t="s">
        <v>1862</v>
      </c>
      <c r="F641" s="122">
        <v>1</v>
      </c>
    </row>
    <row r="642" spans="1:6">
      <c r="A642" s="123"/>
      <c r="B642" s="121" t="s">
        <v>2101</v>
      </c>
      <c r="C642" s="121" t="s">
        <v>2100</v>
      </c>
      <c r="D642" s="121" t="s">
        <v>891</v>
      </c>
      <c r="E642" s="121" t="s">
        <v>1862</v>
      </c>
      <c r="F642" s="122">
        <v>1</v>
      </c>
    </row>
    <row r="643" spans="1:6">
      <c r="A643" s="121" t="s">
        <v>1853</v>
      </c>
      <c r="B643" s="121" t="s">
        <v>1996</v>
      </c>
      <c r="C643" s="121" t="s">
        <v>1851</v>
      </c>
      <c r="D643" s="121" t="s">
        <v>891</v>
      </c>
      <c r="E643" s="121" t="s">
        <v>1997</v>
      </c>
      <c r="F643" s="122">
        <v>1</v>
      </c>
    </row>
    <row r="644" spans="1:6">
      <c r="A644" s="123"/>
      <c r="B644" s="121" t="s">
        <v>1910</v>
      </c>
      <c r="C644" s="121" t="s">
        <v>1851</v>
      </c>
      <c r="D644" s="121" t="s">
        <v>891</v>
      </c>
      <c r="E644" s="121">
        <v>10</v>
      </c>
      <c r="F644" s="122">
        <v>1</v>
      </c>
    </row>
    <row r="645" spans="1:6">
      <c r="A645" s="123"/>
      <c r="B645" s="123"/>
      <c r="C645" s="123"/>
      <c r="D645" s="123"/>
      <c r="E645" s="124" t="s">
        <v>1859</v>
      </c>
      <c r="F645" s="125">
        <v>2</v>
      </c>
    </row>
    <row r="646" spans="1:6">
      <c r="A646" s="123"/>
      <c r="B646" s="123"/>
      <c r="C646" s="123"/>
      <c r="D646" s="123"/>
      <c r="E646" s="124" t="s">
        <v>1988</v>
      </c>
      <c r="F646" s="125">
        <v>1</v>
      </c>
    </row>
    <row r="647" spans="1:6">
      <c r="A647" s="123"/>
      <c r="B647" s="121" t="s">
        <v>1852</v>
      </c>
      <c r="C647" s="121" t="s">
        <v>1851</v>
      </c>
      <c r="D647" s="121" t="s">
        <v>891</v>
      </c>
      <c r="E647" s="121">
        <v>1</v>
      </c>
      <c r="F647" s="122">
        <v>1</v>
      </c>
    </row>
    <row r="648" spans="1:6">
      <c r="A648" s="123"/>
      <c r="B648" s="123"/>
      <c r="C648" s="123"/>
      <c r="D648" s="123"/>
      <c r="E648" s="124" t="s">
        <v>1901</v>
      </c>
      <c r="F648" s="125">
        <v>1</v>
      </c>
    </row>
    <row r="649" spans="1:6">
      <c r="A649" s="123"/>
      <c r="B649" s="123"/>
      <c r="C649" s="123"/>
      <c r="D649" s="123"/>
      <c r="E649" s="124" t="s">
        <v>1854</v>
      </c>
      <c r="F649" s="125">
        <v>1</v>
      </c>
    </row>
    <row r="650" spans="1:6">
      <c r="A650" s="121" t="s">
        <v>845</v>
      </c>
      <c r="B650" s="121" t="s">
        <v>844</v>
      </c>
      <c r="C650" s="121" t="s">
        <v>843</v>
      </c>
      <c r="D650" s="121" t="s">
        <v>916</v>
      </c>
      <c r="E650" s="121">
        <v>1</v>
      </c>
      <c r="F650" s="122">
        <v>1</v>
      </c>
    </row>
    <row r="651" spans="1:6">
      <c r="A651" s="121" t="s">
        <v>913</v>
      </c>
      <c r="B651" s="121" t="s">
        <v>945</v>
      </c>
      <c r="C651" s="121" t="s">
        <v>944</v>
      </c>
      <c r="D651" s="121" t="s">
        <v>912</v>
      </c>
      <c r="E651" s="121">
        <v>1</v>
      </c>
      <c r="F651" s="122">
        <v>8</v>
      </c>
    </row>
    <row r="652" spans="1:6">
      <c r="A652" s="123"/>
      <c r="B652" s="123"/>
      <c r="C652" s="123"/>
      <c r="D652" s="123"/>
      <c r="E652" s="124">
        <v>3</v>
      </c>
      <c r="F652" s="125">
        <v>1</v>
      </c>
    </row>
    <row r="653" spans="1:6">
      <c r="A653" s="121" t="s">
        <v>865</v>
      </c>
      <c r="B653" s="121" t="s">
        <v>2010</v>
      </c>
      <c r="C653" s="121" t="s">
        <v>2009</v>
      </c>
      <c r="D653" s="121" t="s">
        <v>912</v>
      </c>
      <c r="E653" s="121" t="s">
        <v>1961</v>
      </c>
      <c r="F653" s="122">
        <v>1</v>
      </c>
    </row>
    <row r="654" spans="1:6">
      <c r="A654" s="123"/>
      <c r="B654" s="121" t="s">
        <v>2008</v>
      </c>
      <c r="C654" s="121" t="s">
        <v>2007</v>
      </c>
      <c r="D654" s="121" t="s">
        <v>912</v>
      </c>
      <c r="E654" s="121" t="s">
        <v>1961</v>
      </c>
      <c r="F654" s="122">
        <v>1</v>
      </c>
    </row>
    <row r="655" spans="1:6">
      <c r="A655" s="123"/>
      <c r="B655" s="121" t="s">
        <v>853</v>
      </c>
      <c r="C655" s="121" t="s">
        <v>618</v>
      </c>
      <c r="D655" s="121" t="s">
        <v>916</v>
      </c>
      <c r="E655" s="121">
        <v>1</v>
      </c>
      <c r="F655" s="122">
        <v>1</v>
      </c>
    </row>
    <row r="656" spans="1:6">
      <c r="A656" s="123"/>
      <c r="B656" s="121" t="s">
        <v>861</v>
      </c>
      <c r="C656" s="121" t="s">
        <v>618</v>
      </c>
      <c r="D656" s="121" t="s">
        <v>916</v>
      </c>
      <c r="E656" s="121">
        <v>1</v>
      </c>
      <c r="F656" s="122">
        <v>1</v>
      </c>
    </row>
    <row r="657" spans="1:6">
      <c r="A657" s="123"/>
      <c r="B657" s="121" t="s">
        <v>854</v>
      </c>
      <c r="C657" s="121" t="s">
        <v>618</v>
      </c>
      <c r="D657" s="121" t="s">
        <v>916</v>
      </c>
      <c r="E657" s="121">
        <v>1</v>
      </c>
      <c r="F657" s="122">
        <v>1</v>
      </c>
    </row>
    <row r="658" spans="1:6">
      <c r="A658" s="123"/>
      <c r="B658" s="121" t="s">
        <v>855</v>
      </c>
      <c r="C658" s="121" t="s">
        <v>618</v>
      </c>
      <c r="D658" s="121" t="s">
        <v>916</v>
      </c>
      <c r="E658" s="121">
        <v>1</v>
      </c>
      <c r="F658" s="122">
        <v>1</v>
      </c>
    </row>
    <row r="659" spans="1:6">
      <c r="A659" s="123"/>
      <c r="B659" s="121" t="s">
        <v>856</v>
      </c>
      <c r="C659" s="121" t="s">
        <v>618</v>
      </c>
      <c r="D659" s="121" t="s">
        <v>916</v>
      </c>
      <c r="E659" s="121">
        <v>1</v>
      </c>
      <c r="F659" s="122">
        <v>1</v>
      </c>
    </row>
    <row r="660" spans="1:6">
      <c r="A660" s="123"/>
      <c r="B660" s="121" t="s">
        <v>852</v>
      </c>
      <c r="C660" s="121" t="s">
        <v>848</v>
      </c>
      <c r="D660" s="121" t="s">
        <v>916</v>
      </c>
      <c r="E660" s="121">
        <v>1</v>
      </c>
      <c r="F660" s="122">
        <v>1</v>
      </c>
    </row>
    <row r="661" spans="1:6">
      <c r="A661" s="123"/>
      <c r="B661" s="121" t="s">
        <v>857</v>
      </c>
      <c r="C661" s="121" t="s">
        <v>618</v>
      </c>
      <c r="D661" s="121" t="s">
        <v>916</v>
      </c>
      <c r="E661" s="121">
        <v>1</v>
      </c>
      <c r="F661" s="122">
        <v>1</v>
      </c>
    </row>
    <row r="662" spans="1:6">
      <c r="A662" s="123"/>
      <c r="B662" s="121" t="s">
        <v>858</v>
      </c>
      <c r="C662" s="121" t="s">
        <v>618</v>
      </c>
      <c r="D662" s="121" t="s">
        <v>916</v>
      </c>
      <c r="E662" s="121">
        <v>1</v>
      </c>
      <c r="F662" s="122">
        <v>1</v>
      </c>
    </row>
    <row r="663" spans="1:6">
      <c r="A663" s="123"/>
      <c r="B663" s="121" t="s">
        <v>859</v>
      </c>
      <c r="C663" s="121" t="s">
        <v>618</v>
      </c>
      <c r="D663" s="121" t="s">
        <v>916</v>
      </c>
      <c r="E663" s="121">
        <v>1</v>
      </c>
      <c r="F663" s="122">
        <v>1</v>
      </c>
    </row>
    <row r="664" spans="1:6">
      <c r="A664" s="123"/>
      <c r="B664" s="121" t="s">
        <v>860</v>
      </c>
      <c r="C664" s="121" t="s">
        <v>618</v>
      </c>
      <c r="D664" s="121" t="s">
        <v>916</v>
      </c>
      <c r="E664" s="121">
        <v>1</v>
      </c>
      <c r="F664" s="122">
        <v>1</v>
      </c>
    </row>
    <row r="665" spans="1:6">
      <c r="A665" s="123"/>
      <c r="B665" s="121" t="s">
        <v>2006</v>
      </c>
      <c r="C665" s="121" t="s">
        <v>2005</v>
      </c>
      <c r="D665" s="121" t="s">
        <v>891</v>
      </c>
      <c r="E665" s="121" t="s">
        <v>1962</v>
      </c>
      <c r="F665" s="122">
        <v>1</v>
      </c>
    </row>
    <row r="666" spans="1:6">
      <c r="A666" s="123"/>
      <c r="B666" s="121" t="s">
        <v>865</v>
      </c>
      <c r="C666" s="121" t="s">
        <v>2033</v>
      </c>
      <c r="D666" s="121" t="s">
        <v>865</v>
      </c>
      <c r="E666" s="121" t="s">
        <v>865</v>
      </c>
      <c r="F666" s="122"/>
    </row>
    <row r="667" spans="1:6">
      <c r="A667" s="123"/>
      <c r="B667" s="123"/>
      <c r="C667" s="121" t="s">
        <v>2032</v>
      </c>
      <c r="D667" s="121" t="s">
        <v>865</v>
      </c>
      <c r="E667" s="121" t="s">
        <v>865</v>
      </c>
      <c r="F667" s="122"/>
    </row>
    <row r="668" spans="1:6">
      <c r="A668" s="123"/>
      <c r="B668" s="123"/>
      <c r="C668" s="121" t="s">
        <v>584</v>
      </c>
      <c r="D668" s="121" t="s">
        <v>865</v>
      </c>
      <c r="E668" s="121" t="s">
        <v>865</v>
      </c>
      <c r="F668" s="122"/>
    </row>
    <row r="669" spans="1:6">
      <c r="A669" s="123"/>
      <c r="B669" s="123"/>
      <c r="C669" s="121" t="s">
        <v>585</v>
      </c>
      <c r="D669" s="121" t="s">
        <v>865</v>
      </c>
      <c r="E669" s="121" t="s">
        <v>865</v>
      </c>
      <c r="F669" s="122"/>
    </row>
    <row r="670" spans="1:6">
      <c r="A670" s="123"/>
      <c r="B670" s="123"/>
      <c r="C670" s="121" t="s">
        <v>586</v>
      </c>
      <c r="D670" s="121" t="s">
        <v>865</v>
      </c>
      <c r="E670" s="121" t="s">
        <v>865</v>
      </c>
      <c r="F670" s="122"/>
    </row>
    <row r="671" spans="1:6">
      <c r="A671" s="123"/>
      <c r="B671" s="123"/>
      <c r="C671" s="121" t="s">
        <v>613</v>
      </c>
      <c r="D671" s="121" t="s">
        <v>865</v>
      </c>
      <c r="E671" s="121" t="s">
        <v>865</v>
      </c>
      <c r="F671" s="122"/>
    </row>
    <row r="672" spans="1:6">
      <c r="A672" s="123"/>
      <c r="B672" s="123"/>
      <c r="C672" s="121" t="s">
        <v>614</v>
      </c>
      <c r="D672" s="121" t="s">
        <v>865</v>
      </c>
      <c r="E672" s="121" t="s">
        <v>865</v>
      </c>
      <c r="F672" s="122"/>
    </row>
    <row r="673" spans="1:6">
      <c r="A673" s="123"/>
      <c r="B673" s="123"/>
      <c r="C673" s="121" t="s">
        <v>615</v>
      </c>
      <c r="D673" s="121" t="s">
        <v>865</v>
      </c>
      <c r="E673" s="121" t="s">
        <v>865</v>
      </c>
      <c r="F673" s="122"/>
    </row>
    <row r="674" spans="1:6">
      <c r="A674" s="123"/>
      <c r="B674" s="123"/>
      <c r="C674" s="121" t="s">
        <v>1889</v>
      </c>
      <c r="D674" s="121" t="s">
        <v>865</v>
      </c>
      <c r="E674" s="121" t="s">
        <v>865</v>
      </c>
      <c r="F674" s="122"/>
    </row>
    <row r="675" spans="1:6">
      <c r="A675" s="123"/>
      <c r="B675" s="123"/>
      <c r="C675" s="121" t="s">
        <v>1878</v>
      </c>
      <c r="D675" s="121" t="s">
        <v>865</v>
      </c>
      <c r="E675" s="121" t="s">
        <v>865</v>
      </c>
      <c r="F675" s="122"/>
    </row>
    <row r="676" spans="1:6">
      <c r="A676" s="123"/>
      <c r="B676" s="123"/>
      <c r="C676" s="121" t="s">
        <v>980</v>
      </c>
      <c r="D676" s="121" t="s">
        <v>865</v>
      </c>
      <c r="E676" s="121" t="s">
        <v>865</v>
      </c>
      <c r="F676" s="122"/>
    </row>
    <row r="677" spans="1:6">
      <c r="A677" s="123"/>
      <c r="B677" s="123"/>
      <c r="C677" s="121" t="s">
        <v>917</v>
      </c>
      <c r="D677" s="121" t="s">
        <v>865</v>
      </c>
      <c r="E677" s="121" t="s">
        <v>865</v>
      </c>
      <c r="F677" s="122"/>
    </row>
    <row r="678" spans="1:6">
      <c r="A678" s="123"/>
      <c r="B678" s="123"/>
      <c r="C678" s="121" t="s">
        <v>976</v>
      </c>
      <c r="D678" s="121" t="s">
        <v>865</v>
      </c>
      <c r="E678" s="121" t="s">
        <v>865</v>
      </c>
      <c r="F678" s="122"/>
    </row>
    <row r="679" spans="1:6">
      <c r="A679" s="123"/>
      <c r="B679" s="123"/>
      <c r="C679" s="121" t="s">
        <v>1849</v>
      </c>
      <c r="D679" s="121" t="s">
        <v>865</v>
      </c>
      <c r="E679" s="121" t="s">
        <v>865</v>
      </c>
      <c r="F679" s="122"/>
    </row>
    <row r="680" spans="1:6">
      <c r="A680" s="123"/>
      <c r="B680" s="123"/>
      <c r="C680" s="121" t="s">
        <v>975</v>
      </c>
      <c r="D680" s="121" t="s">
        <v>865</v>
      </c>
      <c r="E680" s="121" t="s">
        <v>865</v>
      </c>
      <c r="F680" s="122"/>
    </row>
    <row r="681" spans="1:6">
      <c r="A681" s="123"/>
      <c r="B681" s="123"/>
      <c r="C681" s="121" t="s">
        <v>974</v>
      </c>
      <c r="D681" s="121" t="s">
        <v>865</v>
      </c>
      <c r="E681" s="121" t="s">
        <v>865</v>
      </c>
      <c r="F681" s="122"/>
    </row>
    <row r="682" spans="1:6">
      <c r="A682" s="123"/>
      <c r="B682" s="123"/>
      <c r="C682" s="121" t="s">
        <v>973</v>
      </c>
      <c r="D682" s="121" t="s">
        <v>865</v>
      </c>
      <c r="E682" s="121" t="s">
        <v>865</v>
      </c>
      <c r="F682" s="122"/>
    </row>
    <row r="683" spans="1:6">
      <c r="A683" s="123"/>
      <c r="B683" s="123"/>
      <c r="C683" s="121" t="s">
        <v>972</v>
      </c>
      <c r="D683" s="121" t="s">
        <v>865</v>
      </c>
      <c r="E683" s="121" t="s">
        <v>865</v>
      </c>
      <c r="F683" s="122"/>
    </row>
    <row r="684" spans="1:6">
      <c r="A684" s="123"/>
      <c r="B684" s="123"/>
      <c r="C684" s="121" t="s">
        <v>971</v>
      </c>
      <c r="D684" s="121" t="s">
        <v>865</v>
      </c>
      <c r="E684" s="121" t="s">
        <v>865</v>
      </c>
      <c r="F684" s="122"/>
    </row>
    <row r="685" spans="1:6">
      <c r="A685" s="123"/>
      <c r="B685" s="123"/>
      <c r="C685" s="121" t="s">
        <v>969</v>
      </c>
      <c r="D685" s="121" t="s">
        <v>865</v>
      </c>
      <c r="E685" s="121" t="s">
        <v>865</v>
      </c>
      <c r="F685" s="122"/>
    </row>
    <row r="686" spans="1:6">
      <c r="A686" s="123"/>
      <c r="B686" s="123"/>
      <c r="C686" s="121" t="s">
        <v>968</v>
      </c>
      <c r="D686" s="121" t="s">
        <v>865</v>
      </c>
      <c r="E686" s="121" t="s">
        <v>865</v>
      </c>
      <c r="F686" s="122"/>
    </row>
    <row r="687" spans="1:6">
      <c r="A687" s="123"/>
      <c r="B687" s="123"/>
      <c r="C687" s="121" t="s">
        <v>1146</v>
      </c>
      <c r="D687" s="121" t="s">
        <v>916</v>
      </c>
      <c r="E687" s="121">
        <v>1</v>
      </c>
      <c r="F687" s="122">
        <v>1</v>
      </c>
    </row>
    <row r="688" spans="1:6">
      <c r="A688" s="123"/>
      <c r="B688" s="123"/>
      <c r="C688" s="121" t="s">
        <v>1152</v>
      </c>
      <c r="D688" s="121" t="s">
        <v>916</v>
      </c>
      <c r="E688" s="121">
        <v>1</v>
      </c>
      <c r="F688" s="122">
        <v>1</v>
      </c>
    </row>
    <row r="689" spans="1:6">
      <c r="A689" s="123"/>
      <c r="B689" s="123"/>
      <c r="C689" s="121" t="s">
        <v>1749</v>
      </c>
      <c r="D689" s="121" t="s">
        <v>916</v>
      </c>
      <c r="E689" s="121">
        <v>2</v>
      </c>
      <c r="F689" s="122">
        <v>1</v>
      </c>
    </row>
    <row r="690" spans="1:6">
      <c r="A690" s="123"/>
      <c r="B690" s="123"/>
      <c r="C690" s="121" t="s">
        <v>1722</v>
      </c>
      <c r="D690" s="121" t="s">
        <v>916</v>
      </c>
      <c r="E690" s="121">
        <v>1</v>
      </c>
      <c r="F690" s="122">
        <v>1</v>
      </c>
    </row>
    <row r="691" spans="1:6">
      <c r="A691" s="123"/>
      <c r="B691" s="123"/>
      <c r="C691" s="121" t="s">
        <v>1113</v>
      </c>
      <c r="D691" s="121" t="s">
        <v>916</v>
      </c>
      <c r="E691" s="121">
        <v>1</v>
      </c>
      <c r="F691" s="122">
        <v>3</v>
      </c>
    </row>
    <row r="692" spans="1:6">
      <c r="A692" s="123"/>
      <c r="B692" s="123"/>
      <c r="C692" s="121" t="s">
        <v>1917</v>
      </c>
      <c r="D692" s="121" t="s">
        <v>916</v>
      </c>
      <c r="E692" s="121" t="s">
        <v>1862</v>
      </c>
      <c r="F692" s="122">
        <v>2</v>
      </c>
    </row>
    <row r="693" spans="1:6">
      <c r="A693" s="123"/>
      <c r="B693" s="123"/>
      <c r="C693" s="121" t="s">
        <v>1898</v>
      </c>
      <c r="D693" s="121" t="s">
        <v>916</v>
      </c>
      <c r="E693" s="121" t="s">
        <v>1862</v>
      </c>
      <c r="F693" s="122">
        <v>10</v>
      </c>
    </row>
    <row r="694" spans="1:6">
      <c r="A694" s="123"/>
      <c r="B694" s="123"/>
      <c r="C694" s="121" t="s">
        <v>1748</v>
      </c>
      <c r="D694" s="121" t="s">
        <v>865</v>
      </c>
      <c r="E694" s="121" t="s">
        <v>865</v>
      </c>
      <c r="F694" s="122"/>
    </row>
    <row r="695" spans="1:6">
      <c r="A695" s="123"/>
      <c r="B695" s="123"/>
      <c r="C695" s="121" t="s">
        <v>977</v>
      </c>
      <c r="D695" s="121" t="s">
        <v>865</v>
      </c>
      <c r="E695" s="121" t="s">
        <v>865</v>
      </c>
      <c r="F695" s="122"/>
    </row>
    <row r="696" spans="1:6">
      <c r="A696" s="123"/>
      <c r="B696" s="123"/>
      <c r="C696" s="121" t="s">
        <v>2026</v>
      </c>
      <c r="D696" s="121" t="s">
        <v>916</v>
      </c>
      <c r="E696" s="121" t="s">
        <v>1862</v>
      </c>
      <c r="F696" s="122">
        <v>1</v>
      </c>
    </row>
    <row r="697" spans="1:6">
      <c r="A697" s="123"/>
      <c r="B697" s="123"/>
      <c r="C697" s="123"/>
      <c r="D697" s="123"/>
      <c r="E697" s="124" t="s">
        <v>914</v>
      </c>
      <c r="F697" s="125">
        <v>1</v>
      </c>
    </row>
    <row r="698" spans="1:6">
      <c r="A698" s="123"/>
      <c r="B698" s="123"/>
      <c r="C698" s="121" t="s">
        <v>1084</v>
      </c>
      <c r="D698" s="121" t="s">
        <v>865</v>
      </c>
      <c r="E698" s="121" t="s">
        <v>865</v>
      </c>
      <c r="F698" s="122"/>
    </row>
    <row r="699" spans="1:6">
      <c r="A699" s="123"/>
      <c r="B699" s="123"/>
      <c r="C699" s="121" t="s">
        <v>1087</v>
      </c>
      <c r="D699" s="121" t="s">
        <v>865</v>
      </c>
      <c r="E699" s="121" t="s">
        <v>865</v>
      </c>
      <c r="F699" s="122"/>
    </row>
    <row r="700" spans="1:6">
      <c r="A700" s="123"/>
      <c r="B700" s="123"/>
      <c r="C700" s="121" t="s">
        <v>1123</v>
      </c>
      <c r="D700" s="121" t="s">
        <v>865</v>
      </c>
      <c r="E700" s="121" t="s">
        <v>865</v>
      </c>
      <c r="F700" s="122"/>
    </row>
    <row r="701" spans="1:6">
      <c r="A701" s="123"/>
      <c r="B701" s="123"/>
      <c r="C701" s="121" t="s">
        <v>1124</v>
      </c>
      <c r="D701" s="121" t="s">
        <v>865</v>
      </c>
      <c r="E701" s="121" t="s">
        <v>865</v>
      </c>
      <c r="F701" s="122"/>
    </row>
    <row r="702" spans="1:6">
      <c r="A702" s="123"/>
      <c r="B702" s="123"/>
      <c r="C702" s="121" t="s">
        <v>1076</v>
      </c>
      <c r="D702" s="121" t="s">
        <v>916</v>
      </c>
      <c r="E702" s="121">
        <v>2</v>
      </c>
      <c r="F702" s="122">
        <v>6</v>
      </c>
    </row>
    <row r="703" spans="1:6">
      <c r="A703" s="123"/>
      <c r="B703" s="123"/>
      <c r="C703" s="123"/>
      <c r="D703" s="123"/>
      <c r="E703" s="124">
        <v>3</v>
      </c>
      <c r="F703" s="125">
        <v>2</v>
      </c>
    </row>
    <row r="704" spans="1:6">
      <c r="A704" s="123"/>
      <c r="B704" s="123"/>
      <c r="C704" s="123"/>
      <c r="D704" s="123"/>
      <c r="E704" s="124">
        <v>5</v>
      </c>
      <c r="F704" s="125">
        <v>1</v>
      </c>
    </row>
    <row r="705" spans="1:6">
      <c r="A705" s="123"/>
      <c r="B705" s="123"/>
      <c r="C705" s="121" t="s">
        <v>1868</v>
      </c>
      <c r="D705" s="121" t="s">
        <v>865</v>
      </c>
      <c r="E705" s="121" t="s">
        <v>865</v>
      </c>
      <c r="F705" s="122"/>
    </row>
    <row r="706" spans="1:6">
      <c r="A706" s="123"/>
      <c r="B706" s="123"/>
      <c r="C706" s="121" t="s">
        <v>1102</v>
      </c>
      <c r="D706" s="121" t="s">
        <v>865</v>
      </c>
      <c r="E706" s="121" t="s">
        <v>865</v>
      </c>
      <c r="F706" s="122"/>
    </row>
    <row r="707" spans="1:6">
      <c r="A707" s="123"/>
      <c r="B707" s="123"/>
      <c r="C707" s="121" t="s">
        <v>1846</v>
      </c>
      <c r="D707" s="121" t="s">
        <v>865</v>
      </c>
      <c r="E707" s="121" t="s">
        <v>865</v>
      </c>
      <c r="F707" s="122"/>
    </row>
    <row r="708" spans="1:6">
      <c r="A708" s="123"/>
      <c r="B708" s="123"/>
      <c r="C708" s="121" t="s">
        <v>1793</v>
      </c>
      <c r="D708" s="121" t="s">
        <v>865</v>
      </c>
      <c r="E708" s="121" t="s">
        <v>865</v>
      </c>
      <c r="F708" s="122"/>
    </row>
    <row r="709" spans="1:6">
      <c r="A709" s="123"/>
      <c r="B709" s="123"/>
      <c r="C709" s="121" t="s">
        <v>1830</v>
      </c>
      <c r="D709" s="121" t="s">
        <v>865</v>
      </c>
      <c r="E709" s="121" t="s">
        <v>865</v>
      </c>
      <c r="F709" s="122"/>
    </row>
    <row r="710" spans="1:6">
      <c r="A710" s="123"/>
      <c r="B710" s="123"/>
      <c r="C710" s="121" t="s">
        <v>1833</v>
      </c>
      <c r="D710" s="121" t="s">
        <v>865</v>
      </c>
      <c r="E710" s="121" t="s">
        <v>865</v>
      </c>
      <c r="F710" s="122"/>
    </row>
    <row r="711" spans="1:6">
      <c r="A711" s="123"/>
      <c r="B711" s="123"/>
      <c r="C711" s="121" t="s">
        <v>1101</v>
      </c>
      <c r="D711" s="121" t="s">
        <v>865</v>
      </c>
      <c r="E711" s="121" t="s">
        <v>865</v>
      </c>
      <c r="F711" s="122"/>
    </row>
    <row r="712" spans="1:6">
      <c r="A712" s="123"/>
      <c r="B712" s="123"/>
      <c r="C712" s="121" t="s">
        <v>1840</v>
      </c>
      <c r="D712" s="121" t="s">
        <v>865</v>
      </c>
      <c r="E712" s="121" t="s">
        <v>865</v>
      </c>
      <c r="F712" s="122"/>
    </row>
    <row r="713" spans="1:6">
      <c r="A713" s="123"/>
      <c r="B713" s="123"/>
      <c r="C713" s="121" t="s">
        <v>1843</v>
      </c>
      <c r="D713" s="121" t="s">
        <v>865</v>
      </c>
      <c r="E713" s="121" t="s">
        <v>865</v>
      </c>
      <c r="F713" s="122"/>
    </row>
    <row r="714" spans="1:6">
      <c r="A714" s="123"/>
      <c r="B714" s="123"/>
      <c r="C714" s="121" t="s">
        <v>1369</v>
      </c>
      <c r="D714" s="121" t="s">
        <v>865</v>
      </c>
      <c r="E714" s="121" t="s">
        <v>865</v>
      </c>
      <c r="F714" s="122"/>
    </row>
    <row r="715" spans="1:6">
      <c r="A715" s="123"/>
      <c r="B715" s="123"/>
      <c r="C715" s="121" t="s">
        <v>1060</v>
      </c>
      <c r="D715" s="121" t="s">
        <v>916</v>
      </c>
      <c r="E715" s="121">
        <v>5</v>
      </c>
      <c r="F715" s="122">
        <v>1</v>
      </c>
    </row>
    <row r="716" spans="1:6">
      <c r="A716" s="123"/>
      <c r="B716" s="123"/>
      <c r="C716" s="123"/>
      <c r="D716" s="123"/>
      <c r="E716" s="124">
        <v>6</v>
      </c>
      <c r="F716" s="125">
        <v>1</v>
      </c>
    </row>
    <row r="717" spans="1:6">
      <c r="A717" s="123"/>
      <c r="B717" s="123"/>
      <c r="C717" s="123"/>
      <c r="D717" s="123"/>
      <c r="E717" s="124">
        <v>7</v>
      </c>
      <c r="F717" s="125">
        <v>2</v>
      </c>
    </row>
    <row r="718" spans="1:6">
      <c r="A718" s="123"/>
      <c r="B718" s="123"/>
      <c r="C718" s="123"/>
      <c r="D718" s="123"/>
      <c r="E718" s="124">
        <v>8</v>
      </c>
      <c r="F718" s="125">
        <v>1</v>
      </c>
    </row>
    <row r="719" spans="1:6">
      <c r="A719" s="123"/>
      <c r="B719" s="123"/>
      <c r="C719" s="123"/>
      <c r="D719" s="123"/>
      <c r="E719" s="124">
        <v>9</v>
      </c>
      <c r="F719" s="125">
        <v>2</v>
      </c>
    </row>
    <row r="720" spans="1:6">
      <c r="A720" s="123"/>
      <c r="B720" s="123"/>
      <c r="C720" s="123"/>
      <c r="D720" s="123"/>
      <c r="E720" s="124">
        <v>12</v>
      </c>
      <c r="F720" s="125">
        <v>1</v>
      </c>
    </row>
    <row r="721" spans="1:6">
      <c r="A721" s="123"/>
      <c r="B721" s="123"/>
      <c r="C721" s="123"/>
      <c r="D721" s="123"/>
      <c r="E721" s="124">
        <v>15</v>
      </c>
      <c r="F721" s="125">
        <v>1</v>
      </c>
    </row>
    <row r="722" spans="1:6">
      <c r="A722" s="123"/>
      <c r="B722" s="123"/>
      <c r="C722" s="121" t="s">
        <v>850</v>
      </c>
      <c r="D722" s="121" t="s">
        <v>916</v>
      </c>
      <c r="E722" s="121">
        <v>3</v>
      </c>
      <c r="F722" s="122">
        <v>1</v>
      </c>
    </row>
    <row r="723" spans="1:6">
      <c r="A723" s="123"/>
      <c r="B723" s="123"/>
      <c r="C723" s="121" t="s">
        <v>1774</v>
      </c>
      <c r="D723" s="121" t="s">
        <v>865</v>
      </c>
      <c r="E723" s="121" t="s">
        <v>865</v>
      </c>
      <c r="F723" s="122"/>
    </row>
    <row r="724" spans="1:6">
      <c r="A724" s="123"/>
      <c r="B724" s="123"/>
      <c r="C724" s="121" t="s">
        <v>1022</v>
      </c>
      <c r="D724" s="121" t="s">
        <v>865</v>
      </c>
      <c r="E724" s="121" t="s">
        <v>865</v>
      </c>
      <c r="F724" s="122"/>
    </row>
    <row r="725" spans="1:6">
      <c r="A725" s="123"/>
      <c r="B725" s="123"/>
      <c r="C725" s="121" t="s">
        <v>1873</v>
      </c>
      <c r="D725" s="121" t="s">
        <v>865</v>
      </c>
      <c r="E725" s="121" t="s">
        <v>865</v>
      </c>
      <c r="F725" s="122"/>
    </row>
    <row r="726" spans="1:6">
      <c r="A726" s="123"/>
      <c r="B726" s="123"/>
      <c r="C726" s="121" t="s">
        <v>1847</v>
      </c>
      <c r="D726" s="121" t="s">
        <v>865</v>
      </c>
      <c r="E726" s="121" t="s">
        <v>865</v>
      </c>
      <c r="F726" s="122"/>
    </row>
    <row r="727" spans="1:6">
      <c r="A727" s="123"/>
      <c r="B727" s="123"/>
      <c r="C727" s="121" t="s">
        <v>1809</v>
      </c>
      <c r="D727" s="121" t="s">
        <v>865</v>
      </c>
      <c r="E727" s="121" t="s">
        <v>865</v>
      </c>
      <c r="F727" s="122"/>
    </row>
    <row r="728" spans="1:6">
      <c r="A728" s="123"/>
      <c r="B728" s="123"/>
      <c r="C728" s="121" t="s">
        <v>1831</v>
      </c>
      <c r="D728" s="121" t="s">
        <v>865</v>
      </c>
      <c r="E728" s="121" t="s">
        <v>865</v>
      </c>
      <c r="F728" s="122"/>
    </row>
    <row r="729" spans="1:6">
      <c r="A729" s="123"/>
      <c r="B729" s="123"/>
      <c r="C729" s="121" t="s">
        <v>1834</v>
      </c>
      <c r="D729" s="121" t="s">
        <v>865</v>
      </c>
      <c r="E729" s="121" t="s">
        <v>865</v>
      </c>
      <c r="F729" s="122"/>
    </row>
    <row r="730" spans="1:6">
      <c r="A730" s="123"/>
      <c r="B730" s="123"/>
      <c r="C730" s="121" t="s">
        <v>1836</v>
      </c>
      <c r="D730" s="121" t="s">
        <v>865</v>
      </c>
      <c r="E730" s="121" t="s">
        <v>865</v>
      </c>
      <c r="F730" s="122"/>
    </row>
    <row r="731" spans="1:6">
      <c r="A731" s="123"/>
      <c r="B731" s="123"/>
      <c r="C731" s="121" t="s">
        <v>1841</v>
      </c>
      <c r="D731" s="121" t="s">
        <v>865</v>
      </c>
      <c r="E731" s="121" t="s">
        <v>865</v>
      </c>
      <c r="F731" s="122"/>
    </row>
    <row r="732" spans="1:6">
      <c r="A732" s="123"/>
      <c r="B732" s="123"/>
      <c r="C732" s="121" t="s">
        <v>1844</v>
      </c>
      <c r="D732" s="121" t="s">
        <v>865</v>
      </c>
      <c r="E732" s="121" t="s">
        <v>865</v>
      </c>
      <c r="F732" s="122"/>
    </row>
    <row r="733" spans="1:6">
      <c r="A733" s="123"/>
      <c r="B733" s="123"/>
      <c r="C733" s="121" t="s">
        <v>943</v>
      </c>
      <c r="D733" s="121" t="s">
        <v>865</v>
      </c>
      <c r="E733" s="121" t="s">
        <v>865</v>
      </c>
      <c r="F733" s="122"/>
    </row>
    <row r="734" spans="1:6">
      <c r="A734" s="123"/>
      <c r="B734" s="123"/>
      <c r="C734" s="121" t="s">
        <v>2076</v>
      </c>
      <c r="D734" s="121" t="s">
        <v>916</v>
      </c>
      <c r="E734" s="121" t="s">
        <v>914</v>
      </c>
      <c r="F734" s="122">
        <v>1</v>
      </c>
    </row>
    <row r="735" spans="1:6">
      <c r="A735" s="123"/>
      <c r="B735" s="123"/>
      <c r="C735" s="121" t="s">
        <v>1850</v>
      </c>
      <c r="D735" s="121" t="s">
        <v>865</v>
      </c>
      <c r="E735" s="121" t="s">
        <v>865</v>
      </c>
      <c r="F735" s="122"/>
    </row>
    <row r="736" spans="1:6">
      <c r="A736" s="123"/>
      <c r="B736" s="123"/>
      <c r="C736" s="121" t="s">
        <v>1879</v>
      </c>
      <c r="D736" s="121" t="s">
        <v>865</v>
      </c>
      <c r="E736" s="121" t="s">
        <v>865</v>
      </c>
      <c r="F736" s="122"/>
    </row>
    <row r="737" spans="1:6">
      <c r="A737" s="123"/>
      <c r="B737" s="123"/>
      <c r="C737" s="121" t="s">
        <v>1098</v>
      </c>
      <c r="D737" s="121" t="s">
        <v>865</v>
      </c>
      <c r="E737" s="121" t="s">
        <v>865</v>
      </c>
      <c r="F737" s="122"/>
    </row>
    <row r="738" spans="1:6">
      <c r="A738" s="123"/>
      <c r="B738" s="123"/>
      <c r="C738" s="121" t="s">
        <v>1845</v>
      </c>
      <c r="D738" s="121" t="s">
        <v>865</v>
      </c>
      <c r="E738" s="121" t="s">
        <v>865</v>
      </c>
      <c r="F738" s="122"/>
    </row>
    <row r="739" spans="1:6">
      <c r="A739" s="123"/>
      <c r="B739" s="123"/>
      <c r="C739" s="121" t="s">
        <v>1791</v>
      </c>
      <c r="D739" s="121" t="s">
        <v>865</v>
      </c>
      <c r="E739" s="121" t="s">
        <v>865</v>
      </c>
      <c r="F739" s="122"/>
    </row>
    <row r="740" spans="1:6">
      <c r="A740" s="123"/>
      <c r="B740" s="123"/>
      <c r="C740" s="121" t="s">
        <v>1792</v>
      </c>
      <c r="D740" s="121" t="s">
        <v>865</v>
      </c>
      <c r="E740" s="121" t="s">
        <v>865</v>
      </c>
      <c r="F740" s="122"/>
    </row>
    <row r="741" spans="1:6">
      <c r="A741" s="123"/>
      <c r="B741" s="123"/>
      <c r="C741" s="121" t="s">
        <v>1828</v>
      </c>
      <c r="D741" s="121" t="s">
        <v>865</v>
      </c>
      <c r="E741" s="121" t="s">
        <v>865</v>
      </c>
      <c r="F741" s="122"/>
    </row>
    <row r="742" spans="1:6">
      <c r="A742" s="123"/>
      <c r="B742" s="123"/>
      <c r="C742" s="121" t="s">
        <v>862</v>
      </c>
      <c r="D742" s="121" t="s">
        <v>865</v>
      </c>
      <c r="E742" s="121" t="s">
        <v>865</v>
      </c>
      <c r="F742" s="122"/>
    </row>
    <row r="743" spans="1:6">
      <c r="A743" s="123"/>
      <c r="B743" s="123"/>
      <c r="C743" s="121" t="s">
        <v>1832</v>
      </c>
      <c r="D743" s="121" t="s">
        <v>865</v>
      </c>
      <c r="E743" s="121" t="s">
        <v>865</v>
      </c>
      <c r="F743" s="122"/>
    </row>
    <row r="744" spans="1:6">
      <c r="A744" s="123"/>
      <c r="B744" s="123"/>
      <c r="C744" s="121" t="s">
        <v>1835</v>
      </c>
      <c r="D744" s="121" t="s">
        <v>865</v>
      </c>
      <c r="E744" s="121" t="s">
        <v>865</v>
      </c>
      <c r="F744" s="122"/>
    </row>
    <row r="745" spans="1:6">
      <c r="A745" s="123"/>
      <c r="B745" s="123"/>
      <c r="C745" s="121" t="s">
        <v>1839</v>
      </c>
      <c r="D745" s="121" t="s">
        <v>865</v>
      </c>
      <c r="E745" s="121" t="s">
        <v>865</v>
      </c>
      <c r="F745" s="122"/>
    </row>
    <row r="746" spans="1:6">
      <c r="A746" s="123"/>
      <c r="B746" s="123"/>
      <c r="C746" s="121" t="s">
        <v>1842</v>
      </c>
      <c r="D746" s="121" t="s">
        <v>865</v>
      </c>
      <c r="E746" s="121" t="s">
        <v>865</v>
      </c>
      <c r="F746" s="122"/>
    </row>
    <row r="747" spans="1:6">
      <c r="A747" s="123"/>
      <c r="B747" s="123"/>
      <c r="C747" s="121" t="s">
        <v>1916</v>
      </c>
      <c r="D747" s="121" t="s">
        <v>865</v>
      </c>
      <c r="E747" s="121" t="s">
        <v>865</v>
      </c>
      <c r="F747" s="122"/>
    </row>
    <row r="748" spans="1:6">
      <c r="A748" s="123"/>
      <c r="B748" s="123"/>
      <c r="C748" s="121" t="s">
        <v>1848</v>
      </c>
      <c r="D748" s="121" t="s">
        <v>865</v>
      </c>
      <c r="E748" s="121" t="s">
        <v>865</v>
      </c>
      <c r="F748" s="122"/>
    </row>
    <row r="749" spans="1:6">
      <c r="A749" s="123"/>
      <c r="B749" s="123"/>
      <c r="C749" s="121" t="s">
        <v>918</v>
      </c>
      <c r="D749" s="121" t="s">
        <v>865</v>
      </c>
      <c r="E749" s="121" t="s">
        <v>865</v>
      </c>
      <c r="F749" s="122"/>
    </row>
    <row r="750" spans="1:6">
      <c r="A750" s="123"/>
      <c r="B750" s="123"/>
      <c r="C750" s="121" t="s">
        <v>925</v>
      </c>
      <c r="D750" s="121" t="s">
        <v>865</v>
      </c>
      <c r="E750" s="121" t="s">
        <v>865</v>
      </c>
      <c r="F750" s="122"/>
    </row>
    <row r="751" spans="1:6">
      <c r="A751" s="123"/>
      <c r="B751" s="123"/>
      <c r="C751" s="121" t="s">
        <v>1721</v>
      </c>
      <c r="D751" s="121" t="s">
        <v>865</v>
      </c>
      <c r="E751" s="121" t="s">
        <v>865</v>
      </c>
      <c r="F751" s="122"/>
    </row>
    <row r="752" spans="1:6">
      <c r="A752" s="123"/>
      <c r="B752" s="123"/>
      <c r="C752" s="121" t="s">
        <v>1725</v>
      </c>
      <c r="D752" s="121" t="s">
        <v>916</v>
      </c>
      <c r="E752" s="121">
        <v>1</v>
      </c>
      <c r="F752" s="122">
        <v>1</v>
      </c>
    </row>
    <row r="753" spans="1:6">
      <c r="A753" s="123"/>
      <c r="B753" s="123"/>
      <c r="C753" s="121" t="s">
        <v>1922</v>
      </c>
      <c r="D753" s="121" t="s">
        <v>865</v>
      </c>
      <c r="E753" s="121" t="s">
        <v>865</v>
      </c>
      <c r="F753" s="122"/>
    </row>
    <row r="754" spans="1:6">
      <c r="A754" s="123"/>
      <c r="B754" s="123"/>
      <c r="C754" s="121" t="s">
        <v>1970</v>
      </c>
      <c r="D754" s="121" t="s">
        <v>865</v>
      </c>
      <c r="E754" s="121" t="s">
        <v>865</v>
      </c>
      <c r="F754" s="122"/>
    </row>
    <row r="755" spans="1:6">
      <c r="A755" s="123"/>
      <c r="B755" s="123"/>
      <c r="C755" s="121" t="s">
        <v>1924</v>
      </c>
      <c r="D755" s="121" t="s">
        <v>865</v>
      </c>
      <c r="E755" s="121" t="s">
        <v>865</v>
      </c>
      <c r="F755" s="122"/>
    </row>
    <row r="756" spans="1:6">
      <c r="A756" s="123"/>
      <c r="B756" s="123"/>
      <c r="C756" s="121" t="s">
        <v>1380</v>
      </c>
      <c r="D756" s="121" t="s">
        <v>865</v>
      </c>
      <c r="E756" s="121" t="s">
        <v>865</v>
      </c>
      <c r="F756" s="122"/>
    </row>
    <row r="757" spans="1:6">
      <c r="A757" s="123"/>
      <c r="B757" s="123"/>
      <c r="C757" s="121" t="s">
        <v>598</v>
      </c>
      <c r="D757" s="121" t="s">
        <v>916</v>
      </c>
      <c r="E757" s="121" t="s">
        <v>1901</v>
      </c>
      <c r="F757" s="122">
        <v>1</v>
      </c>
    </row>
    <row r="758" spans="1:6">
      <c r="A758" s="123"/>
      <c r="B758" s="123"/>
      <c r="C758" s="121" t="s">
        <v>2091</v>
      </c>
      <c r="D758" s="121" t="s">
        <v>916</v>
      </c>
      <c r="E758" s="121" t="s">
        <v>1862</v>
      </c>
      <c r="F758" s="122">
        <v>1</v>
      </c>
    </row>
    <row r="759" spans="1:6">
      <c r="A759" s="123"/>
      <c r="B759" s="123"/>
      <c r="C759" s="121" t="s">
        <v>2017</v>
      </c>
      <c r="D759" s="121" t="s">
        <v>916</v>
      </c>
      <c r="E759" s="121" t="s">
        <v>1862</v>
      </c>
      <c r="F759" s="122">
        <v>1</v>
      </c>
    </row>
    <row r="760" spans="1:6">
      <c r="A760" s="123"/>
      <c r="B760" s="123"/>
      <c r="C760" s="121" t="s">
        <v>921</v>
      </c>
      <c r="D760" s="121" t="s">
        <v>865</v>
      </c>
      <c r="E760" s="121" t="s">
        <v>865</v>
      </c>
      <c r="F760" s="122"/>
    </row>
    <row r="761" spans="1:6">
      <c r="A761" s="123"/>
      <c r="B761" s="123"/>
      <c r="C761" s="121" t="s">
        <v>2097</v>
      </c>
      <c r="D761" s="121" t="s">
        <v>916</v>
      </c>
      <c r="E761" s="121" t="s">
        <v>1862</v>
      </c>
      <c r="F761" s="122">
        <v>1</v>
      </c>
    </row>
    <row r="762" spans="1:6">
      <c r="A762" s="123"/>
      <c r="B762" s="123"/>
      <c r="C762" s="121" t="s">
        <v>1781</v>
      </c>
      <c r="D762" s="121" t="s">
        <v>916</v>
      </c>
      <c r="E762" s="121">
        <v>1</v>
      </c>
      <c r="F762" s="122">
        <v>1</v>
      </c>
    </row>
    <row r="763" spans="1:6">
      <c r="A763" s="123"/>
      <c r="B763" s="123"/>
      <c r="C763" s="121" t="s">
        <v>1780</v>
      </c>
      <c r="D763" s="121" t="s">
        <v>865</v>
      </c>
      <c r="E763" s="121" t="s">
        <v>865</v>
      </c>
      <c r="F763" s="122"/>
    </row>
    <row r="764" spans="1:6">
      <c r="A764" s="123"/>
      <c r="B764" s="123"/>
      <c r="C764" s="121" t="s">
        <v>987</v>
      </c>
      <c r="D764" s="121" t="s">
        <v>865</v>
      </c>
      <c r="E764" s="121" t="s">
        <v>865</v>
      </c>
      <c r="F764" s="122"/>
    </row>
    <row r="765" spans="1:6">
      <c r="A765" s="123"/>
      <c r="B765" s="123"/>
      <c r="C765" s="121" t="s">
        <v>1068</v>
      </c>
      <c r="D765" s="121" t="s">
        <v>916</v>
      </c>
      <c r="E765" s="121">
        <v>1</v>
      </c>
      <c r="F765" s="122">
        <v>7</v>
      </c>
    </row>
    <row r="766" spans="1:6">
      <c r="A766" s="123"/>
      <c r="B766" s="123"/>
      <c r="C766" s="123"/>
      <c r="D766" s="123"/>
      <c r="E766" s="124">
        <v>2</v>
      </c>
      <c r="F766" s="125">
        <v>17</v>
      </c>
    </row>
    <row r="767" spans="1:6">
      <c r="A767" s="123"/>
      <c r="B767" s="123"/>
      <c r="C767" s="123"/>
      <c r="D767" s="123"/>
      <c r="E767" s="124">
        <v>4</v>
      </c>
      <c r="F767" s="125">
        <v>3</v>
      </c>
    </row>
    <row r="768" spans="1:6">
      <c r="A768" s="123"/>
      <c r="B768" s="123"/>
      <c r="C768" s="123"/>
      <c r="D768" s="123"/>
      <c r="E768" s="124">
        <v>5</v>
      </c>
      <c r="F768" s="125">
        <v>2</v>
      </c>
    </row>
    <row r="769" spans="1:6">
      <c r="A769" s="123"/>
      <c r="B769" s="123"/>
      <c r="C769" s="123"/>
      <c r="D769" s="123"/>
      <c r="E769" s="124">
        <v>6</v>
      </c>
      <c r="F769" s="125">
        <v>1</v>
      </c>
    </row>
    <row r="770" spans="1:6">
      <c r="A770" s="123"/>
      <c r="B770" s="123"/>
      <c r="C770" s="123"/>
      <c r="D770" s="123"/>
      <c r="E770" s="124">
        <v>7</v>
      </c>
      <c r="F770" s="125">
        <v>3</v>
      </c>
    </row>
    <row r="771" spans="1:6">
      <c r="A771" s="123"/>
      <c r="B771" s="123"/>
      <c r="C771" s="123"/>
      <c r="D771" s="123"/>
      <c r="E771" s="124">
        <v>8</v>
      </c>
      <c r="F771" s="125">
        <v>2</v>
      </c>
    </row>
    <row r="772" spans="1:6">
      <c r="A772" s="123"/>
      <c r="B772" s="123"/>
      <c r="C772" s="123"/>
      <c r="D772" s="123"/>
      <c r="E772" s="124">
        <v>9</v>
      </c>
      <c r="F772" s="125">
        <v>1</v>
      </c>
    </row>
    <row r="773" spans="1:6">
      <c r="A773" s="123"/>
      <c r="B773" s="123"/>
      <c r="C773" s="123"/>
      <c r="D773" s="123"/>
      <c r="E773" s="124">
        <v>10</v>
      </c>
      <c r="F773" s="125">
        <v>3</v>
      </c>
    </row>
    <row r="774" spans="1:6">
      <c r="A774" s="123"/>
      <c r="B774" s="123"/>
      <c r="C774" s="123"/>
      <c r="D774" s="123"/>
      <c r="E774" s="124">
        <v>11</v>
      </c>
      <c r="F774" s="125">
        <v>1</v>
      </c>
    </row>
    <row r="775" spans="1:6">
      <c r="A775" s="123"/>
      <c r="B775" s="123"/>
      <c r="C775" s="123"/>
      <c r="D775" s="123"/>
      <c r="E775" s="124">
        <v>12</v>
      </c>
      <c r="F775" s="125">
        <v>3</v>
      </c>
    </row>
    <row r="776" spans="1:6">
      <c r="A776" s="123"/>
      <c r="B776" s="123"/>
      <c r="C776" s="123"/>
      <c r="D776" s="123"/>
      <c r="E776" s="124">
        <v>13</v>
      </c>
      <c r="F776" s="125">
        <v>1</v>
      </c>
    </row>
    <row r="777" spans="1:6">
      <c r="A777" s="123"/>
      <c r="B777" s="123"/>
      <c r="C777" s="123"/>
      <c r="D777" s="123"/>
      <c r="E777" s="124">
        <v>17</v>
      </c>
      <c r="F777" s="125">
        <v>1</v>
      </c>
    </row>
    <row r="778" spans="1:6">
      <c r="A778" s="123"/>
      <c r="B778" s="123"/>
      <c r="C778" s="123"/>
      <c r="D778" s="123"/>
      <c r="E778" s="124">
        <v>19</v>
      </c>
      <c r="F778" s="125">
        <v>1</v>
      </c>
    </row>
    <row r="779" spans="1:6">
      <c r="A779" s="123"/>
      <c r="B779" s="123"/>
      <c r="C779" s="121" t="s">
        <v>2037</v>
      </c>
      <c r="D779" s="121" t="s">
        <v>916</v>
      </c>
      <c r="E779" s="121" t="s">
        <v>1901</v>
      </c>
      <c r="F779" s="122">
        <v>1</v>
      </c>
    </row>
    <row r="780" spans="1:6">
      <c r="A780" s="123"/>
      <c r="B780" s="123"/>
      <c r="C780" s="121" t="s">
        <v>1151</v>
      </c>
      <c r="D780" s="121" t="s">
        <v>865</v>
      </c>
      <c r="E780" s="121" t="s">
        <v>865</v>
      </c>
      <c r="F780" s="122"/>
    </row>
    <row r="781" spans="1:6">
      <c r="A781" s="123"/>
      <c r="B781" s="123"/>
      <c r="C781" s="121" t="s">
        <v>950</v>
      </c>
      <c r="D781" s="121" t="s">
        <v>865</v>
      </c>
      <c r="E781" s="121" t="s">
        <v>865</v>
      </c>
      <c r="F781" s="122"/>
    </row>
    <row r="782" spans="1:6">
      <c r="A782" s="126" t="s">
        <v>866</v>
      </c>
      <c r="B782" s="127"/>
      <c r="C782" s="127"/>
      <c r="D782" s="127"/>
      <c r="E782" s="127"/>
      <c r="F782" s="128">
        <v>1328</v>
      </c>
    </row>
  </sheetData>
  <phoneticPr fontId="2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781"/>
  <sheetViews>
    <sheetView topLeftCell="A1148" workbookViewId="0">
      <selection activeCell="B1157" sqref="B1157"/>
    </sheetView>
  </sheetViews>
  <sheetFormatPr defaultRowHeight="12.75"/>
  <cols>
    <col min="1" max="1" width="8.7109375" customWidth="1"/>
    <col min="2" max="2" width="53.5703125" customWidth="1"/>
    <col min="3" max="3" width="30.7109375" customWidth="1"/>
    <col min="4" max="4" width="28" customWidth="1"/>
    <col min="5" max="5" width="12.7109375" customWidth="1"/>
    <col min="6" max="6" width="9" customWidth="1"/>
    <col min="8" max="8" width="40" customWidth="1"/>
    <col min="9" max="9" width="42" customWidth="1"/>
  </cols>
  <sheetData>
    <row r="1" spans="1:8">
      <c r="A1" s="170" t="s">
        <v>895</v>
      </c>
      <c r="B1" s="75" t="s">
        <v>896</v>
      </c>
      <c r="C1" s="75" t="s">
        <v>874</v>
      </c>
      <c r="D1" s="75" t="s">
        <v>900</v>
      </c>
      <c r="E1" s="84" t="s">
        <v>897</v>
      </c>
      <c r="F1" s="84" t="s">
        <v>898</v>
      </c>
    </row>
    <row r="2" spans="1:8" ht="13.5" thickBot="1">
      <c r="A2" s="207"/>
      <c r="B2" s="208" t="s">
        <v>1432</v>
      </c>
      <c r="C2" s="75"/>
      <c r="D2" s="84"/>
      <c r="E2" s="84"/>
      <c r="F2" s="84"/>
    </row>
    <row r="3" spans="1:8" ht="15.75" customHeight="1" thickBot="1">
      <c r="A3" s="84"/>
      <c r="B3" s="209" t="s">
        <v>300</v>
      </c>
      <c r="C3" s="210"/>
      <c r="D3" s="210"/>
      <c r="E3" s="210"/>
      <c r="F3" s="210"/>
      <c r="G3" s="174"/>
      <c r="H3" s="179"/>
    </row>
    <row r="4" spans="1:8" ht="15" customHeight="1" thickBot="1">
      <c r="A4" s="84"/>
      <c r="B4" s="211" t="s">
        <v>301</v>
      </c>
      <c r="C4" s="210"/>
      <c r="D4" s="210"/>
      <c r="E4" s="210"/>
      <c r="F4" s="210"/>
      <c r="G4" s="175"/>
      <c r="H4" s="180"/>
    </row>
    <row r="5" spans="1:8" ht="43.5" thickBot="1">
      <c r="A5" s="212" t="s">
        <v>302</v>
      </c>
      <c r="B5" s="212" t="s">
        <v>303</v>
      </c>
      <c r="C5" s="210" t="s">
        <v>304</v>
      </c>
      <c r="D5" s="210" t="s">
        <v>1808</v>
      </c>
      <c r="E5" s="210" t="s">
        <v>1359</v>
      </c>
      <c r="F5" s="210">
        <v>1.02</v>
      </c>
      <c r="G5" s="175">
        <v>40</v>
      </c>
      <c r="H5" s="180"/>
    </row>
    <row r="6" spans="1:8" ht="29.25" thickBot="1">
      <c r="A6" s="212" t="s">
        <v>305</v>
      </c>
      <c r="B6" s="213" t="s">
        <v>306</v>
      </c>
      <c r="C6" s="210" t="s">
        <v>702</v>
      </c>
      <c r="D6" s="210" t="s">
        <v>307</v>
      </c>
      <c r="E6" s="210" t="s">
        <v>891</v>
      </c>
      <c r="F6" s="210">
        <v>2</v>
      </c>
      <c r="G6" s="175">
        <v>2</v>
      </c>
      <c r="H6" s="180"/>
    </row>
    <row r="7" spans="1:8" ht="29.25" thickBot="1">
      <c r="A7" s="212" t="s">
        <v>308</v>
      </c>
      <c r="B7" s="213" t="s">
        <v>309</v>
      </c>
      <c r="C7" s="210" t="s">
        <v>310</v>
      </c>
      <c r="D7" s="210" t="s">
        <v>307</v>
      </c>
      <c r="E7" s="210" t="s">
        <v>891</v>
      </c>
      <c r="F7" s="210">
        <v>1</v>
      </c>
      <c r="G7" s="175">
        <v>0.153</v>
      </c>
      <c r="H7" s="180"/>
    </row>
    <row r="8" spans="1:8" ht="29.25" thickBot="1">
      <c r="A8" s="212" t="s">
        <v>311</v>
      </c>
      <c r="B8" s="213" t="s">
        <v>312</v>
      </c>
      <c r="C8" s="210" t="s">
        <v>313</v>
      </c>
      <c r="D8" s="210" t="s">
        <v>307</v>
      </c>
      <c r="E8" s="210" t="s">
        <v>891</v>
      </c>
      <c r="F8" s="210">
        <v>13</v>
      </c>
      <c r="G8" s="175">
        <v>9.5000000000000001E-2</v>
      </c>
      <c r="H8" s="180"/>
    </row>
    <row r="9" spans="1:8" ht="29.25" thickBot="1">
      <c r="A9" s="212" t="s">
        <v>314</v>
      </c>
      <c r="B9" s="213" t="s">
        <v>315</v>
      </c>
      <c r="C9" s="210" t="s">
        <v>719</v>
      </c>
      <c r="D9" s="210" t="s">
        <v>307</v>
      </c>
      <c r="E9" s="210" t="s">
        <v>891</v>
      </c>
      <c r="F9" s="210">
        <v>20</v>
      </c>
      <c r="G9" s="175">
        <v>6.5000000000000002E-2</v>
      </c>
      <c r="H9" s="180"/>
    </row>
    <row r="10" spans="1:8" ht="29.25" thickBot="1">
      <c r="A10" s="212" t="s">
        <v>316</v>
      </c>
      <c r="B10" s="213" t="s">
        <v>317</v>
      </c>
      <c r="C10" s="210" t="s">
        <v>717</v>
      </c>
      <c r="D10" s="210" t="s">
        <v>307</v>
      </c>
      <c r="E10" s="210" t="s">
        <v>891</v>
      </c>
      <c r="F10" s="210">
        <v>20</v>
      </c>
      <c r="G10" s="175">
        <v>3.5999999999999997E-2</v>
      </c>
      <c r="H10" s="180"/>
    </row>
    <row r="11" spans="1:8" ht="15" thickBot="1">
      <c r="A11" s="212" t="s">
        <v>318</v>
      </c>
      <c r="B11" s="212" t="s">
        <v>319</v>
      </c>
      <c r="C11" s="210" t="s">
        <v>320</v>
      </c>
      <c r="D11" s="214" t="s">
        <v>307</v>
      </c>
      <c r="E11" s="210" t="s">
        <v>891</v>
      </c>
      <c r="F11" s="210">
        <v>12</v>
      </c>
      <c r="G11" s="175">
        <v>0.05</v>
      </c>
      <c r="H11" s="180"/>
    </row>
    <row r="12" spans="1:8" ht="29.25" thickBot="1">
      <c r="A12" s="212" t="s">
        <v>321</v>
      </c>
      <c r="B12" s="213" t="s">
        <v>322</v>
      </c>
      <c r="C12" s="210" t="s">
        <v>323</v>
      </c>
      <c r="D12" s="214" t="s">
        <v>307</v>
      </c>
      <c r="E12" s="210" t="s">
        <v>891</v>
      </c>
      <c r="F12" s="210">
        <v>24</v>
      </c>
      <c r="G12" s="175">
        <v>1.0999999999999999E-2</v>
      </c>
      <c r="H12" s="180"/>
    </row>
    <row r="13" spans="1:8" ht="15" thickBot="1">
      <c r="A13" s="212" t="s">
        <v>324</v>
      </c>
      <c r="B13" s="213" t="s">
        <v>325</v>
      </c>
      <c r="C13" s="210" t="s">
        <v>326</v>
      </c>
      <c r="D13" s="214" t="s">
        <v>307</v>
      </c>
      <c r="E13" s="210" t="s">
        <v>891</v>
      </c>
      <c r="F13" s="210">
        <v>12</v>
      </c>
      <c r="G13" s="175">
        <v>4.0000000000000001E-3</v>
      </c>
      <c r="H13" s="180"/>
    </row>
    <row r="14" spans="1:8" ht="15" customHeight="1" thickBot="1">
      <c r="A14" s="215"/>
      <c r="B14" s="211" t="s">
        <v>327</v>
      </c>
      <c r="C14" s="210"/>
      <c r="D14" s="210"/>
      <c r="E14" s="210"/>
      <c r="F14" s="210"/>
      <c r="G14" s="175"/>
      <c r="H14" s="180"/>
    </row>
    <row r="15" spans="1:8" ht="43.5" thickBot="1">
      <c r="A15" s="212" t="s">
        <v>328</v>
      </c>
      <c r="B15" s="216" t="s">
        <v>329</v>
      </c>
      <c r="C15" s="210" t="s">
        <v>330</v>
      </c>
      <c r="D15" s="210" t="s">
        <v>331</v>
      </c>
      <c r="E15" s="210" t="s">
        <v>916</v>
      </c>
      <c r="F15" s="210">
        <v>1</v>
      </c>
      <c r="G15" s="175">
        <v>194</v>
      </c>
      <c r="H15" s="180"/>
    </row>
    <row r="16" spans="1:8" ht="15" thickBot="1">
      <c r="A16" s="212" t="s">
        <v>332</v>
      </c>
      <c r="B16" s="212" t="s">
        <v>333</v>
      </c>
      <c r="C16" s="210" t="s">
        <v>334</v>
      </c>
      <c r="D16" s="210" t="s">
        <v>331</v>
      </c>
      <c r="E16" s="210" t="s">
        <v>891</v>
      </c>
      <c r="F16" s="210">
        <v>1</v>
      </c>
      <c r="G16" s="175">
        <v>0.9</v>
      </c>
      <c r="H16" s="180"/>
    </row>
    <row r="17" spans="1:8" ht="29.25" thickBot="1">
      <c r="A17" s="212" t="s">
        <v>335</v>
      </c>
      <c r="B17" s="213" t="s">
        <v>336</v>
      </c>
      <c r="C17" s="210" t="s">
        <v>337</v>
      </c>
      <c r="D17" s="210" t="s">
        <v>331</v>
      </c>
      <c r="E17" s="210" t="s">
        <v>891</v>
      </c>
      <c r="F17" s="210">
        <v>5</v>
      </c>
      <c r="G17" s="175">
        <v>0.34</v>
      </c>
      <c r="H17" s="180"/>
    </row>
    <row r="18" spans="1:8" ht="29.25" thickBot="1">
      <c r="A18" s="212" t="s">
        <v>338</v>
      </c>
      <c r="B18" s="216" t="s">
        <v>339</v>
      </c>
      <c r="C18" s="210" t="s">
        <v>687</v>
      </c>
      <c r="D18" s="210" t="s">
        <v>331</v>
      </c>
      <c r="E18" s="210" t="s">
        <v>891</v>
      </c>
      <c r="F18" s="210">
        <v>1</v>
      </c>
      <c r="G18" s="175">
        <v>0.3</v>
      </c>
      <c r="H18" s="180"/>
    </row>
    <row r="19" spans="1:8" ht="57.75" thickBot="1">
      <c r="A19" s="212" t="s">
        <v>340</v>
      </c>
      <c r="B19" s="212" t="s">
        <v>341</v>
      </c>
      <c r="C19" s="210" t="s">
        <v>342</v>
      </c>
      <c r="D19" s="210" t="s">
        <v>343</v>
      </c>
      <c r="E19" s="210" t="s">
        <v>1359</v>
      </c>
      <c r="F19" s="210">
        <v>1E-3</v>
      </c>
      <c r="G19" s="175">
        <v>188</v>
      </c>
      <c r="H19" s="180"/>
    </row>
    <row r="20" spans="1:8" ht="29.25" thickBot="1">
      <c r="A20" s="212" t="s">
        <v>344</v>
      </c>
      <c r="B20" s="216" t="s">
        <v>345</v>
      </c>
      <c r="C20" s="210" t="s">
        <v>346</v>
      </c>
      <c r="D20" s="210" t="s">
        <v>331</v>
      </c>
      <c r="E20" s="210" t="s">
        <v>891</v>
      </c>
      <c r="F20" s="210">
        <v>2</v>
      </c>
      <c r="G20" s="183">
        <v>0.4</v>
      </c>
      <c r="H20" s="180"/>
    </row>
    <row r="21" spans="1:8" ht="15" customHeight="1" thickBot="1">
      <c r="A21" s="215"/>
      <c r="B21" s="211" t="s">
        <v>347</v>
      </c>
      <c r="C21" s="210"/>
      <c r="D21" s="210"/>
      <c r="E21" s="210"/>
      <c r="F21" s="210"/>
      <c r="G21" s="175"/>
      <c r="H21" s="180"/>
    </row>
    <row r="22" spans="1:8" ht="29.25" thickBot="1">
      <c r="A22" s="212" t="s">
        <v>348</v>
      </c>
      <c r="B22" s="213" t="s">
        <v>349</v>
      </c>
      <c r="C22" s="210" t="s">
        <v>693</v>
      </c>
      <c r="D22" s="214" t="s">
        <v>307</v>
      </c>
      <c r="E22" s="210" t="s">
        <v>891</v>
      </c>
      <c r="F22" s="210">
        <v>1</v>
      </c>
      <c r="G22" s="183">
        <v>5</v>
      </c>
      <c r="H22" s="182"/>
    </row>
    <row r="23" spans="1:8" ht="29.25" thickBot="1">
      <c r="A23" s="212" t="s">
        <v>350</v>
      </c>
      <c r="B23" s="212" t="s">
        <v>351</v>
      </c>
      <c r="C23" s="210" t="s">
        <v>695</v>
      </c>
      <c r="D23" s="214" t="s">
        <v>307</v>
      </c>
      <c r="E23" s="210" t="s">
        <v>891</v>
      </c>
      <c r="F23" s="210">
        <v>1</v>
      </c>
      <c r="G23" s="183"/>
      <c r="H23" s="182"/>
    </row>
    <row r="24" spans="1:8" ht="15" thickBot="1">
      <c r="A24" s="212" t="s">
        <v>352</v>
      </c>
      <c r="B24" s="212" t="s">
        <v>353</v>
      </c>
      <c r="C24" s="210" t="s">
        <v>354</v>
      </c>
      <c r="D24" s="214" t="s">
        <v>307</v>
      </c>
      <c r="E24" s="210" t="s">
        <v>891</v>
      </c>
      <c r="F24" s="210">
        <v>2</v>
      </c>
      <c r="G24" s="183"/>
      <c r="H24" s="182"/>
    </row>
    <row r="25" spans="1:8" ht="29.25" thickBot="1">
      <c r="A25" s="212" t="s">
        <v>355</v>
      </c>
      <c r="B25" s="212" t="s">
        <v>356</v>
      </c>
      <c r="C25" s="210" t="s">
        <v>1794</v>
      </c>
      <c r="D25" s="214" t="s">
        <v>307</v>
      </c>
      <c r="E25" s="210" t="s">
        <v>891</v>
      </c>
      <c r="F25" s="210">
        <v>4</v>
      </c>
      <c r="G25" s="183"/>
      <c r="H25" s="182"/>
    </row>
    <row r="26" spans="1:8" ht="15" thickBot="1">
      <c r="A26" s="212" t="s">
        <v>357</v>
      </c>
      <c r="B26" s="212" t="s">
        <v>358</v>
      </c>
      <c r="C26" s="210" t="s">
        <v>359</v>
      </c>
      <c r="D26" s="214" t="s">
        <v>307</v>
      </c>
      <c r="E26" s="210" t="s">
        <v>891</v>
      </c>
      <c r="F26" s="210">
        <v>4</v>
      </c>
      <c r="G26" s="183"/>
      <c r="H26" s="182"/>
    </row>
    <row r="27" spans="1:8" ht="29.25" thickBot="1">
      <c r="A27" s="212" t="s">
        <v>360</v>
      </c>
      <c r="B27" s="212" t="s">
        <v>361</v>
      </c>
      <c r="C27" s="210" t="s">
        <v>723</v>
      </c>
      <c r="D27" s="214" t="s">
        <v>307</v>
      </c>
      <c r="E27" s="210" t="s">
        <v>891</v>
      </c>
      <c r="F27" s="210">
        <v>1</v>
      </c>
      <c r="G27" s="183"/>
      <c r="H27" s="182"/>
    </row>
    <row r="28" spans="1:8" ht="29.25" thickBot="1">
      <c r="A28" s="212" t="s">
        <v>362</v>
      </c>
      <c r="B28" s="212" t="s">
        <v>363</v>
      </c>
      <c r="C28" s="210" t="s">
        <v>364</v>
      </c>
      <c r="D28" s="214" t="s">
        <v>307</v>
      </c>
      <c r="E28" s="210" t="s">
        <v>891</v>
      </c>
      <c r="F28" s="210">
        <v>1</v>
      </c>
      <c r="G28" s="183"/>
      <c r="H28" s="182"/>
    </row>
    <row r="29" spans="1:8" ht="43.5" thickBot="1">
      <c r="A29" s="212" t="s">
        <v>365</v>
      </c>
      <c r="B29" s="212" t="s">
        <v>366</v>
      </c>
      <c r="C29" s="210" t="s">
        <v>367</v>
      </c>
      <c r="D29" s="214" t="s">
        <v>307</v>
      </c>
      <c r="E29" s="210" t="s">
        <v>1359</v>
      </c>
      <c r="F29" s="210">
        <v>0.1</v>
      </c>
      <c r="G29" s="175">
        <v>50</v>
      </c>
      <c r="H29" s="182" t="s">
        <v>368</v>
      </c>
    </row>
    <row r="30" spans="1:8" ht="15" customHeight="1" thickBot="1">
      <c r="A30" s="215"/>
      <c r="B30" s="211" t="s">
        <v>649</v>
      </c>
      <c r="C30" s="210"/>
      <c r="D30" s="210"/>
      <c r="E30" s="210"/>
      <c r="F30" s="210"/>
      <c r="G30" s="175"/>
      <c r="H30" s="180"/>
    </row>
    <row r="31" spans="1:8" ht="29.25" thickBot="1">
      <c r="A31" s="212" t="s">
        <v>369</v>
      </c>
      <c r="B31" s="212" t="s">
        <v>370</v>
      </c>
      <c r="C31" s="210" t="s">
        <v>371</v>
      </c>
      <c r="D31" s="210" t="s">
        <v>372</v>
      </c>
      <c r="E31" s="210" t="s">
        <v>891</v>
      </c>
      <c r="F31" s="210">
        <v>24</v>
      </c>
      <c r="G31" s="175" t="s">
        <v>373</v>
      </c>
      <c r="H31" s="180"/>
    </row>
    <row r="32" spans="1:8" ht="29.25" thickBot="1">
      <c r="A32" s="212" t="s">
        <v>374</v>
      </c>
      <c r="B32" s="212" t="s">
        <v>375</v>
      </c>
      <c r="C32" s="210">
        <v>9192025</v>
      </c>
      <c r="D32" s="210" t="s">
        <v>372</v>
      </c>
      <c r="E32" s="210" t="s">
        <v>1805</v>
      </c>
      <c r="F32" s="210">
        <v>400</v>
      </c>
      <c r="G32" s="175">
        <v>0.05</v>
      </c>
      <c r="H32" s="180"/>
    </row>
    <row r="33" spans="1:8" ht="15" thickBot="1">
      <c r="A33" s="212" t="s">
        <v>376</v>
      </c>
      <c r="B33" s="212" t="s">
        <v>377</v>
      </c>
      <c r="C33" s="210" t="s">
        <v>1349</v>
      </c>
      <c r="D33" s="210" t="s">
        <v>372</v>
      </c>
      <c r="E33" s="210" t="s">
        <v>891</v>
      </c>
      <c r="F33" s="210">
        <v>800</v>
      </c>
      <c r="G33" s="175">
        <v>4.0000000000000001E-3</v>
      </c>
      <c r="H33" s="180"/>
    </row>
    <row r="34" spans="1:8" ht="15" thickBot="1">
      <c r="A34" s="212" t="s">
        <v>378</v>
      </c>
      <c r="B34" s="212" t="s">
        <v>379</v>
      </c>
      <c r="C34" s="210" t="s">
        <v>299</v>
      </c>
      <c r="D34" s="210" t="s">
        <v>372</v>
      </c>
      <c r="E34" s="210" t="s">
        <v>891</v>
      </c>
      <c r="F34" s="210">
        <v>12</v>
      </c>
      <c r="G34" s="175">
        <v>1.4999999999999999E-2</v>
      </c>
      <c r="H34" s="180"/>
    </row>
    <row r="35" spans="1:8" ht="15" thickBot="1">
      <c r="A35" s="212" t="s">
        <v>380</v>
      </c>
      <c r="B35" s="212" t="s">
        <v>381</v>
      </c>
      <c r="C35" s="210" t="s">
        <v>382</v>
      </c>
      <c r="D35" s="210" t="s">
        <v>383</v>
      </c>
      <c r="E35" s="210" t="s">
        <v>912</v>
      </c>
      <c r="F35" s="210">
        <v>1</v>
      </c>
      <c r="G35" s="175">
        <v>0.127</v>
      </c>
      <c r="H35" s="180" t="s">
        <v>384</v>
      </c>
    </row>
    <row r="36" spans="1:8" ht="15" thickBot="1">
      <c r="A36" s="212" t="s">
        <v>385</v>
      </c>
      <c r="B36" s="212" t="s">
        <v>386</v>
      </c>
      <c r="C36" s="210" t="s">
        <v>387</v>
      </c>
      <c r="D36" s="210" t="s">
        <v>383</v>
      </c>
      <c r="E36" s="210" t="s">
        <v>912</v>
      </c>
      <c r="F36" s="210">
        <v>1</v>
      </c>
      <c r="G36" s="175">
        <v>0.11</v>
      </c>
      <c r="H36" s="180" t="s">
        <v>384</v>
      </c>
    </row>
    <row r="37" spans="1:8" ht="15" thickBot="1">
      <c r="A37" s="212" t="s">
        <v>388</v>
      </c>
      <c r="B37" s="212" t="s">
        <v>389</v>
      </c>
      <c r="C37" s="210" t="s">
        <v>390</v>
      </c>
      <c r="D37" s="210" t="s">
        <v>383</v>
      </c>
      <c r="E37" s="210" t="s">
        <v>912</v>
      </c>
      <c r="F37" s="210">
        <v>1</v>
      </c>
      <c r="G37" s="175">
        <v>0.1</v>
      </c>
      <c r="H37" s="180" t="s">
        <v>384</v>
      </c>
    </row>
    <row r="38" spans="1:8" ht="15" thickBot="1">
      <c r="A38" s="212" t="s">
        <v>391</v>
      </c>
      <c r="B38" s="212" t="s">
        <v>392</v>
      </c>
      <c r="C38" s="210" t="s">
        <v>393</v>
      </c>
      <c r="D38" s="210" t="s">
        <v>394</v>
      </c>
      <c r="E38" s="210" t="s">
        <v>891</v>
      </c>
      <c r="F38" s="210">
        <v>1</v>
      </c>
      <c r="G38" s="175">
        <v>2</v>
      </c>
      <c r="H38" s="180"/>
    </row>
    <row r="39" spans="1:8" ht="15.75" customHeight="1" thickBot="1">
      <c r="A39" s="215"/>
      <c r="B39" s="209" t="s">
        <v>395</v>
      </c>
      <c r="C39" s="210"/>
      <c r="D39" s="210"/>
      <c r="E39" s="210"/>
      <c r="F39" s="210"/>
      <c r="G39" s="175"/>
      <c r="H39" s="180"/>
    </row>
    <row r="40" spans="1:8" ht="15" customHeight="1" thickBot="1">
      <c r="A40" s="215"/>
      <c r="B40" s="211" t="s">
        <v>301</v>
      </c>
      <c r="C40" s="210"/>
      <c r="D40" s="210"/>
      <c r="E40" s="210"/>
      <c r="F40" s="210"/>
      <c r="G40" s="175"/>
      <c r="H40" s="180"/>
    </row>
    <row r="41" spans="1:8" ht="43.5" thickBot="1">
      <c r="A41" s="212" t="s">
        <v>302</v>
      </c>
      <c r="B41" s="212" t="s">
        <v>303</v>
      </c>
      <c r="C41" s="210" t="s">
        <v>304</v>
      </c>
      <c r="D41" s="210" t="s">
        <v>1808</v>
      </c>
      <c r="E41" s="210" t="s">
        <v>1359</v>
      </c>
      <c r="F41" s="210">
        <v>1.3</v>
      </c>
      <c r="G41" s="175">
        <v>40</v>
      </c>
      <c r="H41" s="180"/>
    </row>
    <row r="42" spans="1:8" ht="29.25" thickBot="1">
      <c r="A42" s="212" t="s">
        <v>305</v>
      </c>
      <c r="B42" s="213" t="s">
        <v>306</v>
      </c>
      <c r="C42" s="210" t="s">
        <v>702</v>
      </c>
      <c r="D42" s="210" t="s">
        <v>307</v>
      </c>
      <c r="E42" s="210" t="s">
        <v>891</v>
      </c>
      <c r="F42" s="210">
        <v>2</v>
      </c>
      <c r="G42" s="175">
        <v>2</v>
      </c>
      <c r="H42" s="180"/>
    </row>
    <row r="43" spans="1:8" ht="29.25" thickBot="1">
      <c r="A43" s="212" t="s">
        <v>308</v>
      </c>
      <c r="B43" s="213" t="s">
        <v>309</v>
      </c>
      <c r="C43" s="210" t="s">
        <v>310</v>
      </c>
      <c r="D43" s="210" t="s">
        <v>307</v>
      </c>
      <c r="E43" s="210" t="s">
        <v>891</v>
      </c>
      <c r="F43" s="210">
        <v>1</v>
      </c>
      <c r="G43" s="175">
        <v>0.153</v>
      </c>
      <c r="H43" s="180"/>
    </row>
    <row r="44" spans="1:8" ht="29.25" thickBot="1">
      <c r="A44" s="212" t="s">
        <v>311</v>
      </c>
      <c r="B44" s="213" t="s">
        <v>312</v>
      </c>
      <c r="C44" s="210" t="s">
        <v>313</v>
      </c>
      <c r="D44" s="210" t="s">
        <v>307</v>
      </c>
      <c r="E44" s="210" t="s">
        <v>891</v>
      </c>
      <c r="F44" s="210">
        <v>13</v>
      </c>
      <c r="G44" s="175">
        <v>9.5000000000000001E-2</v>
      </c>
      <c r="H44" s="180"/>
    </row>
    <row r="45" spans="1:8" ht="29.25" thickBot="1">
      <c r="A45" s="212" t="s">
        <v>314</v>
      </c>
      <c r="B45" s="213" t="s">
        <v>315</v>
      </c>
      <c r="C45" s="210" t="s">
        <v>719</v>
      </c>
      <c r="D45" s="210" t="s">
        <v>307</v>
      </c>
      <c r="E45" s="210" t="s">
        <v>891</v>
      </c>
      <c r="F45" s="210">
        <v>2</v>
      </c>
      <c r="G45" s="175">
        <v>6.5000000000000002E-2</v>
      </c>
      <c r="H45" s="180"/>
    </row>
    <row r="46" spans="1:8" ht="29.25" thickBot="1">
      <c r="A46" s="212" t="s">
        <v>316</v>
      </c>
      <c r="B46" s="213" t="s">
        <v>317</v>
      </c>
      <c r="C46" s="210" t="s">
        <v>717</v>
      </c>
      <c r="D46" s="210" t="s">
        <v>307</v>
      </c>
      <c r="E46" s="210" t="s">
        <v>891</v>
      </c>
      <c r="F46" s="210">
        <v>13</v>
      </c>
      <c r="G46" s="175">
        <v>3.5999999999999997E-2</v>
      </c>
      <c r="H46" s="180"/>
    </row>
    <row r="47" spans="1:8" ht="15" thickBot="1">
      <c r="A47" s="212" t="s">
        <v>318</v>
      </c>
      <c r="B47" s="212" t="s">
        <v>319</v>
      </c>
      <c r="C47" s="210" t="s">
        <v>320</v>
      </c>
      <c r="D47" s="214" t="s">
        <v>307</v>
      </c>
      <c r="E47" s="210" t="s">
        <v>891</v>
      </c>
      <c r="F47" s="210">
        <v>12</v>
      </c>
      <c r="G47" s="175">
        <v>0.05</v>
      </c>
      <c r="H47" s="184"/>
    </row>
    <row r="48" spans="1:8" ht="29.25" thickBot="1">
      <c r="A48" s="212" t="s">
        <v>321</v>
      </c>
      <c r="B48" s="213" t="s">
        <v>322</v>
      </c>
      <c r="C48" s="210" t="s">
        <v>323</v>
      </c>
      <c r="D48" s="214" t="s">
        <v>307</v>
      </c>
      <c r="E48" s="210" t="s">
        <v>891</v>
      </c>
      <c r="F48" s="210">
        <v>24</v>
      </c>
      <c r="G48" s="175">
        <v>1.0999999999999999E-2</v>
      </c>
      <c r="H48" s="184"/>
    </row>
    <row r="49" spans="1:8" ht="15" thickBot="1">
      <c r="A49" s="212" t="s">
        <v>324</v>
      </c>
      <c r="B49" s="213" t="s">
        <v>325</v>
      </c>
      <c r="C49" s="210" t="s">
        <v>326</v>
      </c>
      <c r="D49" s="214" t="s">
        <v>307</v>
      </c>
      <c r="E49" s="210" t="s">
        <v>891</v>
      </c>
      <c r="F49" s="210">
        <v>12</v>
      </c>
      <c r="G49" s="175">
        <v>4.0000000000000001E-3</v>
      </c>
      <c r="H49" s="180"/>
    </row>
    <row r="50" spans="1:8" ht="15" customHeight="1" thickBot="1">
      <c r="A50" s="215"/>
      <c r="B50" s="211" t="s">
        <v>396</v>
      </c>
      <c r="C50" s="214"/>
      <c r="D50" s="217"/>
      <c r="E50" s="217"/>
      <c r="F50" s="217"/>
      <c r="G50" s="176"/>
      <c r="H50" s="185"/>
    </row>
    <row r="51" spans="1:8" ht="15" thickBot="1">
      <c r="A51" s="212" t="s">
        <v>328</v>
      </c>
      <c r="B51" s="213" t="s">
        <v>397</v>
      </c>
      <c r="C51" s="210" t="s">
        <v>398</v>
      </c>
      <c r="D51" s="210" t="s">
        <v>331</v>
      </c>
      <c r="E51" s="210" t="s">
        <v>916</v>
      </c>
      <c r="F51" s="210">
        <v>1</v>
      </c>
      <c r="G51" s="183">
        <v>73</v>
      </c>
      <c r="H51" s="184"/>
    </row>
    <row r="52" spans="1:8" ht="29.25" thickBot="1">
      <c r="A52" s="212" t="s">
        <v>332</v>
      </c>
      <c r="B52" s="216" t="s">
        <v>345</v>
      </c>
      <c r="C52" s="210" t="s">
        <v>346</v>
      </c>
      <c r="D52" s="210" t="s">
        <v>331</v>
      </c>
      <c r="E52" s="210" t="s">
        <v>891</v>
      </c>
      <c r="F52" s="210">
        <v>1</v>
      </c>
      <c r="G52" s="183">
        <v>0.4</v>
      </c>
      <c r="H52" s="184"/>
    </row>
    <row r="53" spans="1:8" ht="29.25" thickBot="1">
      <c r="A53" s="212" t="s">
        <v>335</v>
      </c>
      <c r="B53" s="213" t="s">
        <v>399</v>
      </c>
      <c r="C53" s="210" t="s">
        <v>400</v>
      </c>
      <c r="D53" s="210" t="s">
        <v>331</v>
      </c>
      <c r="E53" s="210" t="s">
        <v>891</v>
      </c>
      <c r="F53" s="210">
        <v>1</v>
      </c>
      <c r="G53" s="183">
        <v>0.9</v>
      </c>
      <c r="H53" s="184"/>
    </row>
    <row r="54" spans="1:8" ht="29.25" thickBot="1">
      <c r="A54" s="212" t="s">
        <v>338</v>
      </c>
      <c r="B54" s="213" t="s">
        <v>401</v>
      </c>
      <c r="C54" s="210" t="s">
        <v>402</v>
      </c>
      <c r="D54" s="210" t="s">
        <v>331</v>
      </c>
      <c r="E54" s="210" t="s">
        <v>891</v>
      </c>
      <c r="F54" s="210">
        <v>3</v>
      </c>
      <c r="G54" s="183">
        <v>0.34</v>
      </c>
      <c r="H54" s="184"/>
    </row>
    <row r="55" spans="1:8" ht="29.25" thickBot="1">
      <c r="A55" s="212" t="s">
        <v>340</v>
      </c>
      <c r="B55" s="216" t="s">
        <v>403</v>
      </c>
      <c r="C55" s="210" t="s">
        <v>687</v>
      </c>
      <c r="D55" s="210" t="s">
        <v>331</v>
      </c>
      <c r="E55" s="210" t="s">
        <v>891</v>
      </c>
      <c r="F55" s="210">
        <v>1</v>
      </c>
      <c r="G55" s="183">
        <v>0.3</v>
      </c>
      <c r="H55" s="184"/>
    </row>
    <row r="56" spans="1:8" ht="29.25" thickBot="1">
      <c r="A56" s="212" t="s">
        <v>344</v>
      </c>
      <c r="B56" s="213" t="s">
        <v>404</v>
      </c>
      <c r="C56" s="210" t="s">
        <v>689</v>
      </c>
      <c r="D56" s="210" t="s">
        <v>331</v>
      </c>
      <c r="E56" s="210" t="s">
        <v>891</v>
      </c>
      <c r="F56" s="210">
        <v>1</v>
      </c>
      <c r="G56" s="183">
        <v>0.1</v>
      </c>
      <c r="H56" s="184"/>
    </row>
    <row r="57" spans="1:8" ht="15" customHeight="1" thickBot="1">
      <c r="A57" s="215"/>
      <c r="B57" s="211" t="s">
        <v>649</v>
      </c>
      <c r="C57" s="210"/>
      <c r="D57" s="214"/>
      <c r="E57" s="210"/>
      <c r="F57" s="210"/>
      <c r="G57" s="183"/>
      <c r="H57" s="184"/>
    </row>
    <row r="58" spans="1:8" ht="29.25" thickBot="1">
      <c r="A58" s="212" t="s">
        <v>348</v>
      </c>
      <c r="B58" s="212" t="s">
        <v>370</v>
      </c>
      <c r="C58" s="210" t="s">
        <v>371</v>
      </c>
      <c r="D58" s="210" t="s">
        <v>372</v>
      </c>
      <c r="E58" s="210" t="s">
        <v>891</v>
      </c>
      <c r="F58" s="210">
        <v>24</v>
      </c>
      <c r="G58" s="175" t="s">
        <v>373</v>
      </c>
      <c r="H58" s="180"/>
    </row>
    <row r="59" spans="1:8" ht="29.25" thickBot="1">
      <c r="A59" s="212" t="s">
        <v>350</v>
      </c>
      <c r="B59" s="212" t="s">
        <v>375</v>
      </c>
      <c r="C59" s="210">
        <v>9192025</v>
      </c>
      <c r="D59" s="210" t="s">
        <v>372</v>
      </c>
      <c r="E59" s="210" t="s">
        <v>1805</v>
      </c>
      <c r="F59" s="210">
        <v>520</v>
      </c>
      <c r="G59" s="175">
        <v>0.05</v>
      </c>
      <c r="H59" s="180"/>
    </row>
    <row r="60" spans="1:8" ht="15" thickBot="1">
      <c r="A60" s="212" t="s">
        <v>352</v>
      </c>
      <c r="B60" s="212" t="s">
        <v>377</v>
      </c>
      <c r="C60" s="210" t="s">
        <v>1349</v>
      </c>
      <c r="D60" s="210" t="s">
        <v>372</v>
      </c>
      <c r="E60" s="210" t="s">
        <v>891</v>
      </c>
      <c r="F60" s="210">
        <v>1040</v>
      </c>
      <c r="G60" s="175">
        <v>4.0000000000000001E-3</v>
      </c>
      <c r="H60" s="180"/>
    </row>
    <row r="61" spans="1:8" ht="15" thickBot="1">
      <c r="A61" s="212" t="s">
        <v>355</v>
      </c>
      <c r="B61" s="212" t="s">
        <v>379</v>
      </c>
      <c r="C61" s="210" t="s">
        <v>299</v>
      </c>
      <c r="D61" s="210" t="s">
        <v>372</v>
      </c>
      <c r="E61" s="210" t="s">
        <v>891</v>
      </c>
      <c r="F61" s="210">
        <v>12</v>
      </c>
      <c r="G61" s="175">
        <v>1.4999999999999999E-2</v>
      </c>
      <c r="H61" s="180"/>
    </row>
    <row r="62" spans="1:8" ht="15" thickBot="1">
      <c r="A62" s="212" t="s">
        <v>357</v>
      </c>
      <c r="B62" s="212" t="s">
        <v>381</v>
      </c>
      <c r="C62" s="210" t="s">
        <v>382</v>
      </c>
      <c r="D62" s="210" t="s">
        <v>383</v>
      </c>
      <c r="E62" s="210" t="s">
        <v>912</v>
      </c>
      <c r="F62" s="210">
        <v>1</v>
      </c>
      <c r="G62" s="175">
        <v>0.127</v>
      </c>
      <c r="H62" s="180" t="s">
        <v>384</v>
      </c>
    </row>
    <row r="63" spans="1:8" ht="15" thickBot="1">
      <c r="A63" s="212" t="s">
        <v>360</v>
      </c>
      <c r="B63" s="212" t="s">
        <v>386</v>
      </c>
      <c r="C63" s="210" t="s">
        <v>387</v>
      </c>
      <c r="D63" s="210" t="s">
        <v>383</v>
      </c>
      <c r="E63" s="210" t="s">
        <v>912</v>
      </c>
      <c r="F63" s="210">
        <v>1</v>
      </c>
      <c r="G63" s="175">
        <v>0.11</v>
      </c>
      <c r="H63" s="180" t="s">
        <v>384</v>
      </c>
    </row>
    <row r="64" spans="1:8" ht="15" thickBot="1">
      <c r="A64" s="212" t="s">
        <v>362</v>
      </c>
      <c r="B64" s="212" t="s">
        <v>389</v>
      </c>
      <c r="C64" s="210" t="s">
        <v>390</v>
      </c>
      <c r="D64" s="210" t="s">
        <v>383</v>
      </c>
      <c r="E64" s="210" t="s">
        <v>912</v>
      </c>
      <c r="F64" s="210">
        <v>1</v>
      </c>
      <c r="G64" s="175">
        <v>0.1</v>
      </c>
      <c r="H64" s="180" t="s">
        <v>384</v>
      </c>
    </row>
    <row r="65" spans="1:8" ht="15" thickBot="1">
      <c r="A65" s="212" t="s">
        <v>365</v>
      </c>
      <c r="B65" s="212" t="s">
        <v>392</v>
      </c>
      <c r="C65" s="210" t="s">
        <v>393</v>
      </c>
      <c r="D65" s="210" t="s">
        <v>394</v>
      </c>
      <c r="E65" s="210" t="s">
        <v>891</v>
      </c>
      <c r="F65" s="210">
        <v>1</v>
      </c>
      <c r="G65" s="175">
        <v>2</v>
      </c>
      <c r="H65" s="180"/>
    </row>
    <row r="66" spans="1:8" ht="15.75" customHeight="1" thickBot="1">
      <c r="A66" s="215"/>
      <c r="B66" s="209" t="s">
        <v>405</v>
      </c>
      <c r="C66" s="210"/>
      <c r="D66" s="210"/>
      <c r="E66" s="210"/>
      <c r="F66" s="210"/>
      <c r="G66" s="175"/>
      <c r="H66" s="180"/>
    </row>
    <row r="67" spans="1:8" ht="15" customHeight="1" thickBot="1">
      <c r="A67" s="215"/>
      <c r="B67" s="211" t="s">
        <v>301</v>
      </c>
      <c r="C67" s="210"/>
      <c r="D67" s="210"/>
      <c r="E67" s="210"/>
      <c r="F67" s="210"/>
      <c r="G67" s="175"/>
      <c r="H67" s="180"/>
    </row>
    <row r="68" spans="1:8" ht="43.5" thickBot="1">
      <c r="A68" s="212" t="s">
        <v>406</v>
      </c>
      <c r="B68" s="212" t="s">
        <v>303</v>
      </c>
      <c r="C68" s="210" t="s">
        <v>304</v>
      </c>
      <c r="D68" s="210" t="s">
        <v>1808</v>
      </c>
      <c r="E68" s="210" t="s">
        <v>1359</v>
      </c>
      <c r="F68" s="210">
        <v>1.1000000000000001</v>
      </c>
      <c r="G68" s="175">
        <v>40</v>
      </c>
      <c r="H68" s="180"/>
    </row>
    <row r="69" spans="1:8" ht="29.25" thickBot="1">
      <c r="A69" s="212" t="s">
        <v>305</v>
      </c>
      <c r="B69" s="213" t="s">
        <v>306</v>
      </c>
      <c r="C69" s="210" t="s">
        <v>702</v>
      </c>
      <c r="D69" s="210" t="s">
        <v>307</v>
      </c>
      <c r="E69" s="210" t="s">
        <v>891</v>
      </c>
      <c r="F69" s="210">
        <v>1</v>
      </c>
      <c r="G69" s="175">
        <v>2</v>
      </c>
      <c r="H69" s="180"/>
    </row>
    <row r="70" spans="1:8" ht="29.25" thickBot="1">
      <c r="A70" s="212" t="s">
        <v>308</v>
      </c>
      <c r="B70" s="213" t="s">
        <v>309</v>
      </c>
      <c r="C70" s="210" t="s">
        <v>310</v>
      </c>
      <c r="D70" s="210" t="s">
        <v>307</v>
      </c>
      <c r="E70" s="210" t="s">
        <v>891</v>
      </c>
      <c r="F70" s="210">
        <v>1</v>
      </c>
      <c r="G70" s="175">
        <v>0.153</v>
      </c>
      <c r="H70" s="180"/>
    </row>
    <row r="71" spans="1:8" ht="29.25" thickBot="1">
      <c r="A71" s="212" t="s">
        <v>311</v>
      </c>
      <c r="B71" s="213" t="s">
        <v>312</v>
      </c>
      <c r="C71" s="210" t="s">
        <v>313</v>
      </c>
      <c r="D71" s="210" t="s">
        <v>307</v>
      </c>
      <c r="E71" s="210" t="s">
        <v>891</v>
      </c>
      <c r="F71" s="210">
        <v>9</v>
      </c>
      <c r="G71" s="175">
        <v>9.5000000000000001E-2</v>
      </c>
      <c r="H71" s="180"/>
    </row>
    <row r="72" spans="1:8" ht="29.25" thickBot="1">
      <c r="A72" s="212" t="s">
        <v>314</v>
      </c>
      <c r="B72" s="213" t="s">
        <v>315</v>
      </c>
      <c r="C72" s="210" t="s">
        <v>719</v>
      </c>
      <c r="D72" s="210" t="s">
        <v>307</v>
      </c>
      <c r="E72" s="210" t="s">
        <v>891</v>
      </c>
      <c r="F72" s="210">
        <v>2</v>
      </c>
      <c r="G72" s="175">
        <v>6.5000000000000002E-2</v>
      </c>
      <c r="H72" s="180"/>
    </row>
    <row r="73" spans="1:8" ht="29.25" thickBot="1">
      <c r="A73" s="212" t="s">
        <v>316</v>
      </c>
      <c r="B73" s="213" t="s">
        <v>317</v>
      </c>
      <c r="C73" s="210" t="s">
        <v>717</v>
      </c>
      <c r="D73" s="210" t="s">
        <v>307</v>
      </c>
      <c r="E73" s="210" t="s">
        <v>891</v>
      </c>
      <c r="F73" s="210">
        <v>10</v>
      </c>
      <c r="G73" s="175">
        <v>3.5999999999999997E-2</v>
      </c>
      <c r="H73" s="180"/>
    </row>
    <row r="74" spans="1:8" ht="15" thickBot="1">
      <c r="A74" s="212" t="s">
        <v>318</v>
      </c>
      <c r="B74" s="212" t="s">
        <v>319</v>
      </c>
      <c r="C74" s="210" t="s">
        <v>320</v>
      </c>
      <c r="D74" s="214" t="s">
        <v>307</v>
      </c>
      <c r="E74" s="210" t="s">
        <v>891</v>
      </c>
      <c r="F74" s="210">
        <v>9</v>
      </c>
      <c r="G74" s="175">
        <v>0.05</v>
      </c>
      <c r="H74" s="184"/>
    </row>
    <row r="75" spans="1:8" ht="29.25" thickBot="1">
      <c r="A75" s="212" t="s">
        <v>321</v>
      </c>
      <c r="B75" s="213" t="s">
        <v>322</v>
      </c>
      <c r="C75" s="210" t="s">
        <v>323</v>
      </c>
      <c r="D75" s="214" t="s">
        <v>307</v>
      </c>
      <c r="E75" s="210" t="s">
        <v>891</v>
      </c>
      <c r="F75" s="210">
        <v>18</v>
      </c>
      <c r="G75" s="175">
        <v>1.0999999999999999E-2</v>
      </c>
      <c r="H75" s="184"/>
    </row>
    <row r="76" spans="1:8" ht="15" thickBot="1">
      <c r="A76" s="212" t="s">
        <v>324</v>
      </c>
      <c r="B76" s="213" t="s">
        <v>325</v>
      </c>
      <c r="C76" s="210" t="s">
        <v>326</v>
      </c>
      <c r="D76" s="214" t="s">
        <v>307</v>
      </c>
      <c r="E76" s="210" t="s">
        <v>891</v>
      </c>
      <c r="F76" s="210">
        <v>9</v>
      </c>
      <c r="G76" s="175">
        <v>4.0000000000000001E-3</v>
      </c>
      <c r="H76" s="180"/>
    </row>
    <row r="77" spans="1:8" ht="15" customHeight="1" thickBot="1">
      <c r="A77" s="215"/>
      <c r="B77" s="211" t="s">
        <v>396</v>
      </c>
      <c r="C77" s="214"/>
      <c r="D77" s="217"/>
      <c r="E77" s="217"/>
      <c r="F77" s="217"/>
      <c r="G77" s="176"/>
      <c r="H77" s="185"/>
    </row>
    <row r="78" spans="1:8" ht="15" thickBot="1">
      <c r="A78" s="212" t="s">
        <v>328</v>
      </c>
      <c r="B78" s="213" t="s">
        <v>397</v>
      </c>
      <c r="C78" s="210" t="s">
        <v>398</v>
      </c>
      <c r="D78" s="210" t="s">
        <v>331</v>
      </c>
      <c r="E78" s="210" t="s">
        <v>916</v>
      </c>
      <c r="F78" s="210">
        <v>1</v>
      </c>
      <c r="G78" s="183">
        <v>73</v>
      </c>
      <c r="H78" s="184"/>
    </row>
    <row r="79" spans="1:8" ht="29.25" thickBot="1">
      <c r="A79" s="212" t="s">
        <v>332</v>
      </c>
      <c r="B79" s="216" t="s">
        <v>345</v>
      </c>
      <c r="C79" s="210" t="s">
        <v>346</v>
      </c>
      <c r="D79" s="210" t="s">
        <v>331</v>
      </c>
      <c r="E79" s="210" t="s">
        <v>891</v>
      </c>
      <c r="F79" s="210">
        <v>1</v>
      </c>
      <c r="G79" s="183">
        <v>0.4</v>
      </c>
      <c r="H79" s="184"/>
    </row>
    <row r="80" spans="1:8" ht="29.25" thickBot="1">
      <c r="A80" s="212" t="s">
        <v>335</v>
      </c>
      <c r="B80" s="213" t="s">
        <v>399</v>
      </c>
      <c r="C80" s="210" t="s">
        <v>400</v>
      </c>
      <c r="D80" s="210" t="s">
        <v>331</v>
      </c>
      <c r="E80" s="210" t="s">
        <v>891</v>
      </c>
      <c r="F80" s="210">
        <v>1</v>
      </c>
      <c r="G80" s="183">
        <v>0.9</v>
      </c>
      <c r="H80" s="184"/>
    </row>
    <row r="81" spans="1:8" ht="29.25" thickBot="1">
      <c r="A81" s="212" t="s">
        <v>338</v>
      </c>
      <c r="B81" s="213" t="s">
        <v>401</v>
      </c>
      <c r="C81" s="210" t="s">
        <v>402</v>
      </c>
      <c r="D81" s="210" t="s">
        <v>331</v>
      </c>
      <c r="E81" s="210" t="s">
        <v>891</v>
      </c>
      <c r="F81" s="210">
        <v>2</v>
      </c>
      <c r="G81" s="183">
        <v>0.34</v>
      </c>
      <c r="H81" s="184"/>
    </row>
    <row r="82" spans="1:8" ht="29.25" thickBot="1">
      <c r="A82" s="212" t="s">
        <v>340</v>
      </c>
      <c r="B82" s="216" t="s">
        <v>403</v>
      </c>
      <c r="C82" s="210" t="s">
        <v>687</v>
      </c>
      <c r="D82" s="210" t="s">
        <v>331</v>
      </c>
      <c r="E82" s="210" t="s">
        <v>891</v>
      </c>
      <c r="F82" s="210">
        <v>1</v>
      </c>
      <c r="G82" s="183">
        <v>0.3</v>
      </c>
      <c r="H82" s="184"/>
    </row>
    <row r="83" spans="1:8" ht="29.25" thickBot="1">
      <c r="A83" s="212" t="s">
        <v>344</v>
      </c>
      <c r="B83" s="213" t="s">
        <v>404</v>
      </c>
      <c r="C83" s="210" t="s">
        <v>689</v>
      </c>
      <c r="D83" s="210" t="s">
        <v>331</v>
      </c>
      <c r="E83" s="210" t="s">
        <v>891</v>
      </c>
      <c r="F83" s="210">
        <v>1</v>
      </c>
      <c r="G83" s="183">
        <v>0.1</v>
      </c>
      <c r="H83" s="184"/>
    </row>
    <row r="84" spans="1:8" ht="15" customHeight="1" thickBot="1">
      <c r="A84" s="215"/>
      <c r="B84" s="211" t="s">
        <v>649</v>
      </c>
      <c r="C84" s="210"/>
      <c r="D84" s="214"/>
      <c r="E84" s="210"/>
      <c r="F84" s="210"/>
      <c r="G84" s="183"/>
      <c r="H84" s="184"/>
    </row>
    <row r="85" spans="1:8" ht="29.25" thickBot="1">
      <c r="A85" s="212" t="s">
        <v>348</v>
      </c>
      <c r="B85" s="212" t="s">
        <v>370</v>
      </c>
      <c r="C85" s="210" t="s">
        <v>371</v>
      </c>
      <c r="D85" s="210" t="s">
        <v>372</v>
      </c>
      <c r="E85" s="210" t="s">
        <v>891</v>
      </c>
      <c r="F85" s="210">
        <v>18</v>
      </c>
      <c r="G85" s="175" t="s">
        <v>373</v>
      </c>
      <c r="H85" s="180"/>
    </row>
    <row r="86" spans="1:8" ht="29.25" thickBot="1">
      <c r="A86" s="212" t="s">
        <v>350</v>
      </c>
      <c r="B86" s="212" t="s">
        <v>375</v>
      </c>
      <c r="C86" s="210">
        <v>9192025</v>
      </c>
      <c r="D86" s="210" t="s">
        <v>372</v>
      </c>
      <c r="E86" s="210" t="s">
        <v>1805</v>
      </c>
      <c r="F86" s="210">
        <v>440</v>
      </c>
      <c r="G86" s="175">
        <v>0.05</v>
      </c>
      <c r="H86" s="180"/>
    </row>
    <row r="87" spans="1:8" ht="15" thickBot="1">
      <c r="A87" s="212" t="s">
        <v>352</v>
      </c>
      <c r="B87" s="212" t="s">
        <v>377</v>
      </c>
      <c r="C87" s="210" t="s">
        <v>1349</v>
      </c>
      <c r="D87" s="210" t="s">
        <v>372</v>
      </c>
      <c r="E87" s="210" t="s">
        <v>891</v>
      </c>
      <c r="F87" s="210">
        <v>880</v>
      </c>
      <c r="G87" s="175">
        <v>4.0000000000000001E-3</v>
      </c>
      <c r="H87" s="180"/>
    </row>
    <row r="88" spans="1:8" ht="15" thickBot="1">
      <c r="A88" s="212" t="s">
        <v>355</v>
      </c>
      <c r="B88" s="212" t="s">
        <v>379</v>
      </c>
      <c r="C88" s="210" t="s">
        <v>299</v>
      </c>
      <c r="D88" s="210" t="s">
        <v>372</v>
      </c>
      <c r="E88" s="210" t="s">
        <v>891</v>
      </c>
      <c r="F88" s="210">
        <v>9</v>
      </c>
      <c r="G88" s="175">
        <v>1.4999999999999999E-2</v>
      </c>
      <c r="H88" s="180"/>
    </row>
    <row r="89" spans="1:8" ht="15" thickBot="1">
      <c r="A89" s="212" t="s">
        <v>357</v>
      </c>
      <c r="B89" s="212" t="s">
        <v>381</v>
      </c>
      <c r="C89" s="210" t="s">
        <v>382</v>
      </c>
      <c r="D89" s="210" t="s">
        <v>383</v>
      </c>
      <c r="E89" s="210" t="s">
        <v>912</v>
      </c>
      <c r="F89" s="210">
        <v>1</v>
      </c>
      <c r="G89" s="175">
        <v>0.127</v>
      </c>
      <c r="H89" s="180" t="s">
        <v>384</v>
      </c>
    </row>
    <row r="90" spans="1:8" ht="15" thickBot="1">
      <c r="A90" s="212" t="s">
        <v>360</v>
      </c>
      <c r="B90" s="212" t="s">
        <v>386</v>
      </c>
      <c r="C90" s="210" t="s">
        <v>387</v>
      </c>
      <c r="D90" s="210" t="s">
        <v>383</v>
      </c>
      <c r="E90" s="210" t="s">
        <v>912</v>
      </c>
      <c r="F90" s="210">
        <v>1</v>
      </c>
      <c r="G90" s="175">
        <v>0.11</v>
      </c>
      <c r="H90" s="180" t="s">
        <v>384</v>
      </c>
    </row>
    <row r="91" spans="1:8" ht="15" thickBot="1">
      <c r="A91" s="212" t="s">
        <v>362</v>
      </c>
      <c r="B91" s="212" t="s">
        <v>389</v>
      </c>
      <c r="C91" s="210" t="s">
        <v>390</v>
      </c>
      <c r="D91" s="210" t="s">
        <v>383</v>
      </c>
      <c r="E91" s="210" t="s">
        <v>912</v>
      </c>
      <c r="F91" s="210">
        <v>1</v>
      </c>
      <c r="G91" s="175">
        <v>0.1</v>
      </c>
      <c r="H91" s="180" t="s">
        <v>384</v>
      </c>
    </row>
    <row r="92" spans="1:8" ht="15" thickBot="1">
      <c r="A92" s="212" t="s">
        <v>365</v>
      </c>
      <c r="B92" s="212" t="s">
        <v>392</v>
      </c>
      <c r="C92" s="210" t="s">
        <v>393</v>
      </c>
      <c r="D92" s="210" t="s">
        <v>394</v>
      </c>
      <c r="E92" s="210" t="s">
        <v>891</v>
      </c>
      <c r="F92" s="210">
        <v>1</v>
      </c>
      <c r="G92" s="175">
        <v>2</v>
      </c>
      <c r="H92" s="180"/>
    </row>
    <row r="93" spans="1:8" ht="15.75" customHeight="1" thickBot="1">
      <c r="A93" s="215"/>
      <c r="B93" s="209" t="s">
        <v>407</v>
      </c>
      <c r="C93" s="210"/>
      <c r="D93" s="210"/>
      <c r="E93" s="210"/>
      <c r="F93" s="210"/>
      <c r="G93" s="181"/>
      <c r="H93" s="182"/>
    </row>
    <row r="94" spans="1:8" ht="15" customHeight="1" thickBot="1">
      <c r="A94" s="215"/>
      <c r="B94" s="211" t="s">
        <v>301</v>
      </c>
      <c r="C94" s="210"/>
      <c r="D94" s="210"/>
      <c r="E94" s="210"/>
      <c r="F94" s="210"/>
      <c r="G94" s="181"/>
      <c r="H94" s="182"/>
    </row>
    <row r="95" spans="1:8" ht="43.5" thickBot="1">
      <c r="A95" s="212" t="s">
        <v>302</v>
      </c>
      <c r="B95" s="212" t="s">
        <v>303</v>
      </c>
      <c r="C95" s="210" t="s">
        <v>304</v>
      </c>
      <c r="D95" s="210" t="s">
        <v>1808</v>
      </c>
      <c r="E95" s="210" t="s">
        <v>1359</v>
      </c>
      <c r="F95" s="210">
        <v>2.17</v>
      </c>
      <c r="G95" s="175">
        <v>40</v>
      </c>
      <c r="H95" s="182"/>
    </row>
    <row r="96" spans="1:8" ht="29.25" thickBot="1">
      <c r="A96" s="212" t="s">
        <v>305</v>
      </c>
      <c r="B96" s="213" t="s">
        <v>306</v>
      </c>
      <c r="C96" s="210" t="s">
        <v>702</v>
      </c>
      <c r="D96" s="210" t="s">
        <v>307</v>
      </c>
      <c r="E96" s="210" t="s">
        <v>891</v>
      </c>
      <c r="F96" s="210">
        <v>2</v>
      </c>
      <c r="G96" s="175">
        <v>2</v>
      </c>
      <c r="H96" s="182"/>
    </row>
    <row r="97" spans="1:8" ht="29.25" thickBot="1">
      <c r="A97" s="212" t="s">
        <v>308</v>
      </c>
      <c r="B97" s="213" t="s">
        <v>309</v>
      </c>
      <c r="C97" s="210" t="s">
        <v>310</v>
      </c>
      <c r="D97" s="210" t="s">
        <v>307</v>
      </c>
      <c r="E97" s="210" t="s">
        <v>891</v>
      </c>
      <c r="F97" s="210">
        <v>1</v>
      </c>
      <c r="G97" s="175">
        <v>0.153</v>
      </c>
      <c r="H97" s="182"/>
    </row>
    <row r="98" spans="1:8" ht="29.25" thickBot="1">
      <c r="A98" s="212" t="s">
        <v>311</v>
      </c>
      <c r="B98" s="213" t="s">
        <v>312</v>
      </c>
      <c r="C98" s="210" t="s">
        <v>313</v>
      </c>
      <c r="D98" s="210" t="s">
        <v>307</v>
      </c>
      <c r="E98" s="210" t="s">
        <v>891</v>
      </c>
      <c r="F98" s="210">
        <v>11</v>
      </c>
      <c r="G98" s="175">
        <v>9.5000000000000001E-2</v>
      </c>
      <c r="H98" s="182"/>
    </row>
    <row r="99" spans="1:8" ht="29.25" thickBot="1">
      <c r="A99" s="212" t="s">
        <v>314</v>
      </c>
      <c r="B99" s="213" t="s">
        <v>315</v>
      </c>
      <c r="C99" s="210" t="s">
        <v>719</v>
      </c>
      <c r="D99" s="210" t="s">
        <v>307</v>
      </c>
      <c r="E99" s="210" t="s">
        <v>891</v>
      </c>
      <c r="F99" s="210">
        <v>2</v>
      </c>
      <c r="G99" s="175">
        <v>6.5000000000000002E-2</v>
      </c>
      <c r="H99" s="182"/>
    </row>
    <row r="100" spans="1:8" ht="29.25" thickBot="1">
      <c r="A100" s="212" t="s">
        <v>316</v>
      </c>
      <c r="B100" s="213" t="s">
        <v>317</v>
      </c>
      <c r="C100" s="210" t="s">
        <v>717</v>
      </c>
      <c r="D100" s="210" t="s">
        <v>307</v>
      </c>
      <c r="E100" s="210" t="s">
        <v>891</v>
      </c>
      <c r="F100" s="210">
        <v>11</v>
      </c>
      <c r="G100" s="175">
        <v>3.5999999999999997E-2</v>
      </c>
      <c r="H100" s="182"/>
    </row>
    <row r="101" spans="1:8" ht="15" thickBot="1">
      <c r="A101" s="212" t="s">
        <v>318</v>
      </c>
      <c r="B101" s="212" t="s">
        <v>319</v>
      </c>
      <c r="C101" s="210" t="s">
        <v>320</v>
      </c>
      <c r="D101" s="214" t="s">
        <v>307</v>
      </c>
      <c r="E101" s="210" t="s">
        <v>891</v>
      </c>
      <c r="F101" s="210">
        <v>11</v>
      </c>
      <c r="G101" s="175">
        <v>0.05</v>
      </c>
      <c r="H101" s="182"/>
    </row>
    <row r="102" spans="1:8" ht="29.25" thickBot="1">
      <c r="A102" s="212" t="s">
        <v>321</v>
      </c>
      <c r="B102" s="213" t="s">
        <v>322</v>
      </c>
      <c r="C102" s="210" t="s">
        <v>323</v>
      </c>
      <c r="D102" s="214" t="s">
        <v>307</v>
      </c>
      <c r="E102" s="210" t="s">
        <v>891</v>
      </c>
      <c r="F102" s="210">
        <v>22</v>
      </c>
      <c r="G102" s="175">
        <v>1.0999999999999999E-2</v>
      </c>
      <c r="H102" s="182"/>
    </row>
    <row r="103" spans="1:8" ht="15" thickBot="1">
      <c r="A103" s="212" t="s">
        <v>324</v>
      </c>
      <c r="B103" s="213" t="s">
        <v>325</v>
      </c>
      <c r="C103" s="210" t="s">
        <v>326</v>
      </c>
      <c r="D103" s="214" t="s">
        <v>307</v>
      </c>
      <c r="E103" s="210" t="s">
        <v>891</v>
      </c>
      <c r="F103" s="210">
        <v>11</v>
      </c>
      <c r="G103" s="175">
        <v>4.0000000000000001E-3</v>
      </c>
      <c r="H103" s="182"/>
    </row>
    <row r="104" spans="1:8" ht="15" customHeight="1" thickBot="1">
      <c r="A104" s="215"/>
      <c r="B104" s="211" t="s">
        <v>396</v>
      </c>
      <c r="C104" s="210"/>
      <c r="D104" s="210"/>
      <c r="E104" s="210"/>
      <c r="F104" s="210"/>
      <c r="G104" s="181"/>
      <c r="H104" s="182"/>
    </row>
    <row r="105" spans="1:8" ht="15" thickBot="1">
      <c r="A105" s="212" t="s">
        <v>328</v>
      </c>
      <c r="B105" s="213" t="s">
        <v>397</v>
      </c>
      <c r="C105" s="210" t="s">
        <v>398</v>
      </c>
      <c r="D105" s="210" t="s">
        <v>331</v>
      </c>
      <c r="E105" s="210" t="s">
        <v>916</v>
      </c>
      <c r="F105" s="210">
        <v>1</v>
      </c>
      <c r="G105" s="183">
        <v>73</v>
      </c>
      <c r="H105" s="182"/>
    </row>
    <row r="106" spans="1:8" ht="29.25" thickBot="1">
      <c r="A106" s="212" t="s">
        <v>332</v>
      </c>
      <c r="B106" s="216" t="s">
        <v>345</v>
      </c>
      <c r="C106" s="210" t="s">
        <v>346</v>
      </c>
      <c r="D106" s="210" t="s">
        <v>331</v>
      </c>
      <c r="E106" s="210" t="s">
        <v>891</v>
      </c>
      <c r="F106" s="210">
        <v>1</v>
      </c>
      <c r="G106" s="183">
        <v>0.4</v>
      </c>
      <c r="H106" s="182"/>
    </row>
    <row r="107" spans="1:8" ht="29.25" thickBot="1">
      <c r="A107" s="212" t="s">
        <v>335</v>
      </c>
      <c r="B107" s="213" t="s">
        <v>399</v>
      </c>
      <c r="C107" s="210" t="s">
        <v>400</v>
      </c>
      <c r="D107" s="210" t="s">
        <v>331</v>
      </c>
      <c r="E107" s="210" t="s">
        <v>891</v>
      </c>
      <c r="F107" s="210">
        <v>1</v>
      </c>
      <c r="G107" s="183">
        <v>0.9</v>
      </c>
      <c r="H107" s="182"/>
    </row>
    <row r="108" spans="1:8" ht="29.25" thickBot="1">
      <c r="A108" s="212" t="s">
        <v>338</v>
      </c>
      <c r="B108" s="213" t="s">
        <v>401</v>
      </c>
      <c r="C108" s="210" t="s">
        <v>402</v>
      </c>
      <c r="D108" s="210" t="s">
        <v>331</v>
      </c>
      <c r="E108" s="210" t="s">
        <v>891</v>
      </c>
      <c r="F108" s="210">
        <v>4</v>
      </c>
      <c r="G108" s="183">
        <v>0.34</v>
      </c>
      <c r="H108" s="182"/>
    </row>
    <row r="109" spans="1:8" ht="29.25" thickBot="1">
      <c r="A109" s="212" t="s">
        <v>340</v>
      </c>
      <c r="B109" s="216" t="s">
        <v>403</v>
      </c>
      <c r="C109" s="210" t="s">
        <v>687</v>
      </c>
      <c r="D109" s="210" t="s">
        <v>331</v>
      </c>
      <c r="E109" s="210" t="s">
        <v>891</v>
      </c>
      <c r="F109" s="210">
        <v>1</v>
      </c>
      <c r="G109" s="183">
        <v>0.3</v>
      </c>
      <c r="H109" s="182"/>
    </row>
    <row r="110" spans="1:8" ht="29.25" thickBot="1">
      <c r="A110" s="212" t="s">
        <v>344</v>
      </c>
      <c r="B110" s="213" t="s">
        <v>404</v>
      </c>
      <c r="C110" s="210" t="s">
        <v>689</v>
      </c>
      <c r="D110" s="210" t="s">
        <v>331</v>
      </c>
      <c r="E110" s="210" t="s">
        <v>891</v>
      </c>
      <c r="F110" s="210">
        <v>1</v>
      </c>
      <c r="G110" s="183">
        <v>0.1</v>
      </c>
      <c r="H110" s="182"/>
    </row>
    <row r="111" spans="1:8" ht="15" customHeight="1" thickBot="1">
      <c r="A111" s="215"/>
      <c r="B111" s="211" t="s">
        <v>649</v>
      </c>
      <c r="C111" s="210"/>
      <c r="D111" s="210"/>
      <c r="E111" s="210"/>
      <c r="F111" s="210"/>
      <c r="G111" s="181"/>
      <c r="H111" s="182"/>
    </row>
    <row r="112" spans="1:8" ht="29.25" thickBot="1">
      <c r="A112" s="212" t="s">
        <v>348</v>
      </c>
      <c r="B112" s="212" t="s">
        <v>370</v>
      </c>
      <c r="C112" s="210" t="s">
        <v>371</v>
      </c>
      <c r="D112" s="210" t="s">
        <v>372</v>
      </c>
      <c r="E112" s="210" t="s">
        <v>891</v>
      </c>
      <c r="F112" s="210">
        <v>22</v>
      </c>
      <c r="G112" s="175" t="s">
        <v>373</v>
      </c>
      <c r="H112" s="180"/>
    </row>
    <row r="113" spans="1:8" ht="29.25" thickBot="1">
      <c r="A113" s="212" t="s">
        <v>350</v>
      </c>
      <c r="B113" s="212" t="s">
        <v>375</v>
      </c>
      <c r="C113" s="210">
        <v>9192025</v>
      </c>
      <c r="D113" s="210" t="s">
        <v>372</v>
      </c>
      <c r="E113" s="210" t="s">
        <v>1805</v>
      </c>
      <c r="F113" s="210">
        <v>900</v>
      </c>
      <c r="G113" s="175">
        <v>0.05</v>
      </c>
      <c r="H113" s="180"/>
    </row>
    <row r="114" spans="1:8" ht="15" thickBot="1">
      <c r="A114" s="212" t="s">
        <v>352</v>
      </c>
      <c r="B114" s="212" t="s">
        <v>377</v>
      </c>
      <c r="C114" s="210" t="s">
        <v>1349</v>
      </c>
      <c r="D114" s="210" t="s">
        <v>372</v>
      </c>
      <c r="E114" s="210" t="s">
        <v>891</v>
      </c>
      <c r="F114" s="210">
        <v>1800</v>
      </c>
      <c r="G114" s="175">
        <v>4.0000000000000001E-3</v>
      </c>
      <c r="H114" s="180"/>
    </row>
    <row r="115" spans="1:8" ht="15" thickBot="1">
      <c r="A115" s="212" t="s">
        <v>355</v>
      </c>
      <c r="B115" s="212" t="s">
        <v>379</v>
      </c>
      <c r="C115" s="210" t="s">
        <v>299</v>
      </c>
      <c r="D115" s="210" t="s">
        <v>372</v>
      </c>
      <c r="E115" s="210" t="s">
        <v>891</v>
      </c>
      <c r="F115" s="210">
        <v>11</v>
      </c>
      <c r="G115" s="175">
        <v>1.4999999999999999E-2</v>
      </c>
      <c r="H115" s="180"/>
    </row>
    <row r="116" spans="1:8" ht="15" thickBot="1">
      <c r="A116" s="212" t="s">
        <v>357</v>
      </c>
      <c r="B116" s="212" t="s">
        <v>381</v>
      </c>
      <c r="C116" s="210" t="s">
        <v>382</v>
      </c>
      <c r="D116" s="210" t="s">
        <v>383</v>
      </c>
      <c r="E116" s="210" t="s">
        <v>912</v>
      </c>
      <c r="F116" s="210">
        <v>1</v>
      </c>
      <c r="G116" s="175">
        <v>0.127</v>
      </c>
      <c r="H116" s="180" t="s">
        <v>384</v>
      </c>
    </row>
    <row r="117" spans="1:8" ht="15" thickBot="1">
      <c r="A117" s="212" t="s">
        <v>360</v>
      </c>
      <c r="B117" s="212" t="s">
        <v>386</v>
      </c>
      <c r="C117" s="210" t="s">
        <v>387</v>
      </c>
      <c r="D117" s="210" t="s">
        <v>383</v>
      </c>
      <c r="E117" s="210" t="s">
        <v>912</v>
      </c>
      <c r="F117" s="210">
        <v>1</v>
      </c>
      <c r="G117" s="175">
        <v>0.11</v>
      </c>
      <c r="H117" s="180" t="s">
        <v>384</v>
      </c>
    </row>
    <row r="118" spans="1:8" ht="15" thickBot="1">
      <c r="A118" s="212" t="s">
        <v>362</v>
      </c>
      <c r="B118" s="212" t="s">
        <v>389</v>
      </c>
      <c r="C118" s="210" t="s">
        <v>390</v>
      </c>
      <c r="D118" s="210" t="s">
        <v>383</v>
      </c>
      <c r="E118" s="210" t="s">
        <v>912</v>
      </c>
      <c r="F118" s="210">
        <v>1</v>
      </c>
      <c r="G118" s="175">
        <v>0.1</v>
      </c>
      <c r="H118" s="180" t="s">
        <v>384</v>
      </c>
    </row>
    <row r="119" spans="1:8" ht="15" thickBot="1">
      <c r="A119" s="212" t="s">
        <v>365</v>
      </c>
      <c r="B119" s="212" t="s">
        <v>392</v>
      </c>
      <c r="C119" s="210" t="s">
        <v>393</v>
      </c>
      <c r="D119" s="210" t="s">
        <v>394</v>
      </c>
      <c r="E119" s="210" t="s">
        <v>891</v>
      </c>
      <c r="F119" s="210">
        <v>1</v>
      </c>
      <c r="G119" s="175">
        <v>2</v>
      </c>
      <c r="H119" s="180"/>
    </row>
    <row r="120" spans="1:8" ht="15.75" customHeight="1" thickBot="1">
      <c r="A120" s="215"/>
      <c r="B120" s="209" t="s">
        <v>408</v>
      </c>
      <c r="C120" s="210"/>
      <c r="D120" s="210"/>
      <c r="E120" s="210"/>
      <c r="F120" s="210"/>
      <c r="G120" s="181"/>
      <c r="H120" s="182"/>
    </row>
    <row r="121" spans="1:8" ht="15" customHeight="1" thickBot="1">
      <c r="A121" s="215"/>
      <c r="B121" s="211" t="s">
        <v>301</v>
      </c>
      <c r="C121" s="210"/>
      <c r="D121" s="210"/>
      <c r="E121" s="210"/>
      <c r="F121" s="210"/>
      <c r="G121" s="181"/>
      <c r="H121" s="182"/>
    </row>
    <row r="122" spans="1:8" ht="43.5" thickBot="1">
      <c r="A122" s="212" t="s">
        <v>302</v>
      </c>
      <c r="B122" s="212" t="s">
        <v>303</v>
      </c>
      <c r="C122" s="210" t="s">
        <v>304</v>
      </c>
      <c r="D122" s="210" t="s">
        <v>1808</v>
      </c>
      <c r="E122" s="210" t="s">
        <v>1359</v>
      </c>
      <c r="F122" s="210">
        <v>0.95</v>
      </c>
      <c r="G122" s="175">
        <v>40</v>
      </c>
      <c r="H122" s="182"/>
    </row>
    <row r="123" spans="1:8" ht="29.25" thickBot="1">
      <c r="A123" s="212" t="s">
        <v>305</v>
      </c>
      <c r="B123" s="213" t="s">
        <v>306</v>
      </c>
      <c r="C123" s="210" t="s">
        <v>702</v>
      </c>
      <c r="D123" s="210" t="s">
        <v>307</v>
      </c>
      <c r="E123" s="210" t="s">
        <v>891</v>
      </c>
      <c r="F123" s="210">
        <v>1</v>
      </c>
      <c r="G123" s="175">
        <v>2</v>
      </c>
      <c r="H123" s="182"/>
    </row>
    <row r="124" spans="1:8" ht="29.25" thickBot="1">
      <c r="A124" s="212" t="s">
        <v>308</v>
      </c>
      <c r="B124" s="213" t="s">
        <v>309</v>
      </c>
      <c r="C124" s="210" t="s">
        <v>310</v>
      </c>
      <c r="D124" s="210" t="s">
        <v>307</v>
      </c>
      <c r="E124" s="210" t="s">
        <v>891</v>
      </c>
      <c r="F124" s="210">
        <v>1</v>
      </c>
      <c r="G124" s="175">
        <v>0.153</v>
      </c>
      <c r="H124" s="182"/>
    </row>
    <row r="125" spans="1:8" ht="29.25" thickBot="1">
      <c r="A125" s="212" t="s">
        <v>311</v>
      </c>
      <c r="B125" s="213" t="s">
        <v>312</v>
      </c>
      <c r="C125" s="210" t="s">
        <v>313</v>
      </c>
      <c r="D125" s="210" t="s">
        <v>307</v>
      </c>
      <c r="E125" s="210" t="s">
        <v>891</v>
      </c>
      <c r="F125" s="210">
        <v>8</v>
      </c>
      <c r="G125" s="175">
        <v>9.5000000000000001E-2</v>
      </c>
      <c r="H125" s="182"/>
    </row>
    <row r="126" spans="1:8" ht="29.25" thickBot="1">
      <c r="A126" s="212" t="s">
        <v>314</v>
      </c>
      <c r="B126" s="213" t="s">
        <v>315</v>
      </c>
      <c r="C126" s="210" t="s">
        <v>719</v>
      </c>
      <c r="D126" s="210" t="s">
        <v>307</v>
      </c>
      <c r="E126" s="210" t="s">
        <v>891</v>
      </c>
      <c r="F126" s="210">
        <v>2</v>
      </c>
      <c r="G126" s="175">
        <v>6.5000000000000002E-2</v>
      </c>
      <c r="H126" s="182"/>
    </row>
    <row r="127" spans="1:8" ht="29.25" thickBot="1">
      <c r="A127" s="212" t="s">
        <v>316</v>
      </c>
      <c r="B127" s="213" t="s">
        <v>317</v>
      </c>
      <c r="C127" s="210" t="s">
        <v>717</v>
      </c>
      <c r="D127" s="210" t="s">
        <v>307</v>
      </c>
      <c r="E127" s="210" t="s">
        <v>891</v>
      </c>
      <c r="F127" s="210">
        <v>9</v>
      </c>
      <c r="G127" s="175">
        <v>3.5999999999999997E-2</v>
      </c>
      <c r="H127" s="182"/>
    </row>
    <row r="128" spans="1:8" ht="15" thickBot="1">
      <c r="A128" s="212" t="s">
        <v>318</v>
      </c>
      <c r="B128" s="212" t="s">
        <v>319</v>
      </c>
      <c r="C128" s="210" t="s">
        <v>320</v>
      </c>
      <c r="D128" s="214" t="s">
        <v>307</v>
      </c>
      <c r="E128" s="210" t="s">
        <v>891</v>
      </c>
      <c r="F128" s="210">
        <v>8</v>
      </c>
      <c r="G128" s="175">
        <v>0.05</v>
      </c>
      <c r="H128" s="182"/>
    </row>
    <row r="129" spans="1:8" ht="29.25" thickBot="1">
      <c r="A129" s="212" t="s">
        <v>321</v>
      </c>
      <c r="B129" s="213" t="s">
        <v>322</v>
      </c>
      <c r="C129" s="210" t="s">
        <v>323</v>
      </c>
      <c r="D129" s="214" t="s">
        <v>307</v>
      </c>
      <c r="E129" s="210" t="s">
        <v>891</v>
      </c>
      <c r="F129" s="210">
        <v>16</v>
      </c>
      <c r="G129" s="175">
        <v>1.0999999999999999E-2</v>
      </c>
      <c r="H129" s="182"/>
    </row>
    <row r="130" spans="1:8" ht="15" thickBot="1">
      <c r="A130" s="212" t="s">
        <v>324</v>
      </c>
      <c r="B130" s="213" t="s">
        <v>325</v>
      </c>
      <c r="C130" s="210" t="s">
        <v>326</v>
      </c>
      <c r="D130" s="214" t="s">
        <v>307</v>
      </c>
      <c r="E130" s="210" t="s">
        <v>891</v>
      </c>
      <c r="F130" s="210">
        <v>8</v>
      </c>
      <c r="G130" s="175">
        <v>4.0000000000000001E-3</v>
      </c>
      <c r="H130" s="182"/>
    </row>
    <row r="131" spans="1:8" ht="15" customHeight="1" thickBot="1">
      <c r="A131" s="215"/>
      <c r="B131" s="211" t="s">
        <v>396</v>
      </c>
      <c r="C131" s="210"/>
      <c r="D131" s="210"/>
      <c r="E131" s="210"/>
      <c r="F131" s="210"/>
      <c r="G131" s="181"/>
      <c r="H131" s="182"/>
    </row>
    <row r="132" spans="1:8" ht="15" thickBot="1">
      <c r="A132" s="212" t="s">
        <v>328</v>
      </c>
      <c r="B132" s="213" t="s">
        <v>397</v>
      </c>
      <c r="C132" s="210" t="s">
        <v>398</v>
      </c>
      <c r="D132" s="210" t="s">
        <v>331</v>
      </c>
      <c r="E132" s="210" t="s">
        <v>916</v>
      </c>
      <c r="F132" s="210">
        <v>1</v>
      </c>
      <c r="G132" s="183">
        <v>73</v>
      </c>
      <c r="H132" s="182"/>
    </row>
    <row r="133" spans="1:8" ht="29.25" thickBot="1">
      <c r="A133" s="212" t="s">
        <v>332</v>
      </c>
      <c r="B133" s="216" t="s">
        <v>345</v>
      </c>
      <c r="C133" s="210" t="s">
        <v>346</v>
      </c>
      <c r="D133" s="210" t="s">
        <v>331</v>
      </c>
      <c r="E133" s="210" t="s">
        <v>891</v>
      </c>
      <c r="F133" s="210">
        <v>1</v>
      </c>
      <c r="G133" s="183">
        <v>0.4</v>
      </c>
      <c r="H133" s="182"/>
    </row>
    <row r="134" spans="1:8" ht="29.25" thickBot="1">
      <c r="A134" s="212" t="s">
        <v>335</v>
      </c>
      <c r="B134" s="213" t="s">
        <v>399</v>
      </c>
      <c r="C134" s="210" t="s">
        <v>400</v>
      </c>
      <c r="D134" s="210" t="s">
        <v>331</v>
      </c>
      <c r="E134" s="210" t="s">
        <v>891</v>
      </c>
      <c r="F134" s="210">
        <v>1</v>
      </c>
      <c r="G134" s="183">
        <v>0.9</v>
      </c>
      <c r="H134" s="182"/>
    </row>
    <row r="135" spans="1:8" ht="29.25" thickBot="1">
      <c r="A135" s="212" t="s">
        <v>338</v>
      </c>
      <c r="B135" s="213" t="s">
        <v>401</v>
      </c>
      <c r="C135" s="210" t="s">
        <v>402</v>
      </c>
      <c r="D135" s="210" t="s">
        <v>331</v>
      </c>
      <c r="E135" s="210" t="s">
        <v>891</v>
      </c>
      <c r="F135" s="210">
        <v>2</v>
      </c>
      <c r="G135" s="183">
        <v>0.34</v>
      </c>
      <c r="H135" s="182"/>
    </row>
    <row r="136" spans="1:8" ht="29.25" thickBot="1">
      <c r="A136" s="212" t="s">
        <v>340</v>
      </c>
      <c r="B136" s="216" t="s">
        <v>403</v>
      </c>
      <c r="C136" s="210" t="s">
        <v>687</v>
      </c>
      <c r="D136" s="210" t="s">
        <v>331</v>
      </c>
      <c r="E136" s="210" t="s">
        <v>891</v>
      </c>
      <c r="F136" s="210">
        <v>1</v>
      </c>
      <c r="G136" s="183">
        <v>0.3</v>
      </c>
      <c r="H136" s="182"/>
    </row>
    <row r="137" spans="1:8" ht="29.25" thickBot="1">
      <c r="A137" s="212" t="s">
        <v>344</v>
      </c>
      <c r="B137" s="213" t="s">
        <v>404</v>
      </c>
      <c r="C137" s="210" t="s">
        <v>689</v>
      </c>
      <c r="D137" s="210" t="s">
        <v>331</v>
      </c>
      <c r="E137" s="210" t="s">
        <v>891</v>
      </c>
      <c r="F137" s="210">
        <v>1</v>
      </c>
      <c r="G137" s="183">
        <v>0.1</v>
      </c>
      <c r="H137" s="182"/>
    </row>
    <row r="138" spans="1:8" ht="15" customHeight="1" thickBot="1">
      <c r="A138" s="215"/>
      <c r="B138" s="211" t="s">
        <v>649</v>
      </c>
      <c r="C138" s="210"/>
      <c r="D138" s="214"/>
      <c r="E138" s="210"/>
      <c r="F138" s="210"/>
      <c r="G138" s="175"/>
      <c r="H138" s="182"/>
    </row>
    <row r="139" spans="1:8" ht="29.25" thickBot="1">
      <c r="A139" s="212" t="s">
        <v>348</v>
      </c>
      <c r="B139" s="212" t="s">
        <v>370</v>
      </c>
      <c r="C139" s="210" t="s">
        <v>371</v>
      </c>
      <c r="D139" s="210" t="s">
        <v>372</v>
      </c>
      <c r="E139" s="210" t="s">
        <v>891</v>
      </c>
      <c r="F139" s="210">
        <v>16</v>
      </c>
      <c r="G139" s="175" t="s">
        <v>373</v>
      </c>
      <c r="H139" s="180"/>
    </row>
    <row r="140" spans="1:8" ht="29.25" thickBot="1">
      <c r="A140" s="212" t="s">
        <v>350</v>
      </c>
      <c r="B140" s="212" t="s">
        <v>375</v>
      </c>
      <c r="C140" s="210">
        <v>9192025</v>
      </c>
      <c r="D140" s="210" t="s">
        <v>372</v>
      </c>
      <c r="E140" s="210" t="s">
        <v>1805</v>
      </c>
      <c r="F140" s="210">
        <v>380</v>
      </c>
      <c r="G140" s="175">
        <v>0.05</v>
      </c>
      <c r="H140" s="180"/>
    </row>
    <row r="141" spans="1:8" ht="15" thickBot="1">
      <c r="A141" s="212" t="s">
        <v>352</v>
      </c>
      <c r="B141" s="212" t="s">
        <v>377</v>
      </c>
      <c r="C141" s="210" t="s">
        <v>1349</v>
      </c>
      <c r="D141" s="210" t="s">
        <v>372</v>
      </c>
      <c r="E141" s="210" t="s">
        <v>891</v>
      </c>
      <c r="F141" s="210">
        <v>760</v>
      </c>
      <c r="G141" s="175">
        <v>4.0000000000000001E-3</v>
      </c>
      <c r="H141" s="180"/>
    </row>
    <row r="142" spans="1:8" ht="15" thickBot="1">
      <c r="A142" s="212" t="s">
        <v>355</v>
      </c>
      <c r="B142" s="212" t="s">
        <v>379</v>
      </c>
      <c r="C142" s="210" t="s">
        <v>299</v>
      </c>
      <c r="D142" s="210" t="s">
        <v>372</v>
      </c>
      <c r="E142" s="210" t="s">
        <v>891</v>
      </c>
      <c r="F142" s="210">
        <v>8</v>
      </c>
      <c r="G142" s="175">
        <v>1.4999999999999999E-2</v>
      </c>
      <c r="H142" s="180"/>
    </row>
    <row r="143" spans="1:8" ht="15" thickBot="1">
      <c r="A143" s="212" t="s">
        <v>357</v>
      </c>
      <c r="B143" s="212" t="s">
        <v>381</v>
      </c>
      <c r="C143" s="210" t="s">
        <v>382</v>
      </c>
      <c r="D143" s="210" t="s">
        <v>383</v>
      </c>
      <c r="E143" s="210" t="s">
        <v>912</v>
      </c>
      <c r="F143" s="210">
        <v>1</v>
      </c>
      <c r="G143" s="175">
        <v>0.127</v>
      </c>
      <c r="H143" s="180" t="s">
        <v>384</v>
      </c>
    </row>
    <row r="144" spans="1:8" ht="15" thickBot="1">
      <c r="A144" s="212" t="s">
        <v>360</v>
      </c>
      <c r="B144" s="212" t="s">
        <v>386</v>
      </c>
      <c r="C144" s="210" t="s">
        <v>387</v>
      </c>
      <c r="D144" s="210" t="s">
        <v>383</v>
      </c>
      <c r="E144" s="210" t="s">
        <v>912</v>
      </c>
      <c r="F144" s="210">
        <v>1</v>
      </c>
      <c r="G144" s="175">
        <v>0.11</v>
      </c>
      <c r="H144" s="180" t="s">
        <v>384</v>
      </c>
    </row>
    <row r="145" spans="1:8" ht="15" thickBot="1">
      <c r="A145" s="212" t="s">
        <v>362</v>
      </c>
      <c r="B145" s="212" t="s">
        <v>389</v>
      </c>
      <c r="C145" s="210" t="s">
        <v>390</v>
      </c>
      <c r="D145" s="210" t="s">
        <v>383</v>
      </c>
      <c r="E145" s="210" t="s">
        <v>912</v>
      </c>
      <c r="F145" s="210">
        <v>1</v>
      </c>
      <c r="G145" s="175">
        <v>0.1</v>
      </c>
      <c r="H145" s="180" t="s">
        <v>384</v>
      </c>
    </row>
    <row r="146" spans="1:8" ht="15" thickBot="1">
      <c r="A146" s="212" t="s">
        <v>365</v>
      </c>
      <c r="B146" s="212" t="s">
        <v>392</v>
      </c>
      <c r="C146" s="210" t="s">
        <v>393</v>
      </c>
      <c r="D146" s="210" t="s">
        <v>394</v>
      </c>
      <c r="E146" s="210" t="s">
        <v>891</v>
      </c>
      <c r="F146" s="210">
        <v>1</v>
      </c>
      <c r="G146" s="175">
        <v>2</v>
      </c>
      <c r="H146" s="180"/>
    </row>
    <row r="147" spans="1:8" ht="15.75" customHeight="1" thickBot="1">
      <c r="A147" s="215"/>
      <c r="B147" s="209" t="s">
        <v>409</v>
      </c>
      <c r="C147" s="210"/>
      <c r="D147" s="210"/>
      <c r="E147" s="210"/>
      <c r="F147" s="210"/>
      <c r="G147" s="175"/>
      <c r="H147" s="182"/>
    </row>
    <row r="148" spans="1:8" ht="15" customHeight="1" thickBot="1">
      <c r="A148" s="215"/>
      <c r="B148" s="211" t="s">
        <v>301</v>
      </c>
      <c r="C148" s="210"/>
      <c r="D148" s="210"/>
      <c r="E148" s="210"/>
      <c r="F148" s="210"/>
      <c r="G148" s="175"/>
      <c r="H148" s="182"/>
    </row>
    <row r="149" spans="1:8" ht="43.5" thickBot="1">
      <c r="A149" s="212" t="s">
        <v>302</v>
      </c>
      <c r="B149" s="212" t="s">
        <v>303</v>
      </c>
      <c r="C149" s="210" t="s">
        <v>304</v>
      </c>
      <c r="D149" s="210" t="s">
        <v>1808</v>
      </c>
      <c r="E149" s="210" t="s">
        <v>1359</v>
      </c>
      <c r="F149" s="210">
        <v>1.33</v>
      </c>
      <c r="G149" s="175">
        <v>40</v>
      </c>
      <c r="H149" s="182"/>
    </row>
    <row r="150" spans="1:8" ht="29.25" thickBot="1">
      <c r="A150" s="212" t="s">
        <v>305</v>
      </c>
      <c r="B150" s="213" t="s">
        <v>306</v>
      </c>
      <c r="C150" s="210" t="s">
        <v>702</v>
      </c>
      <c r="D150" s="210" t="s">
        <v>307</v>
      </c>
      <c r="E150" s="210" t="s">
        <v>891</v>
      </c>
      <c r="F150" s="210">
        <v>1</v>
      </c>
      <c r="G150" s="175">
        <v>2</v>
      </c>
      <c r="H150" s="182"/>
    </row>
    <row r="151" spans="1:8" ht="29.25" thickBot="1">
      <c r="A151" s="212" t="s">
        <v>308</v>
      </c>
      <c r="B151" s="213" t="s">
        <v>309</v>
      </c>
      <c r="C151" s="210" t="s">
        <v>310</v>
      </c>
      <c r="D151" s="210" t="s">
        <v>307</v>
      </c>
      <c r="E151" s="210" t="s">
        <v>891</v>
      </c>
      <c r="F151" s="210">
        <v>1</v>
      </c>
      <c r="G151" s="175">
        <v>0.153</v>
      </c>
      <c r="H151" s="182"/>
    </row>
    <row r="152" spans="1:8" ht="29.25" thickBot="1">
      <c r="A152" s="212" t="s">
        <v>311</v>
      </c>
      <c r="B152" s="213" t="s">
        <v>312</v>
      </c>
      <c r="C152" s="210" t="s">
        <v>313</v>
      </c>
      <c r="D152" s="210" t="s">
        <v>307</v>
      </c>
      <c r="E152" s="210" t="s">
        <v>891</v>
      </c>
      <c r="F152" s="210">
        <v>11</v>
      </c>
      <c r="G152" s="175">
        <v>9.5000000000000001E-2</v>
      </c>
      <c r="H152" s="182"/>
    </row>
    <row r="153" spans="1:8" ht="29.25" thickBot="1">
      <c r="A153" s="212" t="s">
        <v>314</v>
      </c>
      <c r="B153" s="213" t="s">
        <v>315</v>
      </c>
      <c r="C153" s="210" t="s">
        <v>719</v>
      </c>
      <c r="D153" s="210" t="s">
        <v>307</v>
      </c>
      <c r="E153" s="210" t="s">
        <v>891</v>
      </c>
      <c r="F153" s="210">
        <v>2</v>
      </c>
      <c r="G153" s="175">
        <v>6.5000000000000002E-2</v>
      </c>
      <c r="H153" s="182"/>
    </row>
    <row r="154" spans="1:8" ht="29.25" thickBot="1">
      <c r="A154" s="212" t="s">
        <v>316</v>
      </c>
      <c r="B154" s="213" t="s">
        <v>317</v>
      </c>
      <c r="C154" s="210" t="s">
        <v>717</v>
      </c>
      <c r="D154" s="210" t="s">
        <v>307</v>
      </c>
      <c r="E154" s="210" t="s">
        <v>891</v>
      </c>
      <c r="F154" s="210">
        <v>12</v>
      </c>
      <c r="G154" s="175">
        <v>3.5999999999999997E-2</v>
      </c>
      <c r="H154" s="182"/>
    </row>
    <row r="155" spans="1:8" ht="15" thickBot="1">
      <c r="A155" s="212" t="s">
        <v>318</v>
      </c>
      <c r="B155" s="212" t="s">
        <v>319</v>
      </c>
      <c r="C155" s="210" t="s">
        <v>320</v>
      </c>
      <c r="D155" s="214" t="s">
        <v>307</v>
      </c>
      <c r="E155" s="210" t="s">
        <v>891</v>
      </c>
      <c r="F155" s="210">
        <v>11</v>
      </c>
      <c r="G155" s="175">
        <v>0.05</v>
      </c>
      <c r="H155" s="182"/>
    </row>
    <row r="156" spans="1:8" ht="29.25" thickBot="1">
      <c r="A156" s="212" t="s">
        <v>321</v>
      </c>
      <c r="B156" s="213" t="s">
        <v>322</v>
      </c>
      <c r="C156" s="210" t="s">
        <v>323</v>
      </c>
      <c r="D156" s="214" t="s">
        <v>307</v>
      </c>
      <c r="E156" s="210" t="s">
        <v>891</v>
      </c>
      <c r="F156" s="210">
        <v>22</v>
      </c>
      <c r="G156" s="175">
        <v>1.0999999999999999E-2</v>
      </c>
      <c r="H156" s="182"/>
    </row>
    <row r="157" spans="1:8" ht="15" thickBot="1">
      <c r="A157" s="212" t="s">
        <v>324</v>
      </c>
      <c r="B157" s="213" t="s">
        <v>325</v>
      </c>
      <c r="C157" s="210" t="s">
        <v>326</v>
      </c>
      <c r="D157" s="214" t="s">
        <v>307</v>
      </c>
      <c r="E157" s="210" t="s">
        <v>891</v>
      </c>
      <c r="F157" s="210">
        <v>11</v>
      </c>
      <c r="G157" s="175">
        <v>4.0000000000000001E-3</v>
      </c>
      <c r="H157" s="182"/>
    </row>
    <row r="158" spans="1:8" ht="15" customHeight="1" thickBot="1">
      <c r="A158" s="215"/>
      <c r="B158" s="211" t="s">
        <v>396</v>
      </c>
      <c r="C158" s="210"/>
      <c r="D158" s="210"/>
      <c r="E158" s="210"/>
      <c r="F158" s="210"/>
      <c r="G158" s="175"/>
      <c r="H158" s="182"/>
    </row>
    <row r="159" spans="1:8" ht="15" thickBot="1">
      <c r="A159" s="212" t="s">
        <v>328</v>
      </c>
      <c r="B159" s="213" t="s">
        <v>397</v>
      </c>
      <c r="C159" s="210" t="s">
        <v>398</v>
      </c>
      <c r="D159" s="210" t="s">
        <v>331</v>
      </c>
      <c r="E159" s="210" t="s">
        <v>916</v>
      </c>
      <c r="F159" s="210">
        <v>1</v>
      </c>
      <c r="G159" s="183">
        <v>73</v>
      </c>
      <c r="H159" s="182"/>
    </row>
    <row r="160" spans="1:8" ht="29.25" thickBot="1">
      <c r="A160" s="212" t="s">
        <v>332</v>
      </c>
      <c r="B160" s="216" t="s">
        <v>345</v>
      </c>
      <c r="C160" s="210" t="s">
        <v>346</v>
      </c>
      <c r="D160" s="210" t="s">
        <v>331</v>
      </c>
      <c r="E160" s="210" t="s">
        <v>891</v>
      </c>
      <c r="F160" s="210">
        <v>1</v>
      </c>
      <c r="G160" s="183">
        <v>0.4</v>
      </c>
      <c r="H160" s="182"/>
    </row>
    <row r="161" spans="1:8" ht="29.25" thickBot="1">
      <c r="A161" s="212" t="s">
        <v>335</v>
      </c>
      <c r="B161" s="213" t="s">
        <v>399</v>
      </c>
      <c r="C161" s="210" t="s">
        <v>400</v>
      </c>
      <c r="D161" s="210" t="s">
        <v>331</v>
      </c>
      <c r="E161" s="210" t="s">
        <v>891</v>
      </c>
      <c r="F161" s="210">
        <v>1</v>
      </c>
      <c r="G161" s="183">
        <v>0.9</v>
      </c>
      <c r="H161" s="182"/>
    </row>
    <row r="162" spans="1:8" ht="29.25" thickBot="1">
      <c r="A162" s="212" t="s">
        <v>338</v>
      </c>
      <c r="B162" s="213" t="s">
        <v>401</v>
      </c>
      <c r="C162" s="210" t="s">
        <v>402</v>
      </c>
      <c r="D162" s="210" t="s">
        <v>331</v>
      </c>
      <c r="E162" s="210" t="s">
        <v>891</v>
      </c>
      <c r="F162" s="210">
        <v>2</v>
      </c>
      <c r="G162" s="183">
        <v>0.34</v>
      </c>
      <c r="H162" s="182"/>
    </row>
    <row r="163" spans="1:8" ht="29.25" thickBot="1">
      <c r="A163" s="212" t="s">
        <v>340</v>
      </c>
      <c r="B163" s="216" t="s">
        <v>403</v>
      </c>
      <c r="C163" s="210" t="s">
        <v>687</v>
      </c>
      <c r="D163" s="210" t="s">
        <v>331</v>
      </c>
      <c r="E163" s="210" t="s">
        <v>891</v>
      </c>
      <c r="F163" s="210">
        <v>1</v>
      </c>
      <c r="G163" s="183">
        <v>0.3</v>
      </c>
      <c r="H163" s="182"/>
    </row>
    <row r="164" spans="1:8" ht="29.25" thickBot="1">
      <c r="A164" s="212" t="s">
        <v>344</v>
      </c>
      <c r="B164" s="213" t="s">
        <v>404</v>
      </c>
      <c r="C164" s="210" t="s">
        <v>689</v>
      </c>
      <c r="D164" s="210" t="s">
        <v>331</v>
      </c>
      <c r="E164" s="210" t="s">
        <v>891</v>
      </c>
      <c r="F164" s="210">
        <v>1</v>
      </c>
      <c r="G164" s="183">
        <v>0.1</v>
      </c>
      <c r="H164" s="182"/>
    </row>
    <row r="165" spans="1:8" ht="15" customHeight="1" thickBot="1">
      <c r="A165" s="215"/>
      <c r="B165" s="211" t="s">
        <v>649</v>
      </c>
      <c r="C165" s="210"/>
      <c r="D165" s="210"/>
      <c r="E165" s="210"/>
      <c r="F165" s="210"/>
      <c r="G165" s="175"/>
      <c r="H165" s="182"/>
    </row>
    <row r="166" spans="1:8" ht="29.25" thickBot="1">
      <c r="A166" s="212" t="s">
        <v>348</v>
      </c>
      <c r="B166" s="212" t="s">
        <v>370</v>
      </c>
      <c r="C166" s="210" t="s">
        <v>371</v>
      </c>
      <c r="D166" s="210" t="s">
        <v>372</v>
      </c>
      <c r="E166" s="210" t="s">
        <v>891</v>
      </c>
      <c r="F166" s="210">
        <v>22</v>
      </c>
      <c r="G166" s="175" t="s">
        <v>373</v>
      </c>
      <c r="H166" s="180"/>
    </row>
    <row r="167" spans="1:8" ht="29.25" thickBot="1">
      <c r="A167" s="212" t="s">
        <v>350</v>
      </c>
      <c r="B167" s="212" t="s">
        <v>375</v>
      </c>
      <c r="C167" s="210">
        <v>9192025</v>
      </c>
      <c r="D167" s="210" t="s">
        <v>372</v>
      </c>
      <c r="E167" s="210" t="s">
        <v>1805</v>
      </c>
      <c r="F167" s="210">
        <v>550</v>
      </c>
      <c r="G167" s="175">
        <v>0.05</v>
      </c>
      <c r="H167" s="180"/>
    </row>
    <row r="168" spans="1:8" ht="15" thickBot="1">
      <c r="A168" s="212" t="s">
        <v>352</v>
      </c>
      <c r="B168" s="212" t="s">
        <v>377</v>
      </c>
      <c r="C168" s="210" t="s">
        <v>1349</v>
      </c>
      <c r="D168" s="210" t="s">
        <v>372</v>
      </c>
      <c r="E168" s="210" t="s">
        <v>891</v>
      </c>
      <c r="F168" s="210">
        <v>1670</v>
      </c>
      <c r="G168" s="175">
        <v>4.0000000000000001E-3</v>
      </c>
      <c r="H168" s="180"/>
    </row>
    <row r="169" spans="1:8" ht="15" thickBot="1">
      <c r="A169" s="212" t="s">
        <v>355</v>
      </c>
      <c r="B169" s="212" t="s">
        <v>379</v>
      </c>
      <c r="C169" s="210" t="s">
        <v>299</v>
      </c>
      <c r="D169" s="210" t="s">
        <v>372</v>
      </c>
      <c r="E169" s="210" t="s">
        <v>891</v>
      </c>
      <c r="F169" s="210">
        <v>11</v>
      </c>
      <c r="G169" s="175">
        <v>1.4999999999999999E-2</v>
      </c>
      <c r="H169" s="180"/>
    </row>
    <row r="170" spans="1:8" ht="15" thickBot="1">
      <c r="A170" s="212" t="s">
        <v>357</v>
      </c>
      <c r="B170" s="212" t="s">
        <v>381</v>
      </c>
      <c r="C170" s="210" t="s">
        <v>382</v>
      </c>
      <c r="D170" s="210" t="s">
        <v>383</v>
      </c>
      <c r="E170" s="210" t="s">
        <v>912</v>
      </c>
      <c r="F170" s="210">
        <v>1</v>
      </c>
      <c r="G170" s="175">
        <v>0.127</v>
      </c>
      <c r="H170" s="180" t="s">
        <v>384</v>
      </c>
    </row>
    <row r="171" spans="1:8" ht="15" thickBot="1">
      <c r="A171" s="212" t="s">
        <v>360</v>
      </c>
      <c r="B171" s="212" t="s">
        <v>386</v>
      </c>
      <c r="C171" s="210" t="s">
        <v>387</v>
      </c>
      <c r="D171" s="210" t="s">
        <v>383</v>
      </c>
      <c r="E171" s="210" t="s">
        <v>912</v>
      </c>
      <c r="F171" s="210">
        <v>1</v>
      </c>
      <c r="G171" s="175">
        <v>0.11</v>
      </c>
      <c r="H171" s="180" t="s">
        <v>384</v>
      </c>
    </row>
    <row r="172" spans="1:8" ht="15" thickBot="1">
      <c r="A172" s="212" t="s">
        <v>362</v>
      </c>
      <c r="B172" s="212" t="s">
        <v>389</v>
      </c>
      <c r="C172" s="210" t="s">
        <v>390</v>
      </c>
      <c r="D172" s="210" t="s">
        <v>383</v>
      </c>
      <c r="E172" s="210" t="s">
        <v>912</v>
      </c>
      <c r="F172" s="210">
        <v>1</v>
      </c>
      <c r="G172" s="175">
        <v>0.1</v>
      </c>
      <c r="H172" s="180" t="s">
        <v>384</v>
      </c>
    </row>
    <row r="173" spans="1:8" ht="15" thickBot="1">
      <c r="A173" s="212" t="s">
        <v>365</v>
      </c>
      <c r="B173" s="212" t="s">
        <v>392</v>
      </c>
      <c r="C173" s="210" t="s">
        <v>393</v>
      </c>
      <c r="D173" s="210" t="s">
        <v>394</v>
      </c>
      <c r="E173" s="210" t="s">
        <v>891</v>
      </c>
      <c r="F173" s="210">
        <v>1</v>
      </c>
      <c r="G173" s="175">
        <v>2</v>
      </c>
      <c r="H173" s="180"/>
    </row>
    <row r="174" spans="1:8" ht="15.75" customHeight="1" thickBot="1">
      <c r="A174" s="215"/>
      <c r="B174" s="209" t="s">
        <v>410</v>
      </c>
      <c r="C174" s="210"/>
      <c r="D174" s="210"/>
      <c r="E174" s="210"/>
      <c r="F174" s="210"/>
      <c r="G174" s="175"/>
      <c r="H174" s="182"/>
    </row>
    <row r="175" spans="1:8" ht="15" customHeight="1" thickBot="1">
      <c r="A175" s="215"/>
      <c r="B175" s="211" t="s">
        <v>301</v>
      </c>
      <c r="C175" s="210"/>
      <c r="D175" s="210"/>
      <c r="E175" s="210"/>
      <c r="F175" s="210"/>
      <c r="G175" s="175"/>
      <c r="H175" s="182"/>
    </row>
    <row r="176" spans="1:8" ht="43.5" thickBot="1">
      <c r="A176" s="212" t="s">
        <v>302</v>
      </c>
      <c r="B176" s="212" t="s">
        <v>303</v>
      </c>
      <c r="C176" s="210" t="s">
        <v>304</v>
      </c>
      <c r="D176" s="210" t="s">
        <v>1808</v>
      </c>
      <c r="E176" s="210" t="s">
        <v>1359</v>
      </c>
      <c r="F176" s="210">
        <v>1.35</v>
      </c>
      <c r="G176" s="175">
        <v>40</v>
      </c>
      <c r="H176" s="182"/>
    </row>
    <row r="177" spans="1:8" ht="29.25" thickBot="1">
      <c r="A177" s="212" t="s">
        <v>305</v>
      </c>
      <c r="B177" s="213" t="s">
        <v>306</v>
      </c>
      <c r="C177" s="210" t="s">
        <v>702</v>
      </c>
      <c r="D177" s="210" t="s">
        <v>307</v>
      </c>
      <c r="E177" s="210" t="s">
        <v>891</v>
      </c>
      <c r="F177" s="210">
        <v>1</v>
      </c>
      <c r="G177" s="175">
        <v>2</v>
      </c>
      <c r="H177" s="182"/>
    </row>
    <row r="178" spans="1:8" ht="29.25" thickBot="1">
      <c r="A178" s="212" t="s">
        <v>308</v>
      </c>
      <c r="B178" s="213" t="s">
        <v>309</v>
      </c>
      <c r="C178" s="210" t="s">
        <v>310</v>
      </c>
      <c r="D178" s="210" t="s">
        <v>307</v>
      </c>
      <c r="E178" s="210" t="s">
        <v>891</v>
      </c>
      <c r="F178" s="210">
        <v>1</v>
      </c>
      <c r="G178" s="175">
        <v>0.153</v>
      </c>
      <c r="H178" s="182"/>
    </row>
    <row r="179" spans="1:8" ht="29.25" thickBot="1">
      <c r="A179" s="212" t="s">
        <v>311</v>
      </c>
      <c r="B179" s="213" t="s">
        <v>312</v>
      </c>
      <c r="C179" s="210" t="s">
        <v>313</v>
      </c>
      <c r="D179" s="210" t="s">
        <v>307</v>
      </c>
      <c r="E179" s="210" t="s">
        <v>891</v>
      </c>
      <c r="F179" s="210">
        <v>11</v>
      </c>
      <c r="G179" s="175">
        <v>9.5000000000000001E-2</v>
      </c>
      <c r="H179" s="182"/>
    </row>
    <row r="180" spans="1:8" ht="29.25" thickBot="1">
      <c r="A180" s="212" t="s">
        <v>314</v>
      </c>
      <c r="B180" s="213" t="s">
        <v>315</v>
      </c>
      <c r="C180" s="210" t="s">
        <v>719</v>
      </c>
      <c r="D180" s="210" t="s">
        <v>307</v>
      </c>
      <c r="E180" s="210" t="s">
        <v>891</v>
      </c>
      <c r="F180" s="210">
        <v>2</v>
      </c>
      <c r="G180" s="175">
        <v>6.5000000000000002E-2</v>
      </c>
      <c r="H180" s="182"/>
    </row>
    <row r="181" spans="1:8" ht="29.25" thickBot="1">
      <c r="A181" s="212" t="s">
        <v>316</v>
      </c>
      <c r="B181" s="213" t="s">
        <v>317</v>
      </c>
      <c r="C181" s="210" t="s">
        <v>717</v>
      </c>
      <c r="D181" s="210" t="s">
        <v>307</v>
      </c>
      <c r="E181" s="210" t="s">
        <v>891</v>
      </c>
      <c r="F181" s="210">
        <v>12</v>
      </c>
      <c r="G181" s="175">
        <v>3.5999999999999997E-2</v>
      </c>
      <c r="H181" s="182"/>
    </row>
    <row r="182" spans="1:8" ht="15" thickBot="1">
      <c r="A182" s="212" t="s">
        <v>318</v>
      </c>
      <c r="B182" s="212" t="s">
        <v>319</v>
      </c>
      <c r="C182" s="210" t="s">
        <v>320</v>
      </c>
      <c r="D182" s="214" t="s">
        <v>307</v>
      </c>
      <c r="E182" s="210" t="s">
        <v>891</v>
      </c>
      <c r="F182" s="210">
        <v>11</v>
      </c>
      <c r="G182" s="175">
        <v>0.05</v>
      </c>
      <c r="H182" s="182"/>
    </row>
    <row r="183" spans="1:8" ht="29.25" thickBot="1">
      <c r="A183" s="212" t="s">
        <v>321</v>
      </c>
      <c r="B183" s="213" t="s">
        <v>322</v>
      </c>
      <c r="C183" s="210" t="s">
        <v>323</v>
      </c>
      <c r="D183" s="214" t="s">
        <v>307</v>
      </c>
      <c r="E183" s="210" t="s">
        <v>891</v>
      </c>
      <c r="F183" s="210">
        <v>22</v>
      </c>
      <c r="G183" s="175">
        <v>1.0999999999999999E-2</v>
      </c>
      <c r="H183" s="182"/>
    </row>
    <row r="184" spans="1:8" ht="15" thickBot="1">
      <c r="A184" s="212" t="s">
        <v>324</v>
      </c>
      <c r="B184" s="213" t="s">
        <v>325</v>
      </c>
      <c r="C184" s="210" t="s">
        <v>326</v>
      </c>
      <c r="D184" s="214" t="s">
        <v>307</v>
      </c>
      <c r="E184" s="210" t="s">
        <v>891</v>
      </c>
      <c r="F184" s="210">
        <v>11</v>
      </c>
      <c r="G184" s="175">
        <v>4.0000000000000001E-3</v>
      </c>
      <c r="H184" s="182"/>
    </row>
    <row r="185" spans="1:8" ht="15" customHeight="1" thickBot="1">
      <c r="A185" s="215"/>
      <c r="B185" s="211" t="s">
        <v>396</v>
      </c>
      <c r="C185" s="210"/>
      <c r="D185" s="210"/>
      <c r="E185" s="210"/>
      <c r="F185" s="210"/>
      <c r="G185" s="175"/>
      <c r="H185" s="182"/>
    </row>
    <row r="186" spans="1:8" ht="15" thickBot="1">
      <c r="A186" s="212" t="s">
        <v>328</v>
      </c>
      <c r="B186" s="213" t="s">
        <v>397</v>
      </c>
      <c r="C186" s="210" t="s">
        <v>398</v>
      </c>
      <c r="D186" s="210" t="s">
        <v>331</v>
      </c>
      <c r="E186" s="210" t="s">
        <v>916</v>
      </c>
      <c r="F186" s="210">
        <v>1</v>
      </c>
      <c r="G186" s="183">
        <v>73</v>
      </c>
      <c r="H186" s="182"/>
    </row>
    <row r="187" spans="1:8" ht="29.25" thickBot="1">
      <c r="A187" s="212" t="s">
        <v>332</v>
      </c>
      <c r="B187" s="216" t="s">
        <v>345</v>
      </c>
      <c r="C187" s="210" t="s">
        <v>346</v>
      </c>
      <c r="D187" s="210" t="s">
        <v>331</v>
      </c>
      <c r="E187" s="210" t="s">
        <v>891</v>
      </c>
      <c r="F187" s="210">
        <v>1</v>
      </c>
      <c r="G187" s="183">
        <v>0.4</v>
      </c>
      <c r="H187" s="182"/>
    </row>
    <row r="188" spans="1:8" ht="29.25" thickBot="1">
      <c r="A188" s="212" t="s">
        <v>335</v>
      </c>
      <c r="B188" s="213" t="s">
        <v>399</v>
      </c>
      <c r="C188" s="210" t="s">
        <v>400</v>
      </c>
      <c r="D188" s="210" t="s">
        <v>331</v>
      </c>
      <c r="E188" s="210" t="s">
        <v>891</v>
      </c>
      <c r="F188" s="210">
        <v>1</v>
      </c>
      <c r="G188" s="183">
        <v>0.9</v>
      </c>
      <c r="H188" s="182"/>
    </row>
    <row r="189" spans="1:8" ht="29.25" thickBot="1">
      <c r="A189" s="212" t="s">
        <v>338</v>
      </c>
      <c r="B189" s="213" t="s">
        <v>401</v>
      </c>
      <c r="C189" s="210" t="s">
        <v>402</v>
      </c>
      <c r="D189" s="210" t="s">
        <v>331</v>
      </c>
      <c r="E189" s="210" t="s">
        <v>891</v>
      </c>
      <c r="F189" s="210">
        <v>2</v>
      </c>
      <c r="G189" s="183">
        <v>0.34</v>
      </c>
      <c r="H189" s="182"/>
    </row>
    <row r="190" spans="1:8" ht="29.25" thickBot="1">
      <c r="A190" s="212" t="s">
        <v>340</v>
      </c>
      <c r="B190" s="216" t="s">
        <v>403</v>
      </c>
      <c r="C190" s="210" t="s">
        <v>687</v>
      </c>
      <c r="D190" s="210" t="s">
        <v>331</v>
      </c>
      <c r="E190" s="210" t="s">
        <v>891</v>
      </c>
      <c r="F190" s="210">
        <v>1</v>
      </c>
      <c r="G190" s="183">
        <v>0.3</v>
      </c>
      <c r="H190" s="182"/>
    </row>
    <row r="191" spans="1:8" ht="29.25" thickBot="1">
      <c r="A191" s="212" t="s">
        <v>344</v>
      </c>
      <c r="B191" s="213" t="s">
        <v>404</v>
      </c>
      <c r="C191" s="210" t="s">
        <v>689</v>
      </c>
      <c r="D191" s="210" t="s">
        <v>331</v>
      </c>
      <c r="E191" s="210" t="s">
        <v>891</v>
      </c>
      <c r="F191" s="210">
        <v>1</v>
      </c>
      <c r="G191" s="183">
        <v>0.1</v>
      </c>
      <c r="H191" s="182"/>
    </row>
    <row r="192" spans="1:8" ht="15" customHeight="1" thickBot="1">
      <c r="A192" s="215"/>
      <c r="B192" s="211" t="s">
        <v>649</v>
      </c>
      <c r="C192" s="210"/>
      <c r="D192" s="210"/>
      <c r="E192" s="210"/>
      <c r="F192" s="210"/>
      <c r="G192" s="175"/>
      <c r="H192" s="182"/>
    </row>
    <row r="193" spans="1:8" ht="29.25" thickBot="1">
      <c r="A193" s="212" t="s">
        <v>348</v>
      </c>
      <c r="B193" s="212" t="s">
        <v>370</v>
      </c>
      <c r="C193" s="210" t="s">
        <v>371</v>
      </c>
      <c r="D193" s="210" t="s">
        <v>372</v>
      </c>
      <c r="E193" s="210" t="s">
        <v>891</v>
      </c>
      <c r="F193" s="210">
        <v>22</v>
      </c>
      <c r="G193" s="175" t="s">
        <v>373</v>
      </c>
      <c r="H193" s="180"/>
    </row>
    <row r="194" spans="1:8" ht="29.25" thickBot="1">
      <c r="A194" s="212" t="s">
        <v>350</v>
      </c>
      <c r="B194" s="212" t="s">
        <v>375</v>
      </c>
      <c r="C194" s="210">
        <v>9192025</v>
      </c>
      <c r="D194" s="210" t="s">
        <v>372</v>
      </c>
      <c r="E194" s="210" t="s">
        <v>1805</v>
      </c>
      <c r="F194" s="210">
        <v>540</v>
      </c>
      <c r="G194" s="175">
        <v>0.05</v>
      </c>
      <c r="H194" s="180"/>
    </row>
    <row r="195" spans="1:8" ht="15" thickBot="1">
      <c r="A195" s="212" t="s">
        <v>352</v>
      </c>
      <c r="B195" s="212" t="s">
        <v>377</v>
      </c>
      <c r="C195" s="210" t="s">
        <v>1349</v>
      </c>
      <c r="D195" s="210" t="s">
        <v>372</v>
      </c>
      <c r="E195" s="210" t="s">
        <v>891</v>
      </c>
      <c r="F195" s="210">
        <v>1080</v>
      </c>
      <c r="G195" s="175">
        <v>4.0000000000000001E-3</v>
      </c>
      <c r="H195" s="180"/>
    </row>
    <row r="196" spans="1:8" ht="15" thickBot="1">
      <c r="A196" s="212" t="s">
        <v>355</v>
      </c>
      <c r="B196" s="212" t="s">
        <v>379</v>
      </c>
      <c r="C196" s="210" t="s">
        <v>299</v>
      </c>
      <c r="D196" s="210" t="s">
        <v>372</v>
      </c>
      <c r="E196" s="210" t="s">
        <v>891</v>
      </c>
      <c r="F196" s="210">
        <v>11</v>
      </c>
      <c r="G196" s="175">
        <v>1.4999999999999999E-2</v>
      </c>
      <c r="H196" s="180"/>
    </row>
    <row r="197" spans="1:8" ht="15" thickBot="1">
      <c r="A197" s="212" t="s">
        <v>357</v>
      </c>
      <c r="B197" s="212" t="s">
        <v>381</v>
      </c>
      <c r="C197" s="210" t="s">
        <v>382</v>
      </c>
      <c r="D197" s="210" t="s">
        <v>383</v>
      </c>
      <c r="E197" s="210" t="s">
        <v>912</v>
      </c>
      <c r="F197" s="210">
        <v>1</v>
      </c>
      <c r="G197" s="175">
        <v>0.127</v>
      </c>
      <c r="H197" s="180" t="s">
        <v>384</v>
      </c>
    </row>
    <row r="198" spans="1:8" ht="15" thickBot="1">
      <c r="A198" s="212" t="s">
        <v>360</v>
      </c>
      <c r="B198" s="212" t="s">
        <v>386</v>
      </c>
      <c r="C198" s="210" t="s">
        <v>387</v>
      </c>
      <c r="D198" s="210" t="s">
        <v>383</v>
      </c>
      <c r="E198" s="210" t="s">
        <v>912</v>
      </c>
      <c r="F198" s="210">
        <v>1</v>
      </c>
      <c r="G198" s="175">
        <v>0.11</v>
      </c>
      <c r="H198" s="180" t="s">
        <v>384</v>
      </c>
    </row>
    <row r="199" spans="1:8" ht="15" thickBot="1">
      <c r="A199" s="212" t="s">
        <v>362</v>
      </c>
      <c r="B199" s="212" t="s">
        <v>389</v>
      </c>
      <c r="C199" s="210" t="s">
        <v>390</v>
      </c>
      <c r="D199" s="210" t="s">
        <v>383</v>
      </c>
      <c r="E199" s="210" t="s">
        <v>912</v>
      </c>
      <c r="F199" s="210">
        <v>1</v>
      </c>
      <c r="G199" s="175">
        <v>0.1</v>
      </c>
      <c r="H199" s="180" t="s">
        <v>384</v>
      </c>
    </row>
    <row r="200" spans="1:8" ht="15" thickBot="1">
      <c r="A200" s="212" t="s">
        <v>365</v>
      </c>
      <c r="B200" s="212" t="s">
        <v>392</v>
      </c>
      <c r="C200" s="210" t="s">
        <v>393</v>
      </c>
      <c r="D200" s="210" t="s">
        <v>394</v>
      </c>
      <c r="E200" s="210" t="s">
        <v>891</v>
      </c>
      <c r="F200" s="210">
        <v>1</v>
      </c>
      <c r="G200" s="175">
        <v>2</v>
      </c>
      <c r="H200" s="180"/>
    </row>
    <row r="201" spans="1:8" ht="15.75" customHeight="1" thickBot="1">
      <c r="A201" s="215"/>
      <c r="B201" s="209" t="s">
        <v>411</v>
      </c>
      <c r="C201" s="210"/>
      <c r="D201" s="210"/>
      <c r="E201" s="210"/>
      <c r="F201" s="210"/>
      <c r="G201" s="175"/>
      <c r="H201" s="182"/>
    </row>
    <row r="202" spans="1:8" ht="15" customHeight="1" thickBot="1">
      <c r="A202" s="215"/>
      <c r="B202" s="211" t="s">
        <v>301</v>
      </c>
      <c r="C202" s="210"/>
      <c r="D202" s="210"/>
      <c r="E202" s="210"/>
      <c r="F202" s="210"/>
      <c r="G202" s="175"/>
      <c r="H202" s="182"/>
    </row>
    <row r="203" spans="1:8" ht="43.5" thickBot="1">
      <c r="A203" s="212" t="s">
        <v>302</v>
      </c>
      <c r="B203" s="212" t="s">
        <v>303</v>
      </c>
      <c r="C203" s="210" t="s">
        <v>304</v>
      </c>
      <c r="D203" s="210" t="s">
        <v>1808</v>
      </c>
      <c r="E203" s="210" t="s">
        <v>1359</v>
      </c>
      <c r="F203" s="210">
        <v>1.03</v>
      </c>
      <c r="G203" s="175">
        <v>40</v>
      </c>
      <c r="H203" s="182"/>
    </row>
    <row r="204" spans="1:8" ht="29.25" thickBot="1">
      <c r="A204" s="212" t="s">
        <v>305</v>
      </c>
      <c r="B204" s="213" t="s">
        <v>306</v>
      </c>
      <c r="C204" s="210" t="s">
        <v>702</v>
      </c>
      <c r="D204" s="210" t="s">
        <v>307</v>
      </c>
      <c r="E204" s="210" t="s">
        <v>891</v>
      </c>
      <c r="F204" s="210">
        <v>1</v>
      </c>
      <c r="G204" s="175">
        <v>2</v>
      </c>
      <c r="H204" s="182"/>
    </row>
    <row r="205" spans="1:8" ht="29.25" thickBot="1">
      <c r="A205" s="212" t="s">
        <v>308</v>
      </c>
      <c r="B205" s="213" t="s">
        <v>309</v>
      </c>
      <c r="C205" s="210" t="s">
        <v>310</v>
      </c>
      <c r="D205" s="210" t="s">
        <v>307</v>
      </c>
      <c r="E205" s="210" t="s">
        <v>891</v>
      </c>
      <c r="F205" s="210">
        <v>1</v>
      </c>
      <c r="G205" s="175">
        <v>0.153</v>
      </c>
      <c r="H205" s="182"/>
    </row>
    <row r="206" spans="1:8" ht="29.25" thickBot="1">
      <c r="A206" s="212" t="s">
        <v>311</v>
      </c>
      <c r="B206" s="213" t="s">
        <v>312</v>
      </c>
      <c r="C206" s="210" t="s">
        <v>313</v>
      </c>
      <c r="D206" s="210" t="s">
        <v>307</v>
      </c>
      <c r="E206" s="210" t="s">
        <v>891</v>
      </c>
      <c r="F206" s="210">
        <v>8</v>
      </c>
      <c r="G206" s="175">
        <v>9.5000000000000001E-2</v>
      </c>
      <c r="H206" s="182"/>
    </row>
    <row r="207" spans="1:8" ht="29.25" thickBot="1">
      <c r="A207" s="212" t="s">
        <v>314</v>
      </c>
      <c r="B207" s="213" t="s">
        <v>315</v>
      </c>
      <c r="C207" s="210" t="s">
        <v>719</v>
      </c>
      <c r="D207" s="210" t="s">
        <v>307</v>
      </c>
      <c r="E207" s="210" t="s">
        <v>891</v>
      </c>
      <c r="F207" s="210">
        <v>2</v>
      </c>
      <c r="G207" s="175">
        <v>6.5000000000000002E-2</v>
      </c>
      <c r="H207" s="182"/>
    </row>
    <row r="208" spans="1:8" ht="29.25" thickBot="1">
      <c r="A208" s="212" t="s">
        <v>316</v>
      </c>
      <c r="B208" s="213" t="s">
        <v>317</v>
      </c>
      <c r="C208" s="210" t="s">
        <v>717</v>
      </c>
      <c r="D208" s="210" t="s">
        <v>307</v>
      </c>
      <c r="E208" s="210" t="s">
        <v>891</v>
      </c>
      <c r="F208" s="210">
        <v>9</v>
      </c>
      <c r="G208" s="175">
        <v>3.5999999999999997E-2</v>
      </c>
      <c r="H208" s="182"/>
    </row>
    <row r="209" spans="1:8" ht="15" thickBot="1">
      <c r="A209" s="212" t="s">
        <v>318</v>
      </c>
      <c r="B209" s="212" t="s">
        <v>319</v>
      </c>
      <c r="C209" s="210" t="s">
        <v>320</v>
      </c>
      <c r="D209" s="214" t="s">
        <v>307</v>
      </c>
      <c r="E209" s="210" t="s">
        <v>891</v>
      </c>
      <c r="F209" s="210">
        <v>8</v>
      </c>
      <c r="G209" s="175">
        <v>0.05</v>
      </c>
      <c r="H209" s="182"/>
    </row>
    <row r="210" spans="1:8" ht="29.25" thickBot="1">
      <c r="A210" s="212" t="s">
        <v>321</v>
      </c>
      <c r="B210" s="213" t="s">
        <v>322</v>
      </c>
      <c r="C210" s="210" t="s">
        <v>323</v>
      </c>
      <c r="D210" s="214" t="s">
        <v>307</v>
      </c>
      <c r="E210" s="210" t="s">
        <v>891</v>
      </c>
      <c r="F210" s="210">
        <v>16</v>
      </c>
      <c r="G210" s="175">
        <v>1.0999999999999999E-2</v>
      </c>
      <c r="H210" s="182"/>
    </row>
    <row r="211" spans="1:8" ht="15" thickBot="1">
      <c r="A211" s="212" t="s">
        <v>324</v>
      </c>
      <c r="B211" s="213" t="s">
        <v>325</v>
      </c>
      <c r="C211" s="210" t="s">
        <v>326</v>
      </c>
      <c r="D211" s="214" t="s">
        <v>307</v>
      </c>
      <c r="E211" s="210" t="s">
        <v>891</v>
      </c>
      <c r="F211" s="210">
        <v>8</v>
      </c>
      <c r="G211" s="175">
        <v>4.0000000000000001E-3</v>
      </c>
      <c r="H211" s="182"/>
    </row>
    <row r="212" spans="1:8" ht="15" customHeight="1" thickBot="1">
      <c r="A212" s="215"/>
      <c r="B212" s="211" t="s">
        <v>396</v>
      </c>
      <c r="C212" s="210"/>
      <c r="D212" s="210"/>
      <c r="E212" s="210"/>
      <c r="F212" s="210"/>
      <c r="G212" s="175"/>
      <c r="H212" s="182"/>
    </row>
    <row r="213" spans="1:8" ht="15" thickBot="1">
      <c r="A213" s="212" t="s">
        <v>328</v>
      </c>
      <c r="B213" s="213" t="s">
        <v>397</v>
      </c>
      <c r="C213" s="210" t="s">
        <v>398</v>
      </c>
      <c r="D213" s="210" t="s">
        <v>331</v>
      </c>
      <c r="E213" s="210" t="s">
        <v>916</v>
      </c>
      <c r="F213" s="210">
        <v>1</v>
      </c>
      <c r="G213" s="183">
        <v>73</v>
      </c>
      <c r="H213" s="182"/>
    </row>
    <row r="214" spans="1:8" ht="29.25" thickBot="1">
      <c r="A214" s="212" t="s">
        <v>332</v>
      </c>
      <c r="B214" s="216" t="s">
        <v>345</v>
      </c>
      <c r="C214" s="210" t="s">
        <v>346</v>
      </c>
      <c r="D214" s="210" t="s">
        <v>331</v>
      </c>
      <c r="E214" s="210" t="s">
        <v>891</v>
      </c>
      <c r="F214" s="210">
        <v>1</v>
      </c>
      <c r="G214" s="183">
        <v>0.4</v>
      </c>
      <c r="H214" s="182"/>
    </row>
    <row r="215" spans="1:8" ht="29.25" thickBot="1">
      <c r="A215" s="212" t="s">
        <v>335</v>
      </c>
      <c r="B215" s="213" t="s">
        <v>399</v>
      </c>
      <c r="C215" s="210" t="s">
        <v>400</v>
      </c>
      <c r="D215" s="210" t="s">
        <v>331</v>
      </c>
      <c r="E215" s="210" t="s">
        <v>891</v>
      </c>
      <c r="F215" s="210">
        <v>1</v>
      </c>
      <c r="G215" s="183">
        <v>0.9</v>
      </c>
      <c r="H215" s="182"/>
    </row>
    <row r="216" spans="1:8" ht="29.25" thickBot="1">
      <c r="A216" s="212" t="s">
        <v>338</v>
      </c>
      <c r="B216" s="213" t="s">
        <v>401</v>
      </c>
      <c r="C216" s="210" t="s">
        <v>402</v>
      </c>
      <c r="D216" s="210" t="s">
        <v>331</v>
      </c>
      <c r="E216" s="210" t="s">
        <v>891</v>
      </c>
      <c r="F216" s="210">
        <v>2</v>
      </c>
      <c r="G216" s="183">
        <v>0.34</v>
      </c>
      <c r="H216" s="182"/>
    </row>
    <row r="217" spans="1:8" ht="29.25" thickBot="1">
      <c r="A217" s="212" t="s">
        <v>340</v>
      </c>
      <c r="B217" s="216" t="s">
        <v>403</v>
      </c>
      <c r="C217" s="210" t="s">
        <v>687</v>
      </c>
      <c r="D217" s="210" t="s">
        <v>331</v>
      </c>
      <c r="E217" s="210" t="s">
        <v>891</v>
      </c>
      <c r="F217" s="210">
        <v>1</v>
      </c>
      <c r="G217" s="183">
        <v>0.3</v>
      </c>
      <c r="H217" s="182"/>
    </row>
    <row r="218" spans="1:8" ht="29.25" thickBot="1">
      <c r="A218" s="212" t="s">
        <v>344</v>
      </c>
      <c r="B218" s="213" t="s">
        <v>404</v>
      </c>
      <c r="C218" s="210" t="s">
        <v>689</v>
      </c>
      <c r="D218" s="210" t="s">
        <v>331</v>
      </c>
      <c r="E218" s="210" t="s">
        <v>891</v>
      </c>
      <c r="F218" s="210">
        <v>1</v>
      </c>
      <c r="G218" s="183">
        <v>0.1</v>
      </c>
      <c r="H218" s="182"/>
    </row>
    <row r="219" spans="1:8" ht="15" customHeight="1" thickBot="1">
      <c r="A219" s="215"/>
      <c r="B219" s="211" t="s">
        <v>649</v>
      </c>
      <c r="C219" s="210"/>
      <c r="D219" s="210"/>
      <c r="E219" s="210"/>
      <c r="F219" s="210"/>
      <c r="G219" s="175"/>
      <c r="H219" s="182"/>
    </row>
    <row r="220" spans="1:8" ht="29.25" thickBot="1">
      <c r="A220" s="212" t="s">
        <v>348</v>
      </c>
      <c r="B220" s="212" t="s">
        <v>370</v>
      </c>
      <c r="C220" s="210" t="s">
        <v>371</v>
      </c>
      <c r="D220" s="210" t="s">
        <v>372</v>
      </c>
      <c r="E220" s="210" t="s">
        <v>891</v>
      </c>
      <c r="F220" s="210">
        <v>16</v>
      </c>
      <c r="G220" s="175" t="s">
        <v>373</v>
      </c>
      <c r="H220" s="180"/>
    </row>
    <row r="221" spans="1:8" ht="29.25" thickBot="1">
      <c r="A221" s="212" t="s">
        <v>350</v>
      </c>
      <c r="B221" s="212" t="s">
        <v>375</v>
      </c>
      <c r="C221" s="210">
        <v>9192025</v>
      </c>
      <c r="D221" s="210" t="s">
        <v>372</v>
      </c>
      <c r="E221" s="210" t="s">
        <v>1805</v>
      </c>
      <c r="F221" s="210">
        <v>420</v>
      </c>
      <c r="G221" s="175">
        <v>0.05</v>
      </c>
      <c r="H221" s="180"/>
    </row>
    <row r="222" spans="1:8" ht="15" thickBot="1">
      <c r="A222" s="212" t="s">
        <v>352</v>
      </c>
      <c r="B222" s="212" t="s">
        <v>377</v>
      </c>
      <c r="C222" s="210" t="s">
        <v>1349</v>
      </c>
      <c r="D222" s="210" t="s">
        <v>372</v>
      </c>
      <c r="E222" s="210" t="s">
        <v>891</v>
      </c>
      <c r="F222" s="210">
        <v>840</v>
      </c>
      <c r="G222" s="175">
        <v>4.0000000000000001E-3</v>
      </c>
      <c r="H222" s="180"/>
    </row>
    <row r="223" spans="1:8" ht="15" thickBot="1">
      <c r="A223" s="212" t="s">
        <v>355</v>
      </c>
      <c r="B223" s="212" t="s">
        <v>379</v>
      </c>
      <c r="C223" s="210" t="s">
        <v>299</v>
      </c>
      <c r="D223" s="210" t="s">
        <v>372</v>
      </c>
      <c r="E223" s="210" t="s">
        <v>891</v>
      </c>
      <c r="F223" s="210">
        <v>8</v>
      </c>
      <c r="G223" s="175">
        <v>1.4999999999999999E-2</v>
      </c>
      <c r="H223" s="180"/>
    </row>
    <row r="224" spans="1:8" ht="15" thickBot="1">
      <c r="A224" s="212" t="s">
        <v>357</v>
      </c>
      <c r="B224" s="212" t="s">
        <v>381</v>
      </c>
      <c r="C224" s="210" t="s">
        <v>382</v>
      </c>
      <c r="D224" s="210" t="s">
        <v>383</v>
      </c>
      <c r="E224" s="210" t="s">
        <v>912</v>
      </c>
      <c r="F224" s="210">
        <v>1</v>
      </c>
      <c r="G224" s="175">
        <v>0.127</v>
      </c>
      <c r="H224" s="180" t="s">
        <v>384</v>
      </c>
    </row>
    <row r="225" spans="1:8" ht="15" thickBot="1">
      <c r="A225" s="212" t="s">
        <v>360</v>
      </c>
      <c r="B225" s="212" t="s">
        <v>386</v>
      </c>
      <c r="C225" s="210" t="s">
        <v>387</v>
      </c>
      <c r="D225" s="210" t="s">
        <v>383</v>
      </c>
      <c r="E225" s="210" t="s">
        <v>912</v>
      </c>
      <c r="F225" s="210">
        <v>1</v>
      </c>
      <c r="G225" s="175">
        <v>0.11</v>
      </c>
      <c r="H225" s="180" t="s">
        <v>384</v>
      </c>
    </row>
    <row r="226" spans="1:8" ht="15" thickBot="1">
      <c r="A226" s="212" t="s">
        <v>362</v>
      </c>
      <c r="B226" s="212" t="s">
        <v>389</v>
      </c>
      <c r="C226" s="210" t="s">
        <v>390</v>
      </c>
      <c r="D226" s="210" t="s">
        <v>383</v>
      </c>
      <c r="E226" s="210" t="s">
        <v>912</v>
      </c>
      <c r="F226" s="210">
        <v>1</v>
      </c>
      <c r="G226" s="175">
        <v>0.1</v>
      </c>
      <c r="H226" s="180" t="s">
        <v>384</v>
      </c>
    </row>
    <row r="227" spans="1:8" ht="15" thickBot="1">
      <c r="A227" s="212" t="s">
        <v>365</v>
      </c>
      <c r="B227" s="212" t="s">
        <v>392</v>
      </c>
      <c r="C227" s="210" t="s">
        <v>393</v>
      </c>
      <c r="D227" s="210" t="s">
        <v>394</v>
      </c>
      <c r="E227" s="210" t="s">
        <v>891</v>
      </c>
      <c r="F227" s="210">
        <v>1</v>
      </c>
      <c r="G227" s="175">
        <v>2</v>
      </c>
      <c r="H227" s="180"/>
    </row>
    <row r="228" spans="1:8" ht="15.75" customHeight="1" thickBot="1">
      <c r="A228" s="215"/>
      <c r="B228" s="209" t="s">
        <v>412</v>
      </c>
      <c r="C228" s="210"/>
      <c r="D228" s="210"/>
      <c r="E228" s="210"/>
      <c r="F228" s="210"/>
      <c r="G228" s="175"/>
      <c r="H228" s="182"/>
    </row>
    <row r="229" spans="1:8" ht="15" customHeight="1" thickBot="1">
      <c r="A229" s="215"/>
      <c r="B229" s="211" t="s">
        <v>301</v>
      </c>
      <c r="C229" s="210"/>
      <c r="D229" s="210"/>
      <c r="E229" s="210"/>
      <c r="F229" s="210"/>
      <c r="G229" s="175"/>
      <c r="H229" s="182"/>
    </row>
    <row r="230" spans="1:8" ht="43.5" thickBot="1">
      <c r="A230" s="212" t="s">
        <v>302</v>
      </c>
      <c r="B230" s="212" t="s">
        <v>303</v>
      </c>
      <c r="C230" s="210" t="s">
        <v>304</v>
      </c>
      <c r="D230" s="210" t="s">
        <v>1808</v>
      </c>
      <c r="E230" s="210" t="s">
        <v>1359</v>
      </c>
      <c r="F230" s="210">
        <v>0.66</v>
      </c>
      <c r="G230" s="175">
        <v>40</v>
      </c>
      <c r="H230" s="182"/>
    </row>
    <row r="231" spans="1:8" ht="29.25" thickBot="1">
      <c r="A231" s="212" t="s">
        <v>305</v>
      </c>
      <c r="B231" s="213" t="s">
        <v>306</v>
      </c>
      <c r="C231" s="210" t="s">
        <v>702</v>
      </c>
      <c r="D231" s="210" t="s">
        <v>307</v>
      </c>
      <c r="E231" s="210" t="s">
        <v>891</v>
      </c>
      <c r="F231" s="210">
        <v>1</v>
      </c>
      <c r="G231" s="175">
        <v>2</v>
      </c>
      <c r="H231" s="182"/>
    </row>
    <row r="232" spans="1:8" ht="29.25" thickBot="1">
      <c r="A232" s="212" t="s">
        <v>308</v>
      </c>
      <c r="B232" s="213" t="s">
        <v>309</v>
      </c>
      <c r="C232" s="210" t="s">
        <v>310</v>
      </c>
      <c r="D232" s="210" t="s">
        <v>307</v>
      </c>
      <c r="E232" s="210" t="s">
        <v>891</v>
      </c>
      <c r="F232" s="210">
        <v>1</v>
      </c>
      <c r="G232" s="175">
        <v>0.153</v>
      </c>
      <c r="H232" s="182"/>
    </row>
    <row r="233" spans="1:8" ht="29.25" thickBot="1">
      <c r="A233" s="212" t="s">
        <v>311</v>
      </c>
      <c r="B233" s="213" t="s">
        <v>312</v>
      </c>
      <c r="C233" s="210" t="s">
        <v>313</v>
      </c>
      <c r="D233" s="210" t="s">
        <v>307</v>
      </c>
      <c r="E233" s="210" t="s">
        <v>891</v>
      </c>
      <c r="F233" s="210">
        <v>7</v>
      </c>
      <c r="G233" s="175">
        <v>9.5000000000000001E-2</v>
      </c>
      <c r="H233" s="182"/>
    </row>
    <row r="234" spans="1:8" ht="29.25" thickBot="1">
      <c r="A234" s="212" t="s">
        <v>314</v>
      </c>
      <c r="B234" s="213" t="s">
        <v>315</v>
      </c>
      <c r="C234" s="210" t="s">
        <v>719</v>
      </c>
      <c r="D234" s="210" t="s">
        <v>307</v>
      </c>
      <c r="E234" s="210" t="s">
        <v>891</v>
      </c>
      <c r="F234" s="210">
        <v>2</v>
      </c>
      <c r="G234" s="175">
        <v>6.5000000000000002E-2</v>
      </c>
      <c r="H234" s="182"/>
    </row>
    <row r="235" spans="1:8" ht="29.25" thickBot="1">
      <c r="A235" s="212" t="s">
        <v>316</v>
      </c>
      <c r="B235" s="213" t="s">
        <v>317</v>
      </c>
      <c r="C235" s="210" t="s">
        <v>717</v>
      </c>
      <c r="D235" s="210" t="s">
        <v>307</v>
      </c>
      <c r="E235" s="210" t="s">
        <v>891</v>
      </c>
      <c r="F235" s="210">
        <v>8</v>
      </c>
      <c r="G235" s="175">
        <v>3.5999999999999997E-2</v>
      </c>
      <c r="H235" s="182"/>
    </row>
    <row r="236" spans="1:8" ht="15" thickBot="1">
      <c r="A236" s="212" t="s">
        <v>318</v>
      </c>
      <c r="B236" s="212" t="s">
        <v>319</v>
      </c>
      <c r="C236" s="210" t="s">
        <v>320</v>
      </c>
      <c r="D236" s="214" t="s">
        <v>307</v>
      </c>
      <c r="E236" s="210" t="s">
        <v>891</v>
      </c>
      <c r="F236" s="210">
        <v>7</v>
      </c>
      <c r="G236" s="175">
        <v>0.05</v>
      </c>
      <c r="H236" s="182"/>
    </row>
    <row r="237" spans="1:8" ht="29.25" thickBot="1">
      <c r="A237" s="212" t="s">
        <v>321</v>
      </c>
      <c r="B237" s="213" t="s">
        <v>322</v>
      </c>
      <c r="C237" s="210" t="s">
        <v>323</v>
      </c>
      <c r="D237" s="214" t="s">
        <v>307</v>
      </c>
      <c r="E237" s="210" t="s">
        <v>891</v>
      </c>
      <c r="F237" s="210">
        <v>14</v>
      </c>
      <c r="G237" s="175">
        <v>1.0999999999999999E-2</v>
      </c>
      <c r="H237" s="182"/>
    </row>
    <row r="238" spans="1:8" ht="15" thickBot="1">
      <c r="A238" s="212" t="s">
        <v>324</v>
      </c>
      <c r="B238" s="213" t="s">
        <v>325</v>
      </c>
      <c r="C238" s="210" t="s">
        <v>326</v>
      </c>
      <c r="D238" s="214" t="s">
        <v>307</v>
      </c>
      <c r="E238" s="210" t="s">
        <v>891</v>
      </c>
      <c r="F238" s="210">
        <v>7</v>
      </c>
      <c r="G238" s="175">
        <v>4.0000000000000001E-3</v>
      </c>
      <c r="H238" s="182"/>
    </row>
    <row r="239" spans="1:8" ht="15" customHeight="1" thickBot="1">
      <c r="A239" s="215"/>
      <c r="B239" s="211" t="s">
        <v>396</v>
      </c>
      <c r="C239" s="210"/>
      <c r="D239" s="210"/>
      <c r="E239" s="210"/>
      <c r="F239" s="210"/>
      <c r="G239" s="175"/>
      <c r="H239" s="182"/>
    </row>
    <row r="240" spans="1:8" ht="43.5" thickBot="1">
      <c r="A240" s="212" t="s">
        <v>328</v>
      </c>
      <c r="B240" s="213" t="s">
        <v>397</v>
      </c>
      <c r="C240" s="210" t="s">
        <v>398</v>
      </c>
      <c r="D240" s="210" t="s">
        <v>331</v>
      </c>
      <c r="E240" s="210" t="s">
        <v>916</v>
      </c>
      <c r="F240" s="210">
        <v>1</v>
      </c>
      <c r="G240" s="183">
        <v>73</v>
      </c>
      <c r="H240" s="184" t="s">
        <v>413</v>
      </c>
    </row>
    <row r="241" spans="1:8" ht="29.25" thickBot="1">
      <c r="A241" s="212" t="s">
        <v>332</v>
      </c>
      <c r="B241" s="216" t="s">
        <v>345</v>
      </c>
      <c r="C241" s="210" t="s">
        <v>346</v>
      </c>
      <c r="D241" s="210" t="s">
        <v>331</v>
      </c>
      <c r="E241" s="210" t="s">
        <v>891</v>
      </c>
      <c r="F241" s="210">
        <v>1</v>
      </c>
      <c r="G241" s="183">
        <v>0.4</v>
      </c>
      <c r="H241" s="184"/>
    </row>
    <row r="242" spans="1:8" ht="29.25" thickBot="1">
      <c r="A242" s="212" t="s">
        <v>335</v>
      </c>
      <c r="B242" s="213" t="s">
        <v>399</v>
      </c>
      <c r="C242" s="210" t="s">
        <v>400</v>
      </c>
      <c r="D242" s="210" t="s">
        <v>331</v>
      </c>
      <c r="E242" s="210" t="s">
        <v>891</v>
      </c>
      <c r="F242" s="210">
        <v>1</v>
      </c>
      <c r="G242" s="183">
        <v>0.9</v>
      </c>
      <c r="H242" s="184"/>
    </row>
    <row r="243" spans="1:8" ht="29.25" thickBot="1">
      <c r="A243" s="212" t="s">
        <v>338</v>
      </c>
      <c r="B243" s="213" t="s">
        <v>401</v>
      </c>
      <c r="C243" s="210" t="s">
        <v>402</v>
      </c>
      <c r="D243" s="210" t="s">
        <v>331</v>
      </c>
      <c r="E243" s="210" t="s">
        <v>891</v>
      </c>
      <c r="F243" s="210">
        <v>4</v>
      </c>
      <c r="G243" s="183">
        <v>0.34</v>
      </c>
      <c r="H243" s="184"/>
    </row>
    <row r="244" spans="1:8" ht="29.25" thickBot="1">
      <c r="A244" s="212" t="s">
        <v>340</v>
      </c>
      <c r="B244" s="216" t="s">
        <v>403</v>
      </c>
      <c r="C244" s="210" t="s">
        <v>687</v>
      </c>
      <c r="D244" s="210" t="s">
        <v>331</v>
      </c>
      <c r="E244" s="210" t="s">
        <v>891</v>
      </c>
      <c r="F244" s="210">
        <v>1</v>
      </c>
      <c r="G244" s="183">
        <v>0.3</v>
      </c>
      <c r="H244" s="184"/>
    </row>
    <row r="245" spans="1:8" ht="29.25" thickBot="1">
      <c r="A245" s="212" t="s">
        <v>344</v>
      </c>
      <c r="B245" s="213" t="s">
        <v>404</v>
      </c>
      <c r="C245" s="210" t="s">
        <v>689</v>
      </c>
      <c r="D245" s="210" t="s">
        <v>331</v>
      </c>
      <c r="E245" s="210" t="s">
        <v>891</v>
      </c>
      <c r="F245" s="210">
        <v>1</v>
      </c>
      <c r="G245" s="183">
        <v>0.1</v>
      </c>
      <c r="H245" s="184"/>
    </row>
    <row r="246" spans="1:8" ht="15" customHeight="1" thickBot="1">
      <c r="A246" s="215"/>
      <c r="B246" s="211" t="s">
        <v>649</v>
      </c>
      <c r="C246" s="210"/>
      <c r="D246" s="210"/>
      <c r="E246" s="210"/>
      <c r="F246" s="210"/>
      <c r="G246" s="175"/>
      <c r="H246" s="182"/>
    </row>
    <row r="247" spans="1:8" ht="29.25" thickBot="1">
      <c r="A247" s="212" t="s">
        <v>348</v>
      </c>
      <c r="B247" s="212" t="s">
        <v>370</v>
      </c>
      <c r="C247" s="210" t="s">
        <v>371</v>
      </c>
      <c r="D247" s="210" t="s">
        <v>372</v>
      </c>
      <c r="E247" s="210" t="s">
        <v>891</v>
      </c>
      <c r="F247" s="210">
        <v>14</v>
      </c>
      <c r="G247" s="175" t="s">
        <v>373</v>
      </c>
      <c r="H247" s="180"/>
    </row>
    <row r="248" spans="1:8" ht="29.25" thickBot="1">
      <c r="A248" s="212" t="s">
        <v>350</v>
      </c>
      <c r="B248" s="212" t="s">
        <v>375</v>
      </c>
      <c r="C248" s="210">
        <v>9192025</v>
      </c>
      <c r="D248" s="210" t="s">
        <v>372</v>
      </c>
      <c r="E248" s="210" t="s">
        <v>1805</v>
      </c>
      <c r="F248" s="210">
        <v>270</v>
      </c>
      <c r="G248" s="175">
        <v>0.05</v>
      </c>
      <c r="H248" s="180"/>
    </row>
    <row r="249" spans="1:8" ht="15" thickBot="1">
      <c r="A249" s="212" t="s">
        <v>352</v>
      </c>
      <c r="B249" s="212" t="s">
        <v>377</v>
      </c>
      <c r="C249" s="210" t="s">
        <v>1349</v>
      </c>
      <c r="D249" s="210" t="s">
        <v>372</v>
      </c>
      <c r="E249" s="210" t="s">
        <v>891</v>
      </c>
      <c r="F249" s="210">
        <v>540</v>
      </c>
      <c r="G249" s="175">
        <v>4.0000000000000001E-3</v>
      </c>
      <c r="H249" s="180"/>
    </row>
    <row r="250" spans="1:8" ht="15" thickBot="1">
      <c r="A250" s="212" t="s">
        <v>355</v>
      </c>
      <c r="B250" s="212" t="s">
        <v>379</v>
      </c>
      <c r="C250" s="210" t="s">
        <v>299</v>
      </c>
      <c r="D250" s="210" t="s">
        <v>372</v>
      </c>
      <c r="E250" s="210" t="s">
        <v>891</v>
      </c>
      <c r="F250" s="210">
        <v>7</v>
      </c>
      <c r="G250" s="175">
        <v>1.4999999999999999E-2</v>
      </c>
      <c r="H250" s="180"/>
    </row>
    <row r="251" spans="1:8" ht="15" thickBot="1">
      <c r="A251" s="212" t="s">
        <v>357</v>
      </c>
      <c r="B251" s="212" t="s">
        <v>381</v>
      </c>
      <c r="C251" s="210" t="s">
        <v>382</v>
      </c>
      <c r="D251" s="210" t="s">
        <v>383</v>
      </c>
      <c r="E251" s="210" t="s">
        <v>912</v>
      </c>
      <c r="F251" s="210">
        <v>1</v>
      </c>
      <c r="G251" s="175">
        <v>0.127</v>
      </c>
      <c r="H251" s="180" t="s">
        <v>384</v>
      </c>
    </row>
    <row r="252" spans="1:8" ht="15" thickBot="1">
      <c r="A252" s="212" t="s">
        <v>360</v>
      </c>
      <c r="B252" s="212" t="s">
        <v>386</v>
      </c>
      <c r="C252" s="210" t="s">
        <v>387</v>
      </c>
      <c r="D252" s="210" t="s">
        <v>383</v>
      </c>
      <c r="E252" s="210" t="s">
        <v>912</v>
      </c>
      <c r="F252" s="210">
        <v>1</v>
      </c>
      <c r="G252" s="175">
        <v>0.11</v>
      </c>
      <c r="H252" s="180" t="s">
        <v>384</v>
      </c>
    </row>
    <row r="253" spans="1:8" ht="15" thickBot="1">
      <c r="A253" s="212" t="s">
        <v>362</v>
      </c>
      <c r="B253" s="212" t="s">
        <v>389</v>
      </c>
      <c r="C253" s="210" t="s">
        <v>390</v>
      </c>
      <c r="D253" s="210" t="s">
        <v>383</v>
      </c>
      <c r="E253" s="210" t="s">
        <v>912</v>
      </c>
      <c r="F253" s="210">
        <v>1</v>
      </c>
      <c r="G253" s="175">
        <v>0.1</v>
      </c>
      <c r="H253" s="180" t="s">
        <v>384</v>
      </c>
    </row>
    <row r="254" spans="1:8" ht="15" thickBot="1">
      <c r="A254" s="212" t="s">
        <v>365</v>
      </c>
      <c r="B254" s="212" t="s">
        <v>392</v>
      </c>
      <c r="C254" s="210" t="s">
        <v>393</v>
      </c>
      <c r="D254" s="210" t="s">
        <v>394</v>
      </c>
      <c r="E254" s="210" t="s">
        <v>891</v>
      </c>
      <c r="F254" s="210">
        <v>1</v>
      </c>
      <c r="G254" s="175">
        <v>2</v>
      </c>
      <c r="H254" s="180"/>
    </row>
    <row r="255" spans="1:8" ht="15.75" thickBot="1">
      <c r="A255" s="212"/>
      <c r="B255" s="218" t="s">
        <v>1433</v>
      </c>
      <c r="C255" s="210"/>
      <c r="D255" s="210"/>
      <c r="E255" s="210"/>
      <c r="F255" s="210"/>
      <c r="G255" s="175"/>
      <c r="H255" s="202"/>
    </row>
    <row r="256" spans="1:8" ht="15.75" customHeight="1" thickBot="1">
      <c r="A256" s="215"/>
      <c r="B256" s="209" t="s">
        <v>414</v>
      </c>
      <c r="C256" s="210"/>
      <c r="D256" s="210"/>
      <c r="E256" s="210"/>
      <c r="F256" s="210"/>
      <c r="G256" s="174"/>
    </row>
    <row r="257" spans="1:7" ht="15" customHeight="1" thickBot="1">
      <c r="A257" s="215"/>
      <c r="B257" s="211" t="s">
        <v>396</v>
      </c>
      <c r="C257" s="210"/>
      <c r="D257" s="210"/>
      <c r="E257" s="210"/>
      <c r="F257" s="210"/>
      <c r="G257" s="175"/>
    </row>
    <row r="258" spans="1:7" ht="29.25" thickBot="1">
      <c r="A258" s="212" t="s">
        <v>302</v>
      </c>
      <c r="B258" s="213" t="s">
        <v>415</v>
      </c>
      <c r="C258" s="210" t="s">
        <v>416</v>
      </c>
      <c r="D258" s="210" t="s">
        <v>331</v>
      </c>
      <c r="E258" s="210" t="s">
        <v>891</v>
      </c>
      <c r="F258" s="210" t="s">
        <v>1862</v>
      </c>
      <c r="G258" s="183" t="s">
        <v>417</v>
      </c>
    </row>
    <row r="259" spans="1:7" ht="29.25" thickBot="1">
      <c r="A259" s="212" t="s">
        <v>305</v>
      </c>
      <c r="B259" s="216" t="s">
        <v>418</v>
      </c>
      <c r="C259" s="210" t="s">
        <v>685</v>
      </c>
      <c r="D259" s="210" t="s">
        <v>331</v>
      </c>
      <c r="E259" s="210" t="s">
        <v>891</v>
      </c>
      <c r="F259" s="210" t="s">
        <v>1862</v>
      </c>
      <c r="G259" s="183" t="s">
        <v>419</v>
      </c>
    </row>
    <row r="260" spans="1:7" ht="29.25" thickBot="1">
      <c r="A260" s="212" t="s">
        <v>308</v>
      </c>
      <c r="B260" s="213" t="s">
        <v>420</v>
      </c>
      <c r="C260" s="210" t="s">
        <v>421</v>
      </c>
      <c r="D260" s="210" t="s">
        <v>331</v>
      </c>
      <c r="E260" s="210" t="s">
        <v>891</v>
      </c>
      <c r="F260" s="210" t="s">
        <v>1862</v>
      </c>
      <c r="G260" s="183" t="s">
        <v>422</v>
      </c>
    </row>
    <row r="261" spans="1:7" ht="29.25" thickBot="1">
      <c r="A261" s="212" t="s">
        <v>311</v>
      </c>
      <c r="B261" s="213" t="s">
        <v>423</v>
      </c>
      <c r="C261" s="210" t="s">
        <v>424</v>
      </c>
      <c r="D261" s="210" t="s">
        <v>331</v>
      </c>
      <c r="E261" s="210" t="s">
        <v>891</v>
      </c>
      <c r="F261" s="210" t="s">
        <v>1862</v>
      </c>
      <c r="G261" s="183" t="s">
        <v>419</v>
      </c>
    </row>
    <row r="262" spans="1:7" ht="43.5" thickBot="1">
      <c r="A262" s="212" t="s">
        <v>314</v>
      </c>
      <c r="B262" s="213" t="s">
        <v>425</v>
      </c>
      <c r="C262" s="210" t="s">
        <v>426</v>
      </c>
      <c r="D262" s="210" t="s">
        <v>427</v>
      </c>
      <c r="E262" s="210" t="s">
        <v>891</v>
      </c>
      <c r="F262" s="210" t="s">
        <v>1862</v>
      </c>
      <c r="G262" s="183" t="s">
        <v>1941</v>
      </c>
    </row>
    <row r="263" spans="1:7" ht="15" thickBot="1">
      <c r="A263" s="212" t="s">
        <v>316</v>
      </c>
      <c r="B263" s="213" t="s">
        <v>428</v>
      </c>
      <c r="C263" s="210" t="s">
        <v>429</v>
      </c>
      <c r="D263" s="210" t="s">
        <v>427</v>
      </c>
      <c r="E263" s="210" t="s">
        <v>891</v>
      </c>
      <c r="F263" s="210" t="s">
        <v>1901</v>
      </c>
      <c r="G263" s="183" t="s">
        <v>914</v>
      </c>
    </row>
    <row r="264" spans="1:7" ht="43.5" thickBot="1">
      <c r="A264" s="212" t="s">
        <v>318</v>
      </c>
      <c r="B264" s="213" t="s">
        <v>430</v>
      </c>
      <c r="C264" s="210" t="s">
        <v>431</v>
      </c>
      <c r="D264" s="210" t="s">
        <v>427</v>
      </c>
      <c r="E264" s="210" t="s">
        <v>891</v>
      </c>
      <c r="F264" s="210" t="s">
        <v>1862</v>
      </c>
      <c r="G264" s="183" t="s">
        <v>432</v>
      </c>
    </row>
    <row r="265" spans="1:7" ht="43.5" thickBot="1">
      <c r="A265" s="212" t="s">
        <v>321</v>
      </c>
      <c r="B265" s="213" t="s">
        <v>433</v>
      </c>
      <c r="C265" s="210" t="s">
        <v>434</v>
      </c>
      <c r="D265" s="210" t="s">
        <v>427</v>
      </c>
      <c r="E265" s="210" t="s">
        <v>891</v>
      </c>
      <c r="F265" s="210" t="s">
        <v>1862</v>
      </c>
      <c r="G265" s="183" t="s">
        <v>419</v>
      </c>
    </row>
    <row r="266" spans="1:7" ht="15.75" customHeight="1" thickBot="1">
      <c r="A266" s="215"/>
      <c r="B266" s="209" t="s">
        <v>435</v>
      </c>
      <c r="C266" s="210"/>
      <c r="D266" s="210"/>
      <c r="E266" s="210"/>
      <c r="F266" s="210"/>
      <c r="G266" s="175"/>
    </row>
    <row r="267" spans="1:7" ht="15" customHeight="1" thickBot="1">
      <c r="A267" s="215"/>
      <c r="B267" s="211" t="s">
        <v>396</v>
      </c>
      <c r="C267" s="210"/>
      <c r="D267" s="210"/>
      <c r="E267" s="210"/>
      <c r="F267" s="210"/>
      <c r="G267" s="175"/>
    </row>
    <row r="268" spans="1:7" ht="29.25" thickBot="1">
      <c r="A268" s="212" t="s">
        <v>302</v>
      </c>
      <c r="B268" s="213" t="s">
        <v>415</v>
      </c>
      <c r="C268" s="210" t="s">
        <v>416</v>
      </c>
      <c r="D268" s="210" t="s">
        <v>331</v>
      </c>
      <c r="E268" s="210" t="s">
        <v>891</v>
      </c>
      <c r="F268" s="210" t="s">
        <v>1862</v>
      </c>
      <c r="G268" s="183" t="s">
        <v>417</v>
      </c>
    </row>
    <row r="269" spans="1:7" ht="29.25" thickBot="1">
      <c r="A269" s="212" t="s">
        <v>305</v>
      </c>
      <c r="B269" s="216" t="s">
        <v>418</v>
      </c>
      <c r="C269" s="210" t="s">
        <v>685</v>
      </c>
      <c r="D269" s="210" t="s">
        <v>331</v>
      </c>
      <c r="E269" s="210" t="s">
        <v>891</v>
      </c>
      <c r="F269" s="210" t="s">
        <v>1862</v>
      </c>
      <c r="G269" s="183" t="s">
        <v>419</v>
      </c>
    </row>
    <row r="270" spans="1:7" ht="29.25" thickBot="1">
      <c r="A270" s="212" t="s">
        <v>308</v>
      </c>
      <c r="B270" s="213" t="s">
        <v>420</v>
      </c>
      <c r="C270" s="210" t="s">
        <v>421</v>
      </c>
      <c r="D270" s="210" t="s">
        <v>331</v>
      </c>
      <c r="E270" s="210" t="s">
        <v>891</v>
      </c>
      <c r="F270" s="210" t="s">
        <v>1862</v>
      </c>
      <c r="G270" s="183" t="s">
        <v>422</v>
      </c>
    </row>
    <row r="271" spans="1:7" ht="29.25" thickBot="1">
      <c r="A271" s="212" t="s">
        <v>311</v>
      </c>
      <c r="B271" s="213" t="s">
        <v>423</v>
      </c>
      <c r="C271" s="210" t="s">
        <v>424</v>
      </c>
      <c r="D271" s="210" t="s">
        <v>331</v>
      </c>
      <c r="E271" s="210" t="s">
        <v>891</v>
      </c>
      <c r="F271" s="210" t="s">
        <v>1862</v>
      </c>
      <c r="G271" s="183" t="s">
        <v>419</v>
      </c>
    </row>
    <row r="272" spans="1:7" ht="43.5" thickBot="1">
      <c r="A272" s="212" t="s">
        <v>314</v>
      </c>
      <c r="B272" s="213" t="s">
        <v>425</v>
      </c>
      <c r="C272" s="210" t="s">
        <v>426</v>
      </c>
      <c r="D272" s="210" t="s">
        <v>427</v>
      </c>
      <c r="E272" s="210" t="s">
        <v>891</v>
      </c>
      <c r="F272" s="210" t="s">
        <v>1862</v>
      </c>
      <c r="G272" s="183" t="s">
        <v>1941</v>
      </c>
    </row>
    <row r="273" spans="1:7" ht="15" thickBot="1">
      <c r="A273" s="212" t="s">
        <v>316</v>
      </c>
      <c r="B273" s="213" t="s">
        <v>428</v>
      </c>
      <c r="C273" s="210" t="s">
        <v>429</v>
      </c>
      <c r="D273" s="210" t="s">
        <v>427</v>
      </c>
      <c r="E273" s="210" t="s">
        <v>891</v>
      </c>
      <c r="F273" s="210" t="s">
        <v>1901</v>
      </c>
      <c r="G273" s="183" t="s">
        <v>914</v>
      </c>
    </row>
    <row r="274" spans="1:7" ht="43.5" thickBot="1">
      <c r="A274" s="212" t="s">
        <v>318</v>
      </c>
      <c r="B274" s="213" t="s">
        <v>430</v>
      </c>
      <c r="C274" s="210" t="s">
        <v>431</v>
      </c>
      <c r="D274" s="210" t="s">
        <v>427</v>
      </c>
      <c r="E274" s="210" t="s">
        <v>891</v>
      </c>
      <c r="F274" s="210" t="s">
        <v>1862</v>
      </c>
      <c r="G274" s="183" t="s">
        <v>432</v>
      </c>
    </row>
    <row r="275" spans="1:7" ht="43.5" thickBot="1">
      <c r="A275" s="212" t="s">
        <v>321</v>
      </c>
      <c r="B275" s="213" t="s">
        <v>433</v>
      </c>
      <c r="C275" s="210" t="s">
        <v>434</v>
      </c>
      <c r="D275" s="210" t="s">
        <v>427</v>
      </c>
      <c r="E275" s="210" t="s">
        <v>891</v>
      </c>
      <c r="F275" s="210" t="s">
        <v>1862</v>
      </c>
      <c r="G275" s="183" t="s">
        <v>419</v>
      </c>
    </row>
    <row r="276" spans="1:7" ht="15.75" customHeight="1" thickBot="1">
      <c r="A276" s="215"/>
      <c r="B276" s="209" t="s">
        <v>436</v>
      </c>
      <c r="C276" s="210"/>
      <c r="D276" s="210"/>
      <c r="E276" s="210"/>
      <c r="F276" s="210"/>
      <c r="G276" s="175"/>
    </row>
    <row r="277" spans="1:7" ht="15" customHeight="1" thickBot="1">
      <c r="A277" s="215"/>
      <c r="B277" s="211" t="s">
        <v>396</v>
      </c>
      <c r="C277" s="210"/>
      <c r="D277" s="210"/>
      <c r="E277" s="210"/>
      <c r="F277" s="210"/>
      <c r="G277" s="175"/>
    </row>
    <row r="278" spans="1:7" ht="29.25" thickBot="1">
      <c r="A278" s="212" t="s">
        <v>302</v>
      </c>
      <c r="B278" s="213" t="s">
        <v>415</v>
      </c>
      <c r="C278" s="210" t="s">
        <v>416</v>
      </c>
      <c r="D278" s="210" t="s">
        <v>331</v>
      </c>
      <c r="E278" s="210" t="s">
        <v>891</v>
      </c>
      <c r="F278" s="210" t="s">
        <v>1862</v>
      </c>
      <c r="G278" s="183" t="s">
        <v>417</v>
      </c>
    </row>
    <row r="279" spans="1:7" ht="29.25" thickBot="1">
      <c r="A279" s="212" t="s">
        <v>305</v>
      </c>
      <c r="B279" s="216" t="s">
        <v>418</v>
      </c>
      <c r="C279" s="210" t="s">
        <v>685</v>
      </c>
      <c r="D279" s="210" t="s">
        <v>331</v>
      </c>
      <c r="E279" s="210" t="s">
        <v>891</v>
      </c>
      <c r="F279" s="210" t="s">
        <v>1862</v>
      </c>
      <c r="G279" s="183" t="s">
        <v>419</v>
      </c>
    </row>
    <row r="280" spans="1:7" ht="29.25" thickBot="1">
      <c r="A280" s="212" t="s">
        <v>308</v>
      </c>
      <c r="B280" s="213" t="s">
        <v>420</v>
      </c>
      <c r="C280" s="210" t="s">
        <v>421</v>
      </c>
      <c r="D280" s="210" t="s">
        <v>331</v>
      </c>
      <c r="E280" s="210" t="s">
        <v>891</v>
      </c>
      <c r="F280" s="210" t="s">
        <v>1862</v>
      </c>
      <c r="G280" s="183" t="s">
        <v>422</v>
      </c>
    </row>
    <row r="281" spans="1:7" ht="29.25" thickBot="1">
      <c r="A281" s="212" t="s">
        <v>311</v>
      </c>
      <c r="B281" s="213" t="s">
        <v>423</v>
      </c>
      <c r="C281" s="210" t="s">
        <v>424</v>
      </c>
      <c r="D281" s="210" t="s">
        <v>331</v>
      </c>
      <c r="E281" s="210" t="s">
        <v>891</v>
      </c>
      <c r="F281" s="210" t="s">
        <v>1862</v>
      </c>
      <c r="G281" s="183" t="s">
        <v>419</v>
      </c>
    </row>
    <row r="282" spans="1:7" ht="43.5" thickBot="1">
      <c r="A282" s="212" t="s">
        <v>314</v>
      </c>
      <c r="B282" s="213" t="s">
        <v>437</v>
      </c>
      <c r="C282" s="210" t="s">
        <v>438</v>
      </c>
      <c r="D282" s="210" t="s">
        <v>427</v>
      </c>
      <c r="E282" s="210" t="s">
        <v>891</v>
      </c>
      <c r="F282" s="210" t="s">
        <v>1862</v>
      </c>
      <c r="G282" s="183" t="s">
        <v>1965</v>
      </c>
    </row>
    <row r="283" spans="1:7" ht="15" thickBot="1">
      <c r="A283" s="212" t="s">
        <v>316</v>
      </c>
      <c r="B283" s="213" t="s">
        <v>439</v>
      </c>
      <c r="C283" s="210" t="s">
        <v>440</v>
      </c>
      <c r="D283" s="210" t="s">
        <v>427</v>
      </c>
      <c r="E283" s="210" t="s">
        <v>891</v>
      </c>
      <c r="F283" s="210" t="s">
        <v>1854</v>
      </c>
      <c r="G283" s="183" t="s">
        <v>914</v>
      </c>
    </row>
    <row r="284" spans="1:7" ht="43.5" thickBot="1">
      <c r="A284" s="212" t="s">
        <v>318</v>
      </c>
      <c r="B284" s="213" t="s">
        <v>441</v>
      </c>
      <c r="C284" s="210" t="s">
        <v>442</v>
      </c>
      <c r="D284" s="210" t="s">
        <v>427</v>
      </c>
      <c r="E284" s="210" t="s">
        <v>891</v>
      </c>
      <c r="F284" s="210" t="s">
        <v>1901</v>
      </c>
      <c r="G284" s="183" t="s">
        <v>443</v>
      </c>
    </row>
    <row r="285" spans="1:7" ht="43.5" thickBot="1">
      <c r="A285" s="212" t="s">
        <v>321</v>
      </c>
      <c r="B285" s="213" t="s">
        <v>433</v>
      </c>
      <c r="C285" s="210" t="s">
        <v>434</v>
      </c>
      <c r="D285" s="210" t="s">
        <v>427</v>
      </c>
      <c r="E285" s="210" t="s">
        <v>891</v>
      </c>
      <c r="F285" s="210" t="s">
        <v>1862</v>
      </c>
      <c r="G285" s="183" t="s">
        <v>419</v>
      </c>
    </row>
    <row r="286" spans="1:7" ht="15.75" customHeight="1" thickBot="1">
      <c r="A286" s="215"/>
      <c r="B286" s="209" t="s">
        <v>444</v>
      </c>
      <c r="C286" s="210"/>
      <c r="D286" s="210"/>
      <c r="E286" s="210"/>
      <c r="F286" s="210"/>
      <c r="G286" s="175"/>
    </row>
    <row r="287" spans="1:7" ht="15" customHeight="1" thickBot="1">
      <c r="A287" s="215"/>
      <c r="B287" s="211" t="s">
        <v>327</v>
      </c>
      <c r="C287" s="210"/>
      <c r="D287" s="214"/>
      <c r="E287" s="210"/>
      <c r="F287" s="210"/>
      <c r="G287" s="175"/>
    </row>
    <row r="288" spans="1:7" ht="29.25" thickBot="1">
      <c r="A288" s="212" t="s">
        <v>302</v>
      </c>
      <c r="B288" s="216" t="s">
        <v>445</v>
      </c>
      <c r="C288" s="210" t="s">
        <v>446</v>
      </c>
      <c r="D288" s="210" t="s">
        <v>331</v>
      </c>
      <c r="E288" s="210" t="s">
        <v>891</v>
      </c>
      <c r="F288" s="210" t="s">
        <v>914</v>
      </c>
      <c r="G288" s="175" t="s">
        <v>914</v>
      </c>
    </row>
    <row r="289" spans="1:7" ht="29.25" thickBot="1">
      <c r="A289" s="212" t="s">
        <v>305</v>
      </c>
      <c r="B289" s="216" t="s">
        <v>418</v>
      </c>
      <c r="C289" s="210" t="s">
        <v>685</v>
      </c>
      <c r="D289" s="210" t="s">
        <v>331</v>
      </c>
      <c r="E289" s="210" t="s">
        <v>891</v>
      </c>
      <c r="F289" s="210" t="s">
        <v>914</v>
      </c>
      <c r="G289" s="175" t="s">
        <v>419</v>
      </c>
    </row>
    <row r="290" spans="1:7" ht="43.5" thickBot="1">
      <c r="A290" s="212" t="s">
        <v>308</v>
      </c>
      <c r="B290" s="216" t="s">
        <v>447</v>
      </c>
      <c r="C290" s="210" t="s">
        <v>448</v>
      </c>
      <c r="D290" s="210" t="s">
        <v>331</v>
      </c>
      <c r="E290" s="210" t="s">
        <v>891</v>
      </c>
      <c r="F290" s="210" t="s">
        <v>1952</v>
      </c>
      <c r="G290" s="175" t="s">
        <v>449</v>
      </c>
    </row>
    <row r="291" spans="1:7" ht="72" thickBot="1">
      <c r="A291" s="212" t="s">
        <v>311</v>
      </c>
      <c r="B291" s="212" t="s">
        <v>450</v>
      </c>
      <c r="C291" s="210" t="s">
        <v>451</v>
      </c>
      <c r="D291" s="210" t="s">
        <v>452</v>
      </c>
      <c r="E291" s="210" t="s">
        <v>891</v>
      </c>
      <c r="F291" s="210" t="s">
        <v>1901</v>
      </c>
      <c r="G291" s="183"/>
    </row>
    <row r="292" spans="1:7" ht="72" thickBot="1">
      <c r="A292" s="212" t="s">
        <v>314</v>
      </c>
      <c r="B292" s="212" t="s">
        <v>453</v>
      </c>
      <c r="C292" s="210" t="s">
        <v>442</v>
      </c>
      <c r="D292" s="210" t="s">
        <v>452</v>
      </c>
      <c r="E292" s="210" t="s">
        <v>891</v>
      </c>
      <c r="F292" s="210" t="s">
        <v>914</v>
      </c>
      <c r="G292" s="183"/>
    </row>
    <row r="293" spans="1:7" ht="57.75" thickBot="1">
      <c r="A293" s="212" t="s">
        <v>316</v>
      </c>
      <c r="B293" s="212" t="s">
        <v>454</v>
      </c>
      <c r="C293" s="210" t="s">
        <v>440</v>
      </c>
      <c r="D293" s="219" t="s">
        <v>452</v>
      </c>
      <c r="E293" s="210" t="s">
        <v>891</v>
      </c>
      <c r="F293" s="210" t="s">
        <v>1988</v>
      </c>
      <c r="G293" s="183"/>
    </row>
    <row r="294" spans="1:7" ht="43.5" thickBot="1">
      <c r="A294" s="212" t="s">
        <v>318</v>
      </c>
      <c r="B294" s="212" t="s">
        <v>433</v>
      </c>
      <c r="C294" s="210" t="s">
        <v>455</v>
      </c>
      <c r="D294" s="210" t="s">
        <v>452</v>
      </c>
      <c r="E294" s="210" t="s">
        <v>891</v>
      </c>
      <c r="F294" s="210" t="s">
        <v>1901</v>
      </c>
      <c r="G294" s="183"/>
    </row>
    <row r="295" spans="1:7" ht="15.75" customHeight="1" thickBot="1">
      <c r="A295" s="215"/>
      <c r="B295" s="209" t="s">
        <v>456</v>
      </c>
      <c r="C295" s="210"/>
      <c r="D295" s="210"/>
      <c r="E295" s="210"/>
      <c r="F295" s="210"/>
      <c r="G295" s="183"/>
    </row>
    <row r="296" spans="1:7" ht="15" customHeight="1" thickBot="1">
      <c r="A296" s="215"/>
      <c r="B296" s="211" t="s">
        <v>396</v>
      </c>
      <c r="C296" s="210"/>
      <c r="D296" s="210"/>
      <c r="E296" s="210"/>
      <c r="F296" s="210"/>
      <c r="G296" s="183"/>
    </row>
    <row r="297" spans="1:7" ht="29.25" thickBot="1">
      <c r="A297" s="212" t="s">
        <v>302</v>
      </c>
      <c r="B297" s="213" t="s">
        <v>415</v>
      </c>
      <c r="C297" s="210" t="s">
        <v>416</v>
      </c>
      <c r="D297" s="210" t="s">
        <v>331</v>
      </c>
      <c r="E297" s="210" t="s">
        <v>891</v>
      </c>
      <c r="F297" s="210" t="s">
        <v>1862</v>
      </c>
      <c r="G297" s="183" t="s">
        <v>417</v>
      </c>
    </row>
    <row r="298" spans="1:7" ht="29.25" thickBot="1">
      <c r="A298" s="212" t="s">
        <v>305</v>
      </c>
      <c r="B298" s="216" t="s">
        <v>418</v>
      </c>
      <c r="C298" s="210" t="s">
        <v>685</v>
      </c>
      <c r="D298" s="210" t="s">
        <v>331</v>
      </c>
      <c r="E298" s="210" t="s">
        <v>891</v>
      </c>
      <c r="F298" s="210" t="s">
        <v>1862</v>
      </c>
      <c r="G298" s="183" t="s">
        <v>419</v>
      </c>
    </row>
    <row r="299" spans="1:7" ht="29.25" thickBot="1">
      <c r="A299" s="212" t="s">
        <v>308</v>
      </c>
      <c r="B299" s="213" t="s">
        <v>420</v>
      </c>
      <c r="C299" s="210" t="s">
        <v>421</v>
      </c>
      <c r="D299" s="210" t="s">
        <v>331</v>
      </c>
      <c r="E299" s="210" t="s">
        <v>891</v>
      </c>
      <c r="F299" s="210" t="s">
        <v>1862</v>
      </c>
      <c r="G299" s="183" t="s">
        <v>422</v>
      </c>
    </row>
    <row r="300" spans="1:7" ht="29.25" thickBot="1">
      <c r="A300" s="212" t="s">
        <v>311</v>
      </c>
      <c r="B300" s="213" t="s">
        <v>423</v>
      </c>
      <c r="C300" s="210" t="s">
        <v>424</v>
      </c>
      <c r="D300" s="210" t="s">
        <v>331</v>
      </c>
      <c r="E300" s="210" t="s">
        <v>891</v>
      </c>
      <c r="F300" s="210" t="s">
        <v>1862</v>
      </c>
      <c r="G300" s="183" t="s">
        <v>419</v>
      </c>
    </row>
    <row r="301" spans="1:7" ht="43.5" thickBot="1">
      <c r="A301" s="212" t="s">
        <v>314</v>
      </c>
      <c r="B301" s="213" t="s">
        <v>425</v>
      </c>
      <c r="C301" s="210" t="s">
        <v>426</v>
      </c>
      <c r="D301" s="210" t="s">
        <v>427</v>
      </c>
      <c r="E301" s="210" t="s">
        <v>891</v>
      </c>
      <c r="F301" s="210" t="s">
        <v>1862</v>
      </c>
      <c r="G301" s="183" t="s">
        <v>1941</v>
      </c>
    </row>
    <row r="302" spans="1:7" ht="15" thickBot="1">
      <c r="A302" s="212" t="s">
        <v>316</v>
      </c>
      <c r="B302" s="213" t="s">
        <v>428</v>
      </c>
      <c r="C302" s="210" t="s">
        <v>429</v>
      </c>
      <c r="D302" s="210" t="s">
        <v>427</v>
      </c>
      <c r="E302" s="210" t="s">
        <v>891</v>
      </c>
      <c r="F302" s="210" t="s">
        <v>1901</v>
      </c>
      <c r="G302" s="183" t="s">
        <v>914</v>
      </c>
    </row>
    <row r="303" spans="1:7" ht="43.5" thickBot="1">
      <c r="A303" s="212" t="s">
        <v>318</v>
      </c>
      <c r="B303" s="213" t="s">
        <v>430</v>
      </c>
      <c r="C303" s="210" t="s">
        <v>431</v>
      </c>
      <c r="D303" s="210" t="s">
        <v>427</v>
      </c>
      <c r="E303" s="210" t="s">
        <v>891</v>
      </c>
      <c r="F303" s="210" t="s">
        <v>1862</v>
      </c>
      <c r="G303" s="183" t="s">
        <v>432</v>
      </c>
    </row>
    <row r="304" spans="1:7" ht="43.5" thickBot="1">
      <c r="A304" s="212" t="s">
        <v>321</v>
      </c>
      <c r="B304" s="213" t="s">
        <v>433</v>
      </c>
      <c r="C304" s="210" t="s">
        <v>434</v>
      </c>
      <c r="D304" s="210" t="s">
        <v>427</v>
      </c>
      <c r="E304" s="210" t="s">
        <v>891</v>
      </c>
      <c r="F304" s="210" t="s">
        <v>1862</v>
      </c>
      <c r="G304" s="183" t="s">
        <v>419</v>
      </c>
    </row>
    <row r="305" spans="1:7" ht="15.75" customHeight="1" thickBot="1">
      <c r="A305" s="215"/>
      <c r="B305" s="209" t="s">
        <v>457</v>
      </c>
      <c r="C305" s="210"/>
      <c r="D305" s="210"/>
      <c r="E305" s="210"/>
      <c r="F305" s="210"/>
      <c r="G305" s="183"/>
    </row>
    <row r="306" spans="1:7" ht="15" customHeight="1" thickBot="1">
      <c r="A306" s="215"/>
      <c r="B306" s="211" t="s">
        <v>396</v>
      </c>
      <c r="C306" s="214"/>
      <c r="D306" s="217"/>
      <c r="E306" s="217"/>
      <c r="F306" s="217"/>
      <c r="G306" s="176"/>
    </row>
    <row r="307" spans="1:7" ht="29.25" thickBot="1">
      <c r="A307" s="212" t="s">
        <v>302</v>
      </c>
      <c r="B307" s="213" t="s">
        <v>415</v>
      </c>
      <c r="C307" s="210" t="s">
        <v>416</v>
      </c>
      <c r="D307" s="210" t="s">
        <v>331</v>
      </c>
      <c r="E307" s="210" t="s">
        <v>891</v>
      </c>
      <c r="F307" s="210" t="s">
        <v>1862</v>
      </c>
      <c r="G307" s="183" t="s">
        <v>417</v>
      </c>
    </row>
    <row r="308" spans="1:7" ht="29.25" thickBot="1">
      <c r="A308" s="212" t="s">
        <v>305</v>
      </c>
      <c r="B308" s="216" t="s">
        <v>418</v>
      </c>
      <c r="C308" s="210" t="s">
        <v>685</v>
      </c>
      <c r="D308" s="210" t="s">
        <v>331</v>
      </c>
      <c r="E308" s="210" t="s">
        <v>891</v>
      </c>
      <c r="F308" s="210" t="s">
        <v>1862</v>
      </c>
      <c r="G308" s="183" t="s">
        <v>419</v>
      </c>
    </row>
    <row r="309" spans="1:7" ht="29.25" thickBot="1">
      <c r="A309" s="212" t="s">
        <v>308</v>
      </c>
      <c r="B309" s="213" t="s">
        <v>420</v>
      </c>
      <c r="C309" s="210" t="s">
        <v>421</v>
      </c>
      <c r="D309" s="210" t="s">
        <v>331</v>
      </c>
      <c r="E309" s="210" t="s">
        <v>891</v>
      </c>
      <c r="F309" s="210" t="s">
        <v>1862</v>
      </c>
      <c r="G309" s="183" t="s">
        <v>422</v>
      </c>
    </row>
    <row r="310" spans="1:7" ht="29.25" thickBot="1">
      <c r="A310" s="212" t="s">
        <v>311</v>
      </c>
      <c r="B310" s="213" t="s">
        <v>423</v>
      </c>
      <c r="C310" s="210" t="s">
        <v>424</v>
      </c>
      <c r="D310" s="210" t="s">
        <v>331</v>
      </c>
      <c r="E310" s="210" t="s">
        <v>891</v>
      </c>
      <c r="F310" s="210" t="s">
        <v>1862</v>
      </c>
      <c r="G310" s="183" t="s">
        <v>419</v>
      </c>
    </row>
    <row r="311" spans="1:7" ht="43.5" thickBot="1">
      <c r="A311" s="212" t="s">
        <v>314</v>
      </c>
      <c r="B311" s="213" t="s">
        <v>425</v>
      </c>
      <c r="C311" s="210" t="s">
        <v>426</v>
      </c>
      <c r="D311" s="210" t="s">
        <v>427</v>
      </c>
      <c r="E311" s="210" t="s">
        <v>891</v>
      </c>
      <c r="F311" s="210" t="s">
        <v>1862</v>
      </c>
      <c r="G311" s="183" t="s">
        <v>1941</v>
      </c>
    </row>
    <row r="312" spans="1:7" ht="15" thickBot="1">
      <c r="A312" s="212" t="s">
        <v>316</v>
      </c>
      <c r="B312" s="213" t="s">
        <v>428</v>
      </c>
      <c r="C312" s="210" t="s">
        <v>429</v>
      </c>
      <c r="D312" s="210" t="s">
        <v>427</v>
      </c>
      <c r="E312" s="210" t="s">
        <v>891</v>
      </c>
      <c r="F312" s="210" t="s">
        <v>1901</v>
      </c>
      <c r="G312" s="183" t="s">
        <v>914</v>
      </c>
    </row>
    <row r="313" spans="1:7" ht="43.5" thickBot="1">
      <c r="A313" s="212" t="s">
        <v>318</v>
      </c>
      <c r="B313" s="213" t="s">
        <v>430</v>
      </c>
      <c r="C313" s="210" t="s">
        <v>431</v>
      </c>
      <c r="D313" s="210" t="s">
        <v>427</v>
      </c>
      <c r="E313" s="210" t="s">
        <v>891</v>
      </c>
      <c r="F313" s="210" t="s">
        <v>1862</v>
      </c>
      <c r="G313" s="183" t="s">
        <v>432</v>
      </c>
    </row>
    <row r="314" spans="1:7" ht="43.5" thickBot="1">
      <c r="A314" s="212" t="s">
        <v>321</v>
      </c>
      <c r="B314" s="213" t="s">
        <v>433</v>
      </c>
      <c r="C314" s="210" t="s">
        <v>434</v>
      </c>
      <c r="D314" s="210" t="s">
        <v>427</v>
      </c>
      <c r="E314" s="210" t="s">
        <v>891</v>
      </c>
      <c r="F314" s="210" t="s">
        <v>1862</v>
      </c>
      <c r="G314" s="183" t="s">
        <v>419</v>
      </c>
    </row>
    <row r="315" spans="1:7" ht="15.75" customHeight="1" thickBot="1">
      <c r="A315" s="215"/>
      <c r="B315" s="209" t="s">
        <v>458</v>
      </c>
      <c r="C315" s="210"/>
      <c r="D315" s="210"/>
      <c r="E315" s="210"/>
      <c r="F315" s="210"/>
      <c r="G315" s="181"/>
    </row>
    <row r="316" spans="1:7" ht="15" customHeight="1" thickBot="1">
      <c r="A316" s="215"/>
      <c r="B316" s="211" t="s">
        <v>396</v>
      </c>
      <c r="C316" s="210"/>
      <c r="D316" s="210"/>
      <c r="E316" s="210"/>
      <c r="F316" s="210"/>
      <c r="G316" s="181"/>
    </row>
    <row r="317" spans="1:7" ht="29.25" thickBot="1">
      <c r="A317" s="212" t="s">
        <v>302</v>
      </c>
      <c r="B317" s="213" t="s">
        <v>415</v>
      </c>
      <c r="C317" s="210" t="s">
        <v>416</v>
      </c>
      <c r="D317" s="210" t="s">
        <v>331</v>
      </c>
      <c r="E317" s="210" t="s">
        <v>891</v>
      </c>
      <c r="F317" s="210" t="s">
        <v>1862</v>
      </c>
      <c r="G317" s="183" t="s">
        <v>417</v>
      </c>
    </row>
    <row r="318" spans="1:7" ht="29.25" thickBot="1">
      <c r="A318" s="212" t="s">
        <v>305</v>
      </c>
      <c r="B318" s="216" t="s">
        <v>418</v>
      </c>
      <c r="C318" s="210" t="s">
        <v>685</v>
      </c>
      <c r="D318" s="210" t="s">
        <v>331</v>
      </c>
      <c r="E318" s="210" t="s">
        <v>891</v>
      </c>
      <c r="F318" s="210" t="s">
        <v>1862</v>
      </c>
      <c r="G318" s="183" t="s">
        <v>419</v>
      </c>
    </row>
    <row r="319" spans="1:7" ht="29.25" thickBot="1">
      <c r="A319" s="212" t="s">
        <v>308</v>
      </c>
      <c r="B319" s="213" t="s">
        <v>420</v>
      </c>
      <c r="C319" s="210" t="s">
        <v>421</v>
      </c>
      <c r="D319" s="210" t="s">
        <v>331</v>
      </c>
      <c r="E319" s="210" t="s">
        <v>891</v>
      </c>
      <c r="F319" s="210" t="s">
        <v>1862</v>
      </c>
      <c r="G319" s="183" t="s">
        <v>422</v>
      </c>
    </row>
    <row r="320" spans="1:7" ht="29.25" thickBot="1">
      <c r="A320" s="212" t="s">
        <v>311</v>
      </c>
      <c r="B320" s="213" t="s">
        <v>423</v>
      </c>
      <c r="C320" s="210" t="s">
        <v>424</v>
      </c>
      <c r="D320" s="210" t="s">
        <v>331</v>
      </c>
      <c r="E320" s="210" t="s">
        <v>891</v>
      </c>
      <c r="F320" s="210" t="s">
        <v>1862</v>
      </c>
      <c r="G320" s="183" t="s">
        <v>419</v>
      </c>
    </row>
    <row r="321" spans="1:8" ht="43.5" thickBot="1">
      <c r="A321" s="212" t="s">
        <v>314</v>
      </c>
      <c r="B321" s="213" t="s">
        <v>425</v>
      </c>
      <c r="C321" s="210" t="s">
        <v>426</v>
      </c>
      <c r="D321" s="210" t="s">
        <v>427</v>
      </c>
      <c r="E321" s="210" t="s">
        <v>891</v>
      </c>
      <c r="F321" s="210" t="s">
        <v>1862</v>
      </c>
      <c r="G321" s="183" t="s">
        <v>1941</v>
      </c>
    </row>
    <row r="322" spans="1:8" ht="15" thickBot="1">
      <c r="A322" s="212" t="s">
        <v>316</v>
      </c>
      <c r="B322" s="213" t="s">
        <v>428</v>
      </c>
      <c r="C322" s="210" t="s">
        <v>429</v>
      </c>
      <c r="D322" s="210" t="s">
        <v>427</v>
      </c>
      <c r="E322" s="210" t="s">
        <v>891</v>
      </c>
      <c r="F322" s="210" t="s">
        <v>1901</v>
      </c>
      <c r="G322" s="183" t="s">
        <v>914</v>
      </c>
    </row>
    <row r="323" spans="1:8" ht="43.5" thickBot="1">
      <c r="A323" s="212" t="s">
        <v>318</v>
      </c>
      <c r="B323" s="213" t="s">
        <v>430</v>
      </c>
      <c r="C323" s="210" t="s">
        <v>431</v>
      </c>
      <c r="D323" s="210" t="s">
        <v>427</v>
      </c>
      <c r="E323" s="210" t="s">
        <v>891</v>
      </c>
      <c r="F323" s="210" t="s">
        <v>1862</v>
      </c>
      <c r="G323" s="183" t="s">
        <v>432</v>
      </c>
    </row>
    <row r="324" spans="1:8" ht="43.5" thickBot="1">
      <c r="A324" s="212" t="s">
        <v>321</v>
      </c>
      <c r="B324" s="213" t="s">
        <v>433</v>
      </c>
      <c r="C324" s="210" t="s">
        <v>434</v>
      </c>
      <c r="D324" s="210" t="s">
        <v>427</v>
      </c>
      <c r="E324" s="210" t="s">
        <v>891</v>
      </c>
      <c r="F324" s="210" t="s">
        <v>1862</v>
      </c>
      <c r="G324" s="183" t="s">
        <v>419</v>
      </c>
    </row>
    <row r="325" spans="1:8" ht="15.75" thickBot="1">
      <c r="A325" s="212"/>
      <c r="B325" s="218" t="s">
        <v>1434</v>
      </c>
      <c r="C325" s="210"/>
      <c r="D325" s="210"/>
      <c r="E325" s="210"/>
      <c r="F325" s="210"/>
      <c r="G325" s="183"/>
    </row>
    <row r="326" spans="1:8" ht="15.75" customHeight="1" thickBot="1">
      <c r="A326" s="215"/>
      <c r="B326" s="209" t="s">
        <v>414</v>
      </c>
      <c r="C326" s="210"/>
      <c r="D326" s="210"/>
      <c r="E326" s="210"/>
      <c r="F326" s="210"/>
      <c r="G326" s="174"/>
      <c r="H326" s="179"/>
    </row>
    <row r="327" spans="1:8" ht="15" customHeight="1" thickBot="1">
      <c r="A327" s="215"/>
      <c r="B327" s="211" t="s">
        <v>301</v>
      </c>
      <c r="C327" s="210"/>
      <c r="D327" s="210"/>
      <c r="E327" s="210"/>
      <c r="F327" s="210"/>
      <c r="G327" s="175"/>
      <c r="H327" s="180"/>
    </row>
    <row r="328" spans="1:8" ht="43.5" thickBot="1">
      <c r="A328" s="212" t="s">
        <v>302</v>
      </c>
      <c r="B328" s="212" t="s">
        <v>303</v>
      </c>
      <c r="C328" s="210" t="s">
        <v>304</v>
      </c>
      <c r="D328" s="210" t="s">
        <v>1808</v>
      </c>
      <c r="E328" s="210" t="s">
        <v>1359</v>
      </c>
      <c r="F328" s="210" t="s">
        <v>459</v>
      </c>
      <c r="G328" s="175" t="s">
        <v>1975</v>
      </c>
      <c r="H328" s="180"/>
    </row>
    <row r="329" spans="1:8" ht="29.25" thickBot="1">
      <c r="A329" s="212" t="s">
        <v>305</v>
      </c>
      <c r="B329" s="213" t="s">
        <v>306</v>
      </c>
      <c r="C329" s="210" t="s">
        <v>702</v>
      </c>
      <c r="D329" s="210" t="s">
        <v>307</v>
      </c>
      <c r="E329" s="210" t="s">
        <v>891</v>
      </c>
      <c r="F329" s="210" t="s">
        <v>1862</v>
      </c>
      <c r="G329" s="175" t="s">
        <v>1901</v>
      </c>
      <c r="H329" s="180"/>
    </row>
    <row r="330" spans="1:8" ht="29.25" thickBot="1">
      <c r="A330" s="212" t="s">
        <v>308</v>
      </c>
      <c r="B330" s="213" t="s">
        <v>309</v>
      </c>
      <c r="C330" s="210" t="s">
        <v>310</v>
      </c>
      <c r="D330" s="210" t="s">
        <v>307</v>
      </c>
      <c r="E330" s="210" t="s">
        <v>891</v>
      </c>
      <c r="F330" s="210" t="s">
        <v>1862</v>
      </c>
      <c r="G330" s="175" t="s">
        <v>460</v>
      </c>
      <c r="H330" s="180"/>
    </row>
    <row r="331" spans="1:8" ht="29.25" thickBot="1">
      <c r="A331" s="212" t="s">
        <v>311</v>
      </c>
      <c r="B331" s="213" t="s">
        <v>315</v>
      </c>
      <c r="C331" s="210" t="s">
        <v>719</v>
      </c>
      <c r="D331" s="210" t="s">
        <v>307</v>
      </c>
      <c r="E331" s="210" t="s">
        <v>891</v>
      </c>
      <c r="F331" s="210" t="s">
        <v>1901</v>
      </c>
      <c r="G331" s="175" t="s">
        <v>461</v>
      </c>
      <c r="H331" s="180" t="s">
        <v>462</v>
      </c>
    </row>
    <row r="332" spans="1:8" ht="29.25" thickBot="1">
      <c r="A332" s="212" t="s">
        <v>314</v>
      </c>
      <c r="B332" s="213" t="s">
        <v>312</v>
      </c>
      <c r="C332" s="210" t="s">
        <v>313</v>
      </c>
      <c r="D332" s="210" t="s">
        <v>307</v>
      </c>
      <c r="E332" s="210" t="s">
        <v>891</v>
      </c>
      <c r="F332" s="210" t="s">
        <v>1977</v>
      </c>
      <c r="G332" s="175" t="s">
        <v>463</v>
      </c>
      <c r="H332" s="180"/>
    </row>
    <row r="333" spans="1:8" ht="29.25" thickBot="1">
      <c r="A333" s="212" t="s">
        <v>316</v>
      </c>
      <c r="B333" s="213" t="s">
        <v>317</v>
      </c>
      <c r="C333" s="210" t="s">
        <v>717</v>
      </c>
      <c r="D333" s="210" t="s">
        <v>307</v>
      </c>
      <c r="E333" s="210" t="s">
        <v>891</v>
      </c>
      <c r="F333" s="210" t="s">
        <v>1954</v>
      </c>
      <c r="G333" s="175" t="s">
        <v>464</v>
      </c>
      <c r="H333" s="180"/>
    </row>
    <row r="334" spans="1:8" ht="15" thickBot="1">
      <c r="A334" s="212" t="s">
        <v>318</v>
      </c>
      <c r="B334" s="212" t="s">
        <v>319</v>
      </c>
      <c r="C334" s="210" t="s">
        <v>320</v>
      </c>
      <c r="D334" s="214" t="s">
        <v>307</v>
      </c>
      <c r="E334" s="210" t="s">
        <v>891</v>
      </c>
      <c r="F334" s="210" t="s">
        <v>1977</v>
      </c>
      <c r="G334" s="175" t="s">
        <v>465</v>
      </c>
      <c r="H334" s="180"/>
    </row>
    <row r="335" spans="1:8" ht="29.25" thickBot="1">
      <c r="A335" s="212" t="s">
        <v>321</v>
      </c>
      <c r="B335" s="213" t="s">
        <v>322</v>
      </c>
      <c r="C335" s="210" t="s">
        <v>323</v>
      </c>
      <c r="D335" s="214" t="s">
        <v>307</v>
      </c>
      <c r="E335" s="210" t="s">
        <v>891</v>
      </c>
      <c r="F335" s="210" t="s">
        <v>466</v>
      </c>
      <c r="G335" s="175" t="s">
        <v>467</v>
      </c>
      <c r="H335" s="180"/>
    </row>
    <row r="336" spans="1:8" ht="15" thickBot="1">
      <c r="A336" s="212" t="s">
        <v>324</v>
      </c>
      <c r="B336" s="213" t="s">
        <v>325</v>
      </c>
      <c r="C336" s="210" t="s">
        <v>326</v>
      </c>
      <c r="D336" s="214" t="s">
        <v>307</v>
      </c>
      <c r="E336" s="210" t="s">
        <v>891</v>
      </c>
      <c r="F336" s="210" t="s">
        <v>1977</v>
      </c>
      <c r="G336" s="175" t="s">
        <v>468</v>
      </c>
      <c r="H336" s="180"/>
    </row>
    <row r="337" spans="1:8" ht="15" customHeight="1" thickBot="1">
      <c r="A337" s="215"/>
      <c r="B337" s="211" t="s">
        <v>396</v>
      </c>
      <c r="C337" s="210"/>
      <c r="D337" s="210"/>
      <c r="E337" s="210"/>
      <c r="F337" s="210"/>
      <c r="G337" s="175"/>
      <c r="H337" s="180"/>
    </row>
    <row r="338" spans="1:8" ht="15" thickBot="1">
      <c r="A338" s="212" t="s">
        <v>328</v>
      </c>
      <c r="B338" s="213" t="s">
        <v>397</v>
      </c>
      <c r="C338" s="210" t="s">
        <v>398</v>
      </c>
      <c r="D338" s="210" t="s">
        <v>331</v>
      </c>
      <c r="E338" s="210" t="s">
        <v>916</v>
      </c>
      <c r="F338" s="210" t="s">
        <v>1862</v>
      </c>
      <c r="G338" s="183" t="s">
        <v>1979</v>
      </c>
      <c r="H338" s="180"/>
    </row>
    <row r="339" spans="1:8" ht="29.25" thickBot="1">
      <c r="A339" s="212" t="s">
        <v>332</v>
      </c>
      <c r="B339" s="216" t="s">
        <v>345</v>
      </c>
      <c r="C339" s="210" t="s">
        <v>346</v>
      </c>
      <c r="D339" s="210" t="s">
        <v>331</v>
      </c>
      <c r="E339" s="210" t="s">
        <v>891</v>
      </c>
      <c r="F339" s="210" t="s">
        <v>1862</v>
      </c>
      <c r="G339" s="183" t="s">
        <v>469</v>
      </c>
      <c r="H339" s="180"/>
    </row>
    <row r="340" spans="1:8" ht="15" thickBot="1">
      <c r="A340" s="212" t="s">
        <v>335</v>
      </c>
      <c r="B340" s="213" t="s">
        <v>470</v>
      </c>
      <c r="C340" s="210" t="s">
        <v>400</v>
      </c>
      <c r="D340" s="210" t="s">
        <v>331</v>
      </c>
      <c r="E340" s="210" t="s">
        <v>891</v>
      </c>
      <c r="F340" s="210" t="s">
        <v>1862</v>
      </c>
      <c r="G340" s="183" t="s">
        <v>471</v>
      </c>
      <c r="H340" s="180"/>
    </row>
    <row r="341" spans="1:8" ht="29.25" thickBot="1">
      <c r="A341" s="212" t="s">
        <v>338</v>
      </c>
      <c r="B341" s="213" t="s">
        <v>401</v>
      </c>
      <c r="C341" s="210" t="s">
        <v>402</v>
      </c>
      <c r="D341" s="210" t="s">
        <v>331</v>
      </c>
      <c r="E341" s="210" t="s">
        <v>891</v>
      </c>
      <c r="F341" s="210" t="s">
        <v>1854</v>
      </c>
      <c r="G341" s="183" t="s">
        <v>472</v>
      </c>
      <c r="H341" s="180"/>
    </row>
    <row r="342" spans="1:8" ht="29.25" thickBot="1">
      <c r="A342" s="212" t="s">
        <v>340</v>
      </c>
      <c r="B342" s="216" t="s">
        <v>403</v>
      </c>
      <c r="C342" s="210" t="s">
        <v>687</v>
      </c>
      <c r="D342" s="210" t="s">
        <v>331</v>
      </c>
      <c r="E342" s="210" t="s">
        <v>891</v>
      </c>
      <c r="F342" s="210" t="s">
        <v>1862</v>
      </c>
      <c r="G342" s="183" t="s">
        <v>473</v>
      </c>
      <c r="H342" s="180"/>
    </row>
    <row r="343" spans="1:8" ht="29.25" thickBot="1">
      <c r="A343" s="212" t="s">
        <v>344</v>
      </c>
      <c r="B343" s="213" t="s">
        <v>404</v>
      </c>
      <c r="C343" s="210" t="s">
        <v>689</v>
      </c>
      <c r="D343" s="210" t="s">
        <v>331</v>
      </c>
      <c r="E343" s="210" t="s">
        <v>891</v>
      </c>
      <c r="F343" s="210" t="s">
        <v>1862</v>
      </c>
      <c r="G343" s="183" t="s">
        <v>474</v>
      </c>
      <c r="H343" s="180"/>
    </row>
    <row r="344" spans="1:8" ht="15" thickBot="1">
      <c r="A344" s="212" t="s">
        <v>348</v>
      </c>
      <c r="B344" s="213" t="s">
        <v>475</v>
      </c>
      <c r="C344" s="210" t="s">
        <v>476</v>
      </c>
      <c r="D344" s="210" t="s">
        <v>477</v>
      </c>
      <c r="E344" s="210" t="s">
        <v>891</v>
      </c>
      <c r="F344" s="210" t="s">
        <v>1862</v>
      </c>
      <c r="G344" s="175" t="s">
        <v>1854</v>
      </c>
      <c r="H344" s="180"/>
    </row>
    <row r="345" spans="1:8" ht="15" customHeight="1" thickBot="1">
      <c r="A345" s="215"/>
      <c r="B345" s="211" t="s">
        <v>649</v>
      </c>
      <c r="C345" s="210"/>
      <c r="D345" s="210"/>
      <c r="E345" s="210"/>
      <c r="F345" s="210"/>
      <c r="G345" s="175"/>
      <c r="H345" s="180"/>
    </row>
    <row r="346" spans="1:8" ht="29.25" thickBot="1">
      <c r="A346" s="212" t="s">
        <v>350</v>
      </c>
      <c r="B346" s="212" t="s">
        <v>370</v>
      </c>
      <c r="C346" s="210" t="s">
        <v>371</v>
      </c>
      <c r="D346" s="210" t="s">
        <v>372</v>
      </c>
      <c r="E346" s="210" t="s">
        <v>891</v>
      </c>
      <c r="F346" s="210" t="s">
        <v>466</v>
      </c>
      <c r="G346" s="175" t="s">
        <v>373</v>
      </c>
      <c r="H346" s="180"/>
    </row>
    <row r="347" spans="1:8" ht="29.25" thickBot="1">
      <c r="A347" s="212" t="s">
        <v>352</v>
      </c>
      <c r="B347" s="212" t="s">
        <v>375</v>
      </c>
      <c r="C347" s="210" t="s">
        <v>478</v>
      </c>
      <c r="D347" s="210" t="s">
        <v>372</v>
      </c>
      <c r="E347" s="210" t="s">
        <v>1805</v>
      </c>
      <c r="F347" s="210" t="s">
        <v>1980</v>
      </c>
      <c r="G347" s="175" t="s">
        <v>465</v>
      </c>
      <c r="H347" s="180"/>
    </row>
    <row r="348" spans="1:8" ht="15" thickBot="1">
      <c r="A348" s="212" t="s">
        <v>355</v>
      </c>
      <c r="B348" s="212" t="s">
        <v>377</v>
      </c>
      <c r="C348" s="210" t="s">
        <v>1349</v>
      </c>
      <c r="D348" s="210" t="s">
        <v>372</v>
      </c>
      <c r="E348" s="210" t="s">
        <v>891</v>
      </c>
      <c r="F348" s="210" t="s">
        <v>2000</v>
      </c>
      <c r="G348" s="175" t="s">
        <v>468</v>
      </c>
      <c r="H348" s="180"/>
    </row>
    <row r="349" spans="1:8" ht="15" thickBot="1">
      <c r="A349" s="212" t="s">
        <v>357</v>
      </c>
      <c r="B349" s="212" t="s">
        <v>379</v>
      </c>
      <c r="C349" s="210" t="s">
        <v>299</v>
      </c>
      <c r="D349" s="210" t="s">
        <v>372</v>
      </c>
      <c r="E349" s="210" t="s">
        <v>891</v>
      </c>
      <c r="F349" s="210" t="s">
        <v>1977</v>
      </c>
      <c r="G349" s="175" t="s">
        <v>479</v>
      </c>
      <c r="H349" s="180"/>
    </row>
    <row r="350" spans="1:8" ht="15" thickBot="1">
      <c r="A350" s="212" t="s">
        <v>360</v>
      </c>
      <c r="B350" s="212" t="s">
        <v>381</v>
      </c>
      <c r="C350" s="210" t="s">
        <v>382</v>
      </c>
      <c r="D350" s="210" t="s">
        <v>383</v>
      </c>
      <c r="E350" s="210" t="s">
        <v>912</v>
      </c>
      <c r="F350" s="210" t="s">
        <v>1862</v>
      </c>
      <c r="G350" s="175" t="s">
        <v>480</v>
      </c>
      <c r="H350" s="180" t="s">
        <v>384</v>
      </c>
    </row>
    <row r="351" spans="1:8" ht="15" thickBot="1">
      <c r="A351" s="212" t="s">
        <v>362</v>
      </c>
      <c r="B351" s="212" t="s">
        <v>386</v>
      </c>
      <c r="C351" s="210" t="s">
        <v>387</v>
      </c>
      <c r="D351" s="210" t="s">
        <v>383</v>
      </c>
      <c r="E351" s="210" t="s">
        <v>912</v>
      </c>
      <c r="F351" s="210" t="s">
        <v>1862</v>
      </c>
      <c r="G351" s="175" t="s">
        <v>481</v>
      </c>
      <c r="H351" s="180" t="s">
        <v>384</v>
      </c>
    </row>
    <row r="352" spans="1:8" ht="15" thickBot="1">
      <c r="A352" s="212" t="s">
        <v>365</v>
      </c>
      <c r="B352" s="212" t="s">
        <v>389</v>
      </c>
      <c r="C352" s="210" t="s">
        <v>390</v>
      </c>
      <c r="D352" s="210" t="s">
        <v>383</v>
      </c>
      <c r="E352" s="210" t="s">
        <v>912</v>
      </c>
      <c r="F352" s="210" t="s">
        <v>1862</v>
      </c>
      <c r="G352" s="175" t="s">
        <v>474</v>
      </c>
      <c r="H352" s="180" t="s">
        <v>384</v>
      </c>
    </row>
    <row r="353" spans="1:8" ht="15" thickBot="1">
      <c r="A353" s="212" t="s">
        <v>369</v>
      </c>
      <c r="B353" s="212" t="s">
        <v>392</v>
      </c>
      <c r="C353" s="210" t="s">
        <v>393</v>
      </c>
      <c r="D353" s="210" t="s">
        <v>394</v>
      </c>
      <c r="E353" s="210" t="s">
        <v>891</v>
      </c>
      <c r="F353" s="210" t="s">
        <v>1862</v>
      </c>
      <c r="G353" s="175" t="s">
        <v>1901</v>
      </c>
      <c r="H353" s="180"/>
    </row>
    <row r="354" spans="1:8" ht="15.75" customHeight="1" thickBot="1">
      <c r="A354" s="215"/>
      <c r="B354" s="209" t="s">
        <v>435</v>
      </c>
      <c r="C354" s="210"/>
      <c r="D354" s="210"/>
      <c r="E354" s="210"/>
      <c r="F354" s="210"/>
      <c r="G354" s="175"/>
      <c r="H354" s="180"/>
    </row>
    <row r="355" spans="1:8" ht="15" customHeight="1" thickBot="1">
      <c r="A355" s="215"/>
      <c r="B355" s="211" t="s">
        <v>301</v>
      </c>
      <c r="C355" s="210"/>
      <c r="D355" s="210"/>
      <c r="E355" s="210"/>
      <c r="F355" s="210"/>
      <c r="G355" s="175"/>
      <c r="H355" s="180"/>
    </row>
    <row r="356" spans="1:8" ht="43.5" thickBot="1">
      <c r="A356" s="212" t="s">
        <v>302</v>
      </c>
      <c r="B356" s="212" t="s">
        <v>303</v>
      </c>
      <c r="C356" s="210" t="s">
        <v>304</v>
      </c>
      <c r="D356" s="210" t="s">
        <v>1808</v>
      </c>
      <c r="E356" s="210" t="s">
        <v>1359</v>
      </c>
      <c r="F356" s="210" t="s">
        <v>482</v>
      </c>
      <c r="G356" s="175" t="s">
        <v>1975</v>
      </c>
      <c r="H356" s="180"/>
    </row>
    <row r="357" spans="1:8" ht="29.25" thickBot="1">
      <c r="A357" s="212" t="s">
        <v>305</v>
      </c>
      <c r="B357" s="213" t="s">
        <v>306</v>
      </c>
      <c r="C357" s="210" t="s">
        <v>702</v>
      </c>
      <c r="D357" s="210" t="s">
        <v>307</v>
      </c>
      <c r="E357" s="210" t="s">
        <v>891</v>
      </c>
      <c r="F357" s="210" t="s">
        <v>1862</v>
      </c>
      <c r="G357" s="175" t="s">
        <v>1901</v>
      </c>
      <c r="H357" s="180"/>
    </row>
    <row r="358" spans="1:8" ht="29.25" thickBot="1">
      <c r="A358" s="212" t="s">
        <v>308</v>
      </c>
      <c r="B358" s="213" t="s">
        <v>309</v>
      </c>
      <c r="C358" s="210" t="s">
        <v>310</v>
      </c>
      <c r="D358" s="210" t="s">
        <v>307</v>
      </c>
      <c r="E358" s="210" t="s">
        <v>891</v>
      </c>
      <c r="F358" s="210" t="s">
        <v>1862</v>
      </c>
      <c r="G358" s="175" t="s">
        <v>460</v>
      </c>
      <c r="H358" s="180"/>
    </row>
    <row r="359" spans="1:8" ht="29.25" thickBot="1">
      <c r="A359" s="212" t="s">
        <v>311</v>
      </c>
      <c r="B359" s="213" t="s">
        <v>315</v>
      </c>
      <c r="C359" s="210" t="s">
        <v>719</v>
      </c>
      <c r="D359" s="210" t="s">
        <v>307</v>
      </c>
      <c r="E359" s="210" t="s">
        <v>891</v>
      </c>
      <c r="F359" s="210" t="s">
        <v>1901</v>
      </c>
      <c r="G359" s="175" t="s">
        <v>461</v>
      </c>
      <c r="H359" s="180" t="s">
        <v>462</v>
      </c>
    </row>
    <row r="360" spans="1:8" ht="29.25" thickBot="1">
      <c r="A360" s="212" t="s">
        <v>314</v>
      </c>
      <c r="B360" s="213" t="s">
        <v>312</v>
      </c>
      <c r="C360" s="210" t="s">
        <v>313</v>
      </c>
      <c r="D360" s="210" t="s">
        <v>307</v>
      </c>
      <c r="E360" s="210" t="s">
        <v>891</v>
      </c>
      <c r="F360" s="210" t="s">
        <v>1954</v>
      </c>
      <c r="G360" s="175" t="s">
        <v>463</v>
      </c>
      <c r="H360" s="180"/>
    </row>
    <row r="361" spans="1:8" ht="29.25" thickBot="1">
      <c r="A361" s="212" t="s">
        <v>316</v>
      </c>
      <c r="B361" s="213" t="s">
        <v>317</v>
      </c>
      <c r="C361" s="210" t="s">
        <v>717</v>
      </c>
      <c r="D361" s="210" t="s">
        <v>307</v>
      </c>
      <c r="E361" s="210" t="s">
        <v>891</v>
      </c>
      <c r="F361" s="210" t="s">
        <v>483</v>
      </c>
      <c r="G361" s="175" t="s">
        <v>464</v>
      </c>
      <c r="H361" s="180"/>
    </row>
    <row r="362" spans="1:8" ht="15" thickBot="1">
      <c r="A362" s="212" t="s">
        <v>318</v>
      </c>
      <c r="B362" s="212" t="s">
        <v>319</v>
      </c>
      <c r="C362" s="210" t="s">
        <v>320</v>
      </c>
      <c r="D362" s="214" t="s">
        <v>307</v>
      </c>
      <c r="E362" s="210" t="s">
        <v>891</v>
      </c>
      <c r="F362" s="210" t="s">
        <v>1954</v>
      </c>
      <c r="G362" s="175" t="s">
        <v>465</v>
      </c>
      <c r="H362" s="180"/>
    </row>
    <row r="363" spans="1:8" ht="29.25" thickBot="1">
      <c r="A363" s="212" t="s">
        <v>321</v>
      </c>
      <c r="B363" s="213" t="s">
        <v>322</v>
      </c>
      <c r="C363" s="210" t="s">
        <v>323</v>
      </c>
      <c r="D363" s="214" t="s">
        <v>307</v>
      </c>
      <c r="E363" s="210" t="s">
        <v>891</v>
      </c>
      <c r="F363" s="210" t="s">
        <v>1995</v>
      </c>
      <c r="G363" s="175" t="s">
        <v>467</v>
      </c>
      <c r="H363" s="180"/>
    </row>
    <row r="364" spans="1:8" ht="15" thickBot="1">
      <c r="A364" s="212" t="s">
        <v>324</v>
      </c>
      <c r="B364" s="213" t="s">
        <v>325</v>
      </c>
      <c r="C364" s="210" t="s">
        <v>326</v>
      </c>
      <c r="D364" s="214" t="s">
        <v>307</v>
      </c>
      <c r="E364" s="210" t="s">
        <v>891</v>
      </c>
      <c r="F364" s="210" t="s">
        <v>1954</v>
      </c>
      <c r="G364" s="175" t="s">
        <v>468</v>
      </c>
      <c r="H364" s="180"/>
    </row>
    <row r="365" spans="1:8" ht="15" customHeight="1" thickBot="1">
      <c r="A365" s="215"/>
      <c r="B365" s="211" t="s">
        <v>396</v>
      </c>
      <c r="C365" s="210"/>
      <c r="D365" s="210"/>
      <c r="E365" s="210"/>
      <c r="F365" s="210"/>
      <c r="G365" s="175"/>
      <c r="H365" s="180"/>
    </row>
    <row r="366" spans="1:8" ht="15" thickBot="1">
      <c r="A366" s="212" t="s">
        <v>328</v>
      </c>
      <c r="B366" s="213" t="s">
        <v>397</v>
      </c>
      <c r="C366" s="210" t="s">
        <v>398</v>
      </c>
      <c r="D366" s="210" t="s">
        <v>331</v>
      </c>
      <c r="E366" s="210" t="s">
        <v>916</v>
      </c>
      <c r="F366" s="210" t="s">
        <v>1862</v>
      </c>
      <c r="G366" s="183" t="s">
        <v>1979</v>
      </c>
      <c r="H366" s="180"/>
    </row>
    <row r="367" spans="1:8" ht="29.25" thickBot="1">
      <c r="A367" s="212" t="s">
        <v>332</v>
      </c>
      <c r="B367" s="216" t="s">
        <v>345</v>
      </c>
      <c r="C367" s="210" t="s">
        <v>346</v>
      </c>
      <c r="D367" s="210" t="s">
        <v>331</v>
      </c>
      <c r="E367" s="210" t="s">
        <v>891</v>
      </c>
      <c r="F367" s="210" t="s">
        <v>1862</v>
      </c>
      <c r="G367" s="183" t="s">
        <v>469</v>
      </c>
      <c r="H367" s="180"/>
    </row>
    <row r="368" spans="1:8" ht="29.25" thickBot="1">
      <c r="A368" s="212" t="s">
        <v>335</v>
      </c>
      <c r="B368" s="213" t="s">
        <v>399</v>
      </c>
      <c r="C368" s="210" t="s">
        <v>400</v>
      </c>
      <c r="D368" s="210" t="s">
        <v>331</v>
      </c>
      <c r="E368" s="210" t="s">
        <v>891</v>
      </c>
      <c r="F368" s="210" t="s">
        <v>1862</v>
      </c>
      <c r="G368" s="183" t="s">
        <v>471</v>
      </c>
      <c r="H368" s="180"/>
    </row>
    <row r="369" spans="1:8" ht="29.25" thickBot="1">
      <c r="A369" s="212" t="s">
        <v>338</v>
      </c>
      <c r="B369" s="213" t="s">
        <v>401</v>
      </c>
      <c r="C369" s="210" t="s">
        <v>402</v>
      </c>
      <c r="D369" s="210" t="s">
        <v>331</v>
      </c>
      <c r="E369" s="210" t="s">
        <v>891</v>
      </c>
      <c r="F369" s="210" t="s">
        <v>1854</v>
      </c>
      <c r="G369" s="183" t="s">
        <v>472</v>
      </c>
      <c r="H369" s="180"/>
    </row>
    <row r="370" spans="1:8" ht="29.25" thickBot="1">
      <c r="A370" s="212" t="s">
        <v>340</v>
      </c>
      <c r="B370" s="216" t="s">
        <v>403</v>
      </c>
      <c r="C370" s="210" t="s">
        <v>687</v>
      </c>
      <c r="D370" s="210" t="s">
        <v>331</v>
      </c>
      <c r="E370" s="210" t="s">
        <v>891</v>
      </c>
      <c r="F370" s="210" t="s">
        <v>1862</v>
      </c>
      <c r="G370" s="183" t="s">
        <v>473</v>
      </c>
      <c r="H370" s="180"/>
    </row>
    <row r="371" spans="1:8" ht="29.25" thickBot="1">
      <c r="A371" s="212" t="s">
        <v>344</v>
      </c>
      <c r="B371" s="213" t="s">
        <v>404</v>
      </c>
      <c r="C371" s="210" t="s">
        <v>689</v>
      </c>
      <c r="D371" s="210" t="s">
        <v>331</v>
      </c>
      <c r="E371" s="210" t="s">
        <v>891</v>
      </c>
      <c r="F371" s="210" t="s">
        <v>1862</v>
      </c>
      <c r="G371" s="183" t="s">
        <v>474</v>
      </c>
      <c r="H371" s="180"/>
    </row>
    <row r="372" spans="1:8" ht="15" thickBot="1">
      <c r="A372" s="212" t="s">
        <v>348</v>
      </c>
      <c r="B372" s="213" t="s">
        <v>475</v>
      </c>
      <c r="C372" s="210" t="s">
        <v>476</v>
      </c>
      <c r="D372" s="210" t="s">
        <v>477</v>
      </c>
      <c r="E372" s="210" t="s">
        <v>891</v>
      </c>
      <c r="F372" s="210" t="s">
        <v>1862</v>
      </c>
      <c r="G372" s="175" t="s">
        <v>1854</v>
      </c>
      <c r="H372" s="180"/>
    </row>
    <row r="373" spans="1:8" ht="15" customHeight="1" thickBot="1">
      <c r="A373" s="215"/>
      <c r="B373" s="211" t="s">
        <v>649</v>
      </c>
      <c r="C373" s="210"/>
      <c r="D373" s="210"/>
      <c r="E373" s="210"/>
      <c r="F373" s="210"/>
      <c r="G373" s="175"/>
      <c r="H373" s="180"/>
    </row>
    <row r="374" spans="1:8" ht="29.25" thickBot="1">
      <c r="A374" s="212" t="s">
        <v>350</v>
      </c>
      <c r="B374" s="212" t="s">
        <v>370</v>
      </c>
      <c r="C374" s="210" t="s">
        <v>371</v>
      </c>
      <c r="D374" s="210" t="s">
        <v>372</v>
      </c>
      <c r="E374" s="210" t="s">
        <v>891</v>
      </c>
      <c r="F374" s="210" t="s">
        <v>1995</v>
      </c>
      <c r="G374" s="175" t="s">
        <v>373</v>
      </c>
      <c r="H374" s="180"/>
    </row>
    <row r="375" spans="1:8" ht="29.25" thickBot="1">
      <c r="A375" s="212" t="s">
        <v>352</v>
      </c>
      <c r="B375" s="212" t="s">
        <v>375</v>
      </c>
      <c r="C375" s="210" t="s">
        <v>478</v>
      </c>
      <c r="D375" s="210" t="s">
        <v>372</v>
      </c>
      <c r="E375" s="210" t="s">
        <v>1805</v>
      </c>
      <c r="F375" s="210" t="s">
        <v>1980</v>
      </c>
      <c r="G375" s="175" t="s">
        <v>465</v>
      </c>
      <c r="H375" s="180"/>
    </row>
    <row r="376" spans="1:8" ht="15" thickBot="1">
      <c r="A376" s="212" t="s">
        <v>355</v>
      </c>
      <c r="B376" s="212" t="s">
        <v>377</v>
      </c>
      <c r="C376" s="210" t="s">
        <v>1349</v>
      </c>
      <c r="D376" s="210" t="s">
        <v>372</v>
      </c>
      <c r="E376" s="210" t="s">
        <v>891</v>
      </c>
      <c r="F376" s="210" t="s">
        <v>484</v>
      </c>
      <c r="G376" s="175" t="s">
        <v>468</v>
      </c>
      <c r="H376" s="180"/>
    </row>
    <row r="377" spans="1:8" ht="15" thickBot="1">
      <c r="A377" s="212" t="s">
        <v>357</v>
      </c>
      <c r="B377" s="212" t="s">
        <v>379</v>
      </c>
      <c r="C377" s="210" t="s">
        <v>299</v>
      </c>
      <c r="D377" s="210" t="s">
        <v>372</v>
      </c>
      <c r="E377" s="210" t="s">
        <v>891</v>
      </c>
      <c r="F377" s="210" t="s">
        <v>1954</v>
      </c>
      <c r="G377" s="175" t="s">
        <v>479</v>
      </c>
      <c r="H377" s="180"/>
    </row>
    <row r="378" spans="1:8" ht="15" thickBot="1">
      <c r="A378" s="212" t="s">
        <v>360</v>
      </c>
      <c r="B378" s="212" t="s">
        <v>381</v>
      </c>
      <c r="C378" s="210" t="s">
        <v>382</v>
      </c>
      <c r="D378" s="210" t="s">
        <v>383</v>
      </c>
      <c r="E378" s="210" t="s">
        <v>912</v>
      </c>
      <c r="F378" s="210" t="s">
        <v>1862</v>
      </c>
      <c r="G378" s="175" t="s">
        <v>480</v>
      </c>
      <c r="H378" s="180" t="s">
        <v>384</v>
      </c>
    </row>
    <row r="379" spans="1:8" ht="15" thickBot="1">
      <c r="A379" s="212" t="s">
        <v>362</v>
      </c>
      <c r="B379" s="212" t="s">
        <v>386</v>
      </c>
      <c r="C379" s="210" t="s">
        <v>387</v>
      </c>
      <c r="D379" s="210" t="s">
        <v>383</v>
      </c>
      <c r="E379" s="210" t="s">
        <v>912</v>
      </c>
      <c r="F379" s="210" t="s">
        <v>1862</v>
      </c>
      <c r="G379" s="175" t="s">
        <v>481</v>
      </c>
      <c r="H379" s="180" t="s">
        <v>384</v>
      </c>
    </row>
    <row r="380" spans="1:8" ht="15" thickBot="1">
      <c r="A380" s="212" t="s">
        <v>365</v>
      </c>
      <c r="B380" s="212" t="s">
        <v>389</v>
      </c>
      <c r="C380" s="210" t="s">
        <v>390</v>
      </c>
      <c r="D380" s="210" t="s">
        <v>383</v>
      </c>
      <c r="E380" s="210" t="s">
        <v>912</v>
      </c>
      <c r="F380" s="210" t="s">
        <v>1862</v>
      </c>
      <c r="G380" s="175" t="s">
        <v>474</v>
      </c>
      <c r="H380" s="180" t="s">
        <v>384</v>
      </c>
    </row>
    <row r="381" spans="1:8" ht="15" thickBot="1">
      <c r="A381" s="212" t="s">
        <v>369</v>
      </c>
      <c r="B381" s="212" t="s">
        <v>392</v>
      </c>
      <c r="C381" s="210" t="s">
        <v>393</v>
      </c>
      <c r="D381" s="210" t="s">
        <v>394</v>
      </c>
      <c r="E381" s="210" t="s">
        <v>891</v>
      </c>
      <c r="F381" s="210" t="s">
        <v>1862</v>
      </c>
      <c r="G381" s="175" t="s">
        <v>1901</v>
      </c>
      <c r="H381" s="180"/>
    </row>
    <row r="382" spans="1:8" ht="15.75" thickBot="1">
      <c r="A382" s="215"/>
      <c r="B382" s="209" t="s">
        <v>485</v>
      </c>
      <c r="C382" s="210"/>
      <c r="D382" s="210"/>
      <c r="E382" s="210"/>
      <c r="F382" s="210"/>
      <c r="G382" s="175"/>
      <c r="H382" s="180"/>
    </row>
    <row r="383" spans="1:8" ht="15" customHeight="1" thickBot="1">
      <c r="A383" s="215"/>
      <c r="B383" s="211" t="s">
        <v>301</v>
      </c>
      <c r="C383" s="210"/>
      <c r="D383" s="210"/>
      <c r="E383" s="210"/>
      <c r="F383" s="210"/>
      <c r="G383" s="175"/>
      <c r="H383" s="180"/>
    </row>
    <row r="384" spans="1:8" ht="43.5" thickBot="1">
      <c r="A384" s="212" t="s">
        <v>302</v>
      </c>
      <c r="B384" s="212" t="s">
        <v>303</v>
      </c>
      <c r="C384" s="210" t="s">
        <v>304</v>
      </c>
      <c r="D384" s="210" t="s">
        <v>1808</v>
      </c>
      <c r="E384" s="210" t="s">
        <v>1359</v>
      </c>
      <c r="F384" s="210" t="s">
        <v>486</v>
      </c>
      <c r="G384" s="175" t="s">
        <v>1975</v>
      </c>
      <c r="H384" s="180"/>
    </row>
    <row r="385" spans="1:8" ht="29.25" thickBot="1">
      <c r="A385" s="212" t="s">
        <v>305</v>
      </c>
      <c r="B385" s="213" t="s">
        <v>312</v>
      </c>
      <c r="C385" s="210" t="s">
        <v>313</v>
      </c>
      <c r="D385" s="210" t="s">
        <v>307</v>
      </c>
      <c r="E385" s="210" t="s">
        <v>891</v>
      </c>
      <c r="F385" s="210" t="s">
        <v>1901</v>
      </c>
      <c r="G385" s="175" t="s">
        <v>463</v>
      </c>
      <c r="H385" s="180"/>
    </row>
    <row r="386" spans="1:8" ht="15" thickBot="1">
      <c r="A386" s="212" t="s">
        <v>308</v>
      </c>
      <c r="B386" s="212" t="s">
        <v>319</v>
      </c>
      <c r="C386" s="210" t="s">
        <v>320</v>
      </c>
      <c r="D386" s="214" t="s">
        <v>307</v>
      </c>
      <c r="E386" s="210" t="s">
        <v>891</v>
      </c>
      <c r="F386" s="210" t="s">
        <v>1901</v>
      </c>
      <c r="G386" s="175" t="s">
        <v>465</v>
      </c>
      <c r="H386" s="180"/>
    </row>
    <row r="387" spans="1:8" ht="29.25" thickBot="1">
      <c r="A387" s="212" t="s">
        <v>311</v>
      </c>
      <c r="B387" s="213" t="s">
        <v>322</v>
      </c>
      <c r="C387" s="210" t="s">
        <v>323</v>
      </c>
      <c r="D387" s="214" t="s">
        <v>307</v>
      </c>
      <c r="E387" s="210" t="s">
        <v>891</v>
      </c>
      <c r="F387" s="210" t="s">
        <v>914</v>
      </c>
      <c r="G387" s="175" t="s">
        <v>467</v>
      </c>
      <c r="H387" s="180"/>
    </row>
    <row r="388" spans="1:8" ht="15" thickBot="1">
      <c r="A388" s="212" t="s">
        <v>314</v>
      </c>
      <c r="B388" s="213" t="s">
        <v>325</v>
      </c>
      <c r="C388" s="210" t="s">
        <v>326</v>
      </c>
      <c r="D388" s="214" t="s">
        <v>307</v>
      </c>
      <c r="E388" s="210" t="s">
        <v>891</v>
      </c>
      <c r="F388" s="210" t="s">
        <v>1901</v>
      </c>
      <c r="G388" s="175" t="s">
        <v>468</v>
      </c>
      <c r="H388" s="180"/>
    </row>
    <row r="389" spans="1:8" ht="15" customHeight="1" thickBot="1">
      <c r="A389" s="215"/>
      <c r="B389" s="211" t="s">
        <v>649</v>
      </c>
      <c r="C389" s="210"/>
      <c r="D389" s="210"/>
      <c r="E389" s="210"/>
      <c r="F389" s="210"/>
      <c r="G389" s="175"/>
      <c r="H389" s="180"/>
    </row>
    <row r="390" spans="1:8" ht="29.25" thickBot="1">
      <c r="A390" s="212" t="s">
        <v>302</v>
      </c>
      <c r="B390" s="212" t="s">
        <v>370</v>
      </c>
      <c r="C390" s="210" t="s">
        <v>371</v>
      </c>
      <c r="D390" s="210" t="s">
        <v>372</v>
      </c>
      <c r="E390" s="210" t="s">
        <v>891</v>
      </c>
      <c r="F390" s="210" t="s">
        <v>914</v>
      </c>
      <c r="G390" s="175" t="s">
        <v>373</v>
      </c>
      <c r="H390" s="180"/>
    </row>
    <row r="391" spans="1:8" ht="29.25" thickBot="1">
      <c r="A391" s="212" t="s">
        <v>305</v>
      </c>
      <c r="B391" s="212" t="s">
        <v>375</v>
      </c>
      <c r="C391" s="210" t="s">
        <v>478</v>
      </c>
      <c r="D391" s="210" t="s">
        <v>372</v>
      </c>
      <c r="E391" s="210" t="s">
        <v>1805</v>
      </c>
      <c r="F391" s="210" t="s">
        <v>487</v>
      </c>
      <c r="G391" s="175" t="s">
        <v>465</v>
      </c>
      <c r="H391" s="180"/>
    </row>
    <row r="392" spans="1:8" ht="15" thickBot="1">
      <c r="A392" s="212" t="s">
        <v>308</v>
      </c>
      <c r="B392" s="212" t="s">
        <v>377</v>
      </c>
      <c r="C392" s="210" t="s">
        <v>1349</v>
      </c>
      <c r="D392" s="210" t="s">
        <v>372</v>
      </c>
      <c r="E392" s="210" t="s">
        <v>891</v>
      </c>
      <c r="F392" s="210" t="s">
        <v>1984</v>
      </c>
      <c r="G392" s="175" t="s">
        <v>468</v>
      </c>
      <c r="H392" s="180"/>
    </row>
    <row r="393" spans="1:8" ht="15" thickBot="1">
      <c r="A393" s="212" t="s">
        <v>311</v>
      </c>
      <c r="B393" s="212" t="s">
        <v>379</v>
      </c>
      <c r="C393" s="210" t="s">
        <v>299</v>
      </c>
      <c r="D393" s="210" t="s">
        <v>372</v>
      </c>
      <c r="E393" s="210" t="s">
        <v>891</v>
      </c>
      <c r="F393" s="210" t="s">
        <v>1901</v>
      </c>
      <c r="G393" s="175" t="s">
        <v>479</v>
      </c>
      <c r="H393" s="180"/>
    </row>
    <row r="394" spans="1:8" ht="15" thickBot="1">
      <c r="A394" s="212" t="s">
        <v>314</v>
      </c>
      <c r="B394" s="212" t="s">
        <v>381</v>
      </c>
      <c r="C394" s="210" t="s">
        <v>382</v>
      </c>
      <c r="D394" s="210" t="s">
        <v>383</v>
      </c>
      <c r="E394" s="210" t="s">
        <v>912</v>
      </c>
      <c r="F394" s="210" t="s">
        <v>1862</v>
      </c>
      <c r="G394" s="175" t="s">
        <v>480</v>
      </c>
      <c r="H394" s="180" t="s">
        <v>384</v>
      </c>
    </row>
    <row r="395" spans="1:8" ht="15" thickBot="1">
      <c r="A395" s="212" t="s">
        <v>316</v>
      </c>
      <c r="B395" s="212" t="s">
        <v>386</v>
      </c>
      <c r="C395" s="210" t="s">
        <v>387</v>
      </c>
      <c r="D395" s="210" t="s">
        <v>383</v>
      </c>
      <c r="E395" s="210" t="s">
        <v>912</v>
      </c>
      <c r="F395" s="210" t="s">
        <v>1862</v>
      </c>
      <c r="G395" s="175" t="s">
        <v>481</v>
      </c>
      <c r="H395" s="180" t="s">
        <v>384</v>
      </c>
    </row>
    <row r="396" spans="1:8" ht="15" thickBot="1">
      <c r="A396" s="212" t="s">
        <v>318</v>
      </c>
      <c r="B396" s="212" t="s">
        <v>389</v>
      </c>
      <c r="C396" s="210" t="s">
        <v>390</v>
      </c>
      <c r="D396" s="210" t="s">
        <v>383</v>
      </c>
      <c r="E396" s="210" t="s">
        <v>912</v>
      </c>
      <c r="F396" s="210" t="s">
        <v>1862</v>
      </c>
      <c r="G396" s="175" t="s">
        <v>474</v>
      </c>
      <c r="H396" s="180" t="s">
        <v>384</v>
      </c>
    </row>
    <row r="397" spans="1:8" ht="15" thickBot="1">
      <c r="A397" s="212" t="s">
        <v>321</v>
      </c>
      <c r="B397" s="212" t="s">
        <v>392</v>
      </c>
      <c r="C397" s="210" t="s">
        <v>393</v>
      </c>
      <c r="D397" s="210" t="s">
        <v>394</v>
      </c>
      <c r="E397" s="210" t="s">
        <v>891</v>
      </c>
      <c r="F397" s="210" t="s">
        <v>1862</v>
      </c>
      <c r="G397" s="175" t="s">
        <v>1901</v>
      </c>
      <c r="H397" s="180"/>
    </row>
    <row r="398" spans="1:8" ht="15.75" customHeight="1" thickBot="1">
      <c r="A398" s="215"/>
      <c r="B398" s="209" t="s">
        <v>436</v>
      </c>
      <c r="C398" s="210"/>
      <c r="D398" s="210"/>
      <c r="E398" s="210"/>
      <c r="F398" s="210"/>
      <c r="G398" s="175"/>
      <c r="H398" s="180"/>
    </row>
    <row r="399" spans="1:8" ht="15" customHeight="1" thickBot="1">
      <c r="A399" s="215"/>
      <c r="B399" s="211" t="s">
        <v>301</v>
      </c>
      <c r="C399" s="210"/>
      <c r="D399" s="210"/>
      <c r="E399" s="210"/>
      <c r="F399" s="210"/>
      <c r="G399" s="175"/>
      <c r="H399" s="180"/>
    </row>
    <row r="400" spans="1:8" ht="43.5" thickBot="1">
      <c r="A400" s="212" t="s">
        <v>302</v>
      </c>
      <c r="B400" s="212" t="s">
        <v>303</v>
      </c>
      <c r="C400" s="210" t="s">
        <v>304</v>
      </c>
      <c r="D400" s="210" t="s">
        <v>1808</v>
      </c>
      <c r="E400" s="210" t="s">
        <v>1359</v>
      </c>
      <c r="F400" s="210" t="s">
        <v>488</v>
      </c>
      <c r="G400" s="175" t="s">
        <v>1975</v>
      </c>
      <c r="H400" s="180"/>
    </row>
    <row r="401" spans="1:8" ht="29.25" thickBot="1">
      <c r="A401" s="212" t="s">
        <v>305</v>
      </c>
      <c r="B401" s="213" t="s">
        <v>306</v>
      </c>
      <c r="C401" s="210" t="s">
        <v>702</v>
      </c>
      <c r="D401" s="210" t="s">
        <v>307</v>
      </c>
      <c r="E401" s="210" t="s">
        <v>891</v>
      </c>
      <c r="F401" s="210" t="s">
        <v>914</v>
      </c>
      <c r="G401" s="175" t="s">
        <v>1901</v>
      </c>
      <c r="H401" s="180"/>
    </row>
    <row r="402" spans="1:8" ht="29.25" thickBot="1">
      <c r="A402" s="212" t="s">
        <v>308</v>
      </c>
      <c r="B402" s="213" t="s">
        <v>309</v>
      </c>
      <c r="C402" s="210" t="s">
        <v>310</v>
      </c>
      <c r="D402" s="210" t="s">
        <v>307</v>
      </c>
      <c r="E402" s="210" t="s">
        <v>891</v>
      </c>
      <c r="F402" s="210" t="s">
        <v>1862</v>
      </c>
      <c r="G402" s="175" t="s">
        <v>460</v>
      </c>
      <c r="H402" s="180"/>
    </row>
    <row r="403" spans="1:8" ht="29.25" thickBot="1">
      <c r="A403" s="212" t="s">
        <v>311</v>
      </c>
      <c r="B403" s="213" t="s">
        <v>312</v>
      </c>
      <c r="C403" s="210" t="s">
        <v>313</v>
      </c>
      <c r="D403" s="210" t="s">
        <v>307</v>
      </c>
      <c r="E403" s="210" t="s">
        <v>891</v>
      </c>
      <c r="F403" s="210" t="s">
        <v>489</v>
      </c>
      <c r="G403" s="175" t="s">
        <v>463</v>
      </c>
      <c r="H403" s="180"/>
    </row>
    <row r="404" spans="1:8" ht="29.25" thickBot="1">
      <c r="A404" s="212" t="s">
        <v>314</v>
      </c>
      <c r="B404" s="213" t="s">
        <v>315</v>
      </c>
      <c r="C404" s="210" t="s">
        <v>719</v>
      </c>
      <c r="D404" s="210" t="s">
        <v>307</v>
      </c>
      <c r="E404" s="210" t="s">
        <v>891</v>
      </c>
      <c r="F404" s="210" t="s">
        <v>1952</v>
      </c>
      <c r="G404" s="175" t="s">
        <v>461</v>
      </c>
      <c r="H404" s="180" t="s">
        <v>462</v>
      </c>
    </row>
    <row r="405" spans="1:8" ht="29.25" thickBot="1">
      <c r="A405" s="212" t="s">
        <v>316</v>
      </c>
      <c r="B405" s="213" t="s">
        <v>317</v>
      </c>
      <c r="C405" s="210" t="s">
        <v>717</v>
      </c>
      <c r="D405" s="210" t="s">
        <v>307</v>
      </c>
      <c r="E405" s="210" t="s">
        <v>891</v>
      </c>
      <c r="F405" s="210" t="s">
        <v>490</v>
      </c>
      <c r="G405" s="175" t="s">
        <v>464</v>
      </c>
      <c r="H405" s="180"/>
    </row>
    <row r="406" spans="1:8" ht="15" thickBot="1">
      <c r="A406" s="212" t="s">
        <v>318</v>
      </c>
      <c r="B406" s="212" t="s">
        <v>319</v>
      </c>
      <c r="C406" s="210" t="s">
        <v>320</v>
      </c>
      <c r="D406" s="214" t="s">
        <v>307</v>
      </c>
      <c r="E406" s="210" t="s">
        <v>891</v>
      </c>
      <c r="F406" s="210" t="s">
        <v>491</v>
      </c>
      <c r="G406" s="175" t="s">
        <v>465</v>
      </c>
      <c r="H406" s="180"/>
    </row>
    <row r="407" spans="1:8" ht="29.25" thickBot="1">
      <c r="A407" s="212" t="s">
        <v>321</v>
      </c>
      <c r="B407" s="213" t="s">
        <v>322</v>
      </c>
      <c r="C407" s="210" t="s">
        <v>323</v>
      </c>
      <c r="D407" s="214" t="s">
        <v>307</v>
      </c>
      <c r="E407" s="210" t="s">
        <v>891</v>
      </c>
      <c r="F407" s="210" t="s">
        <v>492</v>
      </c>
      <c r="G407" s="175" t="s">
        <v>467</v>
      </c>
      <c r="H407" s="180"/>
    </row>
    <row r="408" spans="1:8" ht="15" thickBot="1">
      <c r="A408" s="212" t="s">
        <v>324</v>
      </c>
      <c r="B408" s="213" t="s">
        <v>325</v>
      </c>
      <c r="C408" s="210" t="s">
        <v>326</v>
      </c>
      <c r="D408" s="214" t="s">
        <v>307</v>
      </c>
      <c r="E408" s="210" t="s">
        <v>891</v>
      </c>
      <c r="F408" s="210" t="s">
        <v>491</v>
      </c>
      <c r="G408" s="175" t="s">
        <v>468</v>
      </c>
      <c r="H408" s="180"/>
    </row>
    <row r="409" spans="1:8" ht="15" customHeight="1" thickBot="1">
      <c r="A409" s="215"/>
      <c r="B409" s="211" t="s">
        <v>493</v>
      </c>
      <c r="C409" s="210"/>
      <c r="D409" s="210"/>
      <c r="E409" s="210"/>
      <c r="F409" s="210"/>
      <c r="G409" s="175"/>
      <c r="H409" s="180"/>
    </row>
    <row r="410" spans="1:8" ht="29.25" thickBot="1">
      <c r="A410" s="212" t="s">
        <v>328</v>
      </c>
      <c r="B410" s="213" t="s">
        <v>494</v>
      </c>
      <c r="C410" s="210" t="s">
        <v>495</v>
      </c>
      <c r="D410" s="214" t="s">
        <v>372</v>
      </c>
      <c r="E410" s="214" t="s">
        <v>1805</v>
      </c>
      <c r="F410" s="214" t="s">
        <v>1987</v>
      </c>
      <c r="G410" s="175" t="s">
        <v>496</v>
      </c>
      <c r="H410" s="180"/>
    </row>
    <row r="411" spans="1:8" ht="15" thickBot="1">
      <c r="A411" s="212" t="s">
        <v>332</v>
      </c>
      <c r="B411" s="213" t="s">
        <v>497</v>
      </c>
      <c r="C411" s="210" t="s">
        <v>498</v>
      </c>
      <c r="D411" s="214" t="s">
        <v>372</v>
      </c>
      <c r="E411" s="214" t="s">
        <v>1805</v>
      </c>
      <c r="F411" s="214" t="s">
        <v>1987</v>
      </c>
      <c r="G411" s="175" t="s">
        <v>467</v>
      </c>
      <c r="H411" s="180"/>
    </row>
    <row r="412" spans="1:8" ht="15" thickBot="1">
      <c r="A412" s="212" t="s">
        <v>335</v>
      </c>
      <c r="B412" s="213" t="s">
        <v>499</v>
      </c>
      <c r="C412" s="210" t="s">
        <v>500</v>
      </c>
      <c r="D412" s="214" t="s">
        <v>372</v>
      </c>
      <c r="E412" s="214" t="s">
        <v>891</v>
      </c>
      <c r="F412" s="214" t="s">
        <v>1988</v>
      </c>
      <c r="G412" s="175"/>
      <c r="H412" s="180"/>
    </row>
    <row r="413" spans="1:8" ht="15" thickBot="1">
      <c r="A413" s="212" t="s">
        <v>338</v>
      </c>
      <c r="B413" s="213" t="s">
        <v>501</v>
      </c>
      <c r="C413" s="210" t="s">
        <v>502</v>
      </c>
      <c r="D413" s="214" t="s">
        <v>372</v>
      </c>
      <c r="E413" s="214" t="s">
        <v>891</v>
      </c>
      <c r="F413" s="214" t="s">
        <v>1982</v>
      </c>
      <c r="G413" s="175"/>
      <c r="H413" s="180"/>
    </row>
    <row r="414" spans="1:8" ht="15" thickBot="1">
      <c r="A414" s="212" t="s">
        <v>340</v>
      </c>
      <c r="B414" s="213" t="s">
        <v>503</v>
      </c>
      <c r="C414" s="210" t="s">
        <v>504</v>
      </c>
      <c r="D414" s="214" t="s">
        <v>372</v>
      </c>
      <c r="E414" s="214" t="s">
        <v>891</v>
      </c>
      <c r="F414" s="214" t="s">
        <v>1982</v>
      </c>
      <c r="G414" s="175"/>
      <c r="H414" s="180"/>
    </row>
    <row r="415" spans="1:8" ht="29.25" thickBot="1">
      <c r="A415" s="212" t="s">
        <v>344</v>
      </c>
      <c r="B415" s="213" t="s">
        <v>505</v>
      </c>
      <c r="C415" s="210" t="s">
        <v>506</v>
      </c>
      <c r="D415" s="214" t="s">
        <v>372</v>
      </c>
      <c r="E415" s="214" t="s">
        <v>891</v>
      </c>
      <c r="F415" s="214" t="s">
        <v>1982</v>
      </c>
      <c r="G415" s="175"/>
      <c r="H415" s="180"/>
    </row>
    <row r="416" spans="1:8" ht="15" thickBot="1">
      <c r="A416" s="212" t="s">
        <v>348</v>
      </c>
      <c r="B416" s="213" t="s">
        <v>507</v>
      </c>
      <c r="C416" s="210" t="s">
        <v>508</v>
      </c>
      <c r="D416" s="214" t="s">
        <v>372</v>
      </c>
      <c r="E416" s="214" t="s">
        <v>891</v>
      </c>
      <c r="F416" s="214" t="s">
        <v>914</v>
      </c>
      <c r="G416" s="175"/>
      <c r="H416" s="180"/>
    </row>
    <row r="417" spans="1:8" ht="15" thickBot="1">
      <c r="A417" s="212" t="s">
        <v>350</v>
      </c>
      <c r="B417" s="213" t="s">
        <v>509</v>
      </c>
      <c r="C417" s="210" t="s">
        <v>510</v>
      </c>
      <c r="D417" s="214" t="s">
        <v>372</v>
      </c>
      <c r="E417" s="214" t="s">
        <v>891</v>
      </c>
      <c r="F417" s="214" t="s">
        <v>914</v>
      </c>
      <c r="G417" s="175"/>
      <c r="H417" s="180"/>
    </row>
    <row r="418" spans="1:8" ht="15" thickBot="1">
      <c r="A418" s="212" t="s">
        <v>352</v>
      </c>
      <c r="B418" s="213" t="s">
        <v>511</v>
      </c>
      <c r="C418" s="214" t="s">
        <v>512</v>
      </c>
      <c r="D418" s="214" t="s">
        <v>372</v>
      </c>
      <c r="E418" s="214" t="s">
        <v>891</v>
      </c>
      <c r="F418" s="214" t="s">
        <v>1954</v>
      </c>
      <c r="G418" s="175"/>
      <c r="H418" s="180"/>
    </row>
    <row r="419" spans="1:8" ht="15" thickBot="1">
      <c r="A419" s="212" t="s">
        <v>355</v>
      </c>
      <c r="B419" s="213" t="s">
        <v>513</v>
      </c>
      <c r="C419" s="214" t="s">
        <v>514</v>
      </c>
      <c r="D419" s="214" t="s">
        <v>372</v>
      </c>
      <c r="E419" s="214" t="s">
        <v>891</v>
      </c>
      <c r="F419" s="214" t="s">
        <v>1954</v>
      </c>
      <c r="G419" s="175"/>
      <c r="H419" s="180"/>
    </row>
    <row r="420" spans="1:8" ht="15" customHeight="1" thickBot="1">
      <c r="A420" s="215"/>
      <c r="B420" s="211" t="s">
        <v>396</v>
      </c>
      <c r="C420" s="210"/>
      <c r="D420" s="210"/>
      <c r="E420" s="210"/>
      <c r="F420" s="210"/>
      <c r="G420" s="175"/>
      <c r="H420" s="180"/>
    </row>
    <row r="421" spans="1:8" ht="15" thickBot="1">
      <c r="A421" s="212" t="s">
        <v>357</v>
      </c>
      <c r="B421" s="213" t="s">
        <v>397</v>
      </c>
      <c r="C421" s="210" t="s">
        <v>398</v>
      </c>
      <c r="D421" s="210" t="s">
        <v>331</v>
      </c>
      <c r="E421" s="210" t="s">
        <v>916</v>
      </c>
      <c r="F421" s="210" t="s">
        <v>1862</v>
      </c>
      <c r="G421" s="183" t="s">
        <v>1979</v>
      </c>
      <c r="H421" s="180"/>
    </row>
    <row r="422" spans="1:8" ht="29.25" thickBot="1">
      <c r="A422" s="212" t="s">
        <v>360</v>
      </c>
      <c r="B422" s="216" t="s">
        <v>345</v>
      </c>
      <c r="C422" s="210" t="s">
        <v>346</v>
      </c>
      <c r="D422" s="210" t="s">
        <v>331</v>
      </c>
      <c r="E422" s="210" t="s">
        <v>891</v>
      </c>
      <c r="F422" s="210" t="s">
        <v>1862</v>
      </c>
      <c r="G422" s="183" t="s">
        <v>469</v>
      </c>
      <c r="H422" s="180"/>
    </row>
    <row r="423" spans="1:8" ht="29.25" thickBot="1">
      <c r="A423" s="212" t="s">
        <v>362</v>
      </c>
      <c r="B423" s="213" t="s">
        <v>399</v>
      </c>
      <c r="C423" s="210" t="s">
        <v>400</v>
      </c>
      <c r="D423" s="210" t="s">
        <v>331</v>
      </c>
      <c r="E423" s="210" t="s">
        <v>891</v>
      </c>
      <c r="F423" s="210" t="s">
        <v>1862</v>
      </c>
      <c r="G423" s="183" t="s">
        <v>471</v>
      </c>
      <c r="H423" s="180"/>
    </row>
    <row r="424" spans="1:8" ht="29.25" thickBot="1">
      <c r="A424" s="212" t="s">
        <v>365</v>
      </c>
      <c r="B424" s="213" t="s">
        <v>401</v>
      </c>
      <c r="C424" s="210" t="s">
        <v>402</v>
      </c>
      <c r="D424" s="210" t="s">
        <v>331</v>
      </c>
      <c r="E424" s="210" t="s">
        <v>891</v>
      </c>
      <c r="F424" s="210" t="s">
        <v>1930</v>
      </c>
      <c r="G424" s="183" t="s">
        <v>472</v>
      </c>
      <c r="H424" s="180"/>
    </row>
    <row r="425" spans="1:8" ht="29.25" thickBot="1">
      <c r="A425" s="212" t="s">
        <v>369</v>
      </c>
      <c r="B425" s="216" t="s">
        <v>403</v>
      </c>
      <c r="C425" s="210" t="s">
        <v>687</v>
      </c>
      <c r="D425" s="210" t="s">
        <v>331</v>
      </c>
      <c r="E425" s="210" t="s">
        <v>891</v>
      </c>
      <c r="F425" s="210" t="s">
        <v>1862</v>
      </c>
      <c r="G425" s="183" t="s">
        <v>473</v>
      </c>
      <c r="H425" s="180"/>
    </row>
    <row r="426" spans="1:8" ht="29.25" thickBot="1">
      <c r="A426" s="212" t="s">
        <v>374</v>
      </c>
      <c r="B426" s="213" t="s">
        <v>404</v>
      </c>
      <c r="C426" s="210" t="s">
        <v>689</v>
      </c>
      <c r="D426" s="210" t="s">
        <v>331</v>
      </c>
      <c r="E426" s="210" t="s">
        <v>891</v>
      </c>
      <c r="F426" s="210" t="s">
        <v>1862</v>
      </c>
      <c r="G426" s="183" t="s">
        <v>474</v>
      </c>
      <c r="H426" s="180"/>
    </row>
    <row r="427" spans="1:8" ht="15" thickBot="1">
      <c r="A427" s="212" t="s">
        <v>376</v>
      </c>
      <c r="B427" s="213" t="s">
        <v>475</v>
      </c>
      <c r="C427" s="210" t="s">
        <v>476</v>
      </c>
      <c r="D427" s="210" t="s">
        <v>477</v>
      </c>
      <c r="E427" s="210" t="s">
        <v>891</v>
      </c>
      <c r="F427" s="210" t="s">
        <v>1862</v>
      </c>
      <c r="G427" s="175" t="s">
        <v>1854</v>
      </c>
      <c r="H427" s="180"/>
    </row>
    <row r="428" spans="1:8" ht="15" customHeight="1" thickBot="1">
      <c r="A428" s="215"/>
      <c r="B428" s="211" t="s">
        <v>649</v>
      </c>
      <c r="C428" s="210"/>
      <c r="D428" s="210"/>
      <c r="E428" s="210"/>
      <c r="F428" s="210"/>
      <c r="G428" s="175"/>
      <c r="H428" s="180"/>
    </row>
    <row r="429" spans="1:8" ht="29.25" thickBot="1">
      <c r="A429" s="212" t="s">
        <v>302</v>
      </c>
      <c r="B429" s="212" t="s">
        <v>370</v>
      </c>
      <c r="C429" s="210" t="s">
        <v>371</v>
      </c>
      <c r="D429" s="210" t="s">
        <v>372</v>
      </c>
      <c r="E429" s="210" t="s">
        <v>891</v>
      </c>
      <c r="F429" s="210" t="s">
        <v>1936</v>
      </c>
      <c r="G429" s="175" t="s">
        <v>373</v>
      </c>
      <c r="H429" s="180"/>
    </row>
    <row r="430" spans="1:8" ht="29.25" thickBot="1">
      <c r="A430" s="212" t="s">
        <v>305</v>
      </c>
      <c r="B430" s="212" t="s">
        <v>375</v>
      </c>
      <c r="C430" s="210" t="s">
        <v>478</v>
      </c>
      <c r="D430" s="210" t="s">
        <v>372</v>
      </c>
      <c r="E430" s="210" t="s">
        <v>1805</v>
      </c>
      <c r="F430" s="210" t="s">
        <v>1972</v>
      </c>
      <c r="G430" s="175" t="s">
        <v>465</v>
      </c>
      <c r="H430" s="180"/>
    </row>
    <row r="431" spans="1:8" ht="15" thickBot="1">
      <c r="A431" s="212" t="s">
        <v>308</v>
      </c>
      <c r="B431" s="212" t="s">
        <v>377</v>
      </c>
      <c r="C431" s="210" t="s">
        <v>1349</v>
      </c>
      <c r="D431" s="210" t="s">
        <v>372</v>
      </c>
      <c r="E431" s="210" t="s">
        <v>891</v>
      </c>
      <c r="F431" s="210" t="s">
        <v>1973</v>
      </c>
      <c r="G431" s="175" t="s">
        <v>468</v>
      </c>
      <c r="H431" s="180"/>
    </row>
    <row r="432" spans="1:8" ht="15" thickBot="1">
      <c r="A432" s="212" t="s">
        <v>311</v>
      </c>
      <c r="B432" s="212" t="s">
        <v>379</v>
      </c>
      <c r="C432" s="210" t="s">
        <v>299</v>
      </c>
      <c r="D432" s="210" t="s">
        <v>372</v>
      </c>
      <c r="E432" s="210" t="s">
        <v>891</v>
      </c>
      <c r="F432" s="210" t="s">
        <v>491</v>
      </c>
      <c r="G432" s="175" t="s">
        <v>479</v>
      </c>
      <c r="H432" s="180"/>
    </row>
    <row r="433" spans="1:8" ht="15" thickBot="1">
      <c r="A433" s="212" t="s">
        <v>314</v>
      </c>
      <c r="B433" s="212" t="s">
        <v>381</v>
      </c>
      <c r="C433" s="210" t="s">
        <v>382</v>
      </c>
      <c r="D433" s="210" t="s">
        <v>383</v>
      </c>
      <c r="E433" s="210" t="s">
        <v>912</v>
      </c>
      <c r="F433" s="210" t="s">
        <v>1862</v>
      </c>
      <c r="G433" s="175" t="s">
        <v>480</v>
      </c>
      <c r="H433" s="180" t="s">
        <v>384</v>
      </c>
    </row>
    <row r="434" spans="1:8" ht="15" thickBot="1">
      <c r="A434" s="212" t="s">
        <v>316</v>
      </c>
      <c r="B434" s="212" t="s">
        <v>386</v>
      </c>
      <c r="C434" s="210" t="s">
        <v>387</v>
      </c>
      <c r="D434" s="210" t="s">
        <v>383</v>
      </c>
      <c r="E434" s="210" t="s">
        <v>912</v>
      </c>
      <c r="F434" s="210" t="s">
        <v>1862</v>
      </c>
      <c r="G434" s="175" t="s">
        <v>481</v>
      </c>
      <c r="H434" s="180" t="s">
        <v>384</v>
      </c>
    </row>
    <row r="435" spans="1:8" ht="15" thickBot="1">
      <c r="A435" s="212" t="s">
        <v>318</v>
      </c>
      <c r="B435" s="212" t="s">
        <v>389</v>
      </c>
      <c r="C435" s="210" t="s">
        <v>390</v>
      </c>
      <c r="D435" s="210" t="s">
        <v>383</v>
      </c>
      <c r="E435" s="210" t="s">
        <v>912</v>
      </c>
      <c r="F435" s="210" t="s">
        <v>1862</v>
      </c>
      <c r="G435" s="175" t="s">
        <v>474</v>
      </c>
      <c r="H435" s="180" t="s">
        <v>384</v>
      </c>
    </row>
    <row r="436" spans="1:8" ht="15" thickBot="1">
      <c r="A436" s="212" t="s">
        <v>321</v>
      </c>
      <c r="B436" s="212" t="s">
        <v>392</v>
      </c>
      <c r="C436" s="210" t="s">
        <v>393</v>
      </c>
      <c r="D436" s="210" t="s">
        <v>394</v>
      </c>
      <c r="E436" s="210" t="s">
        <v>891</v>
      </c>
      <c r="F436" s="210" t="s">
        <v>1862</v>
      </c>
      <c r="G436" s="175" t="s">
        <v>1901</v>
      </c>
      <c r="H436" s="180"/>
    </row>
    <row r="437" spans="1:8" ht="15.75" customHeight="1" thickBot="1">
      <c r="A437" s="215"/>
      <c r="B437" s="209" t="s">
        <v>444</v>
      </c>
      <c r="C437" s="210"/>
      <c r="D437" s="210"/>
      <c r="E437" s="210"/>
      <c r="F437" s="210"/>
      <c r="G437" s="175"/>
      <c r="H437" s="180"/>
    </row>
    <row r="438" spans="1:8" ht="15" customHeight="1" thickBot="1">
      <c r="A438" s="215"/>
      <c r="B438" s="211" t="s">
        <v>301</v>
      </c>
      <c r="C438" s="210"/>
      <c r="D438" s="210"/>
      <c r="E438" s="210"/>
      <c r="F438" s="210"/>
      <c r="G438" s="175"/>
      <c r="H438" s="180"/>
    </row>
    <row r="439" spans="1:8" ht="43.5" thickBot="1">
      <c r="A439" s="212" t="s">
        <v>302</v>
      </c>
      <c r="B439" s="212" t="s">
        <v>303</v>
      </c>
      <c r="C439" s="210" t="s">
        <v>304</v>
      </c>
      <c r="D439" s="210" t="s">
        <v>1808</v>
      </c>
      <c r="E439" s="210" t="s">
        <v>1359</v>
      </c>
      <c r="F439" s="210" t="s">
        <v>515</v>
      </c>
      <c r="G439" s="175" t="s">
        <v>1975</v>
      </c>
      <c r="H439" s="180"/>
    </row>
    <row r="440" spans="1:8" ht="29.25" thickBot="1">
      <c r="A440" s="212" t="s">
        <v>305</v>
      </c>
      <c r="B440" s="213" t="s">
        <v>306</v>
      </c>
      <c r="C440" s="210" t="s">
        <v>702</v>
      </c>
      <c r="D440" s="210" t="s">
        <v>307</v>
      </c>
      <c r="E440" s="210" t="s">
        <v>891</v>
      </c>
      <c r="F440" s="210" t="s">
        <v>914</v>
      </c>
      <c r="G440" s="175" t="s">
        <v>1901</v>
      </c>
      <c r="H440" s="180"/>
    </row>
    <row r="441" spans="1:8" ht="29.25" thickBot="1">
      <c r="A441" s="212" t="s">
        <v>308</v>
      </c>
      <c r="B441" s="213" t="s">
        <v>309</v>
      </c>
      <c r="C441" s="210" t="s">
        <v>310</v>
      </c>
      <c r="D441" s="210" t="s">
        <v>307</v>
      </c>
      <c r="E441" s="210" t="s">
        <v>891</v>
      </c>
      <c r="F441" s="210" t="s">
        <v>1862</v>
      </c>
      <c r="G441" s="175" t="s">
        <v>460</v>
      </c>
      <c r="H441" s="180"/>
    </row>
    <row r="442" spans="1:8" ht="29.25" thickBot="1">
      <c r="A442" s="212" t="s">
        <v>311</v>
      </c>
      <c r="B442" s="213" t="s">
        <v>312</v>
      </c>
      <c r="C442" s="210" t="s">
        <v>313</v>
      </c>
      <c r="D442" s="210" t="s">
        <v>307</v>
      </c>
      <c r="E442" s="210" t="s">
        <v>891</v>
      </c>
      <c r="F442" s="210" t="s">
        <v>432</v>
      </c>
      <c r="G442" s="175" t="s">
        <v>463</v>
      </c>
      <c r="H442" s="180"/>
    </row>
    <row r="443" spans="1:8" ht="29.25" thickBot="1">
      <c r="A443" s="212" t="s">
        <v>314</v>
      </c>
      <c r="B443" s="213" t="s">
        <v>315</v>
      </c>
      <c r="C443" s="210" t="s">
        <v>719</v>
      </c>
      <c r="D443" s="210" t="s">
        <v>307</v>
      </c>
      <c r="E443" s="210" t="s">
        <v>891</v>
      </c>
      <c r="F443" s="210" t="s">
        <v>1975</v>
      </c>
      <c r="G443" s="175" t="s">
        <v>461</v>
      </c>
      <c r="H443" s="180" t="s">
        <v>516</v>
      </c>
    </row>
    <row r="444" spans="1:8" ht="29.25" thickBot="1">
      <c r="A444" s="212" t="s">
        <v>316</v>
      </c>
      <c r="B444" s="213" t="s">
        <v>317</v>
      </c>
      <c r="C444" s="210" t="s">
        <v>717</v>
      </c>
      <c r="D444" s="210" t="s">
        <v>307</v>
      </c>
      <c r="E444" s="210" t="s">
        <v>891</v>
      </c>
      <c r="F444" s="210" t="s">
        <v>1975</v>
      </c>
      <c r="G444" s="175" t="s">
        <v>464</v>
      </c>
      <c r="H444" s="180"/>
    </row>
    <row r="445" spans="1:8" ht="29.25" thickBot="1">
      <c r="A445" s="212" t="s">
        <v>318</v>
      </c>
      <c r="B445" s="212" t="s">
        <v>319</v>
      </c>
      <c r="C445" s="210" t="s">
        <v>320</v>
      </c>
      <c r="D445" s="214" t="s">
        <v>307</v>
      </c>
      <c r="E445" s="210" t="s">
        <v>891</v>
      </c>
      <c r="F445" s="210" t="s">
        <v>491</v>
      </c>
      <c r="G445" s="175" t="s">
        <v>465</v>
      </c>
      <c r="H445" s="186" t="s">
        <v>517</v>
      </c>
    </row>
    <row r="446" spans="1:8" ht="29.25" thickBot="1">
      <c r="A446" s="212" t="s">
        <v>321</v>
      </c>
      <c r="B446" s="213" t="s">
        <v>322</v>
      </c>
      <c r="C446" s="210" t="s">
        <v>323</v>
      </c>
      <c r="D446" s="214" t="s">
        <v>307</v>
      </c>
      <c r="E446" s="210" t="s">
        <v>891</v>
      </c>
      <c r="F446" s="210" t="s">
        <v>492</v>
      </c>
      <c r="G446" s="175" t="s">
        <v>467</v>
      </c>
      <c r="H446" s="184"/>
    </row>
    <row r="447" spans="1:8" ht="15" thickBot="1">
      <c r="A447" s="212" t="s">
        <v>324</v>
      </c>
      <c r="B447" s="213" t="s">
        <v>325</v>
      </c>
      <c r="C447" s="210" t="s">
        <v>326</v>
      </c>
      <c r="D447" s="214" t="s">
        <v>307</v>
      </c>
      <c r="E447" s="210" t="s">
        <v>891</v>
      </c>
      <c r="F447" s="210" t="s">
        <v>491</v>
      </c>
      <c r="G447" s="175" t="s">
        <v>468</v>
      </c>
      <c r="H447" s="180"/>
    </row>
    <row r="448" spans="1:8" ht="15" customHeight="1" thickBot="1">
      <c r="A448" s="215"/>
      <c r="B448" s="211" t="s">
        <v>327</v>
      </c>
      <c r="C448" s="210"/>
      <c r="D448" s="214"/>
      <c r="E448" s="210"/>
      <c r="F448" s="210"/>
      <c r="G448" s="175"/>
      <c r="H448" s="180"/>
    </row>
    <row r="449" spans="1:8" ht="43.5" thickBot="1">
      <c r="A449" s="212" t="s">
        <v>302</v>
      </c>
      <c r="B449" s="216" t="s">
        <v>329</v>
      </c>
      <c r="C449" s="210" t="s">
        <v>330</v>
      </c>
      <c r="D449" s="210" t="s">
        <v>331</v>
      </c>
      <c r="E449" s="210" t="s">
        <v>916</v>
      </c>
      <c r="F449" s="210" t="s">
        <v>914</v>
      </c>
      <c r="G449" s="175" t="s">
        <v>518</v>
      </c>
      <c r="H449" s="184"/>
    </row>
    <row r="450" spans="1:8" ht="15" thickBot="1">
      <c r="A450" s="212" t="s">
        <v>305</v>
      </c>
      <c r="B450" s="212" t="s">
        <v>333</v>
      </c>
      <c r="C450" s="210" t="s">
        <v>334</v>
      </c>
      <c r="D450" s="210" t="s">
        <v>331</v>
      </c>
      <c r="E450" s="210" t="s">
        <v>891</v>
      </c>
      <c r="F450" s="210" t="s">
        <v>914</v>
      </c>
      <c r="G450" s="175" t="s">
        <v>471</v>
      </c>
      <c r="H450" s="180"/>
    </row>
    <row r="451" spans="1:8" ht="29.25" thickBot="1">
      <c r="A451" s="212" t="s">
        <v>308</v>
      </c>
      <c r="B451" s="213" t="s">
        <v>336</v>
      </c>
      <c r="C451" s="210" t="s">
        <v>337</v>
      </c>
      <c r="D451" s="210" t="s">
        <v>331</v>
      </c>
      <c r="E451" s="210" t="s">
        <v>891</v>
      </c>
      <c r="F451" s="210" t="s">
        <v>1961</v>
      </c>
      <c r="G451" s="175" t="s">
        <v>472</v>
      </c>
      <c r="H451" s="180"/>
    </row>
    <row r="452" spans="1:8" ht="29.25" thickBot="1">
      <c r="A452" s="212" t="s">
        <v>311</v>
      </c>
      <c r="B452" s="216" t="s">
        <v>339</v>
      </c>
      <c r="C452" s="210" t="s">
        <v>687</v>
      </c>
      <c r="D452" s="210" t="s">
        <v>331</v>
      </c>
      <c r="E452" s="210" t="s">
        <v>891</v>
      </c>
      <c r="F452" s="210" t="s">
        <v>914</v>
      </c>
      <c r="G452" s="175" t="s">
        <v>473</v>
      </c>
      <c r="H452" s="180"/>
    </row>
    <row r="453" spans="1:8" ht="57.75" thickBot="1">
      <c r="A453" s="212" t="s">
        <v>314</v>
      </c>
      <c r="B453" s="212" t="s">
        <v>341</v>
      </c>
      <c r="C453" s="210" t="s">
        <v>342</v>
      </c>
      <c r="D453" s="210" t="s">
        <v>343</v>
      </c>
      <c r="E453" s="210" t="s">
        <v>1359</v>
      </c>
      <c r="F453" s="210" t="s">
        <v>519</v>
      </c>
      <c r="G453" s="175" t="s">
        <v>520</v>
      </c>
      <c r="H453" s="182" t="s">
        <v>521</v>
      </c>
    </row>
    <row r="454" spans="1:8" ht="29.25" thickBot="1">
      <c r="A454" s="212" t="s">
        <v>316</v>
      </c>
      <c r="B454" s="216" t="s">
        <v>345</v>
      </c>
      <c r="C454" s="210" t="s">
        <v>346</v>
      </c>
      <c r="D454" s="210" t="s">
        <v>331</v>
      </c>
      <c r="E454" s="210" t="s">
        <v>891</v>
      </c>
      <c r="F454" s="210" t="s">
        <v>1952</v>
      </c>
      <c r="G454" s="183" t="s">
        <v>469</v>
      </c>
      <c r="H454" s="184"/>
    </row>
    <row r="455" spans="1:8" ht="15" customHeight="1" thickBot="1">
      <c r="A455" s="215"/>
      <c r="B455" s="211" t="s">
        <v>347</v>
      </c>
      <c r="C455" s="214"/>
      <c r="D455" s="217"/>
      <c r="E455" s="217"/>
      <c r="F455" s="217"/>
      <c r="G455" s="176"/>
      <c r="H455" s="185"/>
    </row>
    <row r="456" spans="1:8" ht="29.25" thickBot="1">
      <c r="A456" s="212" t="s">
        <v>302</v>
      </c>
      <c r="B456" s="213" t="s">
        <v>349</v>
      </c>
      <c r="C456" s="210" t="s">
        <v>693</v>
      </c>
      <c r="D456" s="214" t="s">
        <v>307</v>
      </c>
      <c r="E456" s="210" t="s">
        <v>891</v>
      </c>
      <c r="F456" s="210" t="s">
        <v>1862</v>
      </c>
      <c r="G456" s="183" t="s">
        <v>1930</v>
      </c>
      <c r="H456" s="184"/>
    </row>
    <row r="457" spans="1:8" ht="29.25" thickBot="1">
      <c r="A457" s="212" t="s">
        <v>305</v>
      </c>
      <c r="B457" s="212" t="s">
        <v>351</v>
      </c>
      <c r="C457" s="210" t="s">
        <v>695</v>
      </c>
      <c r="D457" s="214" t="s">
        <v>307</v>
      </c>
      <c r="E457" s="210" t="s">
        <v>891</v>
      </c>
      <c r="F457" s="210" t="s">
        <v>1862</v>
      </c>
      <c r="G457" s="183"/>
      <c r="H457" s="184"/>
    </row>
    <row r="458" spans="1:8" ht="15" thickBot="1">
      <c r="A458" s="212" t="s">
        <v>308</v>
      </c>
      <c r="B458" s="212" t="s">
        <v>353</v>
      </c>
      <c r="C458" s="210" t="s">
        <v>354</v>
      </c>
      <c r="D458" s="214" t="s">
        <v>307</v>
      </c>
      <c r="E458" s="210" t="s">
        <v>891</v>
      </c>
      <c r="F458" s="210" t="s">
        <v>1952</v>
      </c>
      <c r="G458" s="183"/>
      <c r="H458" s="184"/>
    </row>
    <row r="459" spans="1:8" ht="29.25" thickBot="1">
      <c r="A459" s="212" t="s">
        <v>311</v>
      </c>
      <c r="B459" s="212" t="s">
        <v>356</v>
      </c>
      <c r="C459" s="210" t="s">
        <v>1794</v>
      </c>
      <c r="D459" s="214" t="s">
        <v>307</v>
      </c>
      <c r="E459" s="210" t="s">
        <v>891</v>
      </c>
      <c r="F459" s="210" t="s">
        <v>1952</v>
      </c>
      <c r="G459" s="183"/>
      <c r="H459" s="184"/>
    </row>
    <row r="460" spans="1:8" ht="15" thickBot="1">
      <c r="A460" s="212" t="s">
        <v>314</v>
      </c>
      <c r="B460" s="212" t="s">
        <v>358</v>
      </c>
      <c r="C460" s="210" t="s">
        <v>359</v>
      </c>
      <c r="D460" s="214" t="s">
        <v>307</v>
      </c>
      <c r="E460" s="210" t="s">
        <v>891</v>
      </c>
      <c r="F460" s="210" t="s">
        <v>1952</v>
      </c>
      <c r="G460" s="183"/>
      <c r="H460" s="184"/>
    </row>
    <row r="461" spans="1:8" ht="29.25" thickBot="1">
      <c r="A461" s="212" t="s">
        <v>316</v>
      </c>
      <c r="B461" s="212" t="s">
        <v>361</v>
      </c>
      <c r="C461" s="210" t="s">
        <v>723</v>
      </c>
      <c r="D461" s="214" t="s">
        <v>307</v>
      </c>
      <c r="E461" s="210" t="s">
        <v>891</v>
      </c>
      <c r="F461" s="210" t="s">
        <v>1901</v>
      </c>
      <c r="G461" s="183"/>
      <c r="H461" s="184"/>
    </row>
    <row r="462" spans="1:8" ht="29.25" thickBot="1">
      <c r="A462" s="212" t="s">
        <v>318</v>
      </c>
      <c r="B462" s="212" t="s">
        <v>363</v>
      </c>
      <c r="C462" s="210" t="s">
        <v>364</v>
      </c>
      <c r="D462" s="214" t="s">
        <v>307</v>
      </c>
      <c r="E462" s="210" t="s">
        <v>891</v>
      </c>
      <c r="F462" s="210" t="s">
        <v>1901</v>
      </c>
      <c r="G462" s="183"/>
      <c r="H462" s="184"/>
    </row>
    <row r="463" spans="1:8" ht="15" customHeight="1" thickBot="1">
      <c r="A463" s="215"/>
      <c r="B463" s="211" t="s">
        <v>649</v>
      </c>
      <c r="C463" s="210"/>
      <c r="D463" s="210"/>
      <c r="E463" s="210"/>
      <c r="F463" s="210"/>
      <c r="G463" s="183"/>
      <c r="H463" s="184"/>
    </row>
    <row r="464" spans="1:8" ht="29.25" thickBot="1">
      <c r="A464" s="212" t="s">
        <v>302</v>
      </c>
      <c r="B464" s="212" t="s">
        <v>370</v>
      </c>
      <c r="C464" s="210" t="s">
        <v>371</v>
      </c>
      <c r="D464" s="210" t="s">
        <v>372</v>
      </c>
      <c r="E464" s="210" t="s">
        <v>891</v>
      </c>
      <c r="F464" s="210" t="s">
        <v>443</v>
      </c>
      <c r="G464" s="175" t="s">
        <v>373</v>
      </c>
      <c r="H464" s="180"/>
    </row>
    <row r="465" spans="1:8" ht="29.25" thickBot="1">
      <c r="A465" s="212" t="s">
        <v>305</v>
      </c>
      <c r="B465" s="212" t="s">
        <v>375</v>
      </c>
      <c r="C465" s="210" t="s">
        <v>478</v>
      </c>
      <c r="D465" s="210" t="s">
        <v>372</v>
      </c>
      <c r="E465" s="210" t="s">
        <v>1805</v>
      </c>
      <c r="F465" s="210" t="s">
        <v>1950</v>
      </c>
      <c r="G465" s="175" t="s">
        <v>465</v>
      </c>
      <c r="H465" s="180"/>
    </row>
    <row r="466" spans="1:8" ht="15" thickBot="1">
      <c r="A466" s="212" t="s">
        <v>308</v>
      </c>
      <c r="B466" s="212" t="s">
        <v>377</v>
      </c>
      <c r="C466" s="210" t="s">
        <v>1349</v>
      </c>
      <c r="D466" s="210" t="s">
        <v>372</v>
      </c>
      <c r="E466" s="210" t="s">
        <v>891</v>
      </c>
      <c r="F466" s="210" t="s">
        <v>522</v>
      </c>
      <c r="G466" s="175" t="s">
        <v>468</v>
      </c>
      <c r="H466" s="180"/>
    </row>
    <row r="467" spans="1:8" ht="15" thickBot="1">
      <c r="A467" s="212" t="s">
        <v>311</v>
      </c>
      <c r="B467" s="212" t="s">
        <v>379</v>
      </c>
      <c r="C467" s="210" t="s">
        <v>299</v>
      </c>
      <c r="D467" s="210" t="s">
        <v>372</v>
      </c>
      <c r="E467" s="210" t="s">
        <v>891</v>
      </c>
      <c r="F467" s="210" t="s">
        <v>523</v>
      </c>
      <c r="G467" s="175" t="s">
        <v>479</v>
      </c>
      <c r="H467" s="180"/>
    </row>
    <row r="468" spans="1:8" ht="15" thickBot="1">
      <c r="A468" s="212" t="s">
        <v>314</v>
      </c>
      <c r="B468" s="212" t="s">
        <v>381</v>
      </c>
      <c r="C468" s="210" t="s">
        <v>382</v>
      </c>
      <c r="D468" s="210" t="s">
        <v>383</v>
      </c>
      <c r="E468" s="210" t="s">
        <v>912</v>
      </c>
      <c r="F468" s="210" t="s">
        <v>1862</v>
      </c>
      <c r="G468" s="175" t="s">
        <v>480</v>
      </c>
      <c r="H468" s="180" t="s">
        <v>384</v>
      </c>
    </row>
    <row r="469" spans="1:8" ht="15" thickBot="1">
      <c r="A469" s="212" t="s">
        <v>316</v>
      </c>
      <c r="B469" s="212" t="s">
        <v>386</v>
      </c>
      <c r="C469" s="210" t="s">
        <v>387</v>
      </c>
      <c r="D469" s="210" t="s">
        <v>383</v>
      </c>
      <c r="E469" s="210" t="s">
        <v>912</v>
      </c>
      <c r="F469" s="210" t="s">
        <v>1862</v>
      </c>
      <c r="G469" s="175" t="s">
        <v>481</v>
      </c>
      <c r="H469" s="180" t="s">
        <v>384</v>
      </c>
    </row>
    <row r="470" spans="1:8" ht="15" thickBot="1">
      <c r="A470" s="212" t="s">
        <v>318</v>
      </c>
      <c r="B470" s="212" t="s">
        <v>389</v>
      </c>
      <c r="C470" s="210" t="s">
        <v>390</v>
      </c>
      <c r="D470" s="210" t="s">
        <v>383</v>
      </c>
      <c r="E470" s="210" t="s">
        <v>912</v>
      </c>
      <c r="F470" s="210" t="s">
        <v>1862</v>
      </c>
      <c r="G470" s="175" t="s">
        <v>474</v>
      </c>
      <c r="H470" s="180" t="s">
        <v>384</v>
      </c>
    </row>
    <row r="471" spans="1:8" ht="15" thickBot="1">
      <c r="A471" s="212" t="s">
        <v>321</v>
      </c>
      <c r="B471" s="212" t="s">
        <v>392</v>
      </c>
      <c r="C471" s="210" t="s">
        <v>393</v>
      </c>
      <c r="D471" s="210" t="s">
        <v>394</v>
      </c>
      <c r="E471" s="210" t="s">
        <v>891</v>
      </c>
      <c r="F471" s="210" t="s">
        <v>1862</v>
      </c>
      <c r="G471" s="175" t="s">
        <v>1901</v>
      </c>
      <c r="H471" s="180"/>
    </row>
    <row r="472" spans="1:8" ht="15.75" customHeight="1" thickBot="1">
      <c r="A472" s="215"/>
      <c r="B472" s="209" t="s">
        <v>456</v>
      </c>
      <c r="C472" s="210"/>
      <c r="D472" s="210"/>
      <c r="E472" s="210"/>
      <c r="F472" s="210"/>
      <c r="G472" s="183"/>
      <c r="H472" s="184"/>
    </row>
    <row r="473" spans="1:8" ht="15" customHeight="1" thickBot="1">
      <c r="A473" s="215"/>
      <c r="B473" s="211" t="s">
        <v>301</v>
      </c>
      <c r="C473" s="210"/>
      <c r="D473" s="210"/>
      <c r="E473" s="210"/>
      <c r="F473" s="210"/>
      <c r="G473" s="183"/>
      <c r="H473" s="184"/>
    </row>
    <row r="474" spans="1:8" ht="43.5" thickBot="1">
      <c r="A474" s="212" t="s">
        <v>302</v>
      </c>
      <c r="B474" s="212" t="s">
        <v>303</v>
      </c>
      <c r="C474" s="210" t="s">
        <v>304</v>
      </c>
      <c r="D474" s="210" t="s">
        <v>1808</v>
      </c>
      <c r="E474" s="210" t="s">
        <v>1359</v>
      </c>
      <c r="F474" s="210" t="s">
        <v>524</v>
      </c>
      <c r="G474" s="175" t="s">
        <v>1975</v>
      </c>
      <c r="H474" s="184"/>
    </row>
    <row r="475" spans="1:8" ht="29.25" thickBot="1">
      <c r="A475" s="212" t="s">
        <v>305</v>
      </c>
      <c r="B475" s="213" t="s">
        <v>306</v>
      </c>
      <c r="C475" s="210" t="s">
        <v>702</v>
      </c>
      <c r="D475" s="210" t="s">
        <v>307</v>
      </c>
      <c r="E475" s="210" t="s">
        <v>891</v>
      </c>
      <c r="F475" s="210" t="s">
        <v>1901</v>
      </c>
      <c r="G475" s="175" t="s">
        <v>1901</v>
      </c>
      <c r="H475" s="184"/>
    </row>
    <row r="476" spans="1:8" ht="29.25" thickBot="1">
      <c r="A476" s="212" t="s">
        <v>308</v>
      </c>
      <c r="B476" s="213" t="s">
        <v>309</v>
      </c>
      <c r="C476" s="210" t="s">
        <v>310</v>
      </c>
      <c r="D476" s="210" t="s">
        <v>307</v>
      </c>
      <c r="E476" s="210" t="s">
        <v>891</v>
      </c>
      <c r="F476" s="210" t="s">
        <v>1862</v>
      </c>
      <c r="G476" s="175" t="s">
        <v>460</v>
      </c>
      <c r="H476" s="184"/>
    </row>
    <row r="477" spans="1:8" ht="29.25" thickBot="1">
      <c r="A477" s="212" t="s">
        <v>311</v>
      </c>
      <c r="B477" s="213" t="s">
        <v>312</v>
      </c>
      <c r="C477" s="210" t="s">
        <v>313</v>
      </c>
      <c r="D477" s="210" t="s">
        <v>307</v>
      </c>
      <c r="E477" s="210" t="s">
        <v>891</v>
      </c>
      <c r="F477" s="210" t="s">
        <v>1904</v>
      </c>
      <c r="G477" s="175" t="s">
        <v>463</v>
      </c>
      <c r="H477" s="184"/>
    </row>
    <row r="478" spans="1:8" ht="29.25" thickBot="1">
      <c r="A478" s="212" t="s">
        <v>314</v>
      </c>
      <c r="B478" s="213" t="s">
        <v>315</v>
      </c>
      <c r="C478" s="210" t="s">
        <v>719</v>
      </c>
      <c r="D478" s="210" t="s">
        <v>307</v>
      </c>
      <c r="E478" s="210" t="s">
        <v>891</v>
      </c>
      <c r="F478" s="210" t="s">
        <v>1862</v>
      </c>
      <c r="G478" s="175" t="s">
        <v>461</v>
      </c>
      <c r="H478" s="180" t="s">
        <v>525</v>
      </c>
    </row>
    <row r="479" spans="1:8" ht="29.25" thickBot="1">
      <c r="A479" s="212" t="s">
        <v>316</v>
      </c>
      <c r="B479" s="213" t="s">
        <v>317</v>
      </c>
      <c r="C479" s="210" t="s">
        <v>717</v>
      </c>
      <c r="D479" s="210" t="s">
        <v>307</v>
      </c>
      <c r="E479" s="210" t="s">
        <v>891</v>
      </c>
      <c r="F479" s="210" t="s">
        <v>1978</v>
      </c>
      <c r="G479" s="175" t="s">
        <v>464</v>
      </c>
      <c r="H479" s="184"/>
    </row>
    <row r="480" spans="1:8" ht="15" thickBot="1">
      <c r="A480" s="212" t="s">
        <v>318</v>
      </c>
      <c r="B480" s="212" t="s">
        <v>319</v>
      </c>
      <c r="C480" s="210" t="s">
        <v>320</v>
      </c>
      <c r="D480" s="214" t="s">
        <v>307</v>
      </c>
      <c r="E480" s="210" t="s">
        <v>891</v>
      </c>
      <c r="F480" s="210" t="s">
        <v>1904</v>
      </c>
      <c r="G480" s="175" t="s">
        <v>465</v>
      </c>
      <c r="H480" s="184"/>
    </row>
    <row r="481" spans="1:8" ht="29.25" thickBot="1">
      <c r="A481" s="212" t="s">
        <v>321</v>
      </c>
      <c r="B481" s="213" t="s">
        <v>322</v>
      </c>
      <c r="C481" s="210" t="s">
        <v>323</v>
      </c>
      <c r="D481" s="214" t="s">
        <v>307</v>
      </c>
      <c r="E481" s="210" t="s">
        <v>891</v>
      </c>
      <c r="F481" s="210" t="s">
        <v>490</v>
      </c>
      <c r="G481" s="175" t="s">
        <v>467</v>
      </c>
      <c r="H481" s="184"/>
    </row>
    <row r="482" spans="1:8" ht="15" thickBot="1">
      <c r="A482" s="212" t="s">
        <v>324</v>
      </c>
      <c r="B482" s="213" t="s">
        <v>325</v>
      </c>
      <c r="C482" s="210" t="s">
        <v>326</v>
      </c>
      <c r="D482" s="214" t="s">
        <v>307</v>
      </c>
      <c r="E482" s="210" t="s">
        <v>891</v>
      </c>
      <c r="F482" s="210" t="s">
        <v>1904</v>
      </c>
      <c r="G482" s="175" t="s">
        <v>468</v>
      </c>
      <c r="H482" s="184"/>
    </row>
    <row r="483" spans="1:8" ht="15" customHeight="1" thickBot="1">
      <c r="A483" s="215"/>
      <c r="B483" s="211" t="s">
        <v>396</v>
      </c>
      <c r="C483" s="210"/>
      <c r="D483" s="210"/>
      <c r="E483" s="210"/>
      <c r="F483" s="210"/>
      <c r="G483" s="183"/>
      <c r="H483" s="184"/>
    </row>
    <row r="484" spans="1:8" ht="15" thickBot="1">
      <c r="A484" s="212" t="s">
        <v>328</v>
      </c>
      <c r="B484" s="213" t="s">
        <v>397</v>
      </c>
      <c r="C484" s="210" t="s">
        <v>398</v>
      </c>
      <c r="D484" s="210" t="s">
        <v>331</v>
      </c>
      <c r="E484" s="210" t="s">
        <v>916</v>
      </c>
      <c r="F484" s="210" t="s">
        <v>1862</v>
      </c>
      <c r="G484" s="183" t="s">
        <v>1979</v>
      </c>
      <c r="H484" s="184"/>
    </row>
    <row r="485" spans="1:8" ht="29.25" thickBot="1">
      <c r="A485" s="212" t="s">
        <v>332</v>
      </c>
      <c r="B485" s="216" t="s">
        <v>345</v>
      </c>
      <c r="C485" s="210" t="s">
        <v>346</v>
      </c>
      <c r="D485" s="210" t="s">
        <v>331</v>
      </c>
      <c r="E485" s="210" t="s">
        <v>891</v>
      </c>
      <c r="F485" s="210" t="s">
        <v>1862</v>
      </c>
      <c r="G485" s="183" t="s">
        <v>469</v>
      </c>
      <c r="H485" s="184"/>
    </row>
    <row r="486" spans="1:8" ht="29.25" thickBot="1">
      <c r="A486" s="212" t="s">
        <v>335</v>
      </c>
      <c r="B486" s="213" t="s">
        <v>399</v>
      </c>
      <c r="C486" s="210" t="s">
        <v>400</v>
      </c>
      <c r="D486" s="210" t="s">
        <v>331</v>
      </c>
      <c r="E486" s="210" t="s">
        <v>891</v>
      </c>
      <c r="F486" s="210" t="s">
        <v>1862</v>
      </c>
      <c r="G486" s="183" t="s">
        <v>471</v>
      </c>
      <c r="H486" s="184"/>
    </row>
    <row r="487" spans="1:8" ht="29.25" thickBot="1">
      <c r="A487" s="212" t="s">
        <v>338</v>
      </c>
      <c r="B487" s="213" t="s">
        <v>401</v>
      </c>
      <c r="C487" s="210" t="s">
        <v>402</v>
      </c>
      <c r="D487" s="210" t="s">
        <v>331</v>
      </c>
      <c r="E487" s="210" t="s">
        <v>891</v>
      </c>
      <c r="F487" s="210" t="s">
        <v>1854</v>
      </c>
      <c r="G487" s="183" t="s">
        <v>472</v>
      </c>
      <c r="H487" s="184"/>
    </row>
    <row r="488" spans="1:8" ht="29.25" thickBot="1">
      <c r="A488" s="212" t="s">
        <v>340</v>
      </c>
      <c r="B488" s="216" t="s">
        <v>403</v>
      </c>
      <c r="C488" s="210" t="s">
        <v>687</v>
      </c>
      <c r="D488" s="210" t="s">
        <v>331</v>
      </c>
      <c r="E488" s="210" t="s">
        <v>891</v>
      </c>
      <c r="F488" s="210" t="s">
        <v>1862</v>
      </c>
      <c r="G488" s="183" t="s">
        <v>473</v>
      </c>
      <c r="H488" s="184"/>
    </row>
    <row r="489" spans="1:8" ht="29.25" thickBot="1">
      <c r="A489" s="212" t="s">
        <v>344</v>
      </c>
      <c r="B489" s="213" t="s">
        <v>404</v>
      </c>
      <c r="C489" s="210" t="s">
        <v>689</v>
      </c>
      <c r="D489" s="210" t="s">
        <v>331</v>
      </c>
      <c r="E489" s="210" t="s">
        <v>891</v>
      </c>
      <c r="F489" s="210" t="s">
        <v>1862</v>
      </c>
      <c r="G489" s="183" t="s">
        <v>474</v>
      </c>
      <c r="H489" s="184"/>
    </row>
    <row r="490" spans="1:8" ht="15" customHeight="1" thickBot="1">
      <c r="A490" s="215"/>
      <c r="B490" s="211" t="s">
        <v>649</v>
      </c>
      <c r="C490" s="210"/>
      <c r="D490" s="210"/>
      <c r="E490" s="210"/>
      <c r="F490" s="210"/>
      <c r="G490" s="183"/>
      <c r="H490" s="184"/>
    </row>
    <row r="491" spans="1:8" ht="29.25" thickBot="1">
      <c r="A491" s="212" t="s">
        <v>302</v>
      </c>
      <c r="B491" s="212" t="s">
        <v>370</v>
      </c>
      <c r="C491" s="210" t="s">
        <v>371</v>
      </c>
      <c r="D491" s="210" t="s">
        <v>372</v>
      </c>
      <c r="E491" s="210" t="s">
        <v>891</v>
      </c>
      <c r="F491" s="210" t="s">
        <v>490</v>
      </c>
      <c r="G491" s="175" t="s">
        <v>373</v>
      </c>
      <c r="H491" s="180"/>
    </row>
    <row r="492" spans="1:8" ht="29.25" thickBot="1">
      <c r="A492" s="212" t="s">
        <v>305</v>
      </c>
      <c r="B492" s="212" t="s">
        <v>375</v>
      </c>
      <c r="C492" s="210" t="s">
        <v>478</v>
      </c>
      <c r="D492" s="210" t="s">
        <v>372</v>
      </c>
      <c r="E492" s="210" t="s">
        <v>1805</v>
      </c>
      <c r="F492" s="210" t="s">
        <v>526</v>
      </c>
      <c r="G492" s="175" t="s">
        <v>465</v>
      </c>
      <c r="H492" s="180"/>
    </row>
    <row r="493" spans="1:8" ht="15" thickBot="1">
      <c r="A493" s="212" t="s">
        <v>308</v>
      </c>
      <c r="B493" s="212" t="s">
        <v>377</v>
      </c>
      <c r="C493" s="210" t="s">
        <v>1349</v>
      </c>
      <c r="D493" s="210" t="s">
        <v>372</v>
      </c>
      <c r="E493" s="210" t="s">
        <v>891</v>
      </c>
      <c r="F493" s="210" t="s">
        <v>527</v>
      </c>
      <c r="G493" s="175" t="s">
        <v>468</v>
      </c>
      <c r="H493" s="180"/>
    </row>
    <row r="494" spans="1:8" ht="15" thickBot="1">
      <c r="A494" s="212" t="s">
        <v>311</v>
      </c>
      <c r="B494" s="212" t="s">
        <v>379</v>
      </c>
      <c r="C494" s="210" t="s">
        <v>299</v>
      </c>
      <c r="D494" s="210" t="s">
        <v>372</v>
      </c>
      <c r="E494" s="210" t="s">
        <v>891</v>
      </c>
      <c r="F494" s="210" t="s">
        <v>1904</v>
      </c>
      <c r="G494" s="175" t="s">
        <v>479</v>
      </c>
      <c r="H494" s="180"/>
    </row>
    <row r="495" spans="1:8" ht="15" thickBot="1">
      <c r="A495" s="212" t="s">
        <v>314</v>
      </c>
      <c r="B495" s="212" t="s">
        <v>381</v>
      </c>
      <c r="C495" s="210" t="s">
        <v>382</v>
      </c>
      <c r="D495" s="210" t="s">
        <v>383</v>
      </c>
      <c r="E495" s="210" t="s">
        <v>912</v>
      </c>
      <c r="F495" s="210" t="s">
        <v>1862</v>
      </c>
      <c r="G495" s="175" t="s">
        <v>480</v>
      </c>
      <c r="H495" s="180" t="s">
        <v>384</v>
      </c>
    </row>
    <row r="496" spans="1:8" ht="15" thickBot="1">
      <c r="A496" s="212" t="s">
        <v>316</v>
      </c>
      <c r="B496" s="212" t="s">
        <v>386</v>
      </c>
      <c r="C496" s="210" t="s">
        <v>387</v>
      </c>
      <c r="D496" s="210" t="s">
        <v>383</v>
      </c>
      <c r="E496" s="210" t="s">
        <v>912</v>
      </c>
      <c r="F496" s="210" t="s">
        <v>1862</v>
      </c>
      <c r="G496" s="175" t="s">
        <v>481</v>
      </c>
      <c r="H496" s="180" t="s">
        <v>384</v>
      </c>
    </row>
    <row r="497" spans="1:8" ht="15" thickBot="1">
      <c r="A497" s="212" t="s">
        <v>318</v>
      </c>
      <c r="B497" s="212" t="s">
        <v>389</v>
      </c>
      <c r="C497" s="210" t="s">
        <v>390</v>
      </c>
      <c r="D497" s="210" t="s">
        <v>383</v>
      </c>
      <c r="E497" s="210" t="s">
        <v>912</v>
      </c>
      <c r="F497" s="210" t="s">
        <v>1862</v>
      </c>
      <c r="G497" s="175" t="s">
        <v>474</v>
      </c>
      <c r="H497" s="180" t="s">
        <v>384</v>
      </c>
    </row>
    <row r="498" spans="1:8" ht="15" thickBot="1">
      <c r="A498" s="212" t="s">
        <v>321</v>
      </c>
      <c r="B498" s="212" t="s">
        <v>392</v>
      </c>
      <c r="C498" s="210" t="s">
        <v>393</v>
      </c>
      <c r="D498" s="210" t="s">
        <v>394</v>
      </c>
      <c r="E498" s="210" t="s">
        <v>891</v>
      </c>
      <c r="F498" s="210" t="s">
        <v>1862</v>
      </c>
      <c r="G498" s="175" t="s">
        <v>1901</v>
      </c>
      <c r="H498" s="180"/>
    </row>
    <row r="499" spans="1:8" ht="15.75" customHeight="1" thickBot="1">
      <c r="A499" s="215"/>
      <c r="B499" s="209" t="s">
        <v>528</v>
      </c>
      <c r="C499" s="210"/>
      <c r="D499" s="210"/>
      <c r="E499" s="210"/>
      <c r="F499" s="210"/>
      <c r="G499" s="183"/>
      <c r="H499" s="184"/>
    </row>
    <row r="500" spans="1:8" ht="15" customHeight="1" thickBot="1">
      <c r="A500" s="215"/>
      <c r="B500" s="211" t="s">
        <v>301</v>
      </c>
      <c r="C500" s="210"/>
      <c r="D500" s="210"/>
      <c r="E500" s="210"/>
      <c r="F500" s="210"/>
      <c r="G500" s="183"/>
      <c r="H500" s="184"/>
    </row>
    <row r="501" spans="1:8" ht="43.5" thickBot="1">
      <c r="A501" s="212" t="s">
        <v>302</v>
      </c>
      <c r="B501" s="212" t="s">
        <v>303</v>
      </c>
      <c r="C501" s="210" t="s">
        <v>304</v>
      </c>
      <c r="D501" s="210" t="s">
        <v>1808</v>
      </c>
      <c r="E501" s="210" t="s">
        <v>1359</v>
      </c>
      <c r="F501" s="210" t="s">
        <v>524</v>
      </c>
      <c r="G501" s="175" t="s">
        <v>1975</v>
      </c>
      <c r="H501" s="180"/>
    </row>
    <row r="502" spans="1:8" ht="29.25" thickBot="1">
      <c r="A502" s="212" t="s">
        <v>305</v>
      </c>
      <c r="B502" s="213" t="s">
        <v>312</v>
      </c>
      <c r="C502" s="210" t="s">
        <v>313</v>
      </c>
      <c r="D502" s="210" t="s">
        <v>307</v>
      </c>
      <c r="E502" s="210" t="s">
        <v>891</v>
      </c>
      <c r="F502" s="210" t="s">
        <v>1907</v>
      </c>
      <c r="G502" s="175" t="s">
        <v>463</v>
      </c>
      <c r="H502" s="180"/>
    </row>
    <row r="503" spans="1:8" ht="51.75" thickBot="1">
      <c r="A503" s="212" t="s">
        <v>308</v>
      </c>
      <c r="B503" s="212" t="s">
        <v>319</v>
      </c>
      <c r="C503" s="210" t="s">
        <v>320</v>
      </c>
      <c r="D503" s="214" t="s">
        <v>307</v>
      </c>
      <c r="E503" s="210" t="s">
        <v>891</v>
      </c>
      <c r="F503" s="210" t="s">
        <v>1907</v>
      </c>
      <c r="G503" s="175" t="s">
        <v>465</v>
      </c>
      <c r="H503" s="187" t="s">
        <v>529</v>
      </c>
    </row>
    <row r="504" spans="1:8" ht="29.25" thickBot="1">
      <c r="A504" s="212" t="s">
        <v>311</v>
      </c>
      <c r="B504" s="213" t="s">
        <v>322</v>
      </c>
      <c r="C504" s="210" t="s">
        <v>323</v>
      </c>
      <c r="D504" s="214" t="s">
        <v>307</v>
      </c>
      <c r="E504" s="210" t="s">
        <v>891</v>
      </c>
      <c r="F504" s="210" t="s">
        <v>1936</v>
      </c>
      <c r="G504" s="175" t="s">
        <v>467</v>
      </c>
      <c r="H504" s="184"/>
    </row>
    <row r="505" spans="1:8" ht="15" thickBot="1">
      <c r="A505" s="212" t="s">
        <v>314</v>
      </c>
      <c r="B505" s="213" t="s">
        <v>325</v>
      </c>
      <c r="C505" s="210" t="s">
        <v>326</v>
      </c>
      <c r="D505" s="214" t="s">
        <v>307</v>
      </c>
      <c r="E505" s="210" t="s">
        <v>891</v>
      </c>
      <c r="F505" s="210" t="s">
        <v>1907</v>
      </c>
      <c r="G505" s="175" t="s">
        <v>468</v>
      </c>
      <c r="H505" s="180"/>
    </row>
    <row r="506" spans="1:8" ht="15" customHeight="1" thickBot="1">
      <c r="A506" s="215"/>
      <c r="B506" s="211" t="s">
        <v>649</v>
      </c>
      <c r="C506" s="210"/>
      <c r="D506" s="210"/>
      <c r="E506" s="210"/>
      <c r="F506" s="210"/>
      <c r="G506" s="183"/>
      <c r="H506" s="184"/>
    </row>
    <row r="507" spans="1:8" ht="29.25" thickBot="1">
      <c r="A507" s="212" t="s">
        <v>316</v>
      </c>
      <c r="B507" s="212" t="s">
        <v>370</v>
      </c>
      <c r="C507" s="210" t="s">
        <v>371</v>
      </c>
      <c r="D507" s="210" t="s">
        <v>372</v>
      </c>
      <c r="E507" s="210" t="s">
        <v>891</v>
      </c>
      <c r="F507" s="210" t="s">
        <v>1983</v>
      </c>
      <c r="G507" s="175" t="s">
        <v>373</v>
      </c>
      <c r="H507" s="180"/>
    </row>
    <row r="508" spans="1:8" ht="29.25" thickBot="1">
      <c r="A508" s="212" t="s">
        <v>318</v>
      </c>
      <c r="B508" s="212" t="s">
        <v>375</v>
      </c>
      <c r="C508" s="210" t="s">
        <v>478</v>
      </c>
      <c r="D508" s="210" t="s">
        <v>372</v>
      </c>
      <c r="E508" s="210" t="s">
        <v>1805</v>
      </c>
      <c r="F508" s="210" t="s">
        <v>530</v>
      </c>
      <c r="G508" s="175" t="s">
        <v>465</v>
      </c>
      <c r="H508" s="180"/>
    </row>
    <row r="509" spans="1:8" ht="15" thickBot="1">
      <c r="A509" s="212" t="s">
        <v>321</v>
      </c>
      <c r="B509" s="212" t="s">
        <v>377</v>
      </c>
      <c r="C509" s="210" t="s">
        <v>1349</v>
      </c>
      <c r="D509" s="210" t="s">
        <v>372</v>
      </c>
      <c r="E509" s="210" t="s">
        <v>891</v>
      </c>
      <c r="F509" s="210" t="s">
        <v>531</v>
      </c>
      <c r="G509" s="175" t="s">
        <v>468</v>
      </c>
      <c r="H509" s="180"/>
    </row>
    <row r="510" spans="1:8" ht="15" thickBot="1">
      <c r="A510" s="212" t="s">
        <v>324</v>
      </c>
      <c r="B510" s="212" t="s">
        <v>379</v>
      </c>
      <c r="C510" s="210" t="s">
        <v>299</v>
      </c>
      <c r="D510" s="210" t="s">
        <v>372</v>
      </c>
      <c r="E510" s="210" t="s">
        <v>891</v>
      </c>
      <c r="F510" s="210" t="s">
        <v>1907</v>
      </c>
      <c r="G510" s="175" t="s">
        <v>479</v>
      </c>
      <c r="H510" s="180"/>
    </row>
    <row r="511" spans="1:8" ht="15" thickBot="1">
      <c r="A511" s="212" t="s">
        <v>328</v>
      </c>
      <c r="B511" s="212" t="s">
        <v>381</v>
      </c>
      <c r="C511" s="210" t="s">
        <v>382</v>
      </c>
      <c r="D511" s="210" t="s">
        <v>383</v>
      </c>
      <c r="E511" s="210" t="s">
        <v>912</v>
      </c>
      <c r="F511" s="210" t="s">
        <v>1862</v>
      </c>
      <c r="G511" s="175" t="s">
        <v>480</v>
      </c>
      <c r="H511" s="180" t="s">
        <v>384</v>
      </c>
    </row>
    <row r="512" spans="1:8" ht="15" thickBot="1">
      <c r="A512" s="212" t="s">
        <v>332</v>
      </c>
      <c r="B512" s="212" t="s">
        <v>386</v>
      </c>
      <c r="C512" s="210" t="s">
        <v>387</v>
      </c>
      <c r="D512" s="210" t="s">
        <v>383</v>
      </c>
      <c r="E512" s="210" t="s">
        <v>912</v>
      </c>
      <c r="F512" s="210" t="s">
        <v>1862</v>
      </c>
      <c r="G512" s="175" t="s">
        <v>481</v>
      </c>
      <c r="H512" s="180" t="s">
        <v>384</v>
      </c>
    </row>
    <row r="513" spans="1:8" ht="15" thickBot="1">
      <c r="A513" s="212" t="s">
        <v>335</v>
      </c>
      <c r="B513" s="212" t="s">
        <v>389</v>
      </c>
      <c r="C513" s="210" t="s">
        <v>390</v>
      </c>
      <c r="D513" s="210" t="s">
        <v>383</v>
      </c>
      <c r="E513" s="210" t="s">
        <v>912</v>
      </c>
      <c r="F513" s="210" t="s">
        <v>1862</v>
      </c>
      <c r="G513" s="175" t="s">
        <v>474</v>
      </c>
      <c r="H513" s="180" t="s">
        <v>384</v>
      </c>
    </row>
    <row r="514" spans="1:8" ht="15" thickBot="1">
      <c r="A514" s="212" t="s">
        <v>338</v>
      </c>
      <c r="B514" s="212" t="s">
        <v>392</v>
      </c>
      <c r="C514" s="210" t="s">
        <v>393</v>
      </c>
      <c r="D514" s="210" t="s">
        <v>394</v>
      </c>
      <c r="E514" s="210" t="s">
        <v>891</v>
      </c>
      <c r="F514" s="210" t="s">
        <v>1862</v>
      </c>
      <c r="G514" s="175" t="s">
        <v>1901</v>
      </c>
      <c r="H514" s="180"/>
    </row>
    <row r="515" spans="1:8" ht="15.75" customHeight="1" thickBot="1">
      <c r="A515" s="215"/>
      <c r="B515" s="209" t="s">
        <v>457</v>
      </c>
      <c r="C515" s="210"/>
      <c r="D515" s="210"/>
      <c r="E515" s="210"/>
      <c r="F515" s="210"/>
      <c r="G515" s="183"/>
      <c r="H515" s="184"/>
    </row>
    <row r="516" spans="1:8" ht="15" customHeight="1" thickBot="1">
      <c r="A516" s="215"/>
      <c r="B516" s="211" t="s">
        <v>301</v>
      </c>
      <c r="C516" s="210"/>
      <c r="D516" s="210"/>
      <c r="E516" s="210"/>
      <c r="F516" s="210"/>
      <c r="G516" s="175"/>
      <c r="H516" s="180"/>
    </row>
    <row r="517" spans="1:8" ht="43.5" thickBot="1">
      <c r="A517" s="212" t="s">
        <v>406</v>
      </c>
      <c r="B517" s="212" t="s">
        <v>303</v>
      </c>
      <c r="C517" s="210" t="s">
        <v>304</v>
      </c>
      <c r="D517" s="210" t="s">
        <v>1808</v>
      </c>
      <c r="E517" s="210" t="s">
        <v>1359</v>
      </c>
      <c r="F517" s="210" t="s">
        <v>914</v>
      </c>
      <c r="G517" s="175" t="s">
        <v>1975</v>
      </c>
      <c r="H517" s="180"/>
    </row>
    <row r="518" spans="1:8" ht="29.25" thickBot="1">
      <c r="A518" s="212" t="s">
        <v>305</v>
      </c>
      <c r="B518" s="213" t="s">
        <v>306</v>
      </c>
      <c r="C518" s="210" t="s">
        <v>702</v>
      </c>
      <c r="D518" s="210" t="s">
        <v>307</v>
      </c>
      <c r="E518" s="210" t="s">
        <v>891</v>
      </c>
      <c r="F518" s="210" t="s">
        <v>1988</v>
      </c>
      <c r="G518" s="175" t="s">
        <v>1901</v>
      </c>
      <c r="H518" s="180"/>
    </row>
    <row r="519" spans="1:8" ht="29.25" thickBot="1">
      <c r="A519" s="212" t="s">
        <v>308</v>
      </c>
      <c r="B519" s="213" t="s">
        <v>312</v>
      </c>
      <c r="C519" s="210" t="s">
        <v>313</v>
      </c>
      <c r="D519" s="210" t="s">
        <v>307</v>
      </c>
      <c r="E519" s="210" t="s">
        <v>891</v>
      </c>
      <c r="F519" s="210" t="s">
        <v>1941</v>
      </c>
      <c r="G519" s="175" t="s">
        <v>463</v>
      </c>
      <c r="H519" s="180" t="s">
        <v>532</v>
      </c>
    </row>
    <row r="520" spans="1:8" ht="29.25" thickBot="1">
      <c r="A520" s="212" t="s">
        <v>311</v>
      </c>
      <c r="B520" s="213" t="s">
        <v>315</v>
      </c>
      <c r="C520" s="210" t="s">
        <v>719</v>
      </c>
      <c r="D520" s="210" t="s">
        <v>307</v>
      </c>
      <c r="E520" s="210" t="s">
        <v>891</v>
      </c>
      <c r="F520" s="210" t="s">
        <v>1974</v>
      </c>
      <c r="G520" s="175" t="s">
        <v>461</v>
      </c>
      <c r="H520" s="180" t="s">
        <v>533</v>
      </c>
    </row>
    <row r="521" spans="1:8" ht="29.25" thickBot="1">
      <c r="A521" s="212" t="s">
        <v>314</v>
      </c>
      <c r="B521" s="213" t="s">
        <v>317</v>
      </c>
      <c r="C521" s="210" t="s">
        <v>717</v>
      </c>
      <c r="D521" s="210" t="s">
        <v>307</v>
      </c>
      <c r="E521" s="210" t="s">
        <v>891</v>
      </c>
      <c r="F521" s="210" t="s">
        <v>1974</v>
      </c>
      <c r="G521" s="175" t="s">
        <v>464</v>
      </c>
      <c r="H521" s="180" t="s">
        <v>533</v>
      </c>
    </row>
    <row r="522" spans="1:8" ht="29.25" thickBot="1">
      <c r="A522" s="212" t="s">
        <v>316</v>
      </c>
      <c r="B522" s="213" t="s">
        <v>309</v>
      </c>
      <c r="C522" s="210" t="s">
        <v>310</v>
      </c>
      <c r="D522" s="210" t="s">
        <v>307</v>
      </c>
      <c r="E522" s="210" t="s">
        <v>891</v>
      </c>
      <c r="F522" s="210" t="s">
        <v>1862</v>
      </c>
      <c r="G522" s="175" t="s">
        <v>460</v>
      </c>
      <c r="H522" s="180"/>
    </row>
    <row r="523" spans="1:8" ht="15" thickBot="1">
      <c r="A523" s="212" t="s">
        <v>318</v>
      </c>
      <c r="B523" s="212" t="s">
        <v>319</v>
      </c>
      <c r="C523" s="210" t="s">
        <v>320</v>
      </c>
      <c r="D523" s="214" t="s">
        <v>307</v>
      </c>
      <c r="E523" s="210" t="s">
        <v>891</v>
      </c>
      <c r="F523" s="210" t="s">
        <v>466</v>
      </c>
      <c r="G523" s="175" t="s">
        <v>465</v>
      </c>
      <c r="H523" s="187"/>
    </row>
    <row r="524" spans="1:8" ht="29.25" thickBot="1">
      <c r="A524" s="212" t="s">
        <v>321</v>
      </c>
      <c r="B524" s="213" t="s">
        <v>322</v>
      </c>
      <c r="C524" s="210" t="s">
        <v>323</v>
      </c>
      <c r="D524" s="214" t="s">
        <v>307</v>
      </c>
      <c r="E524" s="210" t="s">
        <v>891</v>
      </c>
      <c r="F524" s="210" t="s">
        <v>1983</v>
      </c>
      <c r="G524" s="175" t="s">
        <v>467</v>
      </c>
      <c r="H524" s="184"/>
    </row>
    <row r="525" spans="1:8" ht="15" thickBot="1">
      <c r="A525" s="212" t="s">
        <v>324</v>
      </c>
      <c r="B525" s="213" t="s">
        <v>325</v>
      </c>
      <c r="C525" s="210" t="s">
        <v>326</v>
      </c>
      <c r="D525" s="214" t="s">
        <v>307</v>
      </c>
      <c r="E525" s="210" t="s">
        <v>891</v>
      </c>
      <c r="F525" s="210" t="s">
        <v>466</v>
      </c>
      <c r="G525" s="175" t="s">
        <v>468</v>
      </c>
      <c r="H525" s="180"/>
    </row>
    <row r="526" spans="1:8" ht="15" customHeight="1" thickBot="1">
      <c r="A526" s="215"/>
      <c r="B526" s="211" t="s">
        <v>396</v>
      </c>
      <c r="C526" s="214"/>
      <c r="D526" s="217"/>
      <c r="E526" s="217"/>
      <c r="F526" s="217"/>
      <c r="G526" s="176"/>
      <c r="H526" s="185"/>
    </row>
    <row r="527" spans="1:8" ht="15" thickBot="1">
      <c r="A527" s="212" t="s">
        <v>328</v>
      </c>
      <c r="B527" s="213" t="s">
        <v>397</v>
      </c>
      <c r="C527" s="210" t="s">
        <v>398</v>
      </c>
      <c r="D527" s="210" t="s">
        <v>331</v>
      </c>
      <c r="E527" s="210" t="s">
        <v>916</v>
      </c>
      <c r="F527" s="210" t="s">
        <v>1862</v>
      </c>
      <c r="G527" s="183" t="s">
        <v>1979</v>
      </c>
      <c r="H527" s="187"/>
    </row>
    <row r="528" spans="1:8" ht="29.25" thickBot="1">
      <c r="A528" s="212" t="s">
        <v>332</v>
      </c>
      <c r="B528" s="216" t="s">
        <v>345</v>
      </c>
      <c r="C528" s="210" t="s">
        <v>346</v>
      </c>
      <c r="D528" s="210" t="s">
        <v>331</v>
      </c>
      <c r="E528" s="210" t="s">
        <v>891</v>
      </c>
      <c r="F528" s="210" t="s">
        <v>1862</v>
      </c>
      <c r="G528" s="183" t="s">
        <v>469</v>
      </c>
      <c r="H528" s="184"/>
    </row>
    <row r="529" spans="1:8" ht="29.25" thickBot="1">
      <c r="A529" s="212" t="s">
        <v>335</v>
      </c>
      <c r="B529" s="213" t="s">
        <v>399</v>
      </c>
      <c r="C529" s="210" t="s">
        <v>400</v>
      </c>
      <c r="D529" s="210" t="s">
        <v>331</v>
      </c>
      <c r="E529" s="210" t="s">
        <v>891</v>
      </c>
      <c r="F529" s="210" t="s">
        <v>1862</v>
      </c>
      <c r="G529" s="183" t="s">
        <v>471</v>
      </c>
      <c r="H529" s="184"/>
    </row>
    <row r="530" spans="1:8" ht="29.25" thickBot="1">
      <c r="A530" s="212" t="s">
        <v>338</v>
      </c>
      <c r="B530" s="213" t="s">
        <v>401</v>
      </c>
      <c r="C530" s="210" t="s">
        <v>402</v>
      </c>
      <c r="D530" s="210" t="s">
        <v>331</v>
      </c>
      <c r="E530" s="210" t="s">
        <v>891</v>
      </c>
      <c r="F530" s="210" t="s">
        <v>1880</v>
      </c>
      <c r="G530" s="183" t="s">
        <v>472</v>
      </c>
      <c r="H530" s="184"/>
    </row>
    <row r="531" spans="1:8" ht="29.25" thickBot="1">
      <c r="A531" s="212" t="s">
        <v>340</v>
      </c>
      <c r="B531" s="216" t="s">
        <v>403</v>
      </c>
      <c r="C531" s="210" t="s">
        <v>687</v>
      </c>
      <c r="D531" s="210" t="s">
        <v>331</v>
      </c>
      <c r="E531" s="210" t="s">
        <v>891</v>
      </c>
      <c r="F531" s="210" t="s">
        <v>1862</v>
      </c>
      <c r="G531" s="183" t="s">
        <v>473</v>
      </c>
      <c r="H531" s="184"/>
    </row>
    <row r="532" spans="1:8" ht="29.25" thickBot="1">
      <c r="A532" s="212" t="s">
        <v>344</v>
      </c>
      <c r="B532" s="213" t="s">
        <v>404</v>
      </c>
      <c r="C532" s="210" t="s">
        <v>689</v>
      </c>
      <c r="D532" s="210" t="s">
        <v>331</v>
      </c>
      <c r="E532" s="210" t="s">
        <v>891</v>
      </c>
      <c r="F532" s="210" t="s">
        <v>1862</v>
      </c>
      <c r="G532" s="183" t="s">
        <v>474</v>
      </c>
      <c r="H532" s="184"/>
    </row>
    <row r="533" spans="1:8" ht="15" thickBot="1">
      <c r="A533" s="212" t="s">
        <v>348</v>
      </c>
      <c r="B533" s="213" t="s">
        <v>475</v>
      </c>
      <c r="C533" s="210" t="s">
        <v>476</v>
      </c>
      <c r="D533" s="210" t="s">
        <v>477</v>
      </c>
      <c r="E533" s="210" t="s">
        <v>891</v>
      </c>
      <c r="F533" s="210" t="s">
        <v>1862</v>
      </c>
      <c r="G533" s="175" t="s">
        <v>1854</v>
      </c>
      <c r="H533" s="184"/>
    </row>
    <row r="534" spans="1:8" ht="15" customHeight="1" thickBot="1">
      <c r="A534" s="215"/>
      <c r="B534" s="211" t="s">
        <v>649</v>
      </c>
      <c r="C534" s="210"/>
      <c r="D534" s="214"/>
      <c r="E534" s="210"/>
      <c r="F534" s="210"/>
      <c r="G534" s="183"/>
      <c r="H534" s="184"/>
    </row>
    <row r="535" spans="1:8" ht="29.25" thickBot="1">
      <c r="A535" s="212" t="s">
        <v>350</v>
      </c>
      <c r="B535" s="212" t="s">
        <v>370</v>
      </c>
      <c r="C535" s="210" t="s">
        <v>371</v>
      </c>
      <c r="D535" s="210" t="s">
        <v>372</v>
      </c>
      <c r="E535" s="210" t="s">
        <v>891</v>
      </c>
      <c r="F535" s="210" t="s">
        <v>1983</v>
      </c>
      <c r="G535" s="175" t="s">
        <v>373</v>
      </c>
      <c r="H535" s="180"/>
    </row>
    <row r="536" spans="1:8" ht="29.25" thickBot="1">
      <c r="A536" s="212" t="s">
        <v>352</v>
      </c>
      <c r="B536" s="212" t="s">
        <v>375</v>
      </c>
      <c r="C536" s="210" t="s">
        <v>478</v>
      </c>
      <c r="D536" s="210" t="s">
        <v>372</v>
      </c>
      <c r="E536" s="210" t="s">
        <v>1805</v>
      </c>
      <c r="F536" s="210" t="s">
        <v>484</v>
      </c>
      <c r="G536" s="175" t="s">
        <v>465</v>
      </c>
      <c r="H536" s="180"/>
    </row>
    <row r="537" spans="1:8" ht="15" thickBot="1">
      <c r="A537" s="212" t="s">
        <v>355</v>
      </c>
      <c r="B537" s="212" t="s">
        <v>377</v>
      </c>
      <c r="C537" s="210" t="s">
        <v>1349</v>
      </c>
      <c r="D537" s="210" t="s">
        <v>372</v>
      </c>
      <c r="E537" s="210" t="s">
        <v>891</v>
      </c>
      <c r="F537" s="210" t="s">
        <v>534</v>
      </c>
      <c r="G537" s="175" t="s">
        <v>468</v>
      </c>
      <c r="H537" s="180"/>
    </row>
    <row r="538" spans="1:8" ht="15" thickBot="1">
      <c r="A538" s="212" t="s">
        <v>357</v>
      </c>
      <c r="B538" s="212" t="s">
        <v>379</v>
      </c>
      <c r="C538" s="210" t="s">
        <v>299</v>
      </c>
      <c r="D538" s="210" t="s">
        <v>372</v>
      </c>
      <c r="E538" s="210" t="s">
        <v>891</v>
      </c>
      <c r="F538" s="210" t="s">
        <v>466</v>
      </c>
      <c r="G538" s="175" t="s">
        <v>479</v>
      </c>
      <c r="H538" s="180"/>
    </row>
    <row r="539" spans="1:8" ht="15" thickBot="1">
      <c r="A539" s="212" t="s">
        <v>360</v>
      </c>
      <c r="B539" s="212" t="s">
        <v>381</v>
      </c>
      <c r="C539" s="210" t="s">
        <v>382</v>
      </c>
      <c r="D539" s="210" t="s">
        <v>383</v>
      </c>
      <c r="E539" s="210" t="s">
        <v>912</v>
      </c>
      <c r="F539" s="210" t="s">
        <v>1862</v>
      </c>
      <c r="G539" s="175" t="s">
        <v>480</v>
      </c>
      <c r="H539" s="180" t="s">
        <v>384</v>
      </c>
    </row>
    <row r="540" spans="1:8" ht="15" thickBot="1">
      <c r="A540" s="212" t="s">
        <v>362</v>
      </c>
      <c r="B540" s="212" t="s">
        <v>386</v>
      </c>
      <c r="C540" s="210" t="s">
        <v>387</v>
      </c>
      <c r="D540" s="210" t="s">
        <v>383</v>
      </c>
      <c r="E540" s="210" t="s">
        <v>912</v>
      </c>
      <c r="F540" s="210" t="s">
        <v>1862</v>
      </c>
      <c r="G540" s="175" t="s">
        <v>481</v>
      </c>
      <c r="H540" s="180" t="s">
        <v>384</v>
      </c>
    </row>
    <row r="541" spans="1:8" ht="15" thickBot="1">
      <c r="A541" s="212" t="s">
        <v>365</v>
      </c>
      <c r="B541" s="212" t="s">
        <v>389</v>
      </c>
      <c r="C541" s="210" t="s">
        <v>390</v>
      </c>
      <c r="D541" s="210" t="s">
        <v>383</v>
      </c>
      <c r="E541" s="210" t="s">
        <v>912</v>
      </c>
      <c r="F541" s="210" t="s">
        <v>1862</v>
      </c>
      <c r="G541" s="175" t="s">
        <v>474</v>
      </c>
      <c r="H541" s="180" t="s">
        <v>384</v>
      </c>
    </row>
    <row r="542" spans="1:8" ht="15" thickBot="1">
      <c r="A542" s="212" t="s">
        <v>369</v>
      </c>
      <c r="B542" s="212" t="s">
        <v>392</v>
      </c>
      <c r="C542" s="210" t="s">
        <v>393</v>
      </c>
      <c r="D542" s="210" t="s">
        <v>394</v>
      </c>
      <c r="E542" s="210" t="s">
        <v>891</v>
      </c>
      <c r="F542" s="210" t="s">
        <v>1862</v>
      </c>
      <c r="G542" s="175" t="s">
        <v>1901</v>
      </c>
      <c r="H542" s="180"/>
    </row>
    <row r="543" spans="1:8" ht="15.75" customHeight="1" thickBot="1">
      <c r="A543" s="215"/>
      <c r="B543" s="209" t="s">
        <v>458</v>
      </c>
      <c r="C543" s="210"/>
      <c r="D543" s="210"/>
      <c r="E543" s="210"/>
      <c r="F543" s="210"/>
      <c r="G543" s="181"/>
      <c r="H543" s="182"/>
    </row>
    <row r="544" spans="1:8" ht="15" customHeight="1" thickBot="1">
      <c r="A544" s="215"/>
      <c r="B544" s="211" t="s">
        <v>301</v>
      </c>
      <c r="C544" s="210"/>
      <c r="D544" s="210"/>
      <c r="E544" s="210"/>
      <c r="F544" s="210"/>
      <c r="G544" s="181"/>
      <c r="H544" s="182"/>
    </row>
    <row r="545" spans="1:8" ht="43.5" thickBot="1">
      <c r="A545" s="212" t="s">
        <v>302</v>
      </c>
      <c r="B545" s="212" t="s">
        <v>303</v>
      </c>
      <c r="C545" s="210" t="s">
        <v>304</v>
      </c>
      <c r="D545" s="210" t="s">
        <v>1808</v>
      </c>
      <c r="E545" s="210" t="s">
        <v>1359</v>
      </c>
      <c r="F545" s="210" t="s">
        <v>535</v>
      </c>
      <c r="G545" s="175" t="s">
        <v>1975</v>
      </c>
      <c r="H545" s="182"/>
    </row>
    <row r="546" spans="1:8" ht="29.25" thickBot="1">
      <c r="A546" s="212" t="s">
        <v>305</v>
      </c>
      <c r="B546" s="213" t="s">
        <v>306</v>
      </c>
      <c r="C546" s="210" t="s">
        <v>702</v>
      </c>
      <c r="D546" s="210" t="s">
        <v>307</v>
      </c>
      <c r="E546" s="210" t="s">
        <v>891</v>
      </c>
      <c r="F546" s="210" t="s">
        <v>1901</v>
      </c>
      <c r="G546" s="175" t="s">
        <v>1901</v>
      </c>
      <c r="H546" s="182"/>
    </row>
    <row r="547" spans="1:8" ht="29.25" thickBot="1">
      <c r="A547" s="212" t="s">
        <v>308</v>
      </c>
      <c r="B547" s="213" t="s">
        <v>312</v>
      </c>
      <c r="C547" s="210" t="s">
        <v>313</v>
      </c>
      <c r="D547" s="210" t="s">
        <v>307</v>
      </c>
      <c r="E547" s="210" t="s">
        <v>891</v>
      </c>
      <c r="F547" s="210" t="s">
        <v>1965</v>
      </c>
      <c r="G547" s="175" t="s">
        <v>463</v>
      </c>
      <c r="H547" s="182"/>
    </row>
    <row r="548" spans="1:8" ht="29.25" thickBot="1">
      <c r="A548" s="212" t="s">
        <v>311</v>
      </c>
      <c r="B548" s="213" t="s">
        <v>315</v>
      </c>
      <c r="C548" s="210" t="s">
        <v>719</v>
      </c>
      <c r="D548" s="210" t="s">
        <v>307</v>
      </c>
      <c r="E548" s="210" t="s">
        <v>891</v>
      </c>
      <c r="F548" s="210" t="s">
        <v>1901</v>
      </c>
      <c r="G548" s="175" t="s">
        <v>461</v>
      </c>
      <c r="H548" s="182"/>
    </row>
    <row r="549" spans="1:8" ht="29.25" thickBot="1">
      <c r="A549" s="212" t="s">
        <v>314</v>
      </c>
      <c r="B549" s="213" t="s">
        <v>317</v>
      </c>
      <c r="C549" s="210" t="s">
        <v>717</v>
      </c>
      <c r="D549" s="210" t="s">
        <v>307</v>
      </c>
      <c r="E549" s="210" t="s">
        <v>891</v>
      </c>
      <c r="F549" s="210" t="s">
        <v>466</v>
      </c>
      <c r="G549" s="175" t="s">
        <v>464</v>
      </c>
      <c r="H549" s="182"/>
    </row>
    <row r="550" spans="1:8" ht="29.25" thickBot="1">
      <c r="A550" s="212" t="s">
        <v>316</v>
      </c>
      <c r="B550" s="213" t="s">
        <v>309</v>
      </c>
      <c r="C550" s="210" t="s">
        <v>310</v>
      </c>
      <c r="D550" s="210" t="s">
        <v>307</v>
      </c>
      <c r="E550" s="210" t="s">
        <v>891</v>
      </c>
      <c r="F550" s="210" t="s">
        <v>1862</v>
      </c>
      <c r="G550" s="175" t="s">
        <v>460</v>
      </c>
      <c r="H550" s="182"/>
    </row>
    <row r="551" spans="1:8" ht="15" thickBot="1">
      <c r="A551" s="212" t="s">
        <v>318</v>
      </c>
      <c r="B551" s="212" t="s">
        <v>319</v>
      </c>
      <c r="C551" s="210" t="s">
        <v>320</v>
      </c>
      <c r="D551" s="214" t="s">
        <v>307</v>
      </c>
      <c r="E551" s="210" t="s">
        <v>891</v>
      </c>
      <c r="F551" s="210" t="s">
        <v>1965</v>
      </c>
      <c r="G551" s="175" t="s">
        <v>465</v>
      </c>
      <c r="H551" s="182"/>
    </row>
    <row r="552" spans="1:8" ht="29.25" thickBot="1">
      <c r="A552" s="212" t="s">
        <v>321</v>
      </c>
      <c r="B552" s="213" t="s">
        <v>322</v>
      </c>
      <c r="C552" s="210" t="s">
        <v>323</v>
      </c>
      <c r="D552" s="214" t="s">
        <v>307</v>
      </c>
      <c r="E552" s="210" t="s">
        <v>891</v>
      </c>
      <c r="F552" s="210" t="s">
        <v>432</v>
      </c>
      <c r="G552" s="175" t="s">
        <v>467</v>
      </c>
      <c r="H552" s="182"/>
    </row>
    <row r="553" spans="1:8" ht="15" thickBot="1">
      <c r="A553" s="212" t="s">
        <v>324</v>
      </c>
      <c r="B553" s="213" t="s">
        <v>325</v>
      </c>
      <c r="C553" s="210" t="s">
        <v>326</v>
      </c>
      <c r="D553" s="214" t="s">
        <v>307</v>
      </c>
      <c r="E553" s="210" t="s">
        <v>891</v>
      </c>
      <c r="F553" s="210" t="s">
        <v>1965</v>
      </c>
      <c r="G553" s="175" t="s">
        <v>468</v>
      </c>
      <c r="H553" s="182"/>
    </row>
    <row r="554" spans="1:8" ht="15" customHeight="1" thickBot="1">
      <c r="A554" s="215"/>
      <c r="B554" s="211" t="s">
        <v>396</v>
      </c>
      <c r="C554" s="210"/>
      <c r="D554" s="210"/>
      <c r="E554" s="210"/>
      <c r="F554" s="210"/>
      <c r="G554" s="181"/>
      <c r="H554" s="182"/>
    </row>
    <row r="555" spans="1:8" ht="15" thickBot="1">
      <c r="A555" s="212" t="s">
        <v>328</v>
      </c>
      <c r="B555" s="213" t="s">
        <v>397</v>
      </c>
      <c r="C555" s="210" t="s">
        <v>398</v>
      </c>
      <c r="D555" s="210" t="s">
        <v>331</v>
      </c>
      <c r="E555" s="210" t="s">
        <v>916</v>
      </c>
      <c r="F555" s="210" t="s">
        <v>1862</v>
      </c>
      <c r="G555" s="183" t="s">
        <v>1979</v>
      </c>
      <c r="H555" s="182"/>
    </row>
    <row r="556" spans="1:8" ht="29.25" thickBot="1">
      <c r="A556" s="212" t="s">
        <v>332</v>
      </c>
      <c r="B556" s="216" t="s">
        <v>345</v>
      </c>
      <c r="C556" s="210" t="s">
        <v>346</v>
      </c>
      <c r="D556" s="210" t="s">
        <v>331</v>
      </c>
      <c r="E556" s="210" t="s">
        <v>891</v>
      </c>
      <c r="F556" s="210" t="s">
        <v>1862</v>
      </c>
      <c r="G556" s="183" t="s">
        <v>469</v>
      </c>
      <c r="H556" s="182"/>
    </row>
    <row r="557" spans="1:8" ht="29.25" thickBot="1">
      <c r="A557" s="212" t="s">
        <v>335</v>
      </c>
      <c r="B557" s="213" t="s">
        <v>399</v>
      </c>
      <c r="C557" s="210" t="s">
        <v>400</v>
      </c>
      <c r="D557" s="210" t="s">
        <v>331</v>
      </c>
      <c r="E557" s="210" t="s">
        <v>891</v>
      </c>
      <c r="F557" s="210" t="s">
        <v>1862</v>
      </c>
      <c r="G557" s="183" t="s">
        <v>471</v>
      </c>
      <c r="H557" s="182"/>
    </row>
    <row r="558" spans="1:8" ht="29.25" thickBot="1">
      <c r="A558" s="212" t="s">
        <v>338</v>
      </c>
      <c r="B558" s="213" t="s">
        <v>401</v>
      </c>
      <c r="C558" s="210" t="s">
        <v>402</v>
      </c>
      <c r="D558" s="210" t="s">
        <v>331</v>
      </c>
      <c r="E558" s="210" t="s">
        <v>891</v>
      </c>
      <c r="F558" s="210" t="s">
        <v>914</v>
      </c>
      <c r="G558" s="183" t="s">
        <v>472</v>
      </c>
      <c r="H558" s="182"/>
    </row>
    <row r="559" spans="1:8" ht="29.25" thickBot="1">
      <c r="A559" s="212" t="s">
        <v>340</v>
      </c>
      <c r="B559" s="216" t="s">
        <v>403</v>
      </c>
      <c r="C559" s="210" t="s">
        <v>687</v>
      </c>
      <c r="D559" s="210" t="s">
        <v>331</v>
      </c>
      <c r="E559" s="210" t="s">
        <v>891</v>
      </c>
      <c r="F559" s="210" t="s">
        <v>1862</v>
      </c>
      <c r="G559" s="183" t="s">
        <v>473</v>
      </c>
      <c r="H559" s="182"/>
    </row>
    <row r="560" spans="1:8" ht="29.25" thickBot="1">
      <c r="A560" s="212" t="s">
        <v>344</v>
      </c>
      <c r="B560" s="213" t="s">
        <v>404</v>
      </c>
      <c r="C560" s="210" t="s">
        <v>689</v>
      </c>
      <c r="D560" s="210" t="s">
        <v>331</v>
      </c>
      <c r="E560" s="210" t="s">
        <v>891</v>
      </c>
      <c r="F560" s="210" t="s">
        <v>1862</v>
      </c>
      <c r="G560" s="183" t="s">
        <v>474</v>
      </c>
      <c r="H560" s="182"/>
    </row>
    <row r="561" spans="1:8" ht="15" thickBot="1">
      <c r="A561" s="212" t="s">
        <v>348</v>
      </c>
      <c r="B561" s="213" t="s">
        <v>475</v>
      </c>
      <c r="C561" s="210" t="s">
        <v>476</v>
      </c>
      <c r="D561" s="210" t="s">
        <v>477</v>
      </c>
      <c r="E561" s="210" t="s">
        <v>891</v>
      </c>
      <c r="F561" s="210" t="s">
        <v>1862</v>
      </c>
      <c r="G561" s="175" t="s">
        <v>1854</v>
      </c>
      <c r="H561" s="182"/>
    </row>
    <row r="562" spans="1:8" ht="15" customHeight="1" thickBot="1">
      <c r="A562" s="215"/>
      <c r="B562" s="211" t="s">
        <v>649</v>
      </c>
      <c r="C562" s="210"/>
      <c r="D562" s="210"/>
      <c r="E562" s="210"/>
      <c r="F562" s="210"/>
      <c r="G562" s="181"/>
      <c r="H562" s="182"/>
    </row>
    <row r="563" spans="1:8" ht="29.25" thickBot="1">
      <c r="A563" s="212" t="s">
        <v>350</v>
      </c>
      <c r="B563" s="212" t="s">
        <v>370</v>
      </c>
      <c r="C563" s="210" t="s">
        <v>371</v>
      </c>
      <c r="D563" s="210" t="s">
        <v>372</v>
      </c>
      <c r="E563" s="210" t="s">
        <v>891</v>
      </c>
      <c r="F563" s="210" t="s">
        <v>432</v>
      </c>
      <c r="G563" s="175" t="s">
        <v>373</v>
      </c>
      <c r="H563" s="180"/>
    </row>
    <row r="564" spans="1:8" ht="29.25" thickBot="1">
      <c r="A564" s="212" t="s">
        <v>352</v>
      </c>
      <c r="B564" s="212" t="s">
        <v>375</v>
      </c>
      <c r="C564" s="210" t="s">
        <v>478</v>
      </c>
      <c r="D564" s="210" t="s">
        <v>372</v>
      </c>
      <c r="E564" s="210" t="s">
        <v>1805</v>
      </c>
      <c r="F564" s="210" t="s">
        <v>536</v>
      </c>
      <c r="G564" s="175" t="s">
        <v>465</v>
      </c>
      <c r="H564" s="180"/>
    </row>
    <row r="565" spans="1:8" ht="15" thickBot="1">
      <c r="A565" s="212" t="s">
        <v>355</v>
      </c>
      <c r="B565" s="212" t="s">
        <v>377</v>
      </c>
      <c r="C565" s="210" t="s">
        <v>1349</v>
      </c>
      <c r="D565" s="210" t="s">
        <v>372</v>
      </c>
      <c r="E565" s="210" t="s">
        <v>891</v>
      </c>
      <c r="F565" s="210" t="s">
        <v>537</v>
      </c>
      <c r="G565" s="175" t="s">
        <v>468</v>
      </c>
      <c r="H565" s="180"/>
    </row>
    <row r="566" spans="1:8" ht="15" thickBot="1">
      <c r="A566" s="212" t="s">
        <v>357</v>
      </c>
      <c r="B566" s="212" t="s">
        <v>379</v>
      </c>
      <c r="C566" s="210" t="s">
        <v>299</v>
      </c>
      <c r="D566" s="210" t="s">
        <v>372</v>
      </c>
      <c r="E566" s="210" t="s">
        <v>891</v>
      </c>
      <c r="F566" s="210" t="s">
        <v>1965</v>
      </c>
      <c r="G566" s="175" t="s">
        <v>479</v>
      </c>
      <c r="H566" s="180"/>
    </row>
    <row r="567" spans="1:8" ht="15" thickBot="1">
      <c r="A567" s="212" t="s">
        <v>360</v>
      </c>
      <c r="B567" s="212" t="s">
        <v>381</v>
      </c>
      <c r="C567" s="210" t="s">
        <v>382</v>
      </c>
      <c r="D567" s="210" t="s">
        <v>383</v>
      </c>
      <c r="E567" s="210" t="s">
        <v>912</v>
      </c>
      <c r="F567" s="210" t="s">
        <v>1862</v>
      </c>
      <c r="G567" s="175" t="s">
        <v>480</v>
      </c>
      <c r="H567" s="180" t="s">
        <v>384</v>
      </c>
    </row>
    <row r="568" spans="1:8" ht="15" thickBot="1">
      <c r="A568" s="212" t="s">
        <v>362</v>
      </c>
      <c r="B568" s="212" t="s">
        <v>386</v>
      </c>
      <c r="C568" s="210" t="s">
        <v>387</v>
      </c>
      <c r="D568" s="210" t="s">
        <v>383</v>
      </c>
      <c r="E568" s="210" t="s">
        <v>912</v>
      </c>
      <c r="F568" s="210" t="s">
        <v>1862</v>
      </c>
      <c r="G568" s="175" t="s">
        <v>481</v>
      </c>
      <c r="H568" s="180" t="s">
        <v>384</v>
      </c>
    </row>
    <row r="569" spans="1:8" ht="15" thickBot="1">
      <c r="A569" s="212" t="s">
        <v>365</v>
      </c>
      <c r="B569" s="212" t="s">
        <v>389</v>
      </c>
      <c r="C569" s="210" t="s">
        <v>390</v>
      </c>
      <c r="D569" s="210" t="s">
        <v>383</v>
      </c>
      <c r="E569" s="210" t="s">
        <v>912</v>
      </c>
      <c r="F569" s="210" t="s">
        <v>1862</v>
      </c>
      <c r="G569" s="175" t="s">
        <v>474</v>
      </c>
      <c r="H569" s="180" t="s">
        <v>384</v>
      </c>
    </row>
    <row r="570" spans="1:8" ht="15" thickBot="1">
      <c r="A570" s="212" t="s">
        <v>369</v>
      </c>
      <c r="B570" s="212" t="s">
        <v>392</v>
      </c>
      <c r="C570" s="210" t="s">
        <v>393</v>
      </c>
      <c r="D570" s="210" t="s">
        <v>394</v>
      </c>
      <c r="E570" s="210" t="s">
        <v>891</v>
      </c>
      <c r="F570" s="210" t="s">
        <v>1862</v>
      </c>
      <c r="G570" s="175" t="s">
        <v>1901</v>
      </c>
      <c r="H570" s="180"/>
    </row>
    <row r="571" spans="1:8" ht="15.75" thickBot="1">
      <c r="A571" s="212"/>
      <c r="B571" s="218" t="s">
        <v>1435</v>
      </c>
      <c r="C571" s="210"/>
      <c r="D571" s="210"/>
      <c r="E571" s="210"/>
      <c r="F571" s="210"/>
      <c r="G571" s="175"/>
      <c r="H571" s="202"/>
    </row>
    <row r="572" spans="1:8" ht="15.75" customHeight="1" thickBot="1">
      <c r="A572" s="215"/>
      <c r="B572" s="209" t="s">
        <v>538</v>
      </c>
      <c r="C572" s="210"/>
      <c r="D572" s="210"/>
      <c r="E572" s="210"/>
      <c r="F572" s="210"/>
      <c r="G572" s="174"/>
    </row>
    <row r="573" spans="1:8" ht="15" customHeight="1" thickBot="1">
      <c r="A573" s="215"/>
      <c r="B573" s="211" t="s">
        <v>396</v>
      </c>
      <c r="C573" s="214"/>
      <c r="D573" s="217"/>
      <c r="E573" s="217"/>
      <c r="F573" s="217"/>
      <c r="G573" s="176"/>
    </row>
    <row r="574" spans="1:8" ht="29.25" thickBot="1">
      <c r="A574" s="212" t="s">
        <v>302</v>
      </c>
      <c r="B574" s="213" t="s">
        <v>415</v>
      </c>
      <c r="C574" s="210" t="s">
        <v>416</v>
      </c>
      <c r="D574" s="210" t="s">
        <v>331</v>
      </c>
      <c r="E574" s="210" t="s">
        <v>891</v>
      </c>
      <c r="F574" s="210" t="s">
        <v>1862</v>
      </c>
      <c r="G574" s="183" t="s">
        <v>417</v>
      </c>
    </row>
    <row r="575" spans="1:8" ht="29.25" thickBot="1">
      <c r="A575" s="212" t="s">
        <v>305</v>
      </c>
      <c r="B575" s="216" t="s">
        <v>418</v>
      </c>
      <c r="C575" s="210" t="s">
        <v>685</v>
      </c>
      <c r="D575" s="210" t="s">
        <v>331</v>
      </c>
      <c r="E575" s="210" t="s">
        <v>891</v>
      </c>
      <c r="F575" s="210" t="s">
        <v>1862</v>
      </c>
      <c r="G575" s="183" t="s">
        <v>419</v>
      </c>
    </row>
    <row r="576" spans="1:8" ht="29.25" thickBot="1">
      <c r="A576" s="212" t="s">
        <v>308</v>
      </c>
      <c r="B576" s="213" t="s">
        <v>420</v>
      </c>
      <c r="C576" s="210" t="s">
        <v>421</v>
      </c>
      <c r="D576" s="210" t="s">
        <v>331</v>
      </c>
      <c r="E576" s="210" t="s">
        <v>891</v>
      </c>
      <c r="F576" s="210" t="s">
        <v>1862</v>
      </c>
      <c r="G576" s="183" t="s">
        <v>422</v>
      </c>
    </row>
    <row r="577" spans="1:7" ht="29.25" thickBot="1">
      <c r="A577" s="212" t="s">
        <v>311</v>
      </c>
      <c r="B577" s="213" t="s">
        <v>423</v>
      </c>
      <c r="C577" s="210" t="s">
        <v>424</v>
      </c>
      <c r="D577" s="210" t="s">
        <v>331</v>
      </c>
      <c r="E577" s="210" t="s">
        <v>891</v>
      </c>
      <c r="F577" s="210" t="s">
        <v>1862</v>
      </c>
      <c r="G577" s="183" t="s">
        <v>419</v>
      </c>
    </row>
    <row r="578" spans="1:7" ht="43.5" thickBot="1">
      <c r="A578" s="212" t="s">
        <v>314</v>
      </c>
      <c r="B578" s="213" t="s">
        <v>425</v>
      </c>
      <c r="C578" s="210" t="s">
        <v>426</v>
      </c>
      <c r="D578" s="210" t="s">
        <v>427</v>
      </c>
      <c r="E578" s="210" t="s">
        <v>891</v>
      </c>
      <c r="F578" s="210" t="s">
        <v>1862</v>
      </c>
      <c r="G578" s="183" t="s">
        <v>1941</v>
      </c>
    </row>
    <row r="579" spans="1:7" ht="15" thickBot="1">
      <c r="A579" s="212" t="s">
        <v>316</v>
      </c>
      <c r="B579" s="213" t="s">
        <v>428</v>
      </c>
      <c r="C579" s="210" t="s">
        <v>429</v>
      </c>
      <c r="D579" s="210" t="s">
        <v>427</v>
      </c>
      <c r="E579" s="210" t="s">
        <v>891</v>
      </c>
      <c r="F579" s="210" t="s">
        <v>1901</v>
      </c>
      <c r="G579" s="183" t="s">
        <v>914</v>
      </c>
    </row>
    <row r="580" spans="1:7" ht="43.5" thickBot="1">
      <c r="A580" s="212" t="s">
        <v>318</v>
      </c>
      <c r="B580" s="213" t="s">
        <v>430</v>
      </c>
      <c r="C580" s="210" t="s">
        <v>431</v>
      </c>
      <c r="D580" s="210" t="s">
        <v>427</v>
      </c>
      <c r="E580" s="210" t="s">
        <v>891</v>
      </c>
      <c r="F580" s="210" t="s">
        <v>1862</v>
      </c>
      <c r="G580" s="183" t="s">
        <v>432</v>
      </c>
    </row>
    <row r="581" spans="1:7" ht="43.5" thickBot="1">
      <c r="A581" s="212" t="s">
        <v>321</v>
      </c>
      <c r="B581" s="213" t="s">
        <v>433</v>
      </c>
      <c r="C581" s="210" t="s">
        <v>434</v>
      </c>
      <c r="D581" s="210" t="s">
        <v>427</v>
      </c>
      <c r="E581" s="210" t="s">
        <v>891</v>
      </c>
      <c r="F581" s="210" t="s">
        <v>1862</v>
      </c>
      <c r="G581" s="183" t="s">
        <v>419</v>
      </c>
    </row>
    <row r="582" spans="1:7" ht="15.75" customHeight="1" thickBot="1">
      <c r="A582" s="215"/>
      <c r="B582" s="209" t="s">
        <v>539</v>
      </c>
      <c r="C582" s="210"/>
      <c r="D582" s="210"/>
      <c r="E582" s="210"/>
      <c r="F582" s="210"/>
      <c r="G582" s="175"/>
    </row>
    <row r="583" spans="1:7" ht="15" customHeight="1" thickBot="1">
      <c r="A583" s="215"/>
      <c r="B583" s="211" t="s">
        <v>396</v>
      </c>
      <c r="C583" s="214"/>
      <c r="D583" s="217"/>
      <c r="E583" s="217"/>
      <c r="F583" s="217"/>
      <c r="G583" s="176"/>
    </row>
    <row r="584" spans="1:7" ht="29.25" thickBot="1">
      <c r="A584" s="212" t="s">
        <v>302</v>
      </c>
      <c r="B584" s="213" t="s">
        <v>415</v>
      </c>
      <c r="C584" s="210" t="s">
        <v>416</v>
      </c>
      <c r="D584" s="210" t="s">
        <v>331</v>
      </c>
      <c r="E584" s="210" t="s">
        <v>891</v>
      </c>
      <c r="F584" s="210" t="s">
        <v>1862</v>
      </c>
      <c r="G584" s="183" t="s">
        <v>417</v>
      </c>
    </row>
    <row r="585" spans="1:7" ht="29.25" thickBot="1">
      <c r="A585" s="212" t="s">
        <v>305</v>
      </c>
      <c r="B585" s="216" t="s">
        <v>418</v>
      </c>
      <c r="C585" s="210" t="s">
        <v>685</v>
      </c>
      <c r="D585" s="210" t="s">
        <v>331</v>
      </c>
      <c r="E585" s="210" t="s">
        <v>891</v>
      </c>
      <c r="F585" s="210" t="s">
        <v>1862</v>
      </c>
      <c r="G585" s="183" t="s">
        <v>419</v>
      </c>
    </row>
    <row r="586" spans="1:7" ht="29.25" thickBot="1">
      <c r="A586" s="212" t="s">
        <v>308</v>
      </c>
      <c r="B586" s="213" t="s">
        <v>420</v>
      </c>
      <c r="C586" s="210" t="s">
        <v>421</v>
      </c>
      <c r="D586" s="210" t="s">
        <v>331</v>
      </c>
      <c r="E586" s="210" t="s">
        <v>891</v>
      </c>
      <c r="F586" s="210" t="s">
        <v>1862</v>
      </c>
      <c r="G586" s="183" t="s">
        <v>422</v>
      </c>
    </row>
    <row r="587" spans="1:7" ht="29.25" thickBot="1">
      <c r="A587" s="212" t="s">
        <v>311</v>
      </c>
      <c r="B587" s="213" t="s">
        <v>423</v>
      </c>
      <c r="C587" s="210" t="s">
        <v>424</v>
      </c>
      <c r="D587" s="210" t="s">
        <v>331</v>
      </c>
      <c r="E587" s="210" t="s">
        <v>891</v>
      </c>
      <c r="F587" s="210" t="s">
        <v>1862</v>
      </c>
      <c r="G587" s="183" t="s">
        <v>419</v>
      </c>
    </row>
    <row r="588" spans="1:7" ht="43.5" thickBot="1">
      <c r="A588" s="212" t="s">
        <v>314</v>
      </c>
      <c r="B588" s="213" t="s">
        <v>425</v>
      </c>
      <c r="C588" s="210" t="s">
        <v>426</v>
      </c>
      <c r="D588" s="210" t="s">
        <v>427</v>
      </c>
      <c r="E588" s="210" t="s">
        <v>891</v>
      </c>
      <c r="F588" s="210" t="s">
        <v>1862</v>
      </c>
      <c r="G588" s="183" t="s">
        <v>1941</v>
      </c>
    </row>
    <row r="589" spans="1:7" ht="15" thickBot="1">
      <c r="A589" s="212" t="s">
        <v>316</v>
      </c>
      <c r="B589" s="213" t="s">
        <v>428</v>
      </c>
      <c r="C589" s="210" t="s">
        <v>429</v>
      </c>
      <c r="D589" s="210" t="s">
        <v>427</v>
      </c>
      <c r="E589" s="210" t="s">
        <v>891</v>
      </c>
      <c r="F589" s="210" t="s">
        <v>1901</v>
      </c>
      <c r="G589" s="183" t="s">
        <v>914</v>
      </c>
    </row>
    <row r="590" spans="1:7" ht="43.5" thickBot="1">
      <c r="A590" s="212" t="s">
        <v>318</v>
      </c>
      <c r="B590" s="213" t="s">
        <v>430</v>
      </c>
      <c r="C590" s="210" t="s">
        <v>431</v>
      </c>
      <c r="D590" s="210" t="s">
        <v>427</v>
      </c>
      <c r="E590" s="210" t="s">
        <v>891</v>
      </c>
      <c r="F590" s="210" t="s">
        <v>1862</v>
      </c>
      <c r="G590" s="183" t="s">
        <v>432</v>
      </c>
    </row>
    <row r="591" spans="1:7" ht="43.5" thickBot="1">
      <c r="A591" s="212" t="s">
        <v>321</v>
      </c>
      <c r="B591" s="213" t="s">
        <v>433</v>
      </c>
      <c r="C591" s="210" t="s">
        <v>434</v>
      </c>
      <c r="D591" s="210" t="s">
        <v>427</v>
      </c>
      <c r="E591" s="210" t="s">
        <v>891</v>
      </c>
      <c r="F591" s="210" t="s">
        <v>1862</v>
      </c>
      <c r="G591" s="183" t="s">
        <v>419</v>
      </c>
    </row>
    <row r="592" spans="1:7" ht="15.75" customHeight="1" thickBot="1">
      <c r="A592" s="215"/>
      <c r="B592" s="209" t="s">
        <v>540</v>
      </c>
      <c r="C592" s="210"/>
      <c r="D592" s="210"/>
      <c r="E592" s="210"/>
      <c r="F592" s="210"/>
      <c r="G592" s="181"/>
    </row>
    <row r="593" spans="1:7" ht="15" customHeight="1" thickBot="1">
      <c r="A593" s="215"/>
      <c r="B593" s="211" t="s">
        <v>327</v>
      </c>
      <c r="C593" s="210"/>
      <c r="D593" s="210"/>
      <c r="E593" s="210"/>
      <c r="F593" s="210"/>
      <c r="G593" s="181"/>
    </row>
    <row r="594" spans="1:7" ht="29.25" thickBot="1">
      <c r="A594" s="212" t="s">
        <v>302</v>
      </c>
      <c r="B594" s="216" t="s">
        <v>445</v>
      </c>
      <c r="C594" s="210" t="s">
        <v>446</v>
      </c>
      <c r="D594" s="210" t="s">
        <v>331</v>
      </c>
      <c r="E594" s="210" t="s">
        <v>891</v>
      </c>
      <c r="F594" s="210" t="s">
        <v>1862</v>
      </c>
      <c r="G594" s="175" t="s">
        <v>914</v>
      </c>
    </row>
    <row r="595" spans="1:7" ht="29.25" thickBot="1">
      <c r="A595" s="212" t="s">
        <v>305</v>
      </c>
      <c r="B595" s="216" t="s">
        <v>418</v>
      </c>
      <c r="C595" s="210" t="s">
        <v>685</v>
      </c>
      <c r="D595" s="210" t="s">
        <v>331</v>
      </c>
      <c r="E595" s="210" t="s">
        <v>891</v>
      </c>
      <c r="F595" s="210" t="s">
        <v>1862</v>
      </c>
      <c r="G595" s="175" t="s">
        <v>419</v>
      </c>
    </row>
    <row r="596" spans="1:7" ht="43.5" thickBot="1">
      <c r="A596" s="212" t="s">
        <v>308</v>
      </c>
      <c r="B596" s="216" t="s">
        <v>447</v>
      </c>
      <c r="C596" s="210" t="s">
        <v>448</v>
      </c>
      <c r="D596" s="210" t="s">
        <v>331</v>
      </c>
      <c r="E596" s="210" t="s">
        <v>891</v>
      </c>
      <c r="F596" s="210" t="s">
        <v>1901</v>
      </c>
      <c r="G596" s="175" t="s">
        <v>449</v>
      </c>
    </row>
    <row r="597" spans="1:7" ht="72" thickBot="1">
      <c r="A597" s="212" t="s">
        <v>311</v>
      </c>
      <c r="B597" s="212" t="s">
        <v>450</v>
      </c>
      <c r="C597" s="210" t="s">
        <v>451</v>
      </c>
      <c r="D597" s="210" t="s">
        <v>452</v>
      </c>
      <c r="E597" s="210" t="s">
        <v>891</v>
      </c>
      <c r="F597" s="210" t="s">
        <v>1862</v>
      </c>
      <c r="G597" s="183"/>
    </row>
    <row r="598" spans="1:7" ht="72" thickBot="1">
      <c r="A598" s="212" t="s">
        <v>314</v>
      </c>
      <c r="B598" s="212" t="s">
        <v>453</v>
      </c>
      <c r="C598" s="210" t="s">
        <v>442</v>
      </c>
      <c r="D598" s="210" t="s">
        <v>452</v>
      </c>
      <c r="E598" s="210" t="s">
        <v>891</v>
      </c>
      <c r="F598" s="210" t="s">
        <v>1901</v>
      </c>
      <c r="G598" s="183"/>
    </row>
    <row r="599" spans="1:7" ht="57.75" thickBot="1">
      <c r="A599" s="212" t="s">
        <v>316</v>
      </c>
      <c r="B599" s="212" t="s">
        <v>454</v>
      </c>
      <c r="C599" s="210" t="s">
        <v>440</v>
      </c>
      <c r="D599" s="219" t="s">
        <v>452</v>
      </c>
      <c r="E599" s="210" t="s">
        <v>891</v>
      </c>
      <c r="F599" s="210" t="s">
        <v>1854</v>
      </c>
      <c r="G599" s="183"/>
    </row>
    <row r="600" spans="1:7" ht="43.5" thickBot="1">
      <c r="A600" s="212" t="s">
        <v>318</v>
      </c>
      <c r="B600" s="212" t="s">
        <v>433</v>
      </c>
      <c r="C600" s="210" t="s">
        <v>455</v>
      </c>
      <c r="D600" s="210" t="s">
        <v>452</v>
      </c>
      <c r="E600" s="210" t="s">
        <v>891</v>
      </c>
      <c r="F600" s="210" t="s">
        <v>1862</v>
      </c>
      <c r="G600" s="183"/>
    </row>
    <row r="601" spans="1:7" ht="15.75" customHeight="1" thickBot="1">
      <c r="A601" s="215"/>
      <c r="B601" s="209" t="s">
        <v>541</v>
      </c>
      <c r="C601" s="210"/>
      <c r="D601" s="210"/>
      <c r="E601" s="210"/>
      <c r="F601" s="210"/>
      <c r="G601" s="175"/>
    </row>
    <row r="602" spans="1:7" ht="15" customHeight="1" thickBot="1">
      <c r="A602" s="215"/>
      <c r="B602" s="211" t="s">
        <v>396</v>
      </c>
      <c r="C602" s="210"/>
      <c r="D602" s="210"/>
      <c r="E602" s="210"/>
      <c r="F602" s="210"/>
      <c r="G602" s="175"/>
    </row>
    <row r="603" spans="1:7" ht="29.25" thickBot="1">
      <c r="A603" s="212" t="s">
        <v>302</v>
      </c>
      <c r="B603" s="213" t="s">
        <v>415</v>
      </c>
      <c r="C603" s="210" t="s">
        <v>416</v>
      </c>
      <c r="D603" s="210" t="s">
        <v>331</v>
      </c>
      <c r="E603" s="210" t="s">
        <v>891</v>
      </c>
      <c r="F603" s="210" t="s">
        <v>1862</v>
      </c>
      <c r="G603" s="183" t="s">
        <v>417</v>
      </c>
    </row>
    <row r="604" spans="1:7" ht="29.25" thickBot="1">
      <c r="A604" s="212" t="s">
        <v>305</v>
      </c>
      <c r="B604" s="216" t="s">
        <v>418</v>
      </c>
      <c r="C604" s="210" t="s">
        <v>685</v>
      </c>
      <c r="D604" s="210" t="s">
        <v>331</v>
      </c>
      <c r="E604" s="210" t="s">
        <v>891</v>
      </c>
      <c r="F604" s="210" t="s">
        <v>1862</v>
      </c>
      <c r="G604" s="183" t="s">
        <v>419</v>
      </c>
    </row>
    <row r="605" spans="1:7" ht="29.25" thickBot="1">
      <c r="A605" s="212" t="s">
        <v>308</v>
      </c>
      <c r="B605" s="213" t="s">
        <v>420</v>
      </c>
      <c r="C605" s="210" t="s">
        <v>421</v>
      </c>
      <c r="D605" s="210" t="s">
        <v>331</v>
      </c>
      <c r="E605" s="210" t="s">
        <v>891</v>
      </c>
      <c r="F605" s="210" t="s">
        <v>1862</v>
      </c>
      <c r="G605" s="183" t="s">
        <v>422</v>
      </c>
    </row>
    <row r="606" spans="1:7" ht="29.25" thickBot="1">
      <c r="A606" s="212" t="s">
        <v>311</v>
      </c>
      <c r="B606" s="213" t="s">
        <v>423</v>
      </c>
      <c r="C606" s="210" t="s">
        <v>424</v>
      </c>
      <c r="D606" s="210" t="s">
        <v>331</v>
      </c>
      <c r="E606" s="210" t="s">
        <v>891</v>
      </c>
      <c r="F606" s="210" t="s">
        <v>1862</v>
      </c>
      <c r="G606" s="183" t="s">
        <v>419</v>
      </c>
    </row>
    <row r="607" spans="1:7" ht="43.5" thickBot="1">
      <c r="A607" s="212" t="s">
        <v>314</v>
      </c>
      <c r="B607" s="213" t="s">
        <v>425</v>
      </c>
      <c r="C607" s="210" t="s">
        <v>426</v>
      </c>
      <c r="D607" s="210" t="s">
        <v>427</v>
      </c>
      <c r="E607" s="210" t="s">
        <v>891</v>
      </c>
      <c r="F607" s="210" t="s">
        <v>1862</v>
      </c>
      <c r="G607" s="183" t="s">
        <v>1941</v>
      </c>
    </row>
    <row r="608" spans="1:7" ht="15" thickBot="1">
      <c r="A608" s="212" t="s">
        <v>316</v>
      </c>
      <c r="B608" s="213" t="s">
        <v>428</v>
      </c>
      <c r="C608" s="210" t="s">
        <v>429</v>
      </c>
      <c r="D608" s="210" t="s">
        <v>427</v>
      </c>
      <c r="E608" s="210" t="s">
        <v>891</v>
      </c>
      <c r="F608" s="210" t="s">
        <v>1901</v>
      </c>
      <c r="G608" s="183" t="s">
        <v>914</v>
      </c>
    </row>
    <row r="609" spans="1:8" ht="43.5" thickBot="1">
      <c r="A609" s="212" t="s">
        <v>318</v>
      </c>
      <c r="B609" s="213" t="s">
        <v>430</v>
      </c>
      <c r="C609" s="210" t="s">
        <v>431</v>
      </c>
      <c r="D609" s="210" t="s">
        <v>427</v>
      </c>
      <c r="E609" s="210" t="s">
        <v>891</v>
      </c>
      <c r="F609" s="210" t="s">
        <v>1862</v>
      </c>
      <c r="G609" s="183" t="s">
        <v>432</v>
      </c>
    </row>
    <row r="610" spans="1:8" ht="43.5" thickBot="1">
      <c r="A610" s="212" t="s">
        <v>321</v>
      </c>
      <c r="B610" s="213" t="s">
        <v>433</v>
      </c>
      <c r="C610" s="210" t="s">
        <v>434</v>
      </c>
      <c r="D610" s="210" t="s">
        <v>427</v>
      </c>
      <c r="E610" s="210" t="s">
        <v>891</v>
      </c>
      <c r="F610" s="210" t="s">
        <v>1862</v>
      </c>
      <c r="G610" s="183" t="s">
        <v>419</v>
      </c>
    </row>
    <row r="611" spans="1:8" ht="15.75" customHeight="1" thickBot="1">
      <c r="A611" s="215"/>
      <c r="B611" s="209" t="s">
        <v>542</v>
      </c>
      <c r="C611" s="210"/>
      <c r="D611" s="210"/>
      <c r="E611" s="210"/>
      <c r="F611" s="210"/>
      <c r="G611" s="175"/>
    </row>
    <row r="612" spans="1:8" ht="15" customHeight="1" thickBot="1">
      <c r="A612" s="215"/>
      <c r="B612" s="211" t="s">
        <v>396</v>
      </c>
      <c r="C612" s="210"/>
      <c r="D612" s="210"/>
      <c r="E612" s="210"/>
      <c r="F612" s="210"/>
      <c r="G612" s="175"/>
    </row>
    <row r="613" spans="1:8" ht="29.25" thickBot="1">
      <c r="A613" s="212" t="s">
        <v>302</v>
      </c>
      <c r="B613" s="213" t="s">
        <v>415</v>
      </c>
      <c r="C613" s="210" t="s">
        <v>416</v>
      </c>
      <c r="D613" s="210" t="s">
        <v>331</v>
      </c>
      <c r="E613" s="210" t="s">
        <v>891</v>
      </c>
      <c r="F613" s="210" t="s">
        <v>1862</v>
      </c>
      <c r="G613" s="183" t="s">
        <v>417</v>
      </c>
    </row>
    <row r="614" spans="1:8" ht="29.25" thickBot="1">
      <c r="A614" s="212" t="s">
        <v>305</v>
      </c>
      <c r="B614" s="216" t="s">
        <v>418</v>
      </c>
      <c r="C614" s="210" t="s">
        <v>685</v>
      </c>
      <c r="D614" s="210" t="s">
        <v>331</v>
      </c>
      <c r="E614" s="210" t="s">
        <v>891</v>
      </c>
      <c r="F614" s="210" t="s">
        <v>1862</v>
      </c>
      <c r="G614" s="183" t="s">
        <v>419</v>
      </c>
    </row>
    <row r="615" spans="1:8" ht="29.25" thickBot="1">
      <c r="A615" s="212" t="s">
        <v>308</v>
      </c>
      <c r="B615" s="213" t="s">
        <v>420</v>
      </c>
      <c r="C615" s="210" t="s">
        <v>421</v>
      </c>
      <c r="D615" s="210" t="s">
        <v>331</v>
      </c>
      <c r="E615" s="210" t="s">
        <v>891</v>
      </c>
      <c r="F615" s="210" t="s">
        <v>1862</v>
      </c>
      <c r="G615" s="183" t="s">
        <v>422</v>
      </c>
    </row>
    <row r="616" spans="1:8" ht="29.25" thickBot="1">
      <c r="A616" s="212" t="s">
        <v>311</v>
      </c>
      <c r="B616" s="213" t="s">
        <v>423</v>
      </c>
      <c r="C616" s="210" t="s">
        <v>424</v>
      </c>
      <c r="D616" s="210" t="s">
        <v>331</v>
      </c>
      <c r="E616" s="210" t="s">
        <v>891</v>
      </c>
      <c r="F616" s="210" t="s">
        <v>1862</v>
      </c>
      <c r="G616" s="183" t="s">
        <v>419</v>
      </c>
    </row>
    <row r="617" spans="1:8" ht="43.5" thickBot="1">
      <c r="A617" s="212" t="s">
        <v>314</v>
      </c>
      <c r="B617" s="213" t="s">
        <v>425</v>
      </c>
      <c r="C617" s="210" t="s">
        <v>426</v>
      </c>
      <c r="D617" s="210" t="s">
        <v>427</v>
      </c>
      <c r="E617" s="210" t="s">
        <v>891</v>
      </c>
      <c r="F617" s="210" t="s">
        <v>1862</v>
      </c>
      <c r="G617" s="183" t="s">
        <v>1941</v>
      </c>
    </row>
    <row r="618" spans="1:8" ht="15" thickBot="1">
      <c r="A618" s="212" t="s">
        <v>316</v>
      </c>
      <c r="B618" s="213" t="s">
        <v>428</v>
      </c>
      <c r="C618" s="210" t="s">
        <v>429</v>
      </c>
      <c r="D618" s="210" t="s">
        <v>427</v>
      </c>
      <c r="E618" s="210" t="s">
        <v>891</v>
      </c>
      <c r="F618" s="210" t="s">
        <v>1901</v>
      </c>
      <c r="G618" s="183" t="s">
        <v>914</v>
      </c>
    </row>
    <row r="619" spans="1:8" ht="43.5" thickBot="1">
      <c r="A619" s="212" t="s">
        <v>318</v>
      </c>
      <c r="B619" s="213" t="s">
        <v>430</v>
      </c>
      <c r="C619" s="210" t="s">
        <v>431</v>
      </c>
      <c r="D619" s="210" t="s">
        <v>427</v>
      </c>
      <c r="E619" s="210" t="s">
        <v>891</v>
      </c>
      <c r="F619" s="210" t="s">
        <v>1862</v>
      </c>
      <c r="G619" s="183" t="s">
        <v>432</v>
      </c>
    </row>
    <row r="620" spans="1:8" ht="43.5" thickBot="1">
      <c r="A620" s="212" t="s">
        <v>321</v>
      </c>
      <c r="B620" s="213" t="s">
        <v>433</v>
      </c>
      <c r="C620" s="210" t="s">
        <v>434</v>
      </c>
      <c r="D620" s="210" t="s">
        <v>427</v>
      </c>
      <c r="E620" s="210" t="s">
        <v>891</v>
      </c>
      <c r="F620" s="210" t="s">
        <v>1862</v>
      </c>
      <c r="G620" s="183" t="s">
        <v>419</v>
      </c>
    </row>
    <row r="621" spans="1:8" ht="15.75" thickBot="1">
      <c r="A621" s="212"/>
      <c r="B621" s="218" t="s">
        <v>1436</v>
      </c>
      <c r="C621" s="210"/>
      <c r="D621" s="210"/>
      <c r="E621" s="210"/>
      <c r="F621" s="210"/>
      <c r="G621" s="183"/>
    </row>
    <row r="622" spans="1:8" ht="15.75" customHeight="1" thickBot="1">
      <c r="A622" s="215"/>
      <c r="B622" s="209" t="s">
        <v>412</v>
      </c>
      <c r="C622" s="210"/>
      <c r="D622" s="210"/>
      <c r="E622" s="210"/>
      <c r="F622" s="210"/>
      <c r="G622" s="174"/>
      <c r="H622" s="179"/>
    </row>
    <row r="623" spans="1:8" ht="15" customHeight="1" thickBot="1">
      <c r="A623" s="215"/>
      <c r="B623" s="211" t="s">
        <v>301</v>
      </c>
      <c r="C623" s="210"/>
      <c r="D623" s="210"/>
      <c r="E623" s="210"/>
      <c r="F623" s="210"/>
      <c r="G623" s="175"/>
      <c r="H623" s="180"/>
    </row>
    <row r="624" spans="1:8" ht="29.25" thickBot="1">
      <c r="A624" s="212" t="s">
        <v>302</v>
      </c>
      <c r="B624" s="212" t="s">
        <v>543</v>
      </c>
      <c r="C624" s="210" t="s">
        <v>295</v>
      </c>
      <c r="D624" s="210" t="s">
        <v>307</v>
      </c>
      <c r="E624" s="210" t="s">
        <v>1359</v>
      </c>
      <c r="F624" s="210" t="s">
        <v>471</v>
      </c>
      <c r="G624" s="175" t="s">
        <v>1975</v>
      </c>
      <c r="H624" s="180"/>
    </row>
    <row r="625" spans="1:8" ht="29.25" thickBot="1">
      <c r="A625" s="212" t="s">
        <v>305</v>
      </c>
      <c r="B625" s="213" t="s">
        <v>306</v>
      </c>
      <c r="C625" s="210" t="s">
        <v>702</v>
      </c>
      <c r="D625" s="210" t="s">
        <v>307</v>
      </c>
      <c r="E625" s="210" t="s">
        <v>891</v>
      </c>
      <c r="F625" s="210" t="s">
        <v>1862</v>
      </c>
      <c r="G625" s="175" t="s">
        <v>1901</v>
      </c>
      <c r="H625" s="180"/>
    </row>
    <row r="626" spans="1:8" ht="29.25" thickBot="1">
      <c r="A626" s="212" t="s">
        <v>308</v>
      </c>
      <c r="B626" s="213" t="s">
        <v>312</v>
      </c>
      <c r="C626" s="210" t="s">
        <v>313</v>
      </c>
      <c r="D626" s="210" t="s">
        <v>307</v>
      </c>
      <c r="E626" s="210" t="s">
        <v>891</v>
      </c>
      <c r="F626" s="210" t="s">
        <v>483</v>
      </c>
      <c r="G626" s="175" t="s">
        <v>463</v>
      </c>
      <c r="H626" s="180"/>
    </row>
    <row r="627" spans="1:8" ht="29.25" thickBot="1">
      <c r="A627" s="212" t="s">
        <v>311</v>
      </c>
      <c r="B627" s="213" t="s">
        <v>315</v>
      </c>
      <c r="C627" s="210" t="s">
        <v>719</v>
      </c>
      <c r="D627" s="210" t="s">
        <v>307</v>
      </c>
      <c r="E627" s="210" t="s">
        <v>891</v>
      </c>
      <c r="F627" s="210" t="s">
        <v>1862</v>
      </c>
      <c r="G627" s="175" t="s">
        <v>461</v>
      </c>
      <c r="H627" s="180"/>
    </row>
    <row r="628" spans="1:8" ht="29.25" thickBot="1">
      <c r="A628" s="212" t="s">
        <v>314</v>
      </c>
      <c r="B628" s="213" t="s">
        <v>317</v>
      </c>
      <c r="C628" s="210" t="s">
        <v>717</v>
      </c>
      <c r="D628" s="210" t="s">
        <v>307</v>
      </c>
      <c r="E628" s="210" t="s">
        <v>891</v>
      </c>
      <c r="F628" s="210" t="s">
        <v>1952</v>
      </c>
      <c r="G628" s="175" t="s">
        <v>464</v>
      </c>
      <c r="H628" s="180"/>
    </row>
    <row r="629" spans="1:8" ht="15" thickBot="1">
      <c r="A629" s="212" t="s">
        <v>316</v>
      </c>
      <c r="B629" s="212" t="s">
        <v>319</v>
      </c>
      <c r="C629" s="210" t="s">
        <v>320</v>
      </c>
      <c r="D629" s="214" t="s">
        <v>307</v>
      </c>
      <c r="E629" s="210" t="s">
        <v>891</v>
      </c>
      <c r="F629" s="210" t="s">
        <v>1952</v>
      </c>
      <c r="G629" s="175" t="s">
        <v>465</v>
      </c>
      <c r="H629" s="180"/>
    </row>
    <row r="630" spans="1:8" ht="29.25" thickBot="1">
      <c r="A630" s="212" t="s">
        <v>318</v>
      </c>
      <c r="B630" s="213" t="s">
        <v>322</v>
      </c>
      <c r="C630" s="210" t="s">
        <v>323</v>
      </c>
      <c r="D630" s="214" t="s">
        <v>307</v>
      </c>
      <c r="E630" s="210" t="s">
        <v>891</v>
      </c>
      <c r="F630" s="210" t="s">
        <v>1982</v>
      </c>
      <c r="G630" s="175" t="s">
        <v>467</v>
      </c>
      <c r="H630" s="180"/>
    </row>
    <row r="631" spans="1:8" ht="15" thickBot="1">
      <c r="A631" s="212" t="s">
        <v>321</v>
      </c>
      <c r="B631" s="213" t="s">
        <v>325</v>
      </c>
      <c r="C631" s="210" t="s">
        <v>326</v>
      </c>
      <c r="D631" s="214" t="s">
        <v>307</v>
      </c>
      <c r="E631" s="210" t="s">
        <v>891</v>
      </c>
      <c r="F631" s="210" t="s">
        <v>1952</v>
      </c>
      <c r="G631" s="175" t="s">
        <v>468</v>
      </c>
      <c r="H631" s="180"/>
    </row>
    <row r="632" spans="1:8" ht="15" customHeight="1" thickBot="1">
      <c r="A632" s="215"/>
      <c r="B632" s="211" t="s">
        <v>649</v>
      </c>
      <c r="C632" s="210"/>
      <c r="D632" s="210"/>
      <c r="E632" s="210"/>
      <c r="F632" s="210"/>
      <c r="G632" s="175"/>
      <c r="H632" s="180"/>
    </row>
    <row r="633" spans="1:8" ht="29.25" thickBot="1">
      <c r="A633" s="212" t="s">
        <v>324</v>
      </c>
      <c r="B633" s="212" t="s">
        <v>370</v>
      </c>
      <c r="C633" s="210" t="s">
        <v>371</v>
      </c>
      <c r="D633" s="210" t="s">
        <v>372</v>
      </c>
      <c r="E633" s="210" t="s">
        <v>891</v>
      </c>
      <c r="F633" s="210" t="s">
        <v>1982</v>
      </c>
      <c r="G633" s="175" t="s">
        <v>373</v>
      </c>
      <c r="H633" s="180"/>
    </row>
    <row r="634" spans="1:8" ht="29.25" thickBot="1">
      <c r="A634" s="212" t="s">
        <v>328</v>
      </c>
      <c r="B634" s="212" t="s">
        <v>375</v>
      </c>
      <c r="C634" s="210" t="s">
        <v>478</v>
      </c>
      <c r="D634" s="210" t="s">
        <v>372</v>
      </c>
      <c r="E634" s="210" t="s">
        <v>1805</v>
      </c>
      <c r="F634" s="210" t="s">
        <v>544</v>
      </c>
      <c r="G634" s="175" t="s">
        <v>465</v>
      </c>
      <c r="H634" s="180"/>
    </row>
    <row r="635" spans="1:8" ht="15" thickBot="1">
      <c r="A635" s="212" t="s">
        <v>332</v>
      </c>
      <c r="B635" s="212" t="s">
        <v>377</v>
      </c>
      <c r="C635" s="210" t="s">
        <v>1349</v>
      </c>
      <c r="D635" s="210" t="s">
        <v>372</v>
      </c>
      <c r="E635" s="210" t="s">
        <v>891</v>
      </c>
      <c r="F635" s="210" t="s">
        <v>545</v>
      </c>
      <c r="G635" s="175" t="s">
        <v>468</v>
      </c>
      <c r="H635" s="180"/>
    </row>
    <row r="636" spans="1:8" ht="15" thickBot="1">
      <c r="A636" s="212" t="s">
        <v>335</v>
      </c>
      <c r="B636" s="212" t="s">
        <v>379</v>
      </c>
      <c r="C636" s="210" t="s">
        <v>299</v>
      </c>
      <c r="D636" s="210" t="s">
        <v>372</v>
      </c>
      <c r="E636" s="210" t="s">
        <v>891</v>
      </c>
      <c r="F636" s="210" t="s">
        <v>1952</v>
      </c>
      <c r="G636" s="175" t="s">
        <v>479</v>
      </c>
      <c r="H636" s="180"/>
    </row>
    <row r="637" spans="1:8" ht="15" thickBot="1">
      <c r="A637" s="212" t="s">
        <v>338</v>
      </c>
      <c r="B637" s="212" t="s">
        <v>381</v>
      </c>
      <c r="C637" s="210" t="s">
        <v>382</v>
      </c>
      <c r="D637" s="210" t="s">
        <v>383</v>
      </c>
      <c r="E637" s="210" t="s">
        <v>912</v>
      </c>
      <c r="F637" s="210" t="s">
        <v>1862</v>
      </c>
      <c r="G637" s="175" t="s">
        <v>480</v>
      </c>
      <c r="H637" s="180" t="s">
        <v>384</v>
      </c>
    </row>
    <row r="638" spans="1:8" ht="15" thickBot="1">
      <c r="A638" s="212" t="s">
        <v>340</v>
      </c>
      <c r="B638" s="212" t="s">
        <v>386</v>
      </c>
      <c r="C638" s="210" t="s">
        <v>387</v>
      </c>
      <c r="D638" s="210" t="s">
        <v>383</v>
      </c>
      <c r="E638" s="210" t="s">
        <v>912</v>
      </c>
      <c r="F638" s="210" t="s">
        <v>1862</v>
      </c>
      <c r="G638" s="175" t="s">
        <v>481</v>
      </c>
      <c r="H638" s="180" t="s">
        <v>384</v>
      </c>
    </row>
    <row r="639" spans="1:8" ht="15" thickBot="1">
      <c r="A639" s="212" t="s">
        <v>344</v>
      </c>
      <c r="B639" s="212" t="s">
        <v>389</v>
      </c>
      <c r="C639" s="210" t="s">
        <v>390</v>
      </c>
      <c r="D639" s="210" t="s">
        <v>383</v>
      </c>
      <c r="E639" s="210" t="s">
        <v>912</v>
      </c>
      <c r="F639" s="210" t="s">
        <v>1862</v>
      </c>
      <c r="G639" s="175" t="s">
        <v>474</v>
      </c>
      <c r="H639" s="180" t="s">
        <v>384</v>
      </c>
    </row>
    <row r="640" spans="1:8" ht="15" thickBot="1">
      <c r="A640" s="212" t="s">
        <v>348</v>
      </c>
      <c r="B640" s="212" t="s">
        <v>392</v>
      </c>
      <c r="C640" s="210" t="s">
        <v>393</v>
      </c>
      <c r="D640" s="210" t="s">
        <v>394</v>
      </c>
      <c r="E640" s="210" t="s">
        <v>891</v>
      </c>
      <c r="F640" s="210" t="s">
        <v>1862</v>
      </c>
      <c r="G640" s="175" t="s">
        <v>1901</v>
      </c>
      <c r="H640" s="180"/>
    </row>
    <row r="641" spans="1:8" ht="15.75" customHeight="1" thickBot="1">
      <c r="A641" s="215"/>
      <c r="B641" s="209" t="s">
        <v>538</v>
      </c>
      <c r="C641" s="210"/>
      <c r="D641" s="210"/>
      <c r="E641" s="210"/>
      <c r="F641" s="210"/>
      <c r="G641" s="175"/>
      <c r="H641" s="180"/>
    </row>
    <row r="642" spans="1:8" ht="15" customHeight="1" thickBot="1">
      <c r="A642" s="215"/>
      <c r="B642" s="211" t="s">
        <v>301</v>
      </c>
      <c r="C642" s="210"/>
      <c r="D642" s="210"/>
      <c r="E642" s="210"/>
      <c r="F642" s="210"/>
      <c r="G642" s="175"/>
      <c r="H642" s="180"/>
    </row>
    <row r="643" spans="1:8" ht="43.5" thickBot="1">
      <c r="A643" s="212" t="s">
        <v>350</v>
      </c>
      <c r="B643" s="212" t="s">
        <v>303</v>
      </c>
      <c r="C643" s="210" t="s">
        <v>304</v>
      </c>
      <c r="D643" s="210" t="s">
        <v>1808</v>
      </c>
      <c r="E643" s="210" t="s">
        <v>1359</v>
      </c>
      <c r="F643" s="210" t="s">
        <v>546</v>
      </c>
      <c r="G643" s="175" t="s">
        <v>1975</v>
      </c>
      <c r="H643" s="180"/>
    </row>
    <row r="644" spans="1:8" ht="29.25" thickBot="1">
      <c r="A644" s="212" t="s">
        <v>352</v>
      </c>
      <c r="B644" s="213" t="s">
        <v>306</v>
      </c>
      <c r="C644" s="210" t="s">
        <v>702</v>
      </c>
      <c r="D644" s="210" t="s">
        <v>307</v>
      </c>
      <c r="E644" s="210" t="s">
        <v>891</v>
      </c>
      <c r="F644" s="210" t="s">
        <v>1862</v>
      </c>
      <c r="G644" s="175" t="s">
        <v>1901</v>
      </c>
      <c r="H644" s="180"/>
    </row>
    <row r="645" spans="1:8" ht="29.25" thickBot="1">
      <c r="A645" s="212" t="s">
        <v>355</v>
      </c>
      <c r="B645" s="213" t="s">
        <v>309</v>
      </c>
      <c r="C645" s="210" t="s">
        <v>310</v>
      </c>
      <c r="D645" s="210" t="s">
        <v>307</v>
      </c>
      <c r="E645" s="210" t="s">
        <v>891</v>
      </c>
      <c r="F645" s="210" t="s">
        <v>1862</v>
      </c>
      <c r="G645" s="175" t="s">
        <v>460</v>
      </c>
      <c r="H645" s="180"/>
    </row>
    <row r="646" spans="1:8" ht="29.25" thickBot="1">
      <c r="A646" s="212" t="s">
        <v>357</v>
      </c>
      <c r="B646" s="213" t="s">
        <v>312</v>
      </c>
      <c r="C646" s="210" t="s">
        <v>313</v>
      </c>
      <c r="D646" s="210" t="s">
        <v>307</v>
      </c>
      <c r="E646" s="210" t="s">
        <v>891</v>
      </c>
      <c r="F646" s="210" t="s">
        <v>1997</v>
      </c>
      <c r="G646" s="175" t="s">
        <v>463</v>
      </c>
      <c r="H646" s="180"/>
    </row>
    <row r="647" spans="1:8" ht="29.25" thickBot="1">
      <c r="A647" s="212" t="s">
        <v>360</v>
      </c>
      <c r="B647" s="213" t="s">
        <v>315</v>
      </c>
      <c r="C647" s="210" t="s">
        <v>719</v>
      </c>
      <c r="D647" s="210" t="s">
        <v>307</v>
      </c>
      <c r="E647" s="210" t="s">
        <v>891</v>
      </c>
      <c r="F647" s="210" t="s">
        <v>1901</v>
      </c>
      <c r="G647" s="175" t="s">
        <v>461</v>
      </c>
      <c r="H647" s="180"/>
    </row>
    <row r="648" spans="1:8" ht="29.25" thickBot="1">
      <c r="A648" s="212" t="s">
        <v>362</v>
      </c>
      <c r="B648" s="213" t="s">
        <v>317</v>
      </c>
      <c r="C648" s="210" t="s">
        <v>717</v>
      </c>
      <c r="D648" s="210" t="s">
        <v>307</v>
      </c>
      <c r="E648" s="210" t="s">
        <v>891</v>
      </c>
      <c r="F648" s="210" t="s">
        <v>1859</v>
      </c>
      <c r="G648" s="175" t="s">
        <v>464</v>
      </c>
      <c r="H648" s="180"/>
    </row>
    <row r="649" spans="1:8" ht="15" thickBot="1">
      <c r="A649" s="212" t="s">
        <v>365</v>
      </c>
      <c r="B649" s="212" t="s">
        <v>319</v>
      </c>
      <c r="C649" s="210" t="s">
        <v>320</v>
      </c>
      <c r="D649" s="214" t="s">
        <v>307</v>
      </c>
      <c r="E649" s="210" t="s">
        <v>891</v>
      </c>
      <c r="F649" s="210" t="s">
        <v>1997</v>
      </c>
      <c r="G649" s="175" t="s">
        <v>465</v>
      </c>
      <c r="H649" s="184"/>
    </row>
    <row r="650" spans="1:8" ht="29.25" thickBot="1">
      <c r="A650" s="212" t="s">
        <v>369</v>
      </c>
      <c r="B650" s="213" t="s">
        <v>322</v>
      </c>
      <c r="C650" s="210" t="s">
        <v>323</v>
      </c>
      <c r="D650" s="214" t="s">
        <v>307</v>
      </c>
      <c r="E650" s="210" t="s">
        <v>891</v>
      </c>
      <c r="F650" s="210" t="s">
        <v>1911</v>
      </c>
      <c r="G650" s="175" t="s">
        <v>467</v>
      </c>
      <c r="H650" s="184"/>
    </row>
    <row r="651" spans="1:8" ht="15" thickBot="1">
      <c r="A651" s="212" t="s">
        <v>374</v>
      </c>
      <c r="B651" s="213" t="s">
        <v>325</v>
      </c>
      <c r="C651" s="210" t="s">
        <v>326</v>
      </c>
      <c r="D651" s="214" t="s">
        <v>307</v>
      </c>
      <c r="E651" s="210" t="s">
        <v>891</v>
      </c>
      <c r="F651" s="210" t="s">
        <v>1997</v>
      </c>
      <c r="G651" s="175" t="s">
        <v>468</v>
      </c>
      <c r="H651" s="180"/>
    </row>
    <row r="652" spans="1:8" ht="15" customHeight="1" thickBot="1">
      <c r="A652" s="215"/>
      <c r="B652" s="211" t="s">
        <v>396</v>
      </c>
      <c r="C652" s="214"/>
      <c r="D652" s="217"/>
      <c r="E652" s="217"/>
      <c r="F652" s="217"/>
      <c r="G652" s="176"/>
      <c r="H652" s="185"/>
    </row>
    <row r="653" spans="1:8" ht="15" thickBot="1">
      <c r="A653" s="212" t="s">
        <v>376</v>
      </c>
      <c r="B653" s="213" t="s">
        <v>397</v>
      </c>
      <c r="C653" s="210" t="s">
        <v>398</v>
      </c>
      <c r="D653" s="210" t="s">
        <v>331</v>
      </c>
      <c r="E653" s="210" t="s">
        <v>916</v>
      </c>
      <c r="F653" s="210" t="s">
        <v>1862</v>
      </c>
      <c r="G653" s="183" t="s">
        <v>1979</v>
      </c>
      <c r="H653" s="184"/>
    </row>
    <row r="654" spans="1:8" ht="29.25" thickBot="1">
      <c r="A654" s="212" t="s">
        <v>378</v>
      </c>
      <c r="B654" s="216" t="s">
        <v>345</v>
      </c>
      <c r="C654" s="210" t="s">
        <v>346</v>
      </c>
      <c r="D654" s="210" t="s">
        <v>331</v>
      </c>
      <c r="E654" s="210" t="s">
        <v>891</v>
      </c>
      <c r="F654" s="210" t="s">
        <v>1862</v>
      </c>
      <c r="G654" s="183" t="s">
        <v>469</v>
      </c>
      <c r="H654" s="184"/>
    </row>
    <row r="655" spans="1:8" ht="29.25" thickBot="1">
      <c r="A655" s="212" t="s">
        <v>380</v>
      </c>
      <c r="B655" s="213" t="s">
        <v>399</v>
      </c>
      <c r="C655" s="210" t="s">
        <v>400</v>
      </c>
      <c r="D655" s="210" t="s">
        <v>331</v>
      </c>
      <c r="E655" s="210" t="s">
        <v>891</v>
      </c>
      <c r="F655" s="210" t="s">
        <v>1862</v>
      </c>
      <c r="G655" s="183" t="s">
        <v>471</v>
      </c>
      <c r="H655" s="184"/>
    </row>
    <row r="656" spans="1:8" ht="29.25" thickBot="1">
      <c r="A656" s="212" t="s">
        <v>385</v>
      </c>
      <c r="B656" s="213" t="s">
        <v>401</v>
      </c>
      <c r="C656" s="210" t="s">
        <v>402</v>
      </c>
      <c r="D656" s="210" t="s">
        <v>331</v>
      </c>
      <c r="E656" s="210" t="s">
        <v>891</v>
      </c>
      <c r="F656" s="210" t="s">
        <v>1901</v>
      </c>
      <c r="G656" s="183" t="s">
        <v>472</v>
      </c>
      <c r="H656" s="184"/>
    </row>
    <row r="657" spans="1:8" ht="29.25" thickBot="1">
      <c r="A657" s="212" t="s">
        <v>388</v>
      </c>
      <c r="B657" s="216" t="s">
        <v>403</v>
      </c>
      <c r="C657" s="210" t="s">
        <v>687</v>
      </c>
      <c r="D657" s="210" t="s">
        <v>331</v>
      </c>
      <c r="E657" s="210" t="s">
        <v>891</v>
      </c>
      <c r="F657" s="210" t="s">
        <v>1862</v>
      </c>
      <c r="G657" s="183" t="s">
        <v>473</v>
      </c>
      <c r="H657" s="184"/>
    </row>
    <row r="658" spans="1:8" ht="29.25" thickBot="1">
      <c r="A658" s="212" t="s">
        <v>391</v>
      </c>
      <c r="B658" s="213" t="s">
        <v>404</v>
      </c>
      <c r="C658" s="210" t="s">
        <v>689</v>
      </c>
      <c r="D658" s="210" t="s">
        <v>331</v>
      </c>
      <c r="E658" s="210" t="s">
        <v>891</v>
      </c>
      <c r="F658" s="210" t="s">
        <v>1862</v>
      </c>
      <c r="G658" s="183" t="s">
        <v>474</v>
      </c>
      <c r="H658" s="184"/>
    </row>
    <row r="659" spans="1:8" ht="15" customHeight="1" thickBot="1">
      <c r="A659" s="215"/>
      <c r="B659" s="211" t="s">
        <v>649</v>
      </c>
      <c r="C659" s="210"/>
      <c r="D659" s="214"/>
      <c r="E659" s="210"/>
      <c r="F659" s="210"/>
      <c r="G659" s="183"/>
      <c r="H659" s="184"/>
    </row>
    <row r="660" spans="1:8" ht="29.25" thickBot="1">
      <c r="A660" s="212" t="s">
        <v>547</v>
      </c>
      <c r="B660" s="212" t="s">
        <v>370</v>
      </c>
      <c r="C660" s="210" t="s">
        <v>371</v>
      </c>
      <c r="D660" s="210" t="s">
        <v>372</v>
      </c>
      <c r="E660" s="210" t="s">
        <v>891</v>
      </c>
      <c r="F660" s="210" t="s">
        <v>1911</v>
      </c>
      <c r="G660" s="175" t="s">
        <v>373</v>
      </c>
      <c r="H660" s="180"/>
    </row>
    <row r="661" spans="1:8" ht="29.25" thickBot="1">
      <c r="A661" s="212" t="s">
        <v>548</v>
      </c>
      <c r="B661" s="212" t="s">
        <v>375</v>
      </c>
      <c r="C661" s="210" t="s">
        <v>478</v>
      </c>
      <c r="D661" s="210" t="s">
        <v>372</v>
      </c>
      <c r="E661" s="210" t="s">
        <v>1805</v>
      </c>
      <c r="F661" s="210" t="s">
        <v>549</v>
      </c>
      <c r="G661" s="175" t="s">
        <v>465</v>
      </c>
      <c r="H661" s="180"/>
    </row>
    <row r="662" spans="1:8" ht="15" thickBot="1">
      <c r="A662" s="212" t="s">
        <v>550</v>
      </c>
      <c r="B662" s="212" t="s">
        <v>377</v>
      </c>
      <c r="C662" s="210" t="s">
        <v>1349</v>
      </c>
      <c r="D662" s="210" t="s">
        <v>372</v>
      </c>
      <c r="E662" s="210" t="s">
        <v>891</v>
      </c>
      <c r="F662" s="210" t="s">
        <v>551</v>
      </c>
      <c r="G662" s="175" t="s">
        <v>468</v>
      </c>
      <c r="H662" s="180"/>
    </row>
    <row r="663" spans="1:8" ht="15" thickBot="1">
      <c r="A663" s="212" t="s">
        <v>552</v>
      </c>
      <c r="B663" s="212" t="s">
        <v>379</v>
      </c>
      <c r="C663" s="210" t="s">
        <v>299</v>
      </c>
      <c r="D663" s="210" t="s">
        <v>372</v>
      </c>
      <c r="E663" s="210" t="s">
        <v>891</v>
      </c>
      <c r="F663" s="210" t="s">
        <v>1997</v>
      </c>
      <c r="G663" s="175" t="s">
        <v>479</v>
      </c>
      <c r="H663" s="180"/>
    </row>
    <row r="664" spans="1:8" ht="15" thickBot="1">
      <c r="A664" s="212" t="s">
        <v>553</v>
      </c>
      <c r="B664" s="212" t="s">
        <v>381</v>
      </c>
      <c r="C664" s="210" t="s">
        <v>382</v>
      </c>
      <c r="D664" s="210" t="s">
        <v>383</v>
      </c>
      <c r="E664" s="210" t="s">
        <v>912</v>
      </c>
      <c r="F664" s="210" t="s">
        <v>1862</v>
      </c>
      <c r="G664" s="175" t="s">
        <v>480</v>
      </c>
      <c r="H664" s="180" t="s">
        <v>384</v>
      </c>
    </row>
    <row r="665" spans="1:8" ht="15" thickBot="1">
      <c r="A665" s="212" t="s">
        <v>554</v>
      </c>
      <c r="B665" s="212" t="s">
        <v>386</v>
      </c>
      <c r="C665" s="210" t="s">
        <v>387</v>
      </c>
      <c r="D665" s="210" t="s">
        <v>383</v>
      </c>
      <c r="E665" s="210" t="s">
        <v>912</v>
      </c>
      <c r="F665" s="210" t="s">
        <v>1862</v>
      </c>
      <c r="G665" s="175" t="s">
        <v>481</v>
      </c>
      <c r="H665" s="180" t="s">
        <v>384</v>
      </c>
    </row>
    <row r="666" spans="1:8" ht="15" thickBot="1">
      <c r="A666" s="212" t="s">
        <v>555</v>
      </c>
      <c r="B666" s="212" t="s">
        <v>389</v>
      </c>
      <c r="C666" s="210" t="s">
        <v>390</v>
      </c>
      <c r="D666" s="210" t="s">
        <v>383</v>
      </c>
      <c r="E666" s="210" t="s">
        <v>912</v>
      </c>
      <c r="F666" s="210" t="s">
        <v>1862</v>
      </c>
      <c r="G666" s="175" t="s">
        <v>474</v>
      </c>
      <c r="H666" s="180" t="s">
        <v>384</v>
      </c>
    </row>
    <row r="667" spans="1:8" ht="15" thickBot="1">
      <c r="A667" s="212" t="s">
        <v>556</v>
      </c>
      <c r="B667" s="212" t="s">
        <v>392</v>
      </c>
      <c r="C667" s="210" t="s">
        <v>393</v>
      </c>
      <c r="D667" s="210" t="s">
        <v>394</v>
      </c>
      <c r="E667" s="210" t="s">
        <v>891</v>
      </c>
      <c r="F667" s="210" t="s">
        <v>1862</v>
      </c>
      <c r="G667" s="175" t="s">
        <v>1901</v>
      </c>
      <c r="H667" s="180"/>
    </row>
    <row r="668" spans="1:8" ht="15.75" customHeight="1" thickBot="1">
      <c r="A668" s="215"/>
      <c r="B668" s="209" t="s">
        <v>539</v>
      </c>
      <c r="C668" s="210"/>
      <c r="D668" s="210"/>
      <c r="E668" s="210"/>
      <c r="F668" s="210"/>
      <c r="G668" s="175"/>
      <c r="H668" s="180"/>
    </row>
    <row r="669" spans="1:8" ht="15" customHeight="1" thickBot="1">
      <c r="A669" s="215"/>
      <c r="B669" s="211" t="s">
        <v>301</v>
      </c>
      <c r="C669" s="210"/>
      <c r="D669" s="210"/>
      <c r="E669" s="210"/>
      <c r="F669" s="210"/>
      <c r="G669" s="175"/>
      <c r="H669" s="180"/>
    </row>
    <row r="670" spans="1:8" ht="43.5" thickBot="1">
      <c r="A670" s="212" t="s">
        <v>406</v>
      </c>
      <c r="B670" s="212" t="s">
        <v>303</v>
      </c>
      <c r="C670" s="210" t="s">
        <v>304</v>
      </c>
      <c r="D670" s="210" t="s">
        <v>1808</v>
      </c>
      <c r="E670" s="210" t="s">
        <v>1359</v>
      </c>
      <c r="F670" s="210" t="s">
        <v>557</v>
      </c>
      <c r="G670" s="175" t="s">
        <v>1975</v>
      </c>
      <c r="H670" s="180"/>
    </row>
    <row r="671" spans="1:8" ht="29.25" thickBot="1">
      <c r="A671" s="212" t="s">
        <v>305</v>
      </c>
      <c r="B671" s="213" t="s">
        <v>306</v>
      </c>
      <c r="C671" s="210" t="s">
        <v>702</v>
      </c>
      <c r="D671" s="210" t="s">
        <v>307</v>
      </c>
      <c r="E671" s="210" t="s">
        <v>891</v>
      </c>
      <c r="F671" s="210" t="s">
        <v>1901</v>
      </c>
      <c r="G671" s="175" t="s">
        <v>1901</v>
      </c>
      <c r="H671" s="180"/>
    </row>
    <row r="672" spans="1:8" ht="29.25" thickBot="1">
      <c r="A672" s="212" t="s">
        <v>308</v>
      </c>
      <c r="B672" s="213" t="s">
        <v>309</v>
      </c>
      <c r="C672" s="210" t="s">
        <v>310</v>
      </c>
      <c r="D672" s="210" t="s">
        <v>307</v>
      </c>
      <c r="E672" s="210" t="s">
        <v>891</v>
      </c>
      <c r="F672" s="210" t="s">
        <v>1862</v>
      </c>
      <c r="G672" s="175" t="s">
        <v>460</v>
      </c>
      <c r="H672" s="180"/>
    </row>
    <row r="673" spans="1:8" ht="29.25" thickBot="1">
      <c r="A673" s="212" t="s">
        <v>311</v>
      </c>
      <c r="B673" s="213" t="s">
        <v>312</v>
      </c>
      <c r="C673" s="210" t="s">
        <v>313</v>
      </c>
      <c r="D673" s="210" t="s">
        <v>307</v>
      </c>
      <c r="E673" s="210" t="s">
        <v>891</v>
      </c>
      <c r="F673" s="210" t="s">
        <v>1982</v>
      </c>
      <c r="G673" s="175" t="s">
        <v>463</v>
      </c>
      <c r="H673" s="180"/>
    </row>
    <row r="674" spans="1:8" ht="29.25" thickBot="1">
      <c r="A674" s="212" t="s">
        <v>314</v>
      </c>
      <c r="B674" s="213" t="s">
        <v>315</v>
      </c>
      <c r="C674" s="210" t="s">
        <v>719</v>
      </c>
      <c r="D674" s="210" t="s">
        <v>307</v>
      </c>
      <c r="E674" s="210" t="s">
        <v>891</v>
      </c>
      <c r="F674" s="210" t="s">
        <v>1901</v>
      </c>
      <c r="G674" s="175" t="s">
        <v>461</v>
      </c>
      <c r="H674" s="180"/>
    </row>
    <row r="675" spans="1:8" ht="29.25" thickBot="1">
      <c r="A675" s="212" t="s">
        <v>316</v>
      </c>
      <c r="B675" s="213" t="s">
        <v>317</v>
      </c>
      <c r="C675" s="210" t="s">
        <v>717</v>
      </c>
      <c r="D675" s="210" t="s">
        <v>307</v>
      </c>
      <c r="E675" s="210" t="s">
        <v>891</v>
      </c>
      <c r="F675" s="210" t="s">
        <v>1859</v>
      </c>
      <c r="G675" s="175" t="s">
        <v>464</v>
      </c>
      <c r="H675" s="180"/>
    </row>
    <row r="676" spans="1:8" ht="15" thickBot="1">
      <c r="A676" s="212" t="s">
        <v>318</v>
      </c>
      <c r="B676" s="212" t="s">
        <v>319</v>
      </c>
      <c r="C676" s="210" t="s">
        <v>320</v>
      </c>
      <c r="D676" s="214" t="s">
        <v>307</v>
      </c>
      <c r="E676" s="210" t="s">
        <v>891</v>
      </c>
      <c r="F676" s="210" t="s">
        <v>1997</v>
      </c>
      <c r="G676" s="175" t="s">
        <v>465</v>
      </c>
      <c r="H676" s="184"/>
    </row>
    <row r="677" spans="1:8" ht="29.25" thickBot="1">
      <c r="A677" s="212" t="s">
        <v>321</v>
      </c>
      <c r="B677" s="213" t="s">
        <v>322</v>
      </c>
      <c r="C677" s="210" t="s">
        <v>323</v>
      </c>
      <c r="D677" s="214" t="s">
        <v>307</v>
      </c>
      <c r="E677" s="210" t="s">
        <v>891</v>
      </c>
      <c r="F677" s="210" t="s">
        <v>1911</v>
      </c>
      <c r="G677" s="175" t="s">
        <v>467</v>
      </c>
      <c r="H677" s="184"/>
    </row>
    <row r="678" spans="1:8" ht="15" thickBot="1">
      <c r="A678" s="212" t="s">
        <v>324</v>
      </c>
      <c r="B678" s="213" t="s">
        <v>325</v>
      </c>
      <c r="C678" s="210" t="s">
        <v>326</v>
      </c>
      <c r="D678" s="214" t="s">
        <v>307</v>
      </c>
      <c r="E678" s="210" t="s">
        <v>891</v>
      </c>
      <c r="F678" s="210" t="s">
        <v>1997</v>
      </c>
      <c r="G678" s="175" t="s">
        <v>468</v>
      </c>
      <c r="H678" s="180"/>
    </row>
    <row r="679" spans="1:8" ht="15" customHeight="1" thickBot="1">
      <c r="A679" s="215"/>
      <c r="B679" s="211" t="s">
        <v>396</v>
      </c>
      <c r="C679" s="214"/>
      <c r="D679" s="217"/>
      <c r="E679" s="217"/>
      <c r="F679" s="217"/>
      <c r="G679" s="176"/>
      <c r="H679" s="185"/>
    </row>
    <row r="680" spans="1:8" ht="15" thickBot="1">
      <c r="A680" s="212" t="s">
        <v>328</v>
      </c>
      <c r="B680" s="213" t="s">
        <v>397</v>
      </c>
      <c r="C680" s="210" t="s">
        <v>398</v>
      </c>
      <c r="D680" s="210" t="s">
        <v>331</v>
      </c>
      <c r="E680" s="210" t="s">
        <v>916</v>
      </c>
      <c r="F680" s="210" t="s">
        <v>1862</v>
      </c>
      <c r="G680" s="183" t="s">
        <v>1979</v>
      </c>
      <c r="H680" s="184"/>
    </row>
    <row r="681" spans="1:8" ht="29.25" thickBot="1">
      <c r="A681" s="212" t="s">
        <v>332</v>
      </c>
      <c r="B681" s="216" t="s">
        <v>345</v>
      </c>
      <c r="C681" s="210" t="s">
        <v>346</v>
      </c>
      <c r="D681" s="210" t="s">
        <v>331</v>
      </c>
      <c r="E681" s="210" t="s">
        <v>891</v>
      </c>
      <c r="F681" s="210" t="s">
        <v>1862</v>
      </c>
      <c r="G681" s="183" t="s">
        <v>469</v>
      </c>
      <c r="H681" s="184"/>
    </row>
    <row r="682" spans="1:8" ht="29.25" thickBot="1">
      <c r="A682" s="212" t="s">
        <v>335</v>
      </c>
      <c r="B682" s="213" t="s">
        <v>399</v>
      </c>
      <c r="C682" s="210" t="s">
        <v>400</v>
      </c>
      <c r="D682" s="210" t="s">
        <v>331</v>
      </c>
      <c r="E682" s="210" t="s">
        <v>891</v>
      </c>
      <c r="F682" s="210" t="s">
        <v>1862</v>
      </c>
      <c r="G682" s="183" t="s">
        <v>471</v>
      </c>
      <c r="H682" s="184"/>
    </row>
    <row r="683" spans="1:8" ht="29.25" thickBot="1">
      <c r="A683" s="212" t="s">
        <v>338</v>
      </c>
      <c r="B683" s="213" t="s">
        <v>401</v>
      </c>
      <c r="C683" s="210" t="s">
        <v>402</v>
      </c>
      <c r="D683" s="210" t="s">
        <v>331</v>
      </c>
      <c r="E683" s="210" t="s">
        <v>891</v>
      </c>
      <c r="F683" s="210" t="s">
        <v>1854</v>
      </c>
      <c r="G683" s="183" t="s">
        <v>472</v>
      </c>
      <c r="H683" s="184"/>
    </row>
    <row r="684" spans="1:8" ht="29.25" thickBot="1">
      <c r="A684" s="212" t="s">
        <v>340</v>
      </c>
      <c r="B684" s="216" t="s">
        <v>403</v>
      </c>
      <c r="C684" s="210" t="s">
        <v>687</v>
      </c>
      <c r="D684" s="210" t="s">
        <v>331</v>
      </c>
      <c r="E684" s="210" t="s">
        <v>891</v>
      </c>
      <c r="F684" s="210" t="s">
        <v>1862</v>
      </c>
      <c r="G684" s="183" t="s">
        <v>473</v>
      </c>
      <c r="H684" s="184"/>
    </row>
    <row r="685" spans="1:8" ht="29.25" thickBot="1">
      <c r="A685" s="212" t="s">
        <v>344</v>
      </c>
      <c r="B685" s="213" t="s">
        <v>404</v>
      </c>
      <c r="C685" s="210" t="s">
        <v>689</v>
      </c>
      <c r="D685" s="210" t="s">
        <v>331</v>
      </c>
      <c r="E685" s="210" t="s">
        <v>891</v>
      </c>
      <c r="F685" s="210" t="s">
        <v>1862</v>
      </c>
      <c r="G685" s="183" t="s">
        <v>474</v>
      </c>
      <c r="H685" s="184"/>
    </row>
    <row r="686" spans="1:8" ht="15" customHeight="1" thickBot="1">
      <c r="A686" s="215"/>
      <c r="B686" s="211" t="s">
        <v>649</v>
      </c>
      <c r="C686" s="210"/>
      <c r="D686" s="214"/>
      <c r="E686" s="210"/>
      <c r="F686" s="210"/>
      <c r="G686" s="183"/>
      <c r="H686" s="184"/>
    </row>
    <row r="687" spans="1:8" ht="29.25" thickBot="1">
      <c r="A687" s="212" t="s">
        <v>348</v>
      </c>
      <c r="B687" s="212" t="s">
        <v>370</v>
      </c>
      <c r="C687" s="210" t="s">
        <v>371</v>
      </c>
      <c r="D687" s="210" t="s">
        <v>372</v>
      </c>
      <c r="E687" s="210" t="s">
        <v>891</v>
      </c>
      <c r="F687" s="210" t="s">
        <v>1911</v>
      </c>
      <c r="G687" s="175" t="s">
        <v>373</v>
      </c>
      <c r="H687" s="180"/>
    </row>
    <row r="688" spans="1:8" ht="29.25" thickBot="1">
      <c r="A688" s="212" t="s">
        <v>350</v>
      </c>
      <c r="B688" s="212" t="s">
        <v>375</v>
      </c>
      <c r="C688" s="210" t="s">
        <v>478</v>
      </c>
      <c r="D688" s="210" t="s">
        <v>372</v>
      </c>
      <c r="E688" s="210" t="s">
        <v>1805</v>
      </c>
      <c r="F688" s="210" t="s">
        <v>544</v>
      </c>
      <c r="G688" s="175" t="s">
        <v>465</v>
      </c>
      <c r="H688" s="180"/>
    </row>
    <row r="689" spans="1:8" ht="15" thickBot="1">
      <c r="A689" s="212" t="s">
        <v>352</v>
      </c>
      <c r="B689" s="212" t="s">
        <v>377</v>
      </c>
      <c r="C689" s="210" t="s">
        <v>1349</v>
      </c>
      <c r="D689" s="210" t="s">
        <v>372</v>
      </c>
      <c r="E689" s="210" t="s">
        <v>891</v>
      </c>
      <c r="F689" s="210" t="s">
        <v>580</v>
      </c>
      <c r="G689" s="175" t="s">
        <v>468</v>
      </c>
      <c r="H689" s="180"/>
    </row>
    <row r="690" spans="1:8" ht="15" thickBot="1">
      <c r="A690" s="212" t="s">
        <v>355</v>
      </c>
      <c r="B690" s="212" t="s">
        <v>379</v>
      </c>
      <c r="C690" s="210" t="s">
        <v>299</v>
      </c>
      <c r="D690" s="210" t="s">
        <v>372</v>
      </c>
      <c r="E690" s="210" t="s">
        <v>891</v>
      </c>
      <c r="F690" s="210" t="s">
        <v>1997</v>
      </c>
      <c r="G690" s="175" t="s">
        <v>479</v>
      </c>
      <c r="H690" s="180"/>
    </row>
    <row r="691" spans="1:8" ht="15" thickBot="1">
      <c r="A691" s="212" t="s">
        <v>357</v>
      </c>
      <c r="B691" s="212" t="s">
        <v>381</v>
      </c>
      <c r="C691" s="210" t="s">
        <v>382</v>
      </c>
      <c r="D691" s="210" t="s">
        <v>383</v>
      </c>
      <c r="E691" s="210" t="s">
        <v>912</v>
      </c>
      <c r="F691" s="210" t="s">
        <v>1862</v>
      </c>
      <c r="G691" s="175" t="s">
        <v>480</v>
      </c>
      <c r="H691" s="180" t="s">
        <v>384</v>
      </c>
    </row>
    <row r="692" spans="1:8" ht="15" thickBot="1">
      <c r="A692" s="212" t="s">
        <v>360</v>
      </c>
      <c r="B692" s="212" t="s">
        <v>386</v>
      </c>
      <c r="C692" s="210" t="s">
        <v>387</v>
      </c>
      <c r="D692" s="210" t="s">
        <v>383</v>
      </c>
      <c r="E692" s="210" t="s">
        <v>912</v>
      </c>
      <c r="F692" s="210" t="s">
        <v>1862</v>
      </c>
      <c r="G692" s="175" t="s">
        <v>481</v>
      </c>
      <c r="H692" s="180" t="s">
        <v>384</v>
      </c>
    </row>
    <row r="693" spans="1:8" ht="15" thickBot="1">
      <c r="A693" s="212" t="s">
        <v>362</v>
      </c>
      <c r="B693" s="212" t="s">
        <v>389</v>
      </c>
      <c r="C693" s="210" t="s">
        <v>390</v>
      </c>
      <c r="D693" s="210" t="s">
        <v>383</v>
      </c>
      <c r="E693" s="210" t="s">
        <v>912</v>
      </c>
      <c r="F693" s="210" t="s">
        <v>1862</v>
      </c>
      <c r="G693" s="175" t="s">
        <v>474</v>
      </c>
      <c r="H693" s="180" t="s">
        <v>384</v>
      </c>
    </row>
    <row r="694" spans="1:8" ht="15" thickBot="1">
      <c r="A694" s="212" t="s">
        <v>365</v>
      </c>
      <c r="B694" s="212" t="s">
        <v>392</v>
      </c>
      <c r="C694" s="210" t="s">
        <v>393</v>
      </c>
      <c r="D694" s="210" t="s">
        <v>394</v>
      </c>
      <c r="E694" s="210" t="s">
        <v>891</v>
      </c>
      <c r="F694" s="210" t="s">
        <v>1862</v>
      </c>
      <c r="G694" s="175" t="s">
        <v>1901</v>
      </c>
      <c r="H694" s="180"/>
    </row>
    <row r="695" spans="1:8" ht="15.75" customHeight="1" thickBot="1">
      <c r="A695" s="215"/>
      <c r="B695" s="209" t="s">
        <v>540</v>
      </c>
      <c r="C695" s="210"/>
      <c r="D695" s="210"/>
      <c r="E695" s="210"/>
      <c r="F695" s="210"/>
      <c r="G695" s="181"/>
      <c r="H695" s="182"/>
    </row>
    <row r="696" spans="1:8" ht="15" customHeight="1" thickBot="1">
      <c r="A696" s="215"/>
      <c r="B696" s="211" t="s">
        <v>301</v>
      </c>
      <c r="C696" s="210"/>
      <c r="D696" s="210"/>
      <c r="E696" s="210"/>
      <c r="F696" s="210"/>
      <c r="G696" s="181"/>
      <c r="H696" s="182"/>
    </row>
    <row r="697" spans="1:8" ht="43.5" thickBot="1">
      <c r="A697" s="212" t="s">
        <v>302</v>
      </c>
      <c r="B697" s="212" t="s">
        <v>303</v>
      </c>
      <c r="C697" s="210" t="s">
        <v>304</v>
      </c>
      <c r="D697" s="210" t="s">
        <v>1808</v>
      </c>
      <c r="E697" s="210" t="s">
        <v>1359</v>
      </c>
      <c r="F697" s="210" t="s">
        <v>471</v>
      </c>
      <c r="G697" s="175" t="s">
        <v>1975</v>
      </c>
      <c r="H697" s="182"/>
    </row>
    <row r="698" spans="1:8" ht="29.25" thickBot="1">
      <c r="A698" s="212" t="s">
        <v>305</v>
      </c>
      <c r="B698" s="213" t="s">
        <v>306</v>
      </c>
      <c r="C698" s="210" t="s">
        <v>702</v>
      </c>
      <c r="D698" s="210" t="s">
        <v>307</v>
      </c>
      <c r="E698" s="210" t="s">
        <v>891</v>
      </c>
      <c r="F698" s="210" t="s">
        <v>1854</v>
      </c>
      <c r="G698" s="175" t="s">
        <v>1901</v>
      </c>
      <c r="H698" s="182"/>
    </row>
    <row r="699" spans="1:8" ht="29.25" thickBot="1">
      <c r="A699" s="212" t="s">
        <v>308</v>
      </c>
      <c r="B699" s="213" t="s">
        <v>309</v>
      </c>
      <c r="C699" s="210" t="s">
        <v>310</v>
      </c>
      <c r="D699" s="210" t="s">
        <v>307</v>
      </c>
      <c r="E699" s="210" t="s">
        <v>891</v>
      </c>
      <c r="F699" s="210" t="s">
        <v>1862</v>
      </c>
      <c r="G699" s="175" t="s">
        <v>460</v>
      </c>
      <c r="H699" s="182"/>
    </row>
    <row r="700" spans="1:8" ht="29.25" thickBot="1">
      <c r="A700" s="212" t="s">
        <v>311</v>
      </c>
      <c r="B700" s="213" t="s">
        <v>312</v>
      </c>
      <c r="C700" s="210" t="s">
        <v>313</v>
      </c>
      <c r="D700" s="210" t="s">
        <v>307</v>
      </c>
      <c r="E700" s="210" t="s">
        <v>891</v>
      </c>
      <c r="F700" s="210" t="s">
        <v>1859</v>
      </c>
      <c r="G700" s="175" t="s">
        <v>463</v>
      </c>
      <c r="H700" s="182"/>
    </row>
    <row r="701" spans="1:8" ht="29.25" thickBot="1">
      <c r="A701" s="212" t="s">
        <v>314</v>
      </c>
      <c r="B701" s="213" t="s">
        <v>315</v>
      </c>
      <c r="C701" s="210" t="s">
        <v>719</v>
      </c>
      <c r="D701" s="210" t="s">
        <v>307</v>
      </c>
      <c r="E701" s="210" t="s">
        <v>891</v>
      </c>
      <c r="F701" s="210" t="s">
        <v>1997</v>
      </c>
      <c r="G701" s="175" t="s">
        <v>461</v>
      </c>
      <c r="H701" s="182"/>
    </row>
    <row r="702" spans="1:8" ht="29.25" thickBot="1">
      <c r="A702" s="212" t="s">
        <v>316</v>
      </c>
      <c r="B702" s="213" t="s">
        <v>317</v>
      </c>
      <c r="C702" s="210" t="s">
        <v>717</v>
      </c>
      <c r="D702" s="210" t="s">
        <v>307</v>
      </c>
      <c r="E702" s="210" t="s">
        <v>891</v>
      </c>
      <c r="F702" s="210" t="s">
        <v>1982</v>
      </c>
      <c r="G702" s="175" t="s">
        <v>464</v>
      </c>
      <c r="H702" s="182"/>
    </row>
    <row r="703" spans="1:8" ht="15" thickBot="1">
      <c r="A703" s="212" t="s">
        <v>318</v>
      </c>
      <c r="B703" s="212" t="s">
        <v>319</v>
      </c>
      <c r="C703" s="210" t="s">
        <v>320</v>
      </c>
      <c r="D703" s="214" t="s">
        <v>307</v>
      </c>
      <c r="E703" s="210" t="s">
        <v>891</v>
      </c>
      <c r="F703" s="210" t="s">
        <v>1859</v>
      </c>
      <c r="G703" s="175" t="s">
        <v>465</v>
      </c>
      <c r="H703" s="182"/>
    </row>
    <row r="704" spans="1:8" ht="29.25" thickBot="1">
      <c r="A704" s="212" t="s">
        <v>321</v>
      </c>
      <c r="B704" s="213" t="s">
        <v>322</v>
      </c>
      <c r="C704" s="210" t="s">
        <v>323</v>
      </c>
      <c r="D704" s="214" t="s">
        <v>307</v>
      </c>
      <c r="E704" s="210" t="s">
        <v>891</v>
      </c>
      <c r="F704" s="210" t="s">
        <v>1978</v>
      </c>
      <c r="G704" s="175" t="s">
        <v>467</v>
      </c>
      <c r="H704" s="182"/>
    </row>
    <row r="705" spans="1:8" ht="15" thickBot="1">
      <c r="A705" s="212" t="s">
        <v>324</v>
      </c>
      <c r="B705" s="213" t="s">
        <v>325</v>
      </c>
      <c r="C705" s="210" t="s">
        <v>326</v>
      </c>
      <c r="D705" s="214" t="s">
        <v>307</v>
      </c>
      <c r="E705" s="210" t="s">
        <v>891</v>
      </c>
      <c r="F705" s="210" t="s">
        <v>1859</v>
      </c>
      <c r="G705" s="175" t="s">
        <v>468</v>
      </c>
      <c r="H705" s="182"/>
    </row>
    <row r="706" spans="1:8" ht="15" customHeight="1" thickBot="1">
      <c r="A706" s="215"/>
      <c r="B706" s="211" t="s">
        <v>327</v>
      </c>
      <c r="C706" s="210"/>
      <c r="D706" s="210"/>
      <c r="E706" s="210"/>
      <c r="F706" s="210"/>
      <c r="G706" s="181"/>
      <c r="H706" s="182"/>
    </row>
    <row r="707" spans="1:8" ht="43.5" thickBot="1">
      <c r="A707" s="212" t="s">
        <v>328</v>
      </c>
      <c r="B707" s="216" t="s">
        <v>329</v>
      </c>
      <c r="C707" s="210" t="s">
        <v>330</v>
      </c>
      <c r="D707" s="210" t="s">
        <v>331</v>
      </c>
      <c r="E707" s="210" t="s">
        <v>916</v>
      </c>
      <c r="F707" s="210" t="s">
        <v>1862</v>
      </c>
      <c r="G707" s="175" t="s">
        <v>518</v>
      </c>
      <c r="H707" s="182"/>
    </row>
    <row r="708" spans="1:8" ht="15" thickBot="1">
      <c r="A708" s="212" t="s">
        <v>332</v>
      </c>
      <c r="B708" s="212" t="s">
        <v>333</v>
      </c>
      <c r="C708" s="210" t="s">
        <v>334</v>
      </c>
      <c r="D708" s="210" t="s">
        <v>331</v>
      </c>
      <c r="E708" s="210" t="s">
        <v>891</v>
      </c>
      <c r="F708" s="210" t="s">
        <v>1862</v>
      </c>
      <c r="G708" s="175" t="s">
        <v>471</v>
      </c>
      <c r="H708" s="182"/>
    </row>
    <row r="709" spans="1:8" ht="29.25" thickBot="1">
      <c r="A709" s="212" t="s">
        <v>335</v>
      </c>
      <c r="B709" s="213" t="s">
        <v>336</v>
      </c>
      <c r="C709" s="210" t="s">
        <v>337</v>
      </c>
      <c r="D709" s="210" t="s">
        <v>331</v>
      </c>
      <c r="E709" s="210" t="s">
        <v>891</v>
      </c>
      <c r="F709" s="210" t="s">
        <v>914</v>
      </c>
      <c r="G709" s="175" t="s">
        <v>472</v>
      </c>
      <c r="H709" s="182"/>
    </row>
    <row r="710" spans="1:8" ht="29.25" thickBot="1">
      <c r="A710" s="212" t="s">
        <v>338</v>
      </c>
      <c r="B710" s="216" t="s">
        <v>339</v>
      </c>
      <c r="C710" s="210" t="s">
        <v>687</v>
      </c>
      <c r="D710" s="210" t="s">
        <v>331</v>
      </c>
      <c r="E710" s="210" t="s">
        <v>891</v>
      </c>
      <c r="F710" s="210" t="s">
        <v>1862</v>
      </c>
      <c r="G710" s="175" t="s">
        <v>473</v>
      </c>
      <c r="H710" s="182"/>
    </row>
    <row r="711" spans="1:8" ht="57.75" thickBot="1">
      <c r="A711" s="212" t="s">
        <v>340</v>
      </c>
      <c r="B711" s="212" t="s">
        <v>341</v>
      </c>
      <c r="C711" s="210" t="s">
        <v>342</v>
      </c>
      <c r="D711" s="210" t="s">
        <v>343</v>
      </c>
      <c r="E711" s="210" t="s">
        <v>1359</v>
      </c>
      <c r="F711" s="210" t="s">
        <v>558</v>
      </c>
      <c r="G711" s="175" t="s">
        <v>520</v>
      </c>
      <c r="H711" s="182"/>
    </row>
    <row r="712" spans="1:8" ht="29.25" thickBot="1">
      <c r="A712" s="212" t="s">
        <v>344</v>
      </c>
      <c r="B712" s="216" t="s">
        <v>345</v>
      </c>
      <c r="C712" s="210" t="s">
        <v>346</v>
      </c>
      <c r="D712" s="210" t="s">
        <v>331</v>
      </c>
      <c r="E712" s="210" t="s">
        <v>891</v>
      </c>
      <c r="F712" s="210" t="s">
        <v>1901</v>
      </c>
      <c r="G712" s="183" t="s">
        <v>469</v>
      </c>
      <c r="H712" s="182"/>
    </row>
    <row r="713" spans="1:8" ht="15" customHeight="1" thickBot="1">
      <c r="A713" s="215"/>
      <c r="B713" s="211" t="s">
        <v>347</v>
      </c>
      <c r="C713" s="210"/>
      <c r="D713" s="210"/>
      <c r="E713" s="210"/>
      <c r="F713" s="210"/>
      <c r="G713" s="181"/>
      <c r="H713" s="182"/>
    </row>
    <row r="714" spans="1:8" ht="29.25" thickBot="1">
      <c r="A714" s="212" t="s">
        <v>348</v>
      </c>
      <c r="B714" s="213" t="s">
        <v>349</v>
      </c>
      <c r="C714" s="210" t="s">
        <v>693</v>
      </c>
      <c r="D714" s="214" t="s">
        <v>307</v>
      </c>
      <c r="E714" s="210" t="s">
        <v>891</v>
      </c>
      <c r="F714" s="210" t="s">
        <v>1862</v>
      </c>
      <c r="G714" s="183" t="s">
        <v>1930</v>
      </c>
      <c r="H714" s="182"/>
    </row>
    <row r="715" spans="1:8" ht="29.25" thickBot="1">
      <c r="A715" s="212" t="s">
        <v>350</v>
      </c>
      <c r="B715" s="212" t="s">
        <v>351</v>
      </c>
      <c r="C715" s="210" t="s">
        <v>695</v>
      </c>
      <c r="D715" s="214" t="s">
        <v>307</v>
      </c>
      <c r="E715" s="210" t="s">
        <v>891</v>
      </c>
      <c r="F715" s="210" t="s">
        <v>1862</v>
      </c>
      <c r="G715" s="183"/>
      <c r="H715" s="182"/>
    </row>
    <row r="716" spans="1:8" ht="15" thickBot="1">
      <c r="A716" s="212" t="s">
        <v>352</v>
      </c>
      <c r="B716" s="212" t="s">
        <v>353</v>
      </c>
      <c r="C716" s="210" t="s">
        <v>354</v>
      </c>
      <c r="D716" s="214" t="s">
        <v>307</v>
      </c>
      <c r="E716" s="210" t="s">
        <v>891</v>
      </c>
      <c r="F716" s="210" t="s">
        <v>1901</v>
      </c>
      <c r="G716" s="183"/>
      <c r="H716" s="182"/>
    </row>
    <row r="717" spans="1:8" ht="29.25" thickBot="1">
      <c r="A717" s="212" t="s">
        <v>355</v>
      </c>
      <c r="B717" s="212" t="s">
        <v>356</v>
      </c>
      <c r="C717" s="210" t="s">
        <v>1794</v>
      </c>
      <c r="D717" s="214" t="s">
        <v>307</v>
      </c>
      <c r="E717" s="210" t="s">
        <v>891</v>
      </c>
      <c r="F717" s="210" t="s">
        <v>914</v>
      </c>
      <c r="G717" s="183"/>
      <c r="H717" s="182"/>
    </row>
    <row r="718" spans="1:8" ht="15" thickBot="1">
      <c r="A718" s="212" t="s">
        <v>357</v>
      </c>
      <c r="B718" s="212" t="s">
        <v>358</v>
      </c>
      <c r="C718" s="210" t="s">
        <v>359</v>
      </c>
      <c r="D718" s="214" t="s">
        <v>307</v>
      </c>
      <c r="E718" s="210" t="s">
        <v>891</v>
      </c>
      <c r="F718" s="210" t="s">
        <v>914</v>
      </c>
      <c r="G718" s="183"/>
      <c r="H718" s="182"/>
    </row>
    <row r="719" spans="1:8" ht="29.25" thickBot="1">
      <c r="A719" s="212" t="s">
        <v>360</v>
      </c>
      <c r="B719" s="212" t="s">
        <v>361</v>
      </c>
      <c r="C719" s="210" t="s">
        <v>723</v>
      </c>
      <c r="D719" s="214" t="s">
        <v>307</v>
      </c>
      <c r="E719" s="210" t="s">
        <v>891</v>
      </c>
      <c r="F719" s="210" t="s">
        <v>1901</v>
      </c>
      <c r="G719" s="183"/>
      <c r="H719" s="182"/>
    </row>
    <row r="720" spans="1:8" ht="29.25" thickBot="1">
      <c r="A720" s="212" t="s">
        <v>362</v>
      </c>
      <c r="B720" s="212" t="s">
        <v>363</v>
      </c>
      <c r="C720" s="210" t="s">
        <v>364</v>
      </c>
      <c r="D720" s="214" t="s">
        <v>307</v>
      </c>
      <c r="E720" s="210" t="s">
        <v>891</v>
      </c>
      <c r="F720" s="210" t="s">
        <v>1901</v>
      </c>
      <c r="G720" s="183"/>
      <c r="H720" s="182"/>
    </row>
    <row r="721" spans="1:8" ht="43.5" thickBot="1">
      <c r="A721" s="212" t="s">
        <v>365</v>
      </c>
      <c r="B721" s="212" t="s">
        <v>366</v>
      </c>
      <c r="C721" s="210" t="s">
        <v>367</v>
      </c>
      <c r="D721" s="214" t="s">
        <v>307</v>
      </c>
      <c r="E721" s="210" t="s">
        <v>1359</v>
      </c>
      <c r="F721" s="210" t="s">
        <v>559</v>
      </c>
      <c r="G721" s="175" t="s">
        <v>1936</v>
      </c>
      <c r="H721" s="188" t="s">
        <v>368</v>
      </c>
    </row>
    <row r="722" spans="1:8" ht="15" customHeight="1" thickBot="1">
      <c r="A722" s="215"/>
      <c r="B722" s="211" t="s">
        <v>649</v>
      </c>
      <c r="C722" s="210"/>
      <c r="D722" s="214"/>
      <c r="E722" s="210"/>
      <c r="F722" s="210"/>
      <c r="G722" s="175"/>
      <c r="H722" s="182"/>
    </row>
    <row r="723" spans="1:8" ht="29.25" thickBot="1">
      <c r="A723" s="212" t="s">
        <v>369</v>
      </c>
      <c r="B723" s="212" t="s">
        <v>370</v>
      </c>
      <c r="C723" s="210" t="s">
        <v>371</v>
      </c>
      <c r="D723" s="210" t="s">
        <v>372</v>
      </c>
      <c r="E723" s="210" t="s">
        <v>891</v>
      </c>
      <c r="F723" s="210" t="s">
        <v>1978</v>
      </c>
      <c r="G723" s="175" t="s">
        <v>373</v>
      </c>
      <c r="H723" s="180"/>
    </row>
    <row r="724" spans="1:8" ht="29.25" thickBot="1">
      <c r="A724" s="212" t="s">
        <v>374</v>
      </c>
      <c r="B724" s="212" t="s">
        <v>375</v>
      </c>
      <c r="C724" s="210" t="s">
        <v>478</v>
      </c>
      <c r="D724" s="210" t="s">
        <v>372</v>
      </c>
      <c r="E724" s="210" t="s">
        <v>1805</v>
      </c>
      <c r="F724" s="210" t="s">
        <v>544</v>
      </c>
      <c r="G724" s="175" t="s">
        <v>465</v>
      </c>
      <c r="H724" s="180"/>
    </row>
    <row r="725" spans="1:8" ht="15" thickBot="1">
      <c r="A725" s="212" t="s">
        <v>376</v>
      </c>
      <c r="B725" s="212" t="s">
        <v>377</v>
      </c>
      <c r="C725" s="210" t="s">
        <v>1349</v>
      </c>
      <c r="D725" s="210" t="s">
        <v>372</v>
      </c>
      <c r="E725" s="210" t="s">
        <v>891</v>
      </c>
      <c r="F725" s="210" t="s">
        <v>545</v>
      </c>
      <c r="G725" s="175" t="s">
        <v>468</v>
      </c>
      <c r="H725" s="180"/>
    </row>
    <row r="726" spans="1:8" ht="15" thickBot="1">
      <c r="A726" s="212" t="s">
        <v>378</v>
      </c>
      <c r="B726" s="212" t="s">
        <v>379</v>
      </c>
      <c r="C726" s="210" t="s">
        <v>299</v>
      </c>
      <c r="D726" s="210" t="s">
        <v>372</v>
      </c>
      <c r="E726" s="210" t="s">
        <v>891</v>
      </c>
      <c r="F726" s="210" t="s">
        <v>1859</v>
      </c>
      <c r="G726" s="175" t="s">
        <v>479</v>
      </c>
      <c r="H726" s="180"/>
    </row>
    <row r="727" spans="1:8" ht="15" thickBot="1">
      <c r="A727" s="212" t="s">
        <v>380</v>
      </c>
      <c r="B727" s="212" t="s">
        <v>381</v>
      </c>
      <c r="C727" s="210" t="s">
        <v>382</v>
      </c>
      <c r="D727" s="210" t="s">
        <v>383</v>
      </c>
      <c r="E727" s="210" t="s">
        <v>912</v>
      </c>
      <c r="F727" s="210" t="s">
        <v>1862</v>
      </c>
      <c r="G727" s="175" t="s">
        <v>480</v>
      </c>
      <c r="H727" s="180" t="s">
        <v>384</v>
      </c>
    </row>
    <row r="728" spans="1:8" ht="15" thickBot="1">
      <c r="A728" s="212" t="s">
        <v>385</v>
      </c>
      <c r="B728" s="212" t="s">
        <v>386</v>
      </c>
      <c r="C728" s="210" t="s">
        <v>387</v>
      </c>
      <c r="D728" s="210" t="s">
        <v>383</v>
      </c>
      <c r="E728" s="210" t="s">
        <v>912</v>
      </c>
      <c r="F728" s="210" t="s">
        <v>1862</v>
      </c>
      <c r="G728" s="175" t="s">
        <v>481</v>
      </c>
      <c r="H728" s="180" t="s">
        <v>384</v>
      </c>
    </row>
    <row r="729" spans="1:8" ht="15" thickBot="1">
      <c r="A729" s="212" t="s">
        <v>388</v>
      </c>
      <c r="B729" s="212" t="s">
        <v>389</v>
      </c>
      <c r="C729" s="210" t="s">
        <v>390</v>
      </c>
      <c r="D729" s="210" t="s">
        <v>383</v>
      </c>
      <c r="E729" s="210" t="s">
        <v>912</v>
      </c>
      <c r="F729" s="210" t="s">
        <v>1862</v>
      </c>
      <c r="G729" s="175" t="s">
        <v>474</v>
      </c>
      <c r="H729" s="180" t="s">
        <v>384</v>
      </c>
    </row>
    <row r="730" spans="1:8" ht="15" thickBot="1">
      <c r="A730" s="212" t="s">
        <v>391</v>
      </c>
      <c r="B730" s="212" t="s">
        <v>392</v>
      </c>
      <c r="C730" s="210" t="s">
        <v>393</v>
      </c>
      <c r="D730" s="210" t="s">
        <v>394</v>
      </c>
      <c r="E730" s="210" t="s">
        <v>891</v>
      </c>
      <c r="F730" s="210" t="s">
        <v>1862</v>
      </c>
      <c r="G730" s="175" t="s">
        <v>1901</v>
      </c>
      <c r="H730" s="180"/>
    </row>
    <row r="731" spans="1:8" ht="15.75" customHeight="1" thickBot="1">
      <c r="A731" s="215"/>
      <c r="B731" s="209" t="s">
        <v>541</v>
      </c>
      <c r="C731" s="210"/>
      <c r="D731" s="210"/>
      <c r="E731" s="210"/>
      <c r="F731" s="210"/>
      <c r="G731" s="175"/>
      <c r="H731" s="182"/>
    </row>
    <row r="732" spans="1:8" ht="15" customHeight="1" thickBot="1">
      <c r="A732" s="215"/>
      <c r="B732" s="211" t="s">
        <v>301</v>
      </c>
      <c r="C732" s="210"/>
      <c r="D732" s="210"/>
      <c r="E732" s="210"/>
      <c r="F732" s="210"/>
      <c r="G732" s="175"/>
      <c r="H732" s="182"/>
    </row>
    <row r="733" spans="1:8" ht="43.5" thickBot="1">
      <c r="A733" s="212" t="s">
        <v>302</v>
      </c>
      <c r="B733" s="212" t="s">
        <v>303</v>
      </c>
      <c r="C733" s="210" t="s">
        <v>304</v>
      </c>
      <c r="D733" s="210" t="s">
        <v>1808</v>
      </c>
      <c r="E733" s="210" t="s">
        <v>1359</v>
      </c>
      <c r="F733" s="210" t="s">
        <v>560</v>
      </c>
      <c r="G733" s="175" t="s">
        <v>1975</v>
      </c>
      <c r="H733" s="182"/>
    </row>
    <row r="734" spans="1:8" ht="29.25" thickBot="1">
      <c r="A734" s="212" t="s">
        <v>305</v>
      </c>
      <c r="B734" s="213" t="s">
        <v>306</v>
      </c>
      <c r="C734" s="210" t="s">
        <v>702</v>
      </c>
      <c r="D734" s="210" t="s">
        <v>307</v>
      </c>
      <c r="E734" s="210" t="s">
        <v>891</v>
      </c>
      <c r="F734" s="210" t="s">
        <v>1901</v>
      </c>
      <c r="G734" s="175" t="s">
        <v>1901</v>
      </c>
      <c r="H734" s="182"/>
    </row>
    <row r="735" spans="1:8" ht="29.25" thickBot="1">
      <c r="A735" s="212" t="s">
        <v>308</v>
      </c>
      <c r="B735" s="213" t="s">
        <v>309</v>
      </c>
      <c r="C735" s="210" t="s">
        <v>310</v>
      </c>
      <c r="D735" s="210" t="s">
        <v>307</v>
      </c>
      <c r="E735" s="210" t="s">
        <v>891</v>
      </c>
      <c r="F735" s="210" t="s">
        <v>1862</v>
      </c>
      <c r="G735" s="175" t="s">
        <v>460</v>
      </c>
      <c r="H735" s="182"/>
    </row>
    <row r="736" spans="1:8" ht="29.25" thickBot="1">
      <c r="A736" s="212" t="s">
        <v>311</v>
      </c>
      <c r="B736" s="213" t="s">
        <v>312</v>
      </c>
      <c r="C736" s="210" t="s">
        <v>313</v>
      </c>
      <c r="D736" s="210" t="s">
        <v>307</v>
      </c>
      <c r="E736" s="210" t="s">
        <v>891</v>
      </c>
      <c r="F736" s="210" t="s">
        <v>1997</v>
      </c>
      <c r="G736" s="175" t="s">
        <v>463</v>
      </c>
      <c r="H736" s="182"/>
    </row>
    <row r="737" spans="1:8" ht="29.25" thickBot="1">
      <c r="A737" s="212" t="s">
        <v>314</v>
      </c>
      <c r="B737" s="213" t="s">
        <v>315</v>
      </c>
      <c r="C737" s="210" t="s">
        <v>719</v>
      </c>
      <c r="D737" s="210" t="s">
        <v>307</v>
      </c>
      <c r="E737" s="210" t="s">
        <v>891</v>
      </c>
      <c r="F737" s="210" t="s">
        <v>1901</v>
      </c>
      <c r="G737" s="175" t="s">
        <v>461</v>
      </c>
      <c r="H737" s="182"/>
    </row>
    <row r="738" spans="1:8" ht="29.25" thickBot="1">
      <c r="A738" s="212" t="s">
        <v>316</v>
      </c>
      <c r="B738" s="213" t="s">
        <v>317</v>
      </c>
      <c r="C738" s="210" t="s">
        <v>717</v>
      </c>
      <c r="D738" s="210" t="s">
        <v>307</v>
      </c>
      <c r="E738" s="210" t="s">
        <v>891</v>
      </c>
      <c r="F738" s="210" t="s">
        <v>1859</v>
      </c>
      <c r="G738" s="175" t="s">
        <v>464</v>
      </c>
      <c r="H738" s="182"/>
    </row>
    <row r="739" spans="1:8" ht="15" thickBot="1">
      <c r="A739" s="212" t="s">
        <v>318</v>
      </c>
      <c r="B739" s="212" t="s">
        <v>319</v>
      </c>
      <c r="C739" s="210" t="s">
        <v>320</v>
      </c>
      <c r="D739" s="214" t="s">
        <v>307</v>
      </c>
      <c r="E739" s="210" t="s">
        <v>891</v>
      </c>
      <c r="F739" s="210" t="s">
        <v>1997</v>
      </c>
      <c r="G739" s="175" t="s">
        <v>465</v>
      </c>
      <c r="H739" s="182"/>
    </row>
    <row r="740" spans="1:8" ht="29.25" thickBot="1">
      <c r="A740" s="212" t="s">
        <v>321</v>
      </c>
      <c r="B740" s="213" t="s">
        <v>322</v>
      </c>
      <c r="C740" s="210" t="s">
        <v>323</v>
      </c>
      <c r="D740" s="214" t="s">
        <v>307</v>
      </c>
      <c r="E740" s="210" t="s">
        <v>891</v>
      </c>
      <c r="F740" s="210" t="s">
        <v>1911</v>
      </c>
      <c r="G740" s="175" t="s">
        <v>467</v>
      </c>
      <c r="H740" s="182"/>
    </row>
    <row r="741" spans="1:8" ht="15" thickBot="1">
      <c r="A741" s="212" t="s">
        <v>324</v>
      </c>
      <c r="B741" s="213" t="s">
        <v>325</v>
      </c>
      <c r="C741" s="210" t="s">
        <v>326</v>
      </c>
      <c r="D741" s="214" t="s">
        <v>307</v>
      </c>
      <c r="E741" s="210" t="s">
        <v>891</v>
      </c>
      <c r="F741" s="210" t="s">
        <v>1997</v>
      </c>
      <c r="G741" s="175" t="s">
        <v>468</v>
      </c>
      <c r="H741" s="182"/>
    </row>
    <row r="742" spans="1:8" ht="15" customHeight="1" thickBot="1">
      <c r="A742" s="215"/>
      <c r="B742" s="211" t="s">
        <v>396</v>
      </c>
      <c r="C742" s="210"/>
      <c r="D742" s="210"/>
      <c r="E742" s="210"/>
      <c r="F742" s="210"/>
      <c r="G742" s="175"/>
      <c r="H742" s="182"/>
    </row>
    <row r="743" spans="1:8" ht="15" thickBot="1">
      <c r="A743" s="212" t="s">
        <v>328</v>
      </c>
      <c r="B743" s="213" t="s">
        <v>397</v>
      </c>
      <c r="C743" s="210" t="s">
        <v>398</v>
      </c>
      <c r="D743" s="210" t="s">
        <v>331</v>
      </c>
      <c r="E743" s="210" t="s">
        <v>916</v>
      </c>
      <c r="F743" s="210" t="s">
        <v>1862</v>
      </c>
      <c r="G743" s="183" t="s">
        <v>1979</v>
      </c>
      <c r="H743" s="182"/>
    </row>
    <row r="744" spans="1:8" ht="29.25" thickBot="1">
      <c r="A744" s="212" t="s">
        <v>332</v>
      </c>
      <c r="B744" s="216" t="s">
        <v>345</v>
      </c>
      <c r="C744" s="210" t="s">
        <v>346</v>
      </c>
      <c r="D744" s="210" t="s">
        <v>331</v>
      </c>
      <c r="E744" s="210" t="s">
        <v>891</v>
      </c>
      <c r="F744" s="210" t="s">
        <v>1862</v>
      </c>
      <c r="G744" s="183" t="s">
        <v>469</v>
      </c>
      <c r="H744" s="182"/>
    </row>
    <row r="745" spans="1:8" ht="29.25" thickBot="1">
      <c r="A745" s="212" t="s">
        <v>335</v>
      </c>
      <c r="B745" s="213" t="s">
        <v>399</v>
      </c>
      <c r="C745" s="210" t="s">
        <v>400</v>
      </c>
      <c r="D745" s="210" t="s">
        <v>331</v>
      </c>
      <c r="E745" s="210" t="s">
        <v>891</v>
      </c>
      <c r="F745" s="210" t="s">
        <v>1862</v>
      </c>
      <c r="G745" s="183" t="s">
        <v>471</v>
      </c>
      <c r="H745" s="182"/>
    </row>
    <row r="746" spans="1:8" ht="29.25" thickBot="1">
      <c r="A746" s="212" t="s">
        <v>338</v>
      </c>
      <c r="B746" s="213" t="s">
        <v>401</v>
      </c>
      <c r="C746" s="210" t="s">
        <v>402</v>
      </c>
      <c r="D746" s="210" t="s">
        <v>331</v>
      </c>
      <c r="E746" s="210" t="s">
        <v>891</v>
      </c>
      <c r="F746" s="210" t="s">
        <v>1854</v>
      </c>
      <c r="G746" s="183" t="s">
        <v>472</v>
      </c>
      <c r="H746" s="182"/>
    </row>
    <row r="747" spans="1:8" ht="29.25" thickBot="1">
      <c r="A747" s="212" t="s">
        <v>340</v>
      </c>
      <c r="B747" s="216" t="s">
        <v>403</v>
      </c>
      <c r="C747" s="210" t="s">
        <v>687</v>
      </c>
      <c r="D747" s="210" t="s">
        <v>331</v>
      </c>
      <c r="E747" s="210" t="s">
        <v>891</v>
      </c>
      <c r="F747" s="210" t="s">
        <v>1862</v>
      </c>
      <c r="G747" s="183" t="s">
        <v>473</v>
      </c>
      <c r="H747" s="182"/>
    </row>
    <row r="748" spans="1:8" ht="29.25" thickBot="1">
      <c r="A748" s="212" t="s">
        <v>344</v>
      </c>
      <c r="B748" s="213" t="s">
        <v>404</v>
      </c>
      <c r="C748" s="210" t="s">
        <v>689</v>
      </c>
      <c r="D748" s="210" t="s">
        <v>331</v>
      </c>
      <c r="E748" s="210" t="s">
        <v>891</v>
      </c>
      <c r="F748" s="210" t="s">
        <v>1862</v>
      </c>
      <c r="G748" s="183" t="s">
        <v>474</v>
      </c>
      <c r="H748" s="182"/>
    </row>
    <row r="749" spans="1:8" ht="15" customHeight="1" thickBot="1">
      <c r="A749" s="215"/>
      <c r="B749" s="211" t="s">
        <v>649</v>
      </c>
      <c r="C749" s="210"/>
      <c r="D749" s="210"/>
      <c r="E749" s="210"/>
      <c r="F749" s="210"/>
      <c r="G749" s="175"/>
      <c r="H749" s="182"/>
    </row>
    <row r="750" spans="1:8" ht="29.25" thickBot="1">
      <c r="A750" s="212" t="s">
        <v>348</v>
      </c>
      <c r="B750" s="212" t="s">
        <v>370</v>
      </c>
      <c r="C750" s="210" t="s">
        <v>371</v>
      </c>
      <c r="D750" s="210" t="s">
        <v>372</v>
      </c>
      <c r="E750" s="210" t="s">
        <v>891</v>
      </c>
      <c r="F750" s="210" t="s">
        <v>1911</v>
      </c>
      <c r="G750" s="175" t="s">
        <v>373</v>
      </c>
      <c r="H750" s="180"/>
    </row>
    <row r="751" spans="1:8" ht="29.25" thickBot="1">
      <c r="A751" s="212" t="s">
        <v>350</v>
      </c>
      <c r="B751" s="212" t="s">
        <v>375</v>
      </c>
      <c r="C751" s="210" t="s">
        <v>478</v>
      </c>
      <c r="D751" s="210" t="s">
        <v>372</v>
      </c>
      <c r="E751" s="210" t="s">
        <v>1805</v>
      </c>
      <c r="F751" s="210" t="s">
        <v>1962</v>
      </c>
      <c r="G751" s="175" t="s">
        <v>465</v>
      </c>
      <c r="H751" s="180"/>
    </row>
    <row r="752" spans="1:8" ht="15" thickBot="1">
      <c r="A752" s="212" t="s">
        <v>352</v>
      </c>
      <c r="B752" s="212" t="s">
        <v>377</v>
      </c>
      <c r="C752" s="210" t="s">
        <v>1349</v>
      </c>
      <c r="D752" s="210" t="s">
        <v>372</v>
      </c>
      <c r="E752" s="210" t="s">
        <v>891</v>
      </c>
      <c r="F752" s="210" t="s">
        <v>561</v>
      </c>
      <c r="G752" s="175" t="s">
        <v>468</v>
      </c>
      <c r="H752" s="180"/>
    </row>
    <row r="753" spans="1:8" ht="15" thickBot="1">
      <c r="A753" s="212" t="s">
        <v>355</v>
      </c>
      <c r="B753" s="212" t="s">
        <v>379</v>
      </c>
      <c r="C753" s="210" t="s">
        <v>299</v>
      </c>
      <c r="D753" s="210" t="s">
        <v>372</v>
      </c>
      <c r="E753" s="210" t="s">
        <v>891</v>
      </c>
      <c r="F753" s="210" t="s">
        <v>1997</v>
      </c>
      <c r="G753" s="175" t="s">
        <v>479</v>
      </c>
      <c r="H753" s="180"/>
    </row>
    <row r="754" spans="1:8" ht="15" thickBot="1">
      <c r="A754" s="212" t="s">
        <v>357</v>
      </c>
      <c r="B754" s="212" t="s">
        <v>381</v>
      </c>
      <c r="C754" s="210" t="s">
        <v>382</v>
      </c>
      <c r="D754" s="210" t="s">
        <v>383</v>
      </c>
      <c r="E754" s="210" t="s">
        <v>912</v>
      </c>
      <c r="F754" s="210" t="s">
        <v>1862</v>
      </c>
      <c r="G754" s="175" t="s">
        <v>480</v>
      </c>
      <c r="H754" s="180" t="s">
        <v>384</v>
      </c>
    </row>
    <row r="755" spans="1:8" ht="15" thickBot="1">
      <c r="A755" s="212" t="s">
        <v>360</v>
      </c>
      <c r="B755" s="212" t="s">
        <v>386</v>
      </c>
      <c r="C755" s="210" t="s">
        <v>387</v>
      </c>
      <c r="D755" s="210" t="s">
        <v>383</v>
      </c>
      <c r="E755" s="210" t="s">
        <v>912</v>
      </c>
      <c r="F755" s="210" t="s">
        <v>1862</v>
      </c>
      <c r="G755" s="175" t="s">
        <v>481</v>
      </c>
      <c r="H755" s="180" t="s">
        <v>384</v>
      </c>
    </row>
    <row r="756" spans="1:8" ht="15" thickBot="1">
      <c r="A756" s="212" t="s">
        <v>362</v>
      </c>
      <c r="B756" s="212" t="s">
        <v>389</v>
      </c>
      <c r="C756" s="210" t="s">
        <v>390</v>
      </c>
      <c r="D756" s="210" t="s">
        <v>383</v>
      </c>
      <c r="E756" s="210" t="s">
        <v>912</v>
      </c>
      <c r="F756" s="210" t="s">
        <v>1862</v>
      </c>
      <c r="G756" s="175" t="s">
        <v>474</v>
      </c>
      <c r="H756" s="180" t="s">
        <v>384</v>
      </c>
    </row>
    <row r="757" spans="1:8" ht="15" thickBot="1">
      <c r="A757" s="212" t="s">
        <v>365</v>
      </c>
      <c r="B757" s="212" t="s">
        <v>392</v>
      </c>
      <c r="C757" s="210" t="s">
        <v>393</v>
      </c>
      <c r="D757" s="210" t="s">
        <v>394</v>
      </c>
      <c r="E757" s="210" t="s">
        <v>891</v>
      </c>
      <c r="F757" s="210" t="s">
        <v>1862</v>
      </c>
      <c r="G757" s="175" t="s">
        <v>1901</v>
      </c>
      <c r="H757" s="180"/>
    </row>
    <row r="758" spans="1:8" ht="15.75" customHeight="1" thickBot="1">
      <c r="A758" s="215"/>
      <c r="B758" s="209" t="s">
        <v>542</v>
      </c>
      <c r="C758" s="210"/>
      <c r="D758" s="210"/>
      <c r="E758" s="210"/>
      <c r="F758" s="210"/>
      <c r="G758" s="175"/>
      <c r="H758" s="182"/>
    </row>
    <row r="759" spans="1:8" ht="15" customHeight="1" thickBot="1">
      <c r="A759" s="215"/>
      <c r="B759" s="211" t="s">
        <v>301</v>
      </c>
      <c r="C759" s="210"/>
      <c r="D759" s="210"/>
      <c r="E759" s="210"/>
      <c r="F759" s="210"/>
      <c r="G759" s="175"/>
      <c r="H759" s="182"/>
    </row>
    <row r="760" spans="1:8" ht="43.5" thickBot="1">
      <c r="A760" s="212" t="s">
        <v>302</v>
      </c>
      <c r="B760" s="212" t="s">
        <v>303</v>
      </c>
      <c r="C760" s="210" t="s">
        <v>304</v>
      </c>
      <c r="D760" s="210" t="s">
        <v>1808</v>
      </c>
      <c r="E760" s="210" t="s">
        <v>1359</v>
      </c>
      <c r="F760" s="210" t="s">
        <v>562</v>
      </c>
      <c r="G760" s="175" t="s">
        <v>1975</v>
      </c>
      <c r="H760" s="182"/>
    </row>
    <row r="761" spans="1:8" ht="29.25" thickBot="1">
      <c r="A761" s="212" t="s">
        <v>305</v>
      </c>
      <c r="B761" s="213" t="s">
        <v>306</v>
      </c>
      <c r="C761" s="210" t="s">
        <v>702</v>
      </c>
      <c r="D761" s="210" t="s">
        <v>307</v>
      </c>
      <c r="E761" s="210" t="s">
        <v>891</v>
      </c>
      <c r="F761" s="210" t="s">
        <v>1862</v>
      </c>
      <c r="G761" s="175" t="s">
        <v>1901</v>
      </c>
      <c r="H761" s="182"/>
    </row>
    <row r="762" spans="1:8" ht="29.25" thickBot="1">
      <c r="A762" s="212" t="s">
        <v>308</v>
      </c>
      <c r="B762" s="213" t="s">
        <v>309</v>
      </c>
      <c r="C762" s="210" t="s">
        <v>310</v>
      </c>
      <c r="D762" s="210" t="s">
        <v>307</v>
      </c>
      <c r="E762" s="210" t="s">
        <v>891</v>
      </c>
      <c r="F762" s="210" t="s">
        <v>1862</v>
      </c>
      <c r="G762" s="175" t="s">
        <v>460</v>
      </c>
      <c r="H762" s="182"/>
    </row>
    <row r="763" spans="1:8" ht="29.25" thickBot="1">
      <c r="A763" s="212" t="s">
        <v>311</v>
      </c>
      <c r="B763" s="213" t="s">
        <v>312</v>
      </c>
      <c r="C763" s="210" t="s">
        <v>313</v>
      </c>
      <c r="D763" s="210" t="s">
        <v>307</v>
      </c>
      <c r="E763" s="210" t="s">
        <v>891</v>
      </c>
      <c r="F763" s="210" t="s">
        <v>1880</v>
      </c>
      <c r="G763" s="175" t="s">
        <v>463</v>
      </c>
      <c r="H763" s="182"/>
    </row>
    <row r="764" spans="1:8" ht="29.25" thickBot="1">
      <c r="A764" s="212" t="s">
        <v>314</v>
      </c>
      <c r="B764" s="213" t="s">
        <v>315</v>
      </c>
      <c r="C764" s="210" t="s">
        <v>719</v>
      </c>
      <c r="D764" s="210" t="s">
        <v>307</v>
      </c>
      <c r="E764" s="210" t="s">
        <v>891</v>
      </c>
      <c r="F764" s="210" t="s">
        <v>1880</v>
      </c>
      <c r="G764" s="175" t="s">
        <v>461</v>
      </c>
      <c r="H764" s="182"/>
    </row>
    <row r="765" spans="1:8" ht="29.25" thickBot="1">
      <c r="A765" s="212" t="s">
        <v>316</v>
      </c>
      <c r="B765" s="213" t="s">
        <v>317</v>
      </c>
      <c r="C765" s="210" t="s">
        <v>717</v>
      </c>
      <c r="D765" s="210" t="s">
        <v>307</v>
      </c>
      <c r="E765" s="210" t="s">
        <v>891</v>
      </c>
      <c r="F765" s="210" t="s">
        <v>1880</v>
      </c>
      <c r="G765" s="175" t="s">
        <v>464</v>
      </c>
      <c r="H765" s="182"/>
    </row>
    <row r="766" spans="1:8" ht="15" thickBot="1">
      <c r="A766" s="212" t="s">
        <v>318</v>
      </c>
      <c r="B766" s="212" t="s">
        <v>319</v>
      </c>
      <c r="C766" s="210" t="s">
        <v>320</v>
      </c>
      <c r="D766" s="214" t="s">
        <v>307</v>
      </c>
      <c r="E766" s="210" t="s">
        <v>891</v>
      </c>
      <c r="F766" s="210" t="s">
        <v>1880</v>
      </c>
      <c r="G766" s="175" t="s">
        <v>465</v>
      </c>
      <c r="H766" s="182"/>
    </row>
    <row r="767" spans="1:8" ht="29.25" thickBot="1">
      <c r="A767" s="212" t="s">
        <v>321</v>
      </c>
      <c r="B767" s="213" t="s">
        <v>322</v>
      </c>
      <c r="C767" s="210" t="s">
        <v>323</v>
      </c>
      <c r="D767" s="214" t="s">
        <v>307</v>
      </c>
      <c r="E767" s="210" t="s">
        <v>891</v>
      </c>
      <c r="F767" s="210" t="s">
        <v>563</v>
      </c>
      <c r="G767" s="175" t="s">
        <v>467</v>
      </c>
      <c r="H767" s="182"/>
    </row>
    <row r="768" spans="1:8" ht="15" thickBot="1">
      <c r="A768" s="212" t="s">
        <v>324</v>
      </c>
      <c r="B768" s="213" t="s">
        <v>325</v>
      </c>
      <c r="C768" s="210" t="s">
        <v>326</v>
      </c>
      <c r="D768" s="214" t="s">
        <v>307</v>
      </c>
      <c r="E768" s="210" t="s">
        <v>891</v>
      </c>
      <c r="F768" s="210" t="s">
        <v>1880</v>
      </c>
      <c r="G768" s="175" t="s">
        <v>468</v>
      </c>
      <c r="H768" s="182"/>
    </row>
    <row r="769" spans="1:8" ht="15" customHeight="1" thickBot="1">
      <c r="A769" s="215"/>
      <c r="B769" s="211" t="s">
        <v>396</v>
      </c>
      <c r="C769" s="210"/>
      <c r="D769" s="210"/>
      <c r="E769" s="210"/>
      <c r="F769" s="210"/>
      <c r="G769" s="175"/>
      <c r="H769" s="182"/>
    </row>
    <row r="770" spans="1:8" ht="15" thickBot="1">
      <c r="A770" s="212" t="s">
        <v>328</v>
      </c>
      <c r="B770" s="213" t="s">
        <v>397</v>
      </c>
      <c r="C770" s="210" t="s">
        <v>398</v>
      </c>
      <c r="D770" s="210" t="s">
        <v>331</v>
      </c>
      <c r="E770" s="210" t="s">
        <v>916</v>
      </c>
      <c r="F770" s="210" t="s">
        <v>1862</v>
      </c>
      <c r="G770" s="183" t="s">
        <v>1979</v>
      </c>
      <c r="H770" s="182"/>
    </row>
    <row r="771" spans="1:8" ht="29.25" thickBot="1">
      <c r="A771" s="212" t="s">
        <v>332</v>
      </c>
      <c r="B771" s="216" t="s">
        <v>345</v>
      </c>
      <c r="C771" s="210" t="s">
        <v>346</v>
      </c>
      <c r="D771" s="210" t="s">
        <v>331</v>
      </c>
      <c r="E771" s="210" t="s">
        <v>891</v>
      </c>
      <c r="F771" s="210" t="s">
        <v>1862</v>
      </c>
      <c r="G771" s="183" t="s">
        <v>469</v>
      </c>
      <c r="H771" s="182"/>
    </row>
    <row r="772" spans="1:8" ht="29.25" thickBot="1">
      <c r="A772" s="212" t="s">
        <v>335</v>
      </c>
      <c r="B772" s="213" t="s">
        <v>399</v>
      </c>
      <c r="C772" s="210" t="s">
        <v>400</v>
      </c>
      <c r="D772" s="210" t="s">
        <v>331</v>
      </c>
      <c r="E772" s="210" t="s">
        <v>891</v>
      </c>
      <c r="F772" s="210" t="s">
        <v>1862</v>
      </c>
      <c r="G772" s="183" t="s">
        <v>471</v>
      </c>
      <c r="H772" s="182"/>
    </row>
    <row r="773" spans="1:8" ht="29.25" thickBot="1">
      <c r="A773" s="212" t="s">
        <v>338</v>
      </c>
      <c r="B773" s="213" t="s">
        <v>401</v>
      </c>
      <c r="C773" s="210" t="s">
        <v>402</v>
      </c>
      <c r="D773" s="210" t="s">
        <v>331</v>
      </c>
      <c r="E773" s="210" t="s">
        <v>891</v>
      </c>
      <c r="F773" s="210" t="s">
        <v>1901</v>
      </c>
      <c r="G773" s="183" t="s">
        <v>472</v>
      </c>
      <c r="H773" s="182"/>
    </row>
    <row r="774" spans="1:8" ht="29.25" thickBot="1">
      <c r="A774" s="212" t="s">
        <v>340</v>
      </c>
      <c r="B774" s="216" t="s">
        <v>403</v>
      </c>
      <c r="C774" s="210" t="s">
        <v>687</v>
      </c>
      <c r="D774" s="210" t="s">
        <v>331</v>
      </c>
      <c r="E774" s="210" t="s">
        <v>891</v>
      </c>
      <c r="F774" s="210" t="s">
        <v>1862</v>
      </c>
      <c r="G774" s="183" t="s">
        <v>473</v>
      </c>
      <c r="H774" s="182"/>
    </row>
    <row r="775" spans="1:8" ht="29.25" thickBot="1">
      <c r="A775" s="212" t="s">
        <v>344</v>
      </c>
      <c r="B775" s="213" t="s">
        <v>404</v>
      </c>
      <c r="C775" s="210" t="s">
        <v>689</v>
      </c>
      <c r="D775" s="210" t="s">
        <v>331</v>
      </c>
      <c r="E775" s="210" t="s">
        <v>891</v>
      </c>
      <c r="F775" s="210" t="s">
        <v>1862</v>
      </c>
      <c r="G775" s="183" t="s">
        <v>474</v>
      </c>
      <c r="H775" s="182"/>
    </row>
    <row r="776" spans="1:8" ht="15" customHeight="1" thickBot="1">
      <c r="A776" s="215"/>
      <c r="B776" s="211" t="s">
        <v>649</v>
      </c>
      <c r="C776" s="210"/>
      <c r="D776" s="210"/>
      <c r="E776" s="210"/>
      <c r="F776" s="210"/>
      <c r="G776" s="175"/>
      <c r="H776" s="182"/>
    </row>
    <row r="777" spans="1:8" ht="29.25" thickBot="1">
      <c r="A777" s="212" t="s">
        <v>348</v>
      </c>
      <c r="B777" s="212" t="s">
        <v>370</v>
      </c>
      <c r="C777" s="210" t="s">
        <v>371</v>
      </c>
      <c r="D777" s="210" t="s">
        <v>372</v>
      </c>
      <c r="E777" s="210" t="s">
        <v>891</v>
      </c>
      <c r="F777" s="210" t="s">
        <v>563</v>
      </c>
      <c r="G777" s="175" t="s">
        <v>373</v>
      </c>
      <c r="H777" s="180"/>
    </row>
    <row r="778" spans="1:8" ht="29.25" thickBot="1">
      <c r="A778" s="212" t="s">
        <v>350</v>
      </c>
      <c r="B778" s="212" t="s">
        <v>375</v>
      </c>
      <c r="C778" s="210" t="s">
        <v>478</v>
      </c>
      <c r="D778" s="210" t="s">
        <v>372</v>
      </c>
      <c r="E778" s="210" t="s">
        <v>1805</v>
      </c>
      <c r="F778" s="210" t="s">
        <v>564</v>
      </c>
      <c r="G778" s="175" t="s">
        <v>465</v>
      </c>
      <c r="H778" s="180"/>
    </row>
    <row r="779" spans="1:8" ht="15" thickBot="1">
      <c r="A779" s="212" t="s">
        <v>352</v>
      </c>
      <c r="B779" s="212" t="s">
        <v>377</v>
      </c>
      <c r="C779" s="210" t="s">
        <v>1349</v>
      </c>
      <c r="D779" s="210" t="s">
        <v>372</v>
      </c>
      <c r="E779" s="210" t="s">
        <v>891</v>
      </c>
      <c r="F779" s="210" t="s">
        <v>565</v>
      </c>
      <c r="G779" s="175" t="s">
        <v>468</v>
      </c>
      <c r="H779" s="180"/>
    </row>
    <row r="780" spans="1:8" ht="15" thickBot="1">
      <c r="A780" s="212" t="s">
        <v>355</v>
      </c>
      <c r="B780" s="212" t="s">
        <v>379</v>
      </c>
      <c r="C780" s="210" t="s">
        <v>299</v>
      </c>
      <c r="D780" s="210" t="s">
        <v>372</v>
      </c>
      <c r="E780" s="210" t="s">
        <v>891</v>
      </c>
      <c r="F780" s="210" t="s">
        <v>1880</v>
      </c>
      <c r="G780" s="175" t="s">
        <v>479</v>
      </c>
      <c r="H780" s="180"/>
    </row>
    <row r="781" spans="1:8" ht="15" thickBot="1">
      <c r="A781" s="212" t="s">
        <v>357</v>
      </c>
      <c r="B781" s="212" t="s">
        <v>381</v>
      </c>
      <c r="C781" s="210" t="s">
        <v>382</v>
      </c>
      <c r="D781" s="210" t="s">
        <v>383</v>
      </c>
      <c r="E781" s="210" t="s">
        <v>912</v>
      </c>
      <c r="F781" s="210" t="s">
        <v>1862</v>
      </c>
      <c r="G781" s="175" t="s">
        <v>480</v>
      </c>
      <c r="H781" s="180" t="s">
        <v>384</v>
      </c>
    </row>
    <row r="782" spans="1:8" ht="15" thickBot="1">
      <c r="A782" s="212" t="s">
        <v>360</v>
      </c>
      <c r="B782" s="212" t="s">
        <v>386</v>
      </c>
      <c r="C782" s="210" t="s">
        <v>387</v>
      </c>
      <c r="D782" s="210" t="s">
        <v>383</v>
      </c>
      <c r="E782" s="210" t="s">
        <v>912</v>
      </c>
      <c r="F782" s="210" t="s">
        <v>1862</v>
      </c>
      <c r="G782" s="175" t="s">
        <v>481</v>
      </c>
      <c r="H782" s="180" t="s">
        <v>384</v>
      </c>
    </row>
    <row r="783" spans="1:8" ht="15" thickBot="1">
      <c r="A783" s="212" t="s">
        <v>362</v>
      </c>
      <c r="B783" s="212" t="s">
        <v>389</v>
      </c>
      <c r="C783" s="210" t="s">
        <v>390</v>
      </c>
      <c r="D783" s="210" t="s">
        <v>383</v>
      </c>
      <c r="E783" s="210" t="s">
        <v>912</v>
      </c>
      <c r="F783" s="210" t="s">
        <v>1862</v>
      </c>
      <c r="G783" s="175" t="s">
        <v>474</v>
      </c>
      <c r="H783" s="180" t="s">
        <v>384</v>
      </c>
    </row>
    <row r="784" spans="1:8" ht="15" thickBot="1">
      <c r="A784" s="212" t="s">
        <v>365</v>
      </c>
      <c r="B784" s="212" t="s">
        <v>392</v>
      </c>
      <c r="C784" s="210" t="s">
        <v>393</v>
      </c>
      <c r="D784" s="210" t="s">
        <v>394</v>
      </c>
      <c r="E784" s="210" t="s">
        <v>891</v>
      </c>
      <c r="F784" s="210" t="s">
        <v>1862</v>
      </c>
      <c r="G784" s="175" t="s">
        <v>1901</v>
      </c>
      <c r="H784" s="180"/>
    </row>
    <row r="785" spans="1:8" ht="45.75" thickBot="1">
      <c r="A785" s="212"/>
      <c r="B785" s="220" t="s">
        <v>1437</v>
      </c>
      <c r="C785" s="210"/>
      <c r="D785" s="210"/>
      <c r="E785" s="210"/>
      <c r="F785" s="210"/>
      <c r="G785" s="175"/>
      <c r="H785" s="202"/>
    </row>
    <row r="786" spans="1:8" ht="15.75" customHeight="1" thickBot="1">
      <c r="A786" s="215"/>
      <c r="B786" s="209" t="s">
        <v>300</v>
      </c>
      <c r="C786" s="210"/>
      <c r="D786" s="210"/>
      <c r="E786" s="210"/>
      <c r="F786" s="210"/>
      <c r="G786" s="174"/>
    </row>
    <row r="787" spans="1:8" ht="15" customHeight="1" thickBot="1">
      <c r="A787" s="215"/>
      <c r="B787" s="211" t="s">
        <v>327</v>
      </c>
      <c r="C787" s="210"/>
      <c r="D787" s="210"/>
      <c r="E787" s="210"/>
      <c r="F787" s="210"/>
      <c r="G787" s="175"/>
    </row>
    <row r="788" spans="1:8" ht="29.25" thickBot="1">
      <c r="A788" s="212" t="s">
        <v>302</v>
      </c>
      <c r="B788" s="216" t="s">
        <v>445</v>
      </c>
      <c r="C788" s="210" t="s">
        <v>446</v>
      </c>
      <c r="D788" s="210" t="s">
        <v>331</v>
      </c>
      <c r="E788" s="210" t="s">
        <v>891</v>
      </c>
      <c r="F788" s="210" t="s">
        <v>1862</v>
      </c>
      <c r="G788" s="175" t="s">
        <v>914</v>
      </c>
    </row>
    <row r="789" spans="1:8" ht="29.25" thickBot="1">
      <c r="A789" s="212" t="s">
        <v>305</v>
      </c>
      <c r="B789" s="216" t="s">
        <v>418</v>
      </c>
      <c r="C789" s="210" t="s">
        <v>685</v>
      </c>
      <c r="D789" s="210" t="s">
        <v>331</v>
      </c>
      <c r="E789" s="210" t="s">
        <v>891</v>
      </c>
      <c r="F789" s="210" t="s">
        <v>1862</v>
      </c>
      <c r="G789" s="175" t="s">
        <v>419</v>
      </c>
    </row>
    <row r="790" spans="1:8" ht="43.5" thickBot="1">
      <c r="A790" s="212" t="s">
        <v>308</v>
      </c>
      <c r="B790" s="216" t="s">
        <v>447</v>
      </c>
      <c r="C790" s="210" t="s">
        <v>448</v>
      </c>
      <c r="D790" s="210" t="s">
        <v>331</v>
      </c>
      <c r="E790" s="210" t="s">
        <v>891</v>
      </c>
      <c r="F790" s="210" t="s">
        <v>1901</v>
      </c>
      <c r="G790" s="175" t="s">
        <v>449</v>
      </c>
    </row>
    <row r="791" spans="1:8" ht="72" thickBot="1">
      <c r="A791" s="212" t="s">
        <v>311</v>
      </c>
      <c r="B791" s="212" t="s">
        <v>450</v>
      </c>
      <c r="C791" s="210" t="s">
        <v>451</v>
      </c>
      <c r="D791" s="210" t="s">
        <v>452</v>
      </c>
      <c r="E791" s="210" t="s">
        <v>891</v>
      </c>
      <c r="F791" s="210" t="s">
        <v>1862</v>
      </c>
      <c r="G791" s="183"/>
    </row>
    <row r="792" spans="1:8" ht="72" thickBot="1">
      <c r="A792" s="212" t="s">
        <v>314</v>
      </c>
      <c r="B792" s="212" t="s">
        <v>453</v>
      </c>
      <c r="C792" s="210" t="s">
        <v>442</v>
      </c>
      <c r="D792" s="210" t="s">
        <v>452</v>
      </c>
      <c r="E792" s="210" t="s">
        <v>891</v>
      </c>
      <c r="F792" s="210" t="s">
        <v>1901</v>
      </c>
      <c r="G792" s="183"/>
    </row>
    <row r="793" spans="1:8" ht="57.75" thickBot="1">
      <c r="A793" s="212" t="s">
        <v>316</v>
      </c>
      <c r="B793" s="212" t="s">
        <v>454</v>
      </c>
      <c r="C793" s="210" t="s">
        <v>440</v>
      </c>
      <c r="D793" s="219" t="s">
        <v>452</v>
      </c>
      <c r="E793" s="210" t="s">
        <v>891</v>
      </c>
      <c r="F793" s="210" t="s">
        <v>1854</v>
      </c>
      <c r="G793" s="183"/>
    </row>
    <row r="794" spans="1:8" ht="43.5" thickBot="1">
      <c r="A794" s="212" t="s">
        <v>318</v>
      </c>
      <c r="B794" s="212" t="s">
        <v>433</v>
      </c>
      <c r="C794" s="210" t="s">
        <v>455</v>
      </c>
      <c r="D794" s="210" t="s">
        <v>452</v>
      </c>
      <c r="E794" s="210" t="s">
        <v>891</v>
      </c>
      <c r="F794" s="210" t="s">
        <v>1862</v>
      </c>
      <c r="G794" s="183"/>
    </row>
    <row r="795" spans="1:8" ht="15.75" customHeight="1" thickBot="1">
      <c r="A795" s="215"/>
      <c r="B795" s="209" t="s">
        <v>395</v>
      </c>
      <c r="C795" s="210"/>
      <c r="D795" s="210"/>
      <c r="E795" s="210"/>
      <c r="F795" s="210"/>
      <c r="G795" s="175"/>
    </row>
    <row r="796" spans="1:8" ht="15" customHeight="1" thickBot="1">
      <c r="A796" s="215"/>
      <c r="B796" s="211" t="s">
        <v>396</v>
      </c>
      <c r="C796" s="214"/>
      <c r="D796" s="217"/>
      <c r="E796" s="217"/>
      <c r="F796" s="217"/>
      <c r="G796" s="176"/>
    </row>
    <row r="797" spans="1:8" ht="29.25" thickBot="1">
      <c r="A797" s="212" t="s">
        <v>302</v>
      </c>
      <c r="B797" s="213" t="s">
        <v>415</v>
      </c>
      <c r="C797" s="210" t="s">
        <v>416</v>
      </c>
      <c r="D797" s="210" t="s">
        <v>331</v>
      </c>
      <c r="E797" s="210" t="s">
        <v>891</v>
      </c>
      <c r="F797" s="210" t="s">
        <v>1862</v>
      </c>
      <c r="G797" s="183" t="s">
        <v>417</v>
      </c>
    </row>
    <row r="798" spans="1:8" ht="29.25" thickBot="1">
      <c r="A798" s="212" t="s">
        <v>305</v>
      </c>
      <c r="B798" s="216" t="s">
        <v>418</v>
      </c>
      <c r="C798" s="210" t="s">
        <v>685</v>
      </c>
      <c r="D798" s="210" t="s">
        <v>331</v>
      </c>
      <c r="E798" s="210" t="s">
        <v>891</v>
      </c>
      <c r="F798" s="210" t="s">
        <v>1862</v>
      </c>
      <c r="G798" s="183" t="s">
        <v>419</v>
      </c>
    </row>
    <row r="799" spans="1:8" ht="29.25" thickBot="1">
      <c r="A799" s="212" t="s">
        <v>308</v>
      </c>
      <c r="B799" s="213" t="s">
        <v>420</v>
      </c>
      <c r="C799" s="210" t="s">
        <v>421</v>
      </c>
      <c r="D799" s="210" t="s">
        <v>331</v>
      </c>
      <c r="E799" s="210" t="s">
        <v>891</v>
      </c>
      <c r="F799" s="210" t="s">
        <v>1862</v>
      </c>
      <c r="G799" s="183" t="s">
        <v>422</v>
      </c>
    </row>
    <row r="800" spans="1:8" ht="29.25" thickBot="1">
      <c r="A800" s="212" t="s">
        <v>311</v>
      </c>
      <c r="B800" s="213" t="s">
        <v>423</v>
      </c>
      <c r="C800" s="210" t="s">
        <v>424</v>
      </c>
      <c r="D800" s="210" t="s">
        <v>331</v>
      </c>
      <c r="E800" s="210" t="s">
        <v>891</v>
      </c>
      <c r="F800" s="210" t="s">
        <v>1862</v>
      </c>
      <c r="G800" s="183" t="s">
        <v>419</v>
      </c>
    </row>
    <row r="801" spans="1:7" ht="43.5" thickBot="1">
      <c r="A801" s="212" t="s">
        <v>314</v>
      </c>
      <c r="B801" s="213" t="s">
        <v>425</v>
      </c>
      <c r="C801" s="210" t="s">
        <v>426</v>
      </c>
      <c r="D801" s="210" t="s">
        <v>427</v>
      </c>
      <c r="E801" s="210" t="s">
        <v>891</v>
      </c>
      <c r="F801" s="210" t="s">
        <v>1862</v>
      </c>
      <c r="G801" s="183" t="s">
        <v>1941</v>
      </c>
    </row>
    <row r="802" spans="1:7" ht="15" thickBot="1">
      <c r="A802" s="212" t="s">
        <v>316</v>
      </c>
      <c r="B802" s="213" t="s">
        <v>428</v>
      </c>
      <c r="C802" s="210" t="s">
        <v>429</v>
      </c>
      <c r="D802" s="210" t="s">
        <v>427</v>
      </c>
      <c r="E802" s="210" t="s">
        <v>891</v>
      </c>
      <c r="F802" s="210" t="s">
        <v>1901</v>
      </c>
      <c r="G802" s="183" t="s">
        <v>914</v>
      </c>
    </row>
    <row r="803" spans="1:7" ht="43.5" thickBot="1">
      <c r="A803" s="212" t="s">
        <v>318</v>
      </c>
      <c r="B803" s="213" t="s">
        <v>430</v>
      </c>
      <c r="C803" s="210" t="s">
        <v>431</v>
      </c>
      <c r="D803" s="210" t="s">
        <v>427</v>
      </c>
      <c r="E803" s="210" t="s">
        <v>891</v>
      </c>
      <c r="F803" s="210" t="s">
        <v>1862</v>
      </c>
      <c r="G803" s="183" t="s">
        <v>432</v>
      </c>
    </row>
    <row r="804" spans="1:7" ht="43.5" thickBot="1">
      <c r="A804" s="212" t="s">
        <v>321</v>
      </c>
      <c r="B804" s="213" t="s">
        <v>433</v>
      </c>
      <c r="C804" s="210" t="s">
        <v>434</v>
      </c>
      <c r="D804" s="210" t="s">
        <v>427</v>
      </c>
      <c r="E804" s="210" t="s">
        <v>891</v>
      </c>
      <c r="F804" s="210" t="s">
        <v>1862</v>
      </c>
      <c r="G804" s="183" t="s">
        <v>419</v>
      </c>
    </row>
    <row r="805" spans="1:7" ht="15.75" customHeight="1" thickBot="1">
      <c r="A805" s="215"/>
      <c r="B805" s="209" t="s">
        <v>405</v>
      </c>
      <c r="C805" s="210"/>
      <c r="D805" s="210"/>
      <c r="E805" s="210"/>
      <c r="F805" s="210"/>
      <c r="G805" s="175"/>
    </row>
    <row r="806" spans="1:7" ht="15" customHeight="1" thickBot="1">
      <c r="A806" s="215"/>
      <c r="B806" s="211" t="s">
        <v>396</v>
      </c>
      <c r="C806" s="214"/>
      <c r="D806" s="217"/>
      <c r="E806" s="217"/>
      <c r="F806" s="217"/>
      <c r="G806" s="176"/>
    </row>
    <row r="807" spans="1:7" ht="29.25" thickBot="1">
      <c r="A807" s="212" t="s">
        <v>302</v>
      </c>
      <c r="B807" s="213" t="s">
        <v>415</v>
      </c>
      <c r="C807" s="210" t="s">
        <v>416</v>
      </c>
      <c r="D807" s="210" t="s">
        <v>331</v>
      </c>
      <c r="E807" s="210" t="s">
        <v>891</v>
      </c>
      <c r="F807" s="210" t="s">
        <v>1862</v>
      </c>
      <c r="G807" s="183" t="s">
        <v>417</v>
      </c>
    </row>
    <row r="808" spans="1:7" ht="29.25" thickBot="1">
      <c r="A808" s="212" t="s">
        <v>305</v>
      </c>
      <c r="B808" s="216" t="s">
        <v>418</v>
      </c>
      <c r="C808" s="210" t="s">
        <v>685</v>
      </c>
      <c r="D808" s="210" t="s">
        <v>331</v>
      </c>
      <c r="E808" s="210" t="s">
        <v>891</v>
      </c>
      <c r="F808" s="210" t="s">
        <v>1862</v>
      </c>
      <c r="G808" s="183" t="s">
        <v>419</v>
      </c>
    </row>
    <row r="809" spans="1:7" ht="29.25" thickBot="1">
      <c r="A809" s="212" t="s">
        <v>308</v>
      </c>
      <c r="B809" s="213" t="s">
        <v>420</v>
      </c>
      <c r="C809" s="210" t="s">
        <v>421</v>
      </c>
      <c r="D809" s="210" t="s">
        <v>331</v>
      </c>
      <c r="E809" s="210" t="s">
        <v>891</v>
      </c>
      <c r="F809" s="210" t="s">
        <v>1862</v>
      </c>
      <c r="G809" s="183" t="s">
        <v>422</v>
      </c>
    </row>
    <row r="810" spans="1:7" ht="29.25" thickBot="1">
      <c r="A810" s="212" t="s">
        <v>311</v>
      </c>
      <c r="B810" s="213" t="s">
        <v>423</v>
      </c>
      <c r="C810" s="210" t="s">
        <v>424</v>
      </c>
      <c r="D810" s="210" t="s">
        <v>331</v>
      </c>
      <c r="E810" s="210" t="s">
        <v>891</v>
      </c>
      <c r="F810" s="210" t="s">
        <v>1862</v>
      </c>
      <c r="G810" s="183" t="s">
        <v>419</v>
      </c>
    </row>
    <row r="811" spans="1:7" ht="43.5" thickBot="1">
      <c r="A811" s="212" t="s">
        <v>314</v>
      </c>
      <c r="B811" s="213" t="s">
        <v>425</v>
      </c>
      <c r="C811" s="210" t="s">
        <v>426</v>
      </c>
      <c r="D811" s="210" t="s">
        <v>427</v>
      </c>
      <c r="E811" s="210" t="s">
        <v>891</v>
      </c>
      <c r="F811" s="210" t="s">
        <v>1862</v>
      </c>
      <c r="G811" s="183" t="s">
        <v>1941</v>
      </c>
    </row>
    <row r="812" spans="1:7" ht="15" thickBot="1">
      <c r="A812" s="212" t="s">
        <v>316</v>
      </c>
      <c r="B812" s="213" t="s">
        <v>428</v>
      </c>
      <c r="C812" s="210" t="s">
        <v>429</v>
      </c>
      <c r="D812" s="210" t="s">
        <v>427</v>
      </c>
      <c r="E812" s="210" t="s">
        <v>891</v>
      </c>
      <c r="F812" s="210" t="s">
        <v>1901</v>
      </c>
      <c r="G812" s="183" t="s">
        <v>914</v>
      </c>
    </row>
    <row r="813" spans="1:7" ht="43.5" thickBot="1">
      <c r="A813" s="212" t="s">
        <v>318</v>
      </c>
      <c r="B813" s="213" t="s">
        <v>430</v>
      </c>
      <c r="C813" s="210" t="s">
        <v>431</v>
      </c>
      <c r="D813" s="210" t="s">
        <v>427</v>
      </c>
      <c r="E813" s="210" t="s">
        <v>891</v>
      </c>
      <c r="F813" s="210" t="s">
        <v>1862</v>
      </c>
      <c r="G813" s="183" t="s">
        <v>432</v>
      </c>
    </row>
    <row r="814" spans="1:7" ht="43.5" thickBot="1">
      <c r="A814" s="212" t="s">
        <v>321</v>
      </c>
      <c r="B814" s="213" t="s">
        <v>433</v>
      </c>
      <c r="C814" s="210" t="s">
        <v>434</v>
      </c>
      <c r="D814" s="210" t="s">
        <v>427</v>
      </c>
      <c r="E814" s="210" t="s">
        <v>891</v>
      </c>
      <c r="F814" s="210" t="s">
        <v>1862</v>
      </c>
      <c r="G814" s="183" t="s">
        <v>419</v>
      </c>
    </row>
    <row r="815" spans="1:7" ht="15.75" customHeight="1" thickBot="1">
      <c r="A815" s="215"/>
      <c r="B815" s="209" t="s">
        <v>407</v>
      </c>
      <c r="C815" s="210"/>
      <c r="D815" s="210"/>
      <c r="E815" s="210"/>
      <c r="F815" s="210"/>
      <c r="G815" s="181"/>
    </row>
    <row r="816" spans="1:7" ht="15" customHeight="1" thickBot="1">
      <c r="A816" s="215"/>
      <c r="B816" s="211" t="s">
        <v>396</v>
      </c>
      <c r="C816" s="210"/>
      <c r="D816" s="210"/>
      <c r="E816" s="210"/>
      <c r="F816" s="210"/>
      <c r="G816" s="181"/>
    </row>
    <row r="817" spans="1:7" ht="29.25" thickBot="1">
      <c r="A817" s="212" t="s">
        <v>302</v>
      </c>
      <c r="B817" s="213" t="s">
        <v>415</v>
      </c>
      <c r="C817" s="210" t="s">
        <v>416</v>
      </c>
      <c r="D817" s="210" t="s">
        <v>331</v>
      </c>
      <c r="E817" s="210" t="s">
        <v>891</v>
      </c>
      <c r="F817" s="210" t="s">
        <v>1862</v>
      </c>
      <c r="G817" s="183" t="s">
        <v>417</v>
      </c>
    </row>
    <row r="818" spans="1:7" ht="29.25" thickBot="1">
      <c r="A818" s="212" t="s">
        <v>305</v>
      </c>
      <c r="B818" s="216" t="s">
        <v>418</v>
      </c>
      <c r="C818" s="210" t="s">
        <v>685</v>
      </c>
      <c r="D818" s="210" t="s">
        <v>331</v>
      </c>
      <c r="E818" s="210" t="s">
        <v>891</v>
      </c>
      <c r="F818" s="210" t="s">
        <v>1862</v>
      </c>
      <c r="G818" s="183" t="s">
        <v>419</v>
      </c>
    </row>
    <row r="819" spans="1:7" ht="29.25" thickBot="1">
      <c r="A819" s="212" t="s">
        <v>308</v>
      </c>
      <c r="B819" s="213" t="s">
        <v>420</v>
      </c>
      <c r="C819" s="210" t="s">
        <v>421</v>
      </c>
      <c r="D819" s="210" t="s">
        <v>331</v>
      </c>
      <c r="E819" s="210" t="s">
        <v>891</v>
      </c>
      <c r="F819" s="210" t="s">
        <v>1862</v>
      </c>
      <c r="G819" s="183" t="s">
        <v>422</v>
      </c>
    </row>
    <row r="820" spans="1:7" ht="29.25" thickBot="1">
      <c r="A820" s="212" t="s">
        <v>311</v>
      </c>
      <c r="B820" s="213" t="s">
        <v>423</v>
      </c>
      <c r="C820" s="210" t="s">
        <v>424</v>
      </c>
      <c r="D820" s="210" t="s">
        <v>331</v>
      </c>
      <c r="E820" s="210" t="s">
        <v>891</v>
      </c>
      <c r="F820" s="210" t="s">
        <v>1862</v>
      </c>
      <c r="G820" s="183" t="s">
        <v>419</v>
      </c>
    </row>
    <row r="821" spans="1:7" ht="43.5" thickBot="1">
      <c r="A821" s="212" t="s">
        <v>314</v>
      </c>
      <c r="B821" s="213" t="s">
        <v>425</v>
      </c>
      <c r="C821" s="210" t="s">
        <v>426</v>
      </c>
      <c r="D821" s="210" t="s">
        <v>427</v>
      </c>
      <c r="E821" s="210" t="s">
        <v>891</v>
      </c>
      <c r="F821" s="210" t="s">
        <v>1862</v>
      </c>
      <c r="G821" s="183" t="s">
        <v>1941</v>
      </c>
    </row>
    <row r="822" spans="1:7" ht="15" thickBot="1">
      <c r="A822" s="212" t="s">
        <v>316</v>
      </c>
      <c r="B822" s="213" t="s">
        <v>428</v>
      </c>
      <c r="C822" s="210" t="s">
        <v>429</v>
      </c>
      <c r="D822" s="210" t="s">
        <v>427</v>
      </c>
      <c r="E822" s="210" t="s">
        <v>891</v>
      </c>
      <c r="F822" s="210" t="s">
        <v>1901</v>
      </c>
      <c r="G822" s="183" t="s">
        <v>914</v>
      </c>
    </row>
    <row r="823" spans="1:7" ht="43.5" thickBot="1">
      <c r="A823" s="212" t="s">
        <v>318</v>
      </c>
      <c r="B823" s="213" t="s">
        <v>430</v>
      </c>
      <c r="C823" s="210" t="s">
        <v>431</v>
      </c>
      <c r="D823" s="210" t="s">
        <v>427</v>
      </c>
      <c r="E823" s="210" t="s">
        <v>891</v>
      </c>
      <c r="F823" s="210" t="s">
        <v>1862</v>
      </c>
      <c r="G823" s="183" t="s">
        <v>432</v>
      </c>
    </row>
    <row r="824" spans="1:7" ht="43.5" thickBot="1">
      <c r="A824" s="212" t="s">
        <v>321</v>
      </c>
      <c r="B824" s="213" t="s">
        <v>433</v>
      </c>
      <c r="C824" s="210" t="s">
        <v>434</v>
      </c>
      <c r="D824" s="210" t="s">
        <v>427</v>
      </c>
      <c r="E824" s="210" t="s">
        <v>891</v>
      </c>
      <c r="F824" s="210" t="s">
        <v>1862</v>
      </c>
      <c r="G824" s="183" t="s">
        <v>419</v>
      </c>
    </row>
    <row r="825" spans="1:7" ht="15.75" customHeight="1" thickBot="1">
      <c r="A825" s="215"/>
      <c r="B825" s="209" t="s">
        <v>408</v>
      </c>
      <c r="C825" s="210"/>
      <c r="D825" s="210"/>
      <c r="E825" s="210"/>
      <c r="F825" s="210"/>
      <c r="G825" s="181"/>
    </row>
    <row r="826" spans="1:7" ht="15" customHeight="1" thickBot="1">
      <c r="A826" s="215"/>
      <c r="B826" s="211" t="s">
        <v>396</v>
      </c>
      <c r="C826" s="210"/>
      <c r="D826" s="210"/>
      <c r="E826" s="210"/>
      <c r="F826" s="210"/>
      <c r="G826" s="181"/>
    </row>
    <row r="827" spans="1:7" ht="29.25" thickBot="1">
      <c r="A827" s="212" t="s">
        <v>302</v>
      </c>
      <c r="B827" s="213" t="s">
        <v>415</v>
      </c>
      <c r="C827" s="210" t="s">
        <v>416</v>
      </c>
      <c r="D827" s="210" t="s">
        <v>331</v>
      </c>
      <c r="E827" s="210" t="s">
        <v>891</v>
      </c>
      <c r="F827" s="210" t="s">
        <v>1862</v>
      </c>
      <c r="G827" s="183" t="s">
        <v>417</v>
      </c>
    </row>
    <row r="828" spans="1:7" ht="29.25" thickBot="1">
      <c r="A828" s="212" t="s">
        <v>305</v>
      </c>
      <c r="B828" s="216" t="s">
        <v>418</v>
      </c>
      <c r="C828" s="210" t="s">
        <v>685</v>
      </c>
      <c r="D828" s="210" t="s">
        <v>331</v>
      </c>
      <c r="E828" s="210" t="s">
        <v>891</v>
      </c>
      <c r="F828" s="210" t="s">
        <v>1862</v>
      </c>
      <c r="G828" s="183" t="s">
        <v>419</v>
      </c>
    </row>
    <row r="829" spans="1:7" ht="29.25" thickBot="1">
      <c r="A829" s="212" t="s">
        <v>308</v>
      </c>
      <c r="B829" s="213" t="s">
        <v>420</v>
      </c>
      <c r="C829" s="210" t="s">
        <v>421</v>
      </c>
      <c r="D829" s="210" t="s">
        <v>331</v>
      </c>
      <c r="E829" s="210" t="s">
        <v>891</v>
      </c>
      <c r="F829" s="210" t="s">
        <v>1862</v>
      </c>
      <c r="G829" s="183" t="s">
        <v>422</v>
      </c>
    </row>
    <row r="830" spans="1:7" ht="29.25" thickBot="1">
      <c r="A830" s="212" t="s">
        <v>311</v>
      </c>
      <c r="B830" s="213" t="s">
        <v>423</v>
      </c>
      <c r="C830" s="210" t="s">
        <v>424</v>
      </c>
      <c r="D830" s="210" t="s">
        <v>331</v>
      </c>
      <c r="E830" s="210" t="s">
        <v>891</v>
      </c>
      <c r="F830" s="210" t="s">
        <v>1862</v>
      </c>
      <c r="G830" s="183" t="s">
        <v>419</v>
      </c>
    </row>
    <row r="831" spans="1:7" ht="43.5" thickBot="1">
      <c r="A831" s="212" t="s">
        <v>314</v>
      </c>
      <c r="B831" s="213" t="s">
        <v>425</v>
      </c>
      <c r="C831" s="210" t="s">
        <v>426</v>
      </c>
      <c r="D831" s="210" t="s">
        <v>427</v>
      </c>
      <c r="E831" s="210" t="s">
        <v>891</v>
      </c>
      <c r="F831" s="210" t="s">
        <v>1862</v>
      </c>
      <c r="G831" s="183" t="s">
        <v>1941</v>
      </c>
    </row>
    <row r="832" spans="1:7" ht="15" thickBot="1">
      <c r="A832" s="212" t="s">
        <v>316</v>
      </c>
      <c r="B832" s="213" t="s">
        <v>428</v>
      </c>
      <c r="C832" s="210" t="s">
        <v>429</v>
      </c>
      <c r="D832" s="210" t="s">
        <v>427</v>
      </c>
      <c r="E832" s="210" t="s">
        <v>891</v>
      </c>
      <c r="F832" s="210" t="s">
        <v>1901</v>
      </c>
      <c r="G832" s="183" t="s">
        <v>914</v>
      </c>
    </row>
    <row r="833" spans="1:7" ht="43.5" thickBot="1">
      <c r="A833" s="212" t="s">
        <v>318</v>
      </c>
      <c r="B833" s="213" t="s">
        <v>430</v>
      </c>
      <c r="C833" s="210" t="s">
        <v>431</v>
      </c>
      <c r="D833" s="210" t="s">
        <v>427</v>
      </c>
      <c r="E833" s="210" t="s">
        <v>891</v>
      </c>
      <c r="F833" s="210" t="s">
        <v>1862</v>
      </c>
      <c r="G833" s="183" t="s">
        <v>432</v>
      </c>
    </row>
    <row r="834" spans="1:7" ht="43.5" thickBot="1">
      <c r="A834" s="212" t="s">
        <v>321</v>
      </c>
      <c r="B834" s="213" t="s">
        <v>433</v>
      </c>
      <c r="C834" s="210" t="s">
        <v>434</v>
      </c>
      <c r="D834" s="210" t="s">
        <v>427</v>
      </c>
      <c r="E834" s="210" t="s">
        <v>891</v>
      </c>
      <c r="F834" s="210" t="s">
        <v>1862</v>
      </c>
      <c r="G834" s="183" t="s">
        <v>419</v>
      </c>
    </row>
    <row r="835" spans="1:7" ht="15.75" customHeight="1" thickBot="1">
      <c r="A835" s="215"/>
      <c r="B835" s="209" t="s">
        <v>409</v>
      </c>
      <c r="C835" s="210"/>
      <c r="D835" s="210"/>
      <c r="E835" s="210"/>
      <c r="F835" s="210"/>
      <c r="G835" s="175"/>
    </row>
    <row r="836" spans="1:7" ht="15" customHeight="1" thickBot="1">
      <c r="A836" s="215"/>
      <c r="B836" s="211" t="s">
        <v>396</v>
      </c>
      <c r="C836" s="210"/>
      <c r="D836" s="210"/>
      <c r="E836" s="210"/>
      <c r="F836" s="210"/>
      <c r="G836" s="175"/>
    </row>
    <row r="837" spans="1:7" ht="29.25" thickBot="1">
      <c r="A837" s="212" t="s">
        <v>302</v>
      </c>
      <c r="B837" s="213" t="s">
        <v>415</v>
      </c>
      <c r="C837" s="210" t="s">
        <v>416</v>
      </c>
      <c r="D837" s="210" t="s">
        <v>331</v>
      </c>
      <c r="E837" s="210" t="s">
        <v>891</v>
      </c>
      <c r="F837" s="210" t="s">
        <v>1862</v>
      </c>
      <c r="G837" s="183" t="s">
        <v>417</v>
      </c>
    </row>
    <row r="838" spans="1:7" ht="29.25" thickBot="1">
      <c r="A838" s="212" t="s">
        <v>305</v>
      </c>
      <c r="B838" s="216" t="s">
        <v>418</v>
      </c>
      <c r="C838" s="210" t="s">
        <v>685</v>
      </c>
      <c r="D838" s="210" t="s">
        <v>331</v>
      </c>
      <c r="E838" s="210" t="s">
        <v>891</v>
      </c>
      <c r="F838" s="210" t="s">
        <v>1862</v>
      </c>
      <c r="G838" s="183" t="s">
        <v>419</v>
      </c>
    </row>
    <row r="839" spans="1:7" ht="29.25" thickBot="1">
      <c r="A839" s="212" t="s">
        <v>308</v>
      </c>
      <c r="B839" s="213" t="s">
        <v>420</v>
      </c>
      <c r="C839" s="210" t="s">
        <v>421</v>
      </c>
      <c r="D839" s="210" t="s">
        <v>331</v>
      </c>
      <c r="E839" s="210" t="s">
        <v>891</v>
      </c>
      <c r="F839" s="210" t="s">
        <v>1862</v>
      </c>
      <c r="G839" s="183" t="s">
        <v>422</v>
      </c>
    </row>
    <row r="840" spans="1:7" ht="29.25" thickBot="1">
      <c r="A840" s="212" t="s">
        <v>311</v>
      </c>
      <c r="B840" s="213" t="s">
        <v>423</v>
      </c>
      <c r="C840" s="210" t="s">
        <v>424</v>
      </c>
      <c r="D840" s="210" t="s">
        <v>331</v>
      </c>
      <c r="E840" s="210" t="s">
        <v>891</v>
      </c>
      <c r="F840" s="210" t="s">
        <v>1862</v>
      </c>
      <c r="G840" s="183" t="s">
        <v>419</v>
      </c>
    </row>
    <row r="841" spans="1:7" ht="43.5" thickBot="1">
      <c r="A841" s="212" t="s">
        <v>314</v>
      </c>
      <c r="B841" s="213" t="s">
        <v>425</v>
      </c>
      <c r="C841" s="210" t="s">
        <v>426</v>
      </c>
      <c r="D841" s="210" t="s">
        <v>427</v>
      </c>
      <c r="E841" s="210" t="s">
        <v>891</v>
      </c>
      <c r="F841" s="210" t="s">
        <v>1862</v>
      </c>
      <c r="G841" s="183" t="s">
        <v>1941</v>
      </c>
    </row>
    <row r="842" spans="1:7" ht="15" thickBot="1">
      <c r="A842" s="212" t="s">
        <v>316</v>
      </c>
      <c r="B842" s="213" t="s">
        <v>428</v>
      </c>
      <c r="C842" s="210" t="s">
        <v>429</v>
      </c>
      <c r="D842" s="210" t="s">
        <v>427</v>
      </c>
      <c r="E842" s="210" t="s">
        <v>891</v>
      </c>
      <c r="F842" s="210" t="s">
        <v>1901</v>
      </c>
      <c r="G842" s="183" t="s">
        <v>914</v>
      </c>
    </row>
    <row r="843" spans="1:7" ht="43.5" thickBot="1">
      <c r="A843" s="212" t="s">
        <v>318</v>
      </c>
      <c r="B843" s="213" t="s">
        <v>430</v>
      </c>
      <c r="C843" s="210" t="s">
        <v>431</v>
      </c>
      <c r="D843" s="210" t="s">
        <v>427</v>
      </c>
      <c r="E843" s="210" t="s">
        <v>891</v>
      </c>
      <c r="F843" s="210" t="s">
        <v>1862</v>
      </c>
      <c r="G843" s="183" t="s">
        <v>432</v>
      </c>
    </row>
    <row r="844" spans="1:7" ht="43.5" thickBot="1">
      <c r="A844" s="212" t="s">
        <v>321</v>
      </c>
      <c r="B844" s="213" t="s">
        <v>433</v>
      </c>
      <c r="C844" s="210" t="s">
        <v>434</v>
      </c>
      <c r="D844" s="210" t="s">
        <v>427</v>
      </c>
      <c r="E844" s="210" t="s">
        <v>891</v>
      </c>
      <c r="F844" s="210" t="s">
        <v>1862</v>
      </c>
      <c r="G844" s="183" t="s">
        <v>419</v>
      </c>
    </row>
    <row r="845" spans="1:7" ht="15.75" customHeight="1" thickBot="1">
      <c r="A845" s="215"/>
      <c r="B845" s="209" t="s">
        <v>410</v>
      </c>
      <c r="C845" s="210"/>
      <c r="D845" s="210"/>
      <c r="E845" s="210"/>
      <c r="F845" s="210"/>
      <c r="G845" s="175"/>
    </row>
    <row r="846" spans="1:7" ht="15" customHeight="1" thickBot="1">
      <c r="A846" s="215"/>
      <c r="B846" s="211" t="s">
        <v>396</v>
      </c>
      <c r="C846" s="210"/>
      <c r="D846" s="210"/>
      <c r="E846" s="210"/>
      <c r="F846" s="210"/>
      <c r="G846" s="175"/>
    </row>
    <row r="847" spans="1:7" ht="29.25" thickBot="1">
      <c r="A847" s="212" t="s">
        <v>302</v>
      </c>
      <c r="B847" s="213" t="s">
        <v>415</v>
      </c>
      <c r="C847" s="210" t="s">
        <v>416</v>
      </c>
      <c r="D847" s="210" t="s">
        <v>331</v>
      </c>
      <c r="E847" s="210" t="s">
        <v>891</v>
      </c>
      <c r="F847" s="210" t="s">
        <v>1862</v>
      </c>
      <c r="G847" s="183" t="s">
        <v>417</v>
      </c>
    </row>
    <row r="848" spans="1:7" ht="29.25" thickBot="1">
      <c r="A848" s="212" t="s">
        <v>305</v>
      </c>
      <c r="B848" s="216" t="s">
        <v>418</v>
      </c>
      <c r="C848" s="210" t="s">
        <v>685</v>
      </c>
      <c r="D848" s="210" t="s">
        <v>331</v>
      </c>
      <c r="E848" s="210" t="s">
        <v>891</v>
      </c>
      <c r="F848" s="210" t="s">
        <v>1862</v>
      </c>
      <c r="G848" s="183" t="s">
        <v>419</v>
      </c>
    </row>
    <row r="849" spans="1:7" ht="29.25" thickBot="1">
      <c r="A849" s="212" t="s">
        <v>308</v>
      </c>
      <c r="B849" s="213" t="s">
        <v>420</v>
      </c>
      <c r="C849" s="210" t="s">
        <v>421</v>
      </c>
      <c r="D849" s="210" t="s">
        <v>331</v>
      </c>
      <c r="E849" s="210" t="s">
        <v>891</v>
      </c>
      <c r="F849" s="210" t="s">
        <v>1862</v>
      </c>
      <c r="G849" s="183" t="s">
        <v>422</v>
      </c>
    </row>
    <row r="850" spans="1:7" ht="29.25" thickBot="1">
      <c r="A850" s="212" t="s">
        <v>311</v>
      </c>
      <c r="B850" s="213" t="s">
        <v>423</v>
      </c>
      <c r="C850" s="210" t="s">
        <v>424</v>
      </c>
      <c r="D850" s="210" t="s">
        <v>331</v>
      </c>
      <c r="E850" s="210" t="s">
        <v>891</v>
      </c>
      <c r="F850" s="210" t="s">
        <v>1862</v>
      </c>
      <c r="G850" s="183" t="s">
        <v>419</v>
      </c>
    </row>
    <row r="851" spans="1:7" ht="43.5" thickBot="1">
      <c r="A851" s="212" t="s">
        <v>314</v>
      </c>
      <c r="B851" s="213" t="s">
        <v>425</v>
      </c>
      <c r="C851" s="210" t="s">
        <v>426</v>
      </c>
      <c r="D851" s="210" t="s">
        <v>427</v>
      </c>
      <c r="E851" s="210" t="s">
        <v>891</v>
      </c>
      <c r="F851" s="210" t="s">
        <v>1862</v>
      </c>
      <c r="G851" s="183" t="s">
        <v>1941</v>
      </c>
    </row>
    <row r="852" spans="1:7" ht="15" thickBot="1">
      <c r="A852" s="212" t="s">
        <v>316</v>
      </c>
      <c r="B852" s="213" t="s">
        <v>428</v>
      </c>
      <c r="C852" s="210" t="s">
        <v>429</v>
      </c>
      <c r="D852" s="210" t="s">
        <v>427</v>
      </c>
      <c r="E852" s="210" t="s">
        <v>891</v>
      </c>
      <c r="F852" s="210" t="s">
        <v>1901</v>
      </c>
      <c r="G852" s="183" t="s">
        <v>914</v>
      </c>
    </row>
    <row r="853" spans="1:7" ht="43.5" thickBot="1">
      <c r="A853" s="212" t="s">
        <v>318</v>
      </c>
      <c r="B853" s="213" t="s">
        <v>430</v>
      </c>
      <c r="C853" s="210" t="s">
        <v>431</v>
      </c>
      <c r="D853" s="210" t="s">
        <v>427</v>
      </c>
      <c r="E853" s="210" t="s">
        <v>891</v>
      </c>
      <c r="F853" s="210" t="s">
        <v>1862</v>
      </c>
      <c r="G853" s="183" t="s">
        <v>432</v>
      </c>
    </row>
    <row r="854" spans="1:7" ht="43.5" thickBot="1">
      <c r="A854" s="212" t="s">
        <v>321</v>
      </c>
      <c r="B854" s="213" t="s">
        <v>433</v>
      </c>
      <c r="C854" s="210" t="s">
        <v>434</v>
      </c>
      <c r="D854" s="210" t="s">
        <v>427</v>
      </c>
      <c r="E854" s="210" t="s">
        <v>891</v>
      </c>
      <c r="F854" s="210" t="s">
        <v>1862</v>
      </c>
      <c r="G854" s="183" t="s">
        <v>419</v>
      </c>
    </row>
    <row r="855" spans="1:7" ht="15.75" customHeight="1" thickBot="1">
      <c r="A855" s="215"/>
      <c r="B855" s="209" t="s">
        <v>411</v>
      </c>
      <c r="C855" s="210"/>
      <c r="D855" s="210"/>
      <c r="E855" s="210"/>
      <c r="F855" s="210"/>
      <c r="G855" s="175"/>
    </row>
    <row r="856" spans="1:7" ht="15" customHeight="1" thickBot="1">
      <c r="A856" s="215"/>
      <c r="B856" s="211" t="s">
        <v>396</v>
      </c>
      <c r="C856" s="210"/>
      <c r="D856" s="210"/>
      <c r="E856" s="210"/>
      <c r="F856" s="210"/>
      <c r="G856" s="175"/>
    </row>
    <row r="857" spans="1:7" ht="29.25" thickBot="1">
      <c r="A857" s="212" t="s">
        <v>302</v>
      </c>
      <c r="B857" s="213" t="s">
        <v>415</v>
      </c>
      <c r="C857" s="210" t="s">
        <v>416</v>
      </c>
      <c r="D857" s="210" t="s">
        <v>331</v>
      </c>
      <c r="E857" s="210" t="s">
        <v>891</v>
      </c>
      <c r="F857" s="210" t="s">
        <v>1862</v>
      </c>
      <c r="G857" s="183" t="s">
        <v>417</v>
      </c>
    </row>
    <row r="858" spans="1:7" ht="29.25" thickBot="1">
      <c r="A858" s="212" t="s">
        <v>305</v>
      </c>
      <c r="B858" s="216" t="s">
        <v>418</v>
      </c>
      <c r="C858" s="210" t="s">
        <v>685</v>
      </c>
      <c r="D858" s="210" t="s">
        <v>331</v>
      </c>
      <c r="E858" s="210" t="s">
        <v>891</v>
      </c>
      <c r="F858" s="210" t="s">
        <v>1862</v>
      </c>
      <c r="G858" s="183" t="s">
        <v>419</v>
      </c>
    </row>
    <row r="859" spans="1:7" ht="29.25" thickBot="1">
      <c r="A859" s="212" t="s">
        <v>308</v>
      </c>
      <c r="B859" s="213" t="s">
        <v>420</v>
      </c>
      <c r="C859" s="210" t="s">
        <v>421</v>
      </c>
      <c r="D859" s="210" t="s">
        <v>331</v>
      </c>
      <c r="E859" s="210" t="s">
        <v>891</v>
      </c>
      <c r="F859" s="210" t="s">
        <v>1862</v>
      </c>
      <c r="G859" s="183" t="s">
        <v>422</v>
      </c>
    </row>
    <row r="860" spans="1:7" ht="29.25" thickBot="1">
      <c r="A860" s="212" t="s">
        <v>311</v>
      </c>
      <c r="B860" s="213" t="s">
        <v>423</v>
      </c>
      <c r="C860" s="210" t="s">
        <v>424</v>
      </c>
      <c r="D860" s="210" t="s">
        <v>331</v>
      </c>
      <c r="E860" s="210" t="s">
        <v>891</v>
      </c>
      <c r="F860" s="210" t="s">
        <v>1862</v>
      </c>
      <c r="G860" s="183" t="s">
        <v>419</v>
      </c>
    </row>
    <row r="861" spans="1:7" ht="43.5" thickBot="1">
      <c r="A861" s="212" t="s">
        <v>314</v>
      </c>
      <c r="B861" s="213" t="s">
        <v>425</v>
      </c>
      <c r="C861" s="210" t="s">
        <v>426</v>
      </c>
      <c r="D861" s="210" t="s">
        <v>427</v>
      </c>
      <c r="E861" s="210" t="s">
        <v>891</v>
      </c>
      <c r="F861" s="210" t="s">
        <v>1862</v>
      </c>
      <c r="G861" s="183" t="s">
        <v>1941</v>
      </c>
    </row>
    <row r="862" spans="1:7" ht="15" thickBot="1">
      <c r="A862" s="212" t="s">
        <v>316</v>
      </c>
      <c r="B862" s="213" t="s">
        <v>428</v>
      </c>
      <c r="C862" s="210" t="s">
        <v>429</v>
      </c>
      <c r="D862" s="210" t="s">
        <v>427</v>
      </c>
      <c r="E862" s="210" t="s">
        <v>891</v>
      </c>
      <c r="F862" s="210" t="s">
        <v>1901</v>
      </c>
      <c r="G862" s="183" t="s">
        <v>914</v>
      </c>
    </row>
    <row r="863" spans="1:7" ht="43.5" thickBot="1">
      <c r="A863" s="212" t="s">
        <v>318</v>
      </c>
      <c r="B863" s="213" t="s">
        <v>430</v>
      </c>
      <c r="C863" s="210" t="s">
        <v>431</v>
      </c>
      <c r="D863" s="210" t="s">
        <v>427</v>
      </c>
      <c r="E863" s="210" t="s">
        <v>891</v>
      </c>
      <c r="F863" s="210" t="s">
        <v>1862</v>
      </c>
      <c r="G863" s="183" t="s">
        <v>432</v>
      </c>
    </row>
    <row r="864" spans="1:7" ht="43.5" thickBot="1">
      <c r="A864" s="212" t="s">
        <v>321</v>
      </c>
      <c r="B864" s="213" t="s">
        <v>433</v>
      </c>
      <c r="C864" s="210" t="s">
        <v>434</v>
      </c>
      <c r="D864" s="210" t="s">
        <v>427</v>
      </c>
      <c r="E864" s="210" t="s">
        <v>891</v>
      </c>
      <c r="F864" s="210" t="s">
        <v>1862</v>
      </c>
      <c r="G864" s="183" t="s">
        <v>419</v>
      </c>
    </row>
    <row r="865" spans="1:9" ht="15.75" customHeight="1" thickBot="1">
      <c r="A865" s="215"/>
      <c r="B865" s="209" t="s">
        <v>412</v>
      </c>
      <c r="C865" s="210"/>
      <c r="D865" s="210"/>
      <c r="E865" s="210"/>
      <c r="F865" s="210"/>
      <c r="G865" s="175"/>
    </row>
    <row r="866" spans="1:9" ht="15" customHeight="1" thickBot="1">
      <c r="A866" s="215"/>
      <c r="B866" s="211" t="s">
        <v>396</v>
      </c>
      <c r="C866" s="210"/>
      <c r="D866" s="210"/>
      <c r="E866" s="210"/>
      <c r="F866" s="210"/>
      <c r="G866" s="175"/>
    </row>
    <row r="867" spans="1:9" ht="29.25" thickBot="1">
      <c r="A867" s="212" t="s">
        <v>302</v>
      </c>
      <c r="B867" s="213" t="s">
        <v>415</v>
      </c>
      <c r="C867" s="210" t="s">
        <v>416</v>
      </c>
      <c r="D867" s="210" t="s">
        <v>331</v>
      </c>
      <c r="E867" s="210" t="s">
        <v>891</v>
      </c>
      <c r="F867" s="210" t="s">
        <v>1862</v>
      </c>
      <c r="G867" s="183" t="s">
        <v>417</v>
      </c>
    </row>
    <row r="868" spans="1:9" ht="29.25" thickBot="1">
      <c r="A868" s="212" t="s">
        <v>305</v>
      </c>
      <c r="B868" s="216" t="s">
        <v>418</v>
      </c>
      <c r="C868" s="210" t="s">
        <v>685</v>
      </c>
      <c r="D868" s="210" t="s">
        <v>331</v>
      </c>
      <c r="E868" s="210" t="s">
        <v>891</v>
      </c>
      <c r="F868" s="210" t="s">
        <v>1862</v>
      </c>
      <c r="G868" s="183" t="s">
        <v>419</v>
      </c>
    </row>
    <row r="869" spans="1:9" ht="29.25" thickBot="1">
      <c r="A869" s="212" t="s">
        <v>308</v>
      </c>
      <c r="B869" s="213" t="s">
        <v>420</v>
      </c>
      <c r="C869" s="210" t="s">
        <v>421</v>
      </c>
      <c r="D869" s="210" t="s">
        <v>331</v>
      </c>
      <c r="E869" s="210" t="s">
        <v>891</v>
      </c>
      <c r="F869" s="210" t="s">
        <v>1862</v>
      </c>
      <c r="G869" s="183" t="s">
        <v>422</v>
      </c>
    </row>
    <row r="870" spans="1:9" ht="29.25" thickBot="1">
      <c r="A870" s="212" t="s">
        <v>311</v>
      </c>
      <c r="B870" s="213" t="s">
        <v>423</v>
      </c>
      <c r="C870" s="210" t="s">
        <v>424</v>
      </c>
      <c r="D870" s="210" t="s">
        <v>331</v>
      </c>
      <c r="E870" s="210" t="s">
        <v>891</v>
      </c>
      <c r="F870" s="210" t="s">
        <v>1862</v>
      </c>
      <c r="G870" s="183" t="s">
        <v>419</v>
      </c>
    </row>
    <row r="871" spans="1:9" ht="43.5" thickBot="1">
      <c r="A871" s="212" t="s">
        <v>314</v>
      </c>
      <c r="B871" s="213" t="s">
        <v>425</v>
      </c>
      <c r="C871" s="210" t="s">
        <v>426</v>
      </c>
      <c r="D871" s="210" t="s">
        <v>427</v>
      </c>
      <c r="E871" s="210" t="s">
        <v>891</v>
      </c>
      <c r="F871" s="210" t="s">
        <v>1862</v>
      </c>
      <c r="G871" s="183" t="s">
        <v>1941</v>
      </c>
    </row>
    <row r="872" spans="1:9" ht="15" thickBot="1">
      <c r="A872" s="212" t="s">
        <v>316</v>
      </c>
      <c r="B872" s="213" t="s">
        <v>428</v>
      </c>
      <c r="C872" s="210" t="s">
        <v>429</v>
      </c>
      <c r="D872" s="210" t="s">
        <v>427</v>
      </c>
      <c r="E872" s="210" t="s">
        <v>891</v>
      </c>
      <c r="F872" s="210" t="s">
        <v>1901</v>
      </c>
      <c r="G872" s="183" t="s">
        <v>914</v>
      </c>
    </row>
    <row r="873" spans="1:9" ht="43.5" thickBot="1">
      <c r="A873" s="212" t="s">
        <v>318</v>
      </c>
      <c r="B873" s="213" t="s">
        <v>430</v>
      </c>
      <c r="C873" s="210" t="s">
        <v>431</v>
      </c>
      <c r="D873" s="210" t="s">
        <v>427</v>
      </c>
      <c r="E873" s="210" t="s">
        <v>891</v>
      </c>
      <c r="F873" s="210" t="s">
        <v>1862</v>
      </c>
      <c r="G873" s="183" t="s">
        <v>432</v>
      </c>
    </row>
    <row r="874" spans="1:9" ht="43.5" thickBot="1">
      <c r="A874" s="212" t="s">
        <v>321</v>
      </c>
      <c r="B874" s="213" t="s">
        <v>433</v>
      </c>
      <c r="C874" s="210" t="s">
        <v>434</v>
      </c>
      <c r="D874" s="210" t="s">
        <v>427</v>
      </c>
      <c r="E874" s="210" t="s">
        <v>891</v>
      </c>
      <c r="F874" s="210" t="s">
        <v>1862</v>
      </c>
      <c r="G874" s="183" t="s">
        <v>419</v>
      </c>
    </row>
    <row r="875" spans="1:9" ht="45">
      <c r="A875" s="212"/>
      <c r="B875" s="221" t="s">
        <v>1438</v>
      </c>
      <c r="C875" s="210"/>
      <c r="D875" s="210"/>
      <c r="E875" s="210"/>
      <c r="F875" s="210"/>
      <c r="G875" s="203"/>
    </row>
    <row r="876" spans="1:9" ht="15.75" thickBot="1">
      <c r="A876" s="215"/>
      <c r="B876" s="222" t="s">
        <v>1302</v>
      </c>
      <c r="C876" s="84"/>
      <c r="D876" s="84"/>
      <c r="E876" s="84"/>
      <c r="F876" s="84"/>
    </row>
    <row r="877" spans="1:9" ht="15" thickBot="1">
      <c r="A877" s="212"/>
      <c r="B877" s="223" t="s">
        <v>566</v>
      </c>
      <c r="C877" s="210"/>
      <c r="D877" s="210"/>
      <c r="E877" s="210"/>
      <c r="F877" s="210"/>
      <c r="G877" s="174"/>
      <c r="H877" s="189"/>
      <c r="I877" s="190"/>
    </row>
    <row r="878" spans="1:9" ht="15" thickBot="1">
      <c r="A878" s="216" t="s">
        <v>406</v>
      </c>
      <c r="B878" s="216" t="s">
        <v>567</v>
      </c>
      <c r="C878" s="216"/>
      <c r="D878" s="216"/>
      <c r="E878" s="216" t="s">
        <v>891</v>
      </c>
      <c r="F878" s="216" t="s">
        <v>1901</v>
      </c>
      <c r="G878" s="182"/>
      <c r="H878" s="192"/>
      <c r="I878" s="190"/>
    </row>
    <row r="879" spans="1:9" ht="29.25" thickBot="1">
      <c r="A879" s="216" t="s">
        <v>568</v>
      </c>
      <c r="B879" s="216" t="s">
        <v>569</v>
      </c>
      <c r="C879" s="216" t="s">
        <v>570</v>
      </c>
      <c r="D879" s="216" t="s">
        <v>297</v>
      </c>
      <c r="E879" s="216" t="s">
        <v>891</v>
      </c>
      <c r="F879" s="216">
        <v>2</v>
      </c>
      <c r="G879" s="182" t="s">
        <v>465</v>
      </c>
      <c r="H879" s="191" t="s">
        <v>1220</v>
      </c>
      <c r="I879" s="190"/>
    </row>
    <row r="880" spans="1:9" ht="60" thickBot="1">
      <c r="A880" s="216" t="s">
        <v>1221</v>
      </c>
      <c r="B880" s="216" t="s">
        <v>1222</v>
      </c>
      <c r="C880" s="216" t="s">
        <v>1223</v>
      </c>
      <c r="D880" s="216" t="s">
        <v>1224</v>
      </c>
      <c r="E880" s="216" t="s">
        <v>891</v>
      </c>
      <c r="F880" s="216">
        <v>6</v>
      </c>
      <c r="G880" s="182" t="s">
        <v>468</v>
      </c>
      <c r="H880" s="191" t="s">
        <v>1220</v>
      </c>
      <c r="I880" s="190"/>
    </row>
    <row r="881" spans="1:9" ht="15" thickBot="1">
      <c r="A881" s="216" t="s">
        <v>1225</v>
      </c>
      <c r="B881" s="216" t="s">
        <v>1226</v>
      </c>
      <c r="C881" s="216"/>
      <c r="D881" s="216"/>
      <c r="E881" s="216" t="s">
        <v>916</v>
      </c>
      <c r="F881" s="216" t="s">
        <v>1854</v>
      </c>
      <c r="G881" s="182"/>
      <c r="H881" s="193"/>
      <c r="I881" s="190"/>
    </row>
    <row r="882" spans="1:9" ht="72" thickBot="1">
      <c r="A882" s="216" t="s">
        <v>1227</v>
      </c>
      <c r="B882" s="216" t="s">
        <v>1228</v>
      </c>
      <c r="C882" s="216" t="s">
        <v>1229</v>
      </c>
      <c r="D882" s="216" t="s">
        <v>1224</v>
      </c>
      <c r="E882" s="216" t="s">
        <v>891</v>
      </c>
      <c r="F882" s="216">
        <v>3</v>
      </c>
      <c r="G882" s="182" t="s">
        <v>473</v>
      </c>
      <c r="H882" s="191" t="s">
        <v>1220</v>
      </c>
      <c r="I882" s="190"/>
    </row>
    <row r="883" spans="1:9" ht="57.75" thickBot="1">
      <c r="A883" s="216" t="s">
        <v>1230</v>
      </c>
      <c r="B883" s="216" t="s">
        <v>1231</v>
      </c>
      <c r="C883" s="216" t="s">
        <v>1232</v>
      </c>
      <c r="D883" s="216" t="s">
        <v>1122</v>
      </c>
      <c r="E883" s="216" t="s">
        <v>891</v>
      </c>
      <c r="F883" s="216">
        <v>3</v>
      </c>
      <c r="G883" s="182" t="s">
        <v>1233</v>
      </c>
      <c r="H883" s="191" t="s">
        <v>1220</v>
      </c>
      <c r="I883" s="190"/>
    </row>
    <row r="884" spans="1:9" ht="45.75" thickBot="1">
      <c r="A884" s="216" t="s">
        <v>1234</v>
      </c>
      <c r="B884" s="216" t="s">
        <v>1235</v>
      </c>
      <c r="C884" s="216" t="s">
        <v>1236</v>
      </c>
      <c r="D884" s="216" t="s">
        <v>1237</v>
      </c>
      <c r="E884" s="216" t="s">
        <v>891</v>
      </c>
      <c r="F884" s="216">
        <v>15</v>
      </c>
      <c r="G884" s="182" t="s">
        <v>1238</v>
      </c>
      <c r="H884" s="191" t="s">
        <v>1220</v>
      </c>
      <c r="I884" s="190"/>
    </row>
    <row r="885" spans="1:9" ht="45.75" thickBot="1">
      <c r="A885" s="216" t="s">
        <v>1239</v>
      </c>
      <c r="B885" s="216" t="s">
        <v>1240</v>
      </c>
      <c r="C885" s="216" t="s">
        <v>1241</v>
      </c>
      <c r="D885" s="216" t="s">
        <v>1237</v>
      </c>
      <c r="E885" s="216" t="s">
        <v>891</v>
      </c>
      <c r="F885" s="216">
        <v>15</v>
      </c>
      <c r="G885" s="182" t="s">
        <v>1238</v>
      </c>
      <c r="H885" s="191" t="s">
        <v>1220</v>
      </c>
      <c r="I885" s="190"/>
    </row>
    <row r="886" spans="1:9" ht="60" thickBot="1">
      <c r="A886" s="216" t="s">
        <v>1242</v>
      </c>
      <c r="B886" s="216" t="s">
        <v>1243</v>
      </c>
      <c r="C886" s="216" t="s">
        <v>1244</v>
      </c>
      <c r="D886" s="216" t="s">
        <v>1237</v>
      </c>
      <c r="E886" s="216" t="s">
        <v>891</v>
      </c>
      <c r="F886" s="216">
        <v>15</v>
      </c>
      <c r="G886" s="182" t="s">
        <v>1238</v>
      </c>
      <c r="H886" s="191" t="s">
        <v>1220</v>
      </c>
      <c r="I886" s="190"/>
    </row>
    <row r="887" spans="1:9" ht="29.25" thickBot="1">
      <c r="A887" s="216" t="s">
        <v>1245</v>
      </c>
      <c r="B887" s="216" t="s">
        <v>1246</v>
      </c>
      <c r="C887" s="216" t="s">
        <v>1247</v>
      </c>
      <c r="D887" s="216" t="s">
        <v>1237</v>
      </c>
      <c r="E887" s="216" t="s">
        <v>891</v>
      </c>
      <c r="F887" s="216">
        <v>3</v>
      </c>
      <c r="G887" s="182" t="s">
        <v>1248</v>
      </c>
      <c r="H887" s="191" t="s">
        <v>1220</v>
      </c>
      <c r="I887" s="190"/>
    </row>
    <row r="888" spans="1:9" ht="29.25" thickBot="1">
      <c r="A888" s="216" t="s">
        <v>1249</v>
      </c>
      <c r="B888" s="216" t="s">
        <v>1250</v>
      </c>
      <c r="C888" s="216" t="s">
        <v>1251</v>
      </c>
      <c r="D888" s="216" t="s">
        <v>1237</v>
      </c>
      <c r="E888" s="216" t="s">
        <v>891</v>
      </c>
      <c r="F888" s="216">
        <v>3</v>
      </c>
      <c r="G888" s="182" t="s">
        <v>1248</v>
      </c>
      <c r="H888" s="191" t="s">
        <v>1220</v>
      </c>
      <c r="I888" s="190"/>
    </row>
    <row r="889" spans="1:9" ht="29.25" thickBot="1">
      <c r="A889" s="216" t="s">
        <v>1252</v>
      </c>
      <c r="B889" s="216" t="s">
        <v>1253</v>
      </c>
      <c r="C889" s="216" t="s">
        <v>1254</v>
      </c>
      <c r="D889" s="216" t="s">
        <v>1237</v>
      </c>
      <c r="E889" s="216" t="s">
        <v>891</v>
      </c>
      <c r="F889" s="216">
        <v>9</v>
      </c>
      <c r="G889" s="182" t="s">
        <v>1248</v>
      </c>
      <c r="H889" s="191" t="s">
        <v>1220</v>
      </c>
      <c r="I889" s="190"/>
    </row>
    <row r="890" spans="1:9" ht="29.25" thickBot="1">
      <c r="A890" s="216" t="s">
        <v>1255</v>
      </c>
      <c r="B890" s="216" t="s">
        <v>1256</v>
      </c>
      <c r="C890" s="216" t="s">
        <v>1257</v>
      </c>
      <c r="D890" s="216" t="s">
        <v>1237</v>
      </c>
      <c r="E890" s="216" t="s">
        <v>891</v>
      </c>
      <c r="F890" s="216">
        <v>6</v>
      </c>
      <c r="G890" s="182" t="s">
        <v>1238</v>
      </c>
      <c r="H890" s="191" t="s">
        <v>1220</v>
      </c>
      <c r="I890" s="190"/>
    </row>
    <row r="891" spans="1:9" ht="43.5" thickBot="1">
      <c r="A891" s="216" t="s">
        <v>1258</v>
      </c>
      <c r="B891" s="216" t="s">
        <v>1259</v>
      </c>
      <c r="C891" s="224" t="s">
        <v>1260</v>
      </c>
      <c r="D891" s="216" t="s">
        <v>1261</v>
      </c>
      <c r="E891" s="216" t="s">
        <v>891</v>
      </c>
      <c r="F891" s="216" t="s">
        <v>1862</v>
      </c>
      <c r="G891" s="182" t="s">
        <v>473</v>
      </c>
      <c r="H891" s="193"/>
      <c r="I891" s="190"/>
    </row>
    <row r="892" spans="1:9" ht="15" thickBot="1">
      <c r="A892" s="212"/>
      <c r="B892" s="223" t="s">
        <v>1868</v>
      </c>
      <c r="C892" s="210"/>
      <c r="D892" s="210"/>
      <c r="E892" s="210"/>
      <c r="F892" s="210"/>
      <c r="G892" s="175"/>
      <c r="H892" s="177"/>
      <c r="I892" s="190"/>
    </row>
    <row r="893" spans="1:9" ht="74.25" thickBot="1">
      <c r="A893" s="216" t="s">
        <v>406</v>
      </c>
      <c r="B893" s="216" t="s">
        <v>1262</v>
      </c>
      <c r="C893" s="216" t="s">
        <v>1263</v>
      </c>
      <c r="D893" s="216" t="s">
        <v>633</v>
      </c>
      <c r="E893" s="216" t="s">
        <v>1359</v>
      </c>
      <c r="F893" s="225" t="s">
        <v>1264</v>
      </c>
      <c r="G893" s="182" t="s">
        <v>1265</v>
      </c>
      <c r="H893" s="191"/>
      <c r="I893" s="190"/>
    </row>
    <row r="894" spans="1:9" ht="74.25" thickBot="1">
      <c r="A894" s="216" t="s">
        <v>1225</v>
      </c>
      <c r="B894" s="216" t="s">
        <v>1266</v>
      </c>
      <c r="C894" s="216" t="s">
        <v>1267</v>
      </c>
      <c r="D894" s="216" t="s">
        <v>633</v>
      </c>
      <c r="E894" s="216" t="s">
        <v>1359</v>
      </c>
      <c r="F894" s="225" t="s">
        <v>1268</v>
      </c>
      <c r="G894" s="182" t="s">
        <v>1269</v>
      </c>
      <c r="H894" s="191"/>
      <c r="I894" s="190"/>
    </row>
    <row r="895" spans="1:9" ht="43.5" thickBot="1">
      <c r="A895" s="216" t="s">
        <v>1258</v>
      </c>
      <c r="B895" s="216" t="s">
        <v>1270</v>
      </c>
      <c r="C895" s="216" t="s">
        <v>1271</v>
      </c>
      <c r="D895" s="216" t="s">
        <v>633</v>
      </c>
      <c r="E895" s="216" t="s">
        <v>1359</v>
      </c>
      <c r="F895" s="225" t="s">
        <v>1272</v>
      </c>
      <c r="G895" s="182"/>
      <c r="H895" s="191"/>
      <c r="I895" s="190"/>
    </row>
    <row r="896" spans="1:9" ht="60" thickBot="1">
      <c r="A896" s="216" t="s">
        <v>1273</v>
      </c>
      <c r="B896" s="216" t="s">
        <v>1274</v>
      </c>
      <c r="C896" s="216" t="s">
        <v>1275</v>
      </c>
      <c r="D896" s="216" t="s">
        <v>633</v>
      </c>
      <c r="E896" s="216" t="s">
        <v>1359</v>
      </c>
      <c r="F896" s="216" t="s">
        <v>1276</v>
      </c>
      <c r="G896" s="182" t="s">
        <v>1277</v>
      </c>
      <c r="H896" s="191"/>
      <c r="I896" s="190"/>
    </row>
    <row r="897" spans="1:9" ht="15" thickBot="1">
      <c r="A897" s="212"/>
      <c r="B897" s="223" t="s">
        <v>1278</v>
      </c>
      <c r="C897" s="210"/>
      <c r="D897" s="210"/>
      <c r="E897" s="210"/>
      <c r="F897" s="210"/>
      <c r="G897" s="175"/>
      <c r="H897" s="177"/>
      <c r="I897" s="190"/>
    </row>
    <row r="898" spans="1:9" ht="43.5" thickBot="1">
      <c r="A898" s="216" t="s">
        <v>406</v>
      </c>
      <c r="B898" s="216" t="s">
        <v>1279</v>
      </c>
      <c r="C898" s="216" t="s">
        <v>1280</v>
      </c>
      <c r="D898" s="216" t="s">
        <v>1224</v>
      </c>
      <c r="E898" s="216" t="s">
        <v>891</v>
      </c>
      <c r="F898" s="216" t="s">
        <v>1936</v>
      </c>
      <c r="G898" s="182" t="s">
        <v>469</v>
      </c>
      <c r="H898" s="191"/>
      <c r="I898" s="190"/>
    </row>
    <row r="899" spans="1:9" ht="29.25" thickBot="1">
      <c r="A899" s="216" t="s">
        <v>1225</v>
      </c>
      <c r="B899" s="216" t="s">
        <v>1281</v>
      </c>
      <c r="C899" s="216" t="s">
        <v>390</v>
      </c>
      <c r="D899" s="216" t="s">
        <v>1224</v>
      </c>
      <c r="E899" s="216" t="s">
        <v>891</v>
      </c>
      <c r="F899" s="216" t="s">
        <v>1870</v>
      </c>
      <c r="G899" s="182" t="s">
        <v>419</v>
      </c>
      <c r="H899" s="191"/>
      <c r="I899" s="190"/>
    </row>
    <row r="900" spans="1:9" ht="31.5" thickBot="1">
      <c r="A900" s="216" t="s">
        <v>1258</v>
      </c>
      <c r="B900" s="216" t="s">
        <v>1282</v>
      </c>
      <c r="C900" s="216" t="s">
        <v>1283</v>
      </c>
      <c r="D900" s="216" t="s">
        <v>1284</v>
      </c>
      <c r="E900" s="216" t="s">
        <v>891</v>
      </c>
      <c r="F900" s="216" t="s">
        <v>914</v>
      </c>
      <c r="G900" s="182" t="s">
        <v>1285</v>
      </c>
      <c r="H900" s="191"/>
      <c r="I900" s="195"/>
    </row>
    <row r="901" spans="1:9" ht="15.75" customHeight="1" thickBot="1">
      <c r="A901" s="215"/>
      <c r="B901" s="226" t="s">
        <v>1286</v>
      </c>
      <c r="C901" s="226"/>
      <c r="D901" s="226"/>
      <c r="E901" s="226"/>
      <c r="F901" s="226"/>
      <c r="G901" s="196"/>
      <c r="H901" s="196"/>
      <c r="I901" s="197"/>
    </row>
    <row r="902" spans="1:9" ht="15" thickBot="1">
      <c r="A902" s="212"/>
      <c r="B902" s="223" t="s">
        <v>566</v>
      </c>
      <c r="C902" s="210"/>
      <c r="D902" s="210"/>
      <c r="E902" s="210"/>
      <c r="F902" s="210"/>
      <c r="G902" s="175"/>
      <c r="H902" s="177"/>
      <c r="I902" s="190"/>
    </row>
    <row r="903" spans="1:9" ht="15" thickBot="1">
      <c r="A903" s="216" t="s">
        <v>406</v>
      </c>
      <c r="B903" s="216" t="s">
        <v>567</v>
      </c>
      <c r="C903" s="216"/>
      <c r="D903" s="216"/>
      <c r="E903" s="216" t="s">
        <v>891</v>
      </c>
      <c r="F903" s="216" t="s">
        <v>1901</v>
      </c>
      <c r="G903" s="182"/>
      <c r="H903" s="192"/>
      <c r="I903" s="190"/>
    </row>
    <row r="904" spans="1:9" ht="29.25" thickBot="1">
      <c r="A904" s="216" t="s">
        <v>568</v>
      </c>
      <c r="B904" s="216" t="s">
        <v>569</v>
      </c>
      <c r="C904" s="216" t="s">
        <v>570</v>
      </c>
      <c r="D904" s="216" t="s">
        <v>297</v>
      </c>
      <c r="E904" s="216" t="s">
        <v>891</v>
      </c>
      <c r="F904" s="216">
        <v>2</v>
      </c>
      <c r="G904" s="182" t="s">
        <v>465</v>
      </c>
      <c r="H904" s="191" t="s">
        <v>1220</v>
      </c>
      <c r="I904" s="190"/>
    </row>
    <row r="905" spans="1:9" ht="60" thickBot="1">
      <c r="A905" s="216" t="s">
        <v>1221</v>
      </c>
      <c r="B905" s="216" t="s">
        <v>1222</v>
      </c>
      <c r="C905" s="216" t="s">
        <v>1223</v>
      </c>
      <c r="D905" s="216" t="s">
        <v>1224</v>
      </c>
      <c r="E905" s="216" t="s">
        <v>891</v>
      </c>
      <c r="F905" s="216">
        <v>6</v>
      </c>
      <c r="G905" s="182" t="s">
        <v>468</v>
      </c>
      <c r="H905" s="191" t="s">
        <v>1220</v>
      </c>
      <c r="I905" s="190"/>
    </row>
    <row r="906" spans="1:9" ht="15" thickBot="1">
      <c r="A906" s="216" t="s">
        <v>1225</v>
      </c>
      <c r="B906" s="216" t="s">
        <v>1226</v>
      </c>
      <c r="C906" s="216"/>
      <c r="D906" s="216"/>
      <c r="E906" s="216" t="s">
        <v>916</v>
      </c>
      <c r="F906" s="216" t="s">
        <v>1854</v>
      </c>
      <c r="G906" s="182"/>
      <c r="H906" s="193"/>
      <c r="I906" s="190"/>
    </row>
    <row r="907" spans="1:9" ht="72" thickBot="1">
      <c r="A907" s="216" t="s">
        <v>1227</v>
      </c>
      <c r="B907" s="216" t="s">
        <v>1228</v>
      </c>
      <c r="C907" s="216" t="s">
        <v>1229</v>
      </c>
      <c r="D907" s="216" t="s">
        <v>1224</v>
      </c>
      <c r="E907" s="216" t="s">
        <v>891</v>
      </c>
      <c r="F907" s="216">
        <v>3</v>
      </c>
      <c r="G907" s="182" t="s">
        <v>473</v>
      </c>
      <c r="H907" s="191" t="s">
        <v>1220</v>
      </c>
      <c r="I907" s="190"/>
    </row>
    <row r="908" spans="1:9" ht="57.75" thickBot="1">
      <c r="A908" s="216" t="s">
        <v>1230</v>
      </c>
      <c r="B908" s="216" t="s">
        <v>1231</v>
      </c>
      <c r="C908" s="216" t="s">
        <v>1232</v>
      </c>
      <c r="D908" s="216" t="s">
        <v>1122</v>
      </c>
      <c r="E908" s="216" t="s">
        <v>891</v>
      </c>
      <c r="F908" s="216">
        <v>3</v>
      </c>
      <c r="G908" s="182" t="s">
        <v>1233</v>
      </c>
      <c r="H908" s="191" t="s">
        <v>1220</v>
      </c>
      <c r="I908" s="190"/>
    </row>
    <row r="909" spans="1:9" ht="45.75" thickBot="1">
      <c r="A909" s="216" t="s">
        <v>1234</v>
      </c>
      <c r="B909" s="216" t="s">
        <v>1235</v>
      </c>
      <c r="C909" s="216" t="s">
        <v>1236</v>
      </c>
      <c r="D909" s="216" t="s">
        <v>1237</v>
      </c>
      <c r="E909" s="216" t="s">
        <v>891</v>
      </c>
      <c r="F909" s="216">
        <v>15</v>
      </c>
      <c r="G909" s="182" t="s">
        <v>1238</v>
      </c>
      <c r="H909" s="191" t="s">
        <v>1220</v>
      </c>
      <c r="I909" s="190"/>
    </row>
    <row r="910" spans="1:9" ht="45.75" thickBot="1">
      <c r="A910" s="216" t="s">
        <v>1239</v>
      </c>
      <c r="B910" s="216" t="s">
        <v>1240</v>
      </c>
      <c r="C910" s="216" t="s">
        <v>1241</v>
      </c>
      <c r="D910" s="216" t="s">
        <v>1237</v>
      </c>
      <c r="E910" s="216" t="s">
        <v>891</v>
      </c>
      <c r="F910" s="216">
        <v>15</v>
      </c>
      <c r="G910" s="182" t="s">
        <v>1238</v>
      </c>
      <c r="H910" s="191" t="s">
        <v>1220</v>
      </c>
      <c r="I910" s="190"/>
    </row>
    <row r="911" spans="1:9" ht="60" thickBot="1">
      <c r="A911" s="216" t="s">
        <v>1242</v>
      </c>
      <c r="B911" s="216" t="s">
        <v>1243</v>
      </c>
      <c r="C911" s="216" t="s">
        <v>1244</v>
      </c>
      <c r="D911" s="216" t="s">
        <v>1237</v>
      </c>
      <c r="E911" s="216" t="s">
        <v>891</v>
      </c>
      <c r="F911" s="216">
        <v>15</v>
      </c>
      <c r="G911" s="182" t="s">
        <v>1238</v>
      </c>
      <c r="H911" s="191" t="s">
        <v>1220</v>
      </c>
      <c r="I911" s="190"/>
    </row>
    <row r="912" spans="1:9" ht="29.25" thickBot="1">
      <c r="A912" s="216" t="s">
        <v>1245</v>
      </c>
      <c r="B912" s="216" t="s">
        <v>1246</v>
      </c>
      <c r="C912" s="216" t="s">
        <v>1247</v>
      </c>
      <c r="D912" s="216" t="s">
        <v>1237</v>
      </c>
      <c r="E912" s="216" t="s">
        <v>891</v>
      </c>
      <c r="F912" s="216">
        <v>3</v>
      </c>
      <c r="G912" s="182" t="s">
        <v>1248</v>
      </c>
      <c r="H912" s="191" t="s">
        <v>1220</v>
      </c>
      <c r="I912" s="190"/>
    </row>
    <row r="913" spans="1:9" ht="29.25" thickBot="1">
      <c r="A913" s="216" t="s">
        <v>1249</v>
      </c>
      <c r="B913" s="216" t="s">
        <v>1250</v>
      </c>
      <c r="C913" s="216" t="s">
        <v>1251</v>
      </c>
      <c r="D913" s="216" t="s">
        <v>1237</v>
      </c>
      <c r="E913" s="216" t="s">
        <v>891</v>
      </c>
      <c r="F913" s="216">
        <v>3</v>
      </c>
      <c r="G913" s="182" t="s">
        <v>1248</v>
      </c>
      <c r="H913" s="191" t="s">
        <v>1220</v>
      </c>
      <c r="I913" s="190"/>
    </row>
    <row r="914" spans="1:9" ht="29.25" thickBot="1">
      <c r="A914" s="216" t="s">
        <v>1252</v>
      </c>
      <c r="B914" s="216" t="s">
        <v>1253</v>
      </c>
      <c r="C914" s="216" t="s">
        <v>1254</v>
      </c>
      <c r="D914" s="216" t="s">
        <v>1237</v>
      </c>
      <c r="E914" s="216" t="s">
        <v>891</v>
      </c>
      <c r="F914" s="216">
        <v>9</v>
      </c>
      <c r="G914" s="182" t="s">
        <v>1248</v>
      </c>
      <c r="H914" s="191" t="s">
        <v>1220</v>
      </c>
      <c r="I914" s="190"/>
    </row>
    <row r="915" spans="1:9" ht="29.25" thickBot="1">
      <c r="A915" s="216" t="s">
        <v>1255</v>
      </c>
      <c r="B915" s="216" t="s">
        <v>1256</v>
      </c>
      <c r="C915" s="216" t="s">
        <v>1257</v>
      </c>
      <c r="D915" s="216" t="s">
        <v>1237</v>
      </c>
      <c r="E915" s="216" t="s">
        <v>891</v>
      </c>
      <c r="F915" s="216">
        <v>6</v>
      </c>
      <c r="G915" s="182" t="s">
        <v>1238</v>
      </c>
      <c r="H915" s="191" t="s">
        <v>1220</v>
      </c>
      <c r="I915" s="190"/>
    </row>
    <row r="916" spans="1:9" ht="43.5" thickBot="1">
      <c r="A916" s="216" t="s">
        <v>1258</v>
      </c>
      <c r="B916" s="216" t="s">
        <v>1259</v>
      </c>
      <c r="C916" s="224" t="s">
        <v>1260</v>
      </c>
      <c r="D916" s="216" t="s">
        <v>1261</v>
      </c>
      <c r="E916" s="216" t="s">
        <v>891</v>
      </c>
      <c r="F916" s="216" t="s">
        <v>1862</v>
      </c>
      <c r="G916" s="182" t="s">
        <v>473</v>
      </c>
      <c r="H916" s="193"/>
      <c r="I916" s="190"/>
    </row>
    <row r="917" spans="1:9" ht="15" thickBot="1">
      <c r="A917" s="212"/>
      <c r="B917" s="223" t="s">
        <v>1868</v>
      </c>
      <c r="C917" s="210"/>
      <c r="D917" s="210"/>
      <c r="E917" s="210"/>
      <c r="F917" s="210"/>
      <c r="G917" s="175"/>
      <c r="H917" s="177"/>
      <c r="I917" s="190"/>
    </row>
    <row r="918" spans="1:9" ht="74.25" thickBot="1">
      <c r="A918" s="216" t="s">
        <v>406</v>
      </c>
      <c r="B918" s="216" t="s">
        <v>1262</v>
      </c>
      <c r="C918" s="216" t="s">
        <v>1263</v>
      </c>
      <c r="D918" s="216" t="s">
        <v>633</v>
      </c>
      <c r="E918" s="216" t="s">
        <v>1359</v>
      </c>
      <c r="F918" s="225" t="s">
        <v>1287</v>
      </c>
      <c r="G918" s="182" t="s">
        <v>1265</v>
      </c>
      <c r="H918" s="191"/>
      <c r="I918" s="190"/>
    </row>
    <row r="919" spans="1:9" ht="74.25" thickBot="1">
      <c r="A919" s="216" t="s">
        <v>1225</v>
      </c>
      <c r="B919" s="216" t="s">
        <v>1266</v>
      </c>
      <c r="C919" s="216" t="s">
        <v>1267</v>
      </c>
      <c r="D919" s="216" t="s">
        <v>633</v>
      </c>
      <c r="E919" s="216" t="s">
        <v>1359</v>
      </c>
      <c r="F919" s="225" t="s">
        <v>1287</v>
      </c>
      <c r="G919" s="182" t="s">
        <v>1269</v>
      </c>
      <c r="H919" s="191"/>
      <c r="I919" s="190"/>
    </row>
    <row r="920" spans="1:9" ht="60" thickBot="1">
      <c r="A920" s="216" t="s">
        <v>1258</v>
      </c>
      <c r="B920" s="216" t="s">
        <v>1274</v>
      </c>
      <c r="C920" s="216" t="s">
        <v>1275</v>
      </c>
      <c r="D920" s="216" t="s">
        <v>633</v>
      </c>
      <c r="E920" s="216" t="s">
        <v>1359</v>
      </c>
      <c r="F920" s="216" t="s">
        <v>1288</v>
      </c>
      <c r="G920" s="182" t="s">
        <v>1277</v>
      </c>
      <c r="H920" s="191"/>
      <c r="I920" s="190"/>
    </row>
    <row r="921" spans="1:9" ht="15" thickBot="1">
      <c r="A921" s="212"/>
      <c r="B921" s="223" t="s">
        <v>1278</v>
      </c>
      <c r="C921" s="210"/>
      <c r="D921" s="210"/>
      <c r="E921" s="210"/>
      <c r="F921" s="210"/>
      <c r="G921" s="175"/>
      <c r="H921" s="177"/>
      <c r="I921" s="190"/>
    </row>
    <row r="922" spans="1:9" ht="43.5" thickBot="1">
      <c r="A922" s="216" t="s">
        <v>406</v>
      </c>
      <c r="B922" s="216" t="s">
        <v>1279</v>
      </c>
      <c r="C922" s="216" t="s">
        <v>1280</v>
      </c>
      <c r="D922" s="216" t="s">
        <v>1224</v>
      </c>
      <c r="E922" s="216" t="s">
        <v>891</v>
      </c>
      <c r="F922" s="216" t="s">
        <v>1936</v>
      </c>
      <c r="G922" s="182" t="s">
        <v>469</v>
      </c>
      <c r="H922" s="191"/>
      <c r="I922" s="190"/>
    </row>
    <row r="923" spans="1:9" ht="29.25" thickBot="1">
      <c r="A923" s="216" t="s">
        <v>1225</v>
      </c>
      <c r="B923" s="216" t="s">
        <v>1281</v>
      </c>
      <c r="C923" s="216" t="s">
        <v>390</v>
      </c>
      <c r="D923" s="216" t="s">
        <v>1224</v>
      </c>
      <c r="E923" s="216" t="s">
        <v>891</v>
      </c>
      <c r="F923" s="216" t="s">
        <v>1870</v>
      </c>
      <c r="G923" s="182" t="s">
        <v>419</v>
      </c>
      <c r="H923" s="191"/>
      <c r="I923" s="190"/>
    </row>
    <row r="924" spans="1:9" ht="31.5" thickBot="1">
      <c r="A924" s="216" t="s">
        <v>1258</v>
      </c>
      <c r="B924" s="216" t="s">
        <v>1282</v>
      </c>
      <c r="C924" s="216" t="s">
        <v>1283</v>
      </c>
      <c r="D924" s="216" t="s">
        <v>1284</v>
      </c>
      <c r="E924" s="216" t="s">
        <v>891</v>
      </c>
      <c r="F924" s="216" t="s">
        <v>1901</v>
      </c>
      <c r="G924" s="182" t="s">
        <v>1285</v>
      </c>
      <c r="H924" s="191"/>
      <c r="I924" s="195"/>
    </row>
    <row r="925" spans="1:9" ht="15.75" customHeight="1" thickBot="1">
      <c r="A925" s="215"/>
      <c r="B925" s="226" t="s">
        <v>1289</v>
      </c>
      <c r="C925" s="226"/>
      <c r="D925" s="226"/>
      <c r="E925" s="226"/>
      <c r="F925" s="226"/>
      <c r="G925" s="196"/>
      <c r="H925" s="196"/>
      <c r="I925" s="197"/>
    </row>
    <row r="926" spans="1:9" ht="15" thickBot="1">
      <c r="A926" s="212"/>
      <c r="B926" s="223" t="s">
        <v>566</v>
      </c>
      <c r="C926" s="210"/>
      <c r="D926" s="210"/>
      <c r="E926" s="210"/>
      <c r="F926" s="210"/>
      <c r="G926" s="175"/>
      <c r="H926" s="177"/>
      <c r="I926" s="190"/>
    </row>
    <row r="927" spans="1:9" ht="15" thickBot="1">
      <c r="A927" s="216" t="s">
        <v>406</v>
      </c>
      <c r="B927" s="216" t="s">
        <v>567</v>
      </c>
      <c r="C927" s="216"/>
      <c r="D927" s="216"/>
      <c r="E927" s="216" t="s">
        <v>891</v>
      </c>
      <c r="F927" s="216" t="s">
        <v>1901</v>
      </c>
      <c r="G927" s="182"/>
      <c r="H927" s="192"/>
      <c r="I927" s="190"/>
    </row>
    <row r="928" spans="1:9" ht="29.25" thickBot="1">
      <c r="A928" s="216" t="s">
        <v>568</v>
      </c>
      <c r="B928" s="216" t="s">
        <v>569</v>
      </c>
      <c r="C928" s="216" t="s">
        <v>570</v>
      </c>
      <c r="D928" s="216" t="s">
        <v>297</v>
      </c>
      <c r="E928" s="216" t="s">
        <v>891</v>
      </c>
      <c r="F928" s="216">
        <v>2</v>
      </c>
      <c r="G928" s="182" t="s">
        <v>465</v>
      </c>
      <c r="H928" s="191" t="s">
        <v>1220</v>
      </c>
      <c r="I928" s="190"/>
    </row>
    <row r="929" spans="1:9" ht="60" thickBot="1">
      <c r="A929" s="216" t="s">
        <v>1221</v>
      </c>
      <c r="B929" s="216" t="s">
        <v>1222</v>
      </c>
      <c r="C929" s="216" t="s">
        <v>1223</v>
      </c>
      <c r="D929" s="216" t="s">
        <v>1224</v>
      </c>
      <c r="E929" s="216" t="s">
        <v>891</v>
      </c>
      <c r="F929" s="216">
        <v>6</v>
      </c>
      <c r="G929" s="182" t="s">
        <v>468</v>
      </c>
      <c r="H929" s="191" t="s">
        <v>1220</v>
      </c>
      <c r="I929" s="190"/>
    </row>
    <row r="930" spans="1:9" ht="15" thickBot="1">
      <c r="A930" s="216" t="s">
        <v>1225</v>
      </c>
      <c r="B930" s="216" t="s">
        <v>1226</v>
      </c>
      <c r="C930" s="216"/>
      <c r="D930" s="216"/>
      <c r="E930" s="216" t="s">
        <v>916</v>
      </c>
      <c r="F930" s="216" t="s">
        <v>1854</v>
      </c>
      <c r="G930" s="182"/>
      <c r="H930" s="193"/>
      <c r="I930" s="190"/>
    </row>
    <row r="931" spans="1:9" ht="72" thickBot="1">
      <c r="A931" s="216" t="s">
        <v>1227</v>
      </c>
      <c r="B931" s="216" t="s">
        <v>1228</v>
      </c>
      <c r="C931" s="216" t="s">
        <v>1229</v>
      </c>
      <c r="D931" s="216" t="s">
        <v>1224</v>
      </c>
      <c r="E931" s="216" t="s">
        <v>891</v>
      </c>
      <c r="F931" s="216">
        <v>3</v>
      </c>
      <c r="G931" s="182" t="s">
        <v>473</v>
      </c>
      <c r="H931" s="191" t="s">
        <v>1220</v>
      </c>
      <c r="I931" s="190"/>
    </row>
    <row r="932" spans="1:9" ht="57.75" thickBot="1">
      <c r="A932" s="216" t="s">
        <v>1230</v>
      </c>
      <c r="B932" s="216" t="s">
        <v>1231</v>
      </c>
      <c r="C932" s="216" t="s">
        <v>1232</v>
      </c>
      <c r="D932" s="216" t="s">
        <v>1122</v>
      </c>
      <c r="E932" s="216" t="s">
        <v>891</v>
      </c>
      <c r="F932" s="216">
        <v>3</v>
      </c>
      <c r="G932" s="182" t="s">
        <v>1233</v>
      </c>
      <c r="H932" s="191" t="s">
        <v>1220</v>
      </c>
      <c r="I932" s="190"/>
    </row>
    <row r="933" spans="1:9" ht="45.75" thickBot="1">
      <c r="A933" s="216" t="s">
        <v>1234</v>
      </c>
      <c r="B933" s="216" t="s">
        <v>1235</v>
      </c>
      <c r="C933" s="216" t="s">
        <v>1236</v>
      </c>
      <c r="D933" s="216" t="s">
        <v>1237</v>
      </c>
      <c r="E933" s="216" t="s">
        <v>891</v>
      </c>
      <c r="F933" s="216">
        <v>15</v>
      </c>
      <c r="G933" s="182" t="s">
        <v>1238</v>
      </c>
      <c r="H933" s="191" t="s">
        <v>1220</v>
      </c>
      <c r="I933" s="190"/>
    </row>
    <row r="934" spans="1:9" ht="45.75" thickBot="1">
      <c r="A934" s="216" t="s">
        <v>1239</v>
      </c>
      <c r="B934" s="216" t="s">
        <v>1240</v>
      </c>
      <c r="C934" s="216" t="s">
        <v>1241</v>
      </c>
      <c r="D934" s="216" t="s">
        <v>1237</v>
      </c>
      <c r="E934" s="216" t="s">
        <v>891</v>
      </c>
      <c r="F934" s="216">
        <v>15</v>
      </c>
      <c r="G934" s="182" t="s">
        <v>1238</v>
      </c>
      <c r="H934" s="191" t="s">
        <v>1220</v>
      </c>
      <c r="I934" s="190"/>
    </row>
    <row r="935" spans="1:9" ht="60" thickBot="1">
      <c r="A935" s="216" t="s">
        <v>1242</v>
      </c>
      <c r="B935" s="216" t="s">
        <v>1243</v>
      </c>
      <c r="C935" s="216" t="s">
        <v>1244</v>
      </c>
      <c r="D935" s="216" t="s">
        <v>1237</v>
      </c>
      <c r="E935" s="216" t="s">
        <v>891</v>
      </c>
      <c r="F935" s="216">
        <v>15</v>
      </c>
      <c r="G935" s="182" t="s">
        <v>1238</v>
      </c>
      <c r="H935" s="191" t="s">
        <v>1220</v>
      </c>
      <c r="I935" s="190"/>
    </row>
    <row r="936" spans="1:9" ht="29.25" thickBot="1">
      <c r="A936" s="216" t="s">
        <v>1245</v>
      </c>
      <c r="B936" s="216" t="s">
        <v>1246</v>
      </c>
      <c r="C936" s="216" t="s">
        <v>1247</v>
      </c>
      <c r="D936" s="216" t="s">
        <v>1237</v>
      </c>
      <c r="E936" s="216" t="s">
        <v>891</v>
      </c>
      <c r="F936" s="216">
        <v>3</v>
      </c>
      <c r="G936" s="182" t="s">
        <v>1248</v>
      </c>
      <c r="H936" s="191" t="s">
        <v>1220</v>
      </c>
      <c r="I936" s="190"/>
    </row>
    <row r="937" spans="1:9" ht="29.25" thickBot="1">
      <c r="A937" s="216" t="s">
        <v>1249</v>
      </c>
      <c r="B937" s="216" t="s">
        <v>1250</v>
      </c>
      <c r="C937" s="216" t="s">
        <v>1251</v>
      </c>
      <c r="D937" s="216" t="s">
        <v>1237</v>
      </c>
      <c r="E937" s="216" t="s">
        <v>891</v>
      </c>
      <c r="F937" s="216">
        <v>3</v>
      </c>
      <c r="G937" s="182" t="s">
        <v>1248</v>
      </c>
      <c r="H937" s="191" t="s">
        <v>1220</v>
      </c>
      <c r="I937" s="190"/>
    </row>
    <row r="938" spans="1:9" ht="29.25" thickBot="1">
      <c r="A938" s="216" t="s">
        <v>1252</v>
      </c>
      <c r="B938" s="216" t="s">
        <v>1253</v>
      </c>
      <c r="C938" s="216" t="s">
        <v>1254</v>
      </c>
      <c r="D938" s="216" t="s">
        <v>1237</v>
      </c>
      <c r="E938" s="216" t="s">
        <v>891</v>
      </c>
      <c r="F938" s="216">
        <v>9</v>
      </c>
      <c r="G938" s="182" t="s">
        <v>1248</v>
      </c>
      <c r="H938" s="191" t="s">
        <v>1220</v>
      </c>
      <c r="I938" s="190"/>
    </row>
    <row r="939" spans="1:9" ht="29.25" thickBot="1">
      <c r="A939" s="216" t="s">
        <v>1255</v>
      </c>
      <c r="B939" s="216" t="s">
        <v>1256</v>
      </c>
      <c r="C939" s="216" t="s">
        <v>1257</v>
      </c>
      <c r="D939" s="216" t="s">
        <v>1237</v>
      </c>
      <c r="E939" s="216" t="s">
        <v>891</v>
      </c>
      <c r="F939" s="216">
        <v>6</v>
      </c>
      <c r="G939" s="182" t="s">
        <v>1238</v>
      </c>
      <c r="H939" s="191" t="s">
        <v>1220</v>
      </c>
      <c r="I939" s="190"/>
    </row>
    <row r="940" spans="1:9" ht="43.5" thickBot="1">
      <c r="A940" s="216" t="s">
        <v>1258</v>
      </c>
      <c r="B940" s="216" t="s">
        <v>1259</v>
      </c>
      <c r="C940" s="224" t="s">
        <v>1260</v>
      </c>
      <c r="D940" s="216" t="s">
        <v>1261</v>
      </c>
      <c r="E940" s="216" t="s">
        <v>891</v>
      </c>
      <c r="F940" s="216" t="s">
        <v>1862</v>
      </c>
      <c r="G940" s="182" t="s">
        <v>473</v>
      </c>
      <c r="H940" s="193"/>
      <c r="I940" s="190"/>
    </row>
    <row r="941" spans="1:9" ht="15" thickBot="1">
      <c r="A941" s="212"/>
      <c r="B941" s="223" t="s">
        <v>1868</v>
      </c>
      <c r="C941" s="210"/>
      <c r="D941" s="210"/>
      <c r="E941" s="210"/>
      <c r="F941" s="210"/>
      <c r="G941" s="175"/>
      <c r="H941" s="177"/>
      <c r="I941" s="190"/>
    </row>
    <row r="942" spans="1:9" ht="74.25" thickBot="1">
      <c r="A942" s="216" t="s">
        <v>406</v>
      </c>
      <c r="B942" s="216" t="s">
        <v>1262</v>
      </c>
      <c r="C942" s="216" t="s">
        <v>1263</v>
      </c>
      <c r="D942" s="216" t="s">
        <v>633</v>
      </c>
      <c r="E942" s="216" t="s">
        <v>1359</v>
      </c>
      <c r="F942" s="225" t="s">
        <v>1264</v>
      </c>
      <c r="G942" s="182" t="s">
        <v>1265</v>
      </c>
      <c r="H942" s="191"/>
      <c r="I942" s="190"/>
    </row>
    <row r="943" spans="1:9" ht="74.25" thickBot="1">
      <c r="A943" s="216" t="s">
        <v>1225</v>
      </c>
      <c r="B943" s="216" t="s">
        <v>1266</v>
      </c>
      <c r="C943" s="216" t="s">
        <v>1267</v>
      </c>
      <c r="D943" s="216" t="s">
        <v>633</v>
      </c>
      <c r="E943" s="216" t="s">
        <v>1359</v>
      </c>
      <c r="F943" s="225" t="s">
        <v>1268</v>
      </c>
      <c r="G943" s="182" t="s">
        <v>1269</v>
      </c>
      <c r="H943" s="191"/>
      <c r="I943" s="190"/>
    </row>
    <row r="944" spans="1:9" ht="60" thickBot="1">
      <c r="A944" s="216" t="s">
        <v>1258</v>
      </c>
      <c r="B944" s="216" t="s">
        <v>1274</v>
      </c>
      <c r="C944" s="216" t="s">
        <v>1275</v>
      </c>
      <c r="D944" s="216" t="s">
        <v>633</v>
      </c>
      <c r="E944" s="216" t="s">
        <v>1359</v>
      </c>
      <c r="F944" s="216" t="s">
        <v>1288</v>
      </c>
      <c r="G944" s="182" t="s">
        <v>1277</v>
      </c>
      <c r="H944" s="191"/>
      <c r="I944" s="190"/>
    </row>
    <row r="945" spans="1:9" ht="15" thickBot="1">
      <c r="A945" s="212"/>
      <c r="B945" s="223" t="s">
        <v>1278</v>
      </c>
      <c r="C945" s="210"/>
      <c r="D945" s="210"/>
      <c r="E945" s="210"/>
      <c r="F945" s="210"/>
      <c r="G945" s="175"/>
      <c r="H945" s="177"/>
      <c r="I945" s="190"/>
    </row>
    <row r="946" spans="1:9" ht="43.5" thickBot="1">
      <c r="A946" s="216" t="s">
        <v>406</v>
      </c>
      <c r="B946" s="216" t="s">
        <v>1279</v>
      </c>
      <c r="C946" s="216" t="s">
        <v>1280</v>
      </c>
      <c r="D946" s="216" t="s">
        <v>1224</v>
      </c>
      <c r="E946" s="216" t="s">
        <v>891</v>
      </c>
      <c r="F946" s="216" t="s">
        <v>1936</v>
      </c>
      <c r="G946" s="182" t="s">
        <v>469</v>
      </c>
      <c r="H946" s="191"/>
      <c r="I946" s="190"/>
    </row>
    <row r="947" spans="1:9" ht="29.25" thickBot="1">
      <c r="A947" s="216" t="s">
        <v>1225</v>
      </c>
      <c r="B947" s="216" t="s">
        <v>1281</v>
      </c>
      <c r="C947" s="216" t="s">
        <v>390</v>
      </c>
      <c r="D947" s="216" t="s">
        <v>1224</v>
      </c>
      <c r="E947" s="216" t="s">
        <v>891</v>
      </c>
      <c r="F947" s="216" t="s">
        <v>1870</v>
      </c>
      <c r="G947" s="182" t="s">
        <v>419</v>
      </c>
      <c r="H947" s="191"/>
      <c r="I947" s="190"/>
    </row>
    <row r="948" spans="1:9" ht="31.5" thickBot="1">
      <c r="A948" s="216" t="s">
        <v>1258</v>
      </c>
      <c r="B948" s="216" t="s">
        <v>1282</v>
      </c>
      <c r="C948" s="216" t="s">
        <v>1283</v>
      </c>
      <c r="D948" s="216" t="s">
        <v>1284</v>
      </c>
      <c r="E948" s="216" t="s">
        <v>891</v>
      </c>
      <c r="F948" s="216" t="s">
        <v>1901</v>
      </c>
      <c r="G948" s="182" t="s">
        <v>1285</v>
      </c>
      <c r="H948" s="191"/>
      <c r="I948" s="195"/>
    </row>
    <row r="949" spans="1:9" ht="15.75" customHeight="1" thickBot="1">
      <c r="A949" s="215"/>
      <c r="B949" s="227" t="s">
        <v>1290</v>
      </c>
      <c r="C949" s="227"/>
      <c r="D949" s="227"/>
      <c r="E949" s="227"/>
      <c r="F949" s="227"/>
      <c r="G949" s="198"/>
      <c r="H949" s="198"/>
      <c r="I949" s="199"/>
    </row>
    <row r="950" spans="1:9" ht="15" thickBot="1">
      <c r="A950" s="212"/>
      <c r="B950" s="223" t="s">
        <v>566</v>
      </c>
      <c r="C950" s="210"/>
      <c r="D950" s="210"/>
      <c r="E950" s="210"/>
      <c r="F950" s="210"/>
      <c r="G950" s="175"/>
      <c r="H950" s="177"/>
      <c r="I950" s="190"/>
    </row>
    <row r="951" spans="1:9" ht="15" thickBot="1">
      <c r="A951" s="216" t="s">
        <v>406</v>
      </c>
      <c r="B951" s="216" t="s">
        <v>567</v>
      </c>
      <c r="C951" s="216"/>
      <c r="D951" s="216"/>
      <c r="E951" s="216" t="s">
        <v>891</v>
      </c>
      <c r="F951" s="216" t="s">
        <v>1901</v>
      </c>
      <c r="G951" s="182"/>
      <c r="H951" s="192"/>
      <c r="I951" s="190"/>
    </row>
    <row r="952" spans="1:9" ht="29.25" thickBot="1">
      <c r="A952" s="216" t="s">
        <v>568</v>
      </c>
      <c r="B952" s="216" t="s">
        <v>569</v>
      </c>
      <c r="C952" s="216" t="s">
        <v>570</v>
      </c>
      <c r="D952" s="216" t="s">
        <v>297</v>
      </c>
      <c r="E952" s="216" t="s">
        <v>891</v>
      </c>
      <c r="F952" s="216">
        <v>2</v>
      </c>
      <c r="G952" s="182" t="s">
        <v>465</v>
      </c>
      <c r="H952" s="191" t="s">
        <v>1220</v>
      </c>
      <c r="I952" s="190"/>
    </row>
    <row r="953" spans="1:9" ht="60" thickBot="1">
      <c r="A953" s="216" t="s">
        <v>1221</v>
      </c>
      <c r="B953" s="216" t="s">
        <v>1222</v>
      </c>
      <c r="C953" s="216" t="s">
        <v>1223</v>
      </c>
      <c r="D953" s="216" t="s">
        <v>1224</v>
      </c>
      <c r="E953" s="216" t="s">
        <v>891</v>
      </c>
      <c r="F953" s="216">
        <v>6</v>
      </c>
      <c r="G953" s="182" t="s">
        <v>468</v>
      </c>
      <c r="H953" s="191" t="s">
        <v>1220</v>
      </c>
      <c r="I953" s="190"/>
    </row>
    <row r="954" spans="1:9" ht="15" thickBot="1">
      <c r="A954" s="216" t="s">
        <v>1225</v>
      </c>
      <c r="B954" s="216" t="s">
        <v>1226</v>
      </c>
      <c r="C954" s="216"/>
      <c r="D954" s="216"/>
      <c r="E954" s="216" t="s">
        <v>916</v>
      </c>
      <c r="F954" s="216" t="s">
        <v>1854</v>
      </c>
      <c r="G954" s="182"/>
      <c r="H954" s="193"/>
      <c r="I954" s="190"/>
    </row>
    <row r="955" spans="1:9" ht="72" thickBot="1">
      <c r="A955" s="216" t="s">
        <v>1227</v>
      </c>
      <c r="B955" s="216" t="s">
        <v>1228</v>
      </c>
      <c r="C955" s="216" t="s">
        <v>1229</v>
      </c>
      <c r="D955" s="216" t="s">
        <v>1224</v>
      </c>
      <c r="E955" s="216" t="s">
        <v>891</v>
      </c>
      <c r="F955" s="216">
        <v>3</v>
      </c>
      <c r="G955" s="182" t="s">
        <v>473</v>
      </c>
      <c r="H955" s="191" t="s">
        <v>1220</v>
      </c>
      <c r="I955" s="190"/>
    </row>
    <row r="956" spans="1:9" ht="57.75" thickBot="1">
      <c r="A956" s="216" t="s">
        <v>1230</v>
      </c>
      <c r="B956" s="216" t="s">
        <v>1231</v>
      </c>
      <c r="C956" s="216" t="s">
        <v>1232</v>
      </c>
      <c r="D956" s="216" t="s">
        <v>1122</v>
      </c>
      <c r="E956" s="216" t="s">
        <v>891</v>
      </c>
      <c r="F956" s="216">
        <v>3</v>
      </c>
      <c r="G956" s="182" t="s">
        <v>1233</v>
      </c>
      <c r="H956" s="191" t="s">
        <v>1220</v>
      </c>
      <c r="I956" s="190"/>
    </row>
    <row r="957" spans="1:9" ht="45.75" thickBot="1">
      <c r="A957" s="216" t="s">
        <v>1234</v>
      </c>
      <c r="B957" s="216" t="s">
        <v>1235</v>
      </c>
      <c r="C957" s="216" t="s">
        <v>1236</v>
      </c>
      <c r="D957" s="216" t="s">
        <v>1237</v>
      </c>
      <c r="E957" s="216" t="s">
        <v>891</v>
      </c>
      <c r="F957" s="216">
        <v>15</v>
      </c>
      <c r="G957" s="182" t="s">
        <v>1238</v>
      </c>
      <c r="H957" s="191" t="s">
        <v>1220</v>
      </c>
      <c r="I957" s="190"/>
    </row>
    <row r="958" spans="1:9" ht="45.75" thickBot="1">
      <c r="A958" s="216" t="s">
        <v>1239</v>
      </c>
      <c r="B958" s="216" t="s">
        <v>1240</v>
      </c>
      <c r="C958" s="216" t="s">
        <v>1241</v>
      </c>
      <c r="D958" s="216" t="s">
        <v>1237</v>
      </c>
      <c r="E958" s="216" t="s">
        <v>891</v>
      </c>
      <c r="F958" s="216">
        <v>15</v>
      </c>
      <c r="G958" s="182" t="s">
        <v>1238</v>
      </c>
      <c r="H958" s="191" t="s">
        <v>1220</v>
      </c>
      <c r="I958" s="190"/>
    </row>
    <row r="959" spans="1:9" ht="60" thickBot="1">
      <c r="A959" s="216" t="s">
        <v>1242</v>
      </c>
      <c r="B959" s="216" t="s">
        <v>1243</v>
      </c>
      <c r="C959" s="216" t="s">
        <v>1244</v>
      </c>
      <c r="D959" s="216" t="s">
        <v>1237</v>
      </c>
      <c r="E959" s="216" t="s">
        <v>891</v>
      </c>
      <c r="F959" s="216">
        <v>15</v>
      </c>
      <c r="G959" s="182" t="s">
        <v>1238</v>
      </c>
      <c r="H959" s="191" t="s">
        <v>1220</v>
      </c>
      <c r="I959" s="190"/>
    </row>
    <row r="960" spans="1:9" ht="29.25" thickBot="1">
      <c r="A960" s="216" t="s">
        <v>1245</v>
      </c>
      <c r="B960" s="216" t="s">
        <v>1246</v>
      </c>
      <c r="C960" s="216" t="s">
        <v>1247</v>
      </c>
      <c r="D960" s="216" t="s">
        <v>1237</v>
      </c>
      <c r="E960" s="216" t="s">
        <v>891</v>
      </c>
      <c r="F960" s="216">
        <v>3</v>
      </c>
      <c r="G960" s="182" t="s">
        <v>1248</v>
      </c>
      <c r="H960" s="191" t="s">
        <v>1220</v>
      </c>
      <c r="I960" s="190"/>
    </row>
    <row r="961" spans="1:9" ht="29.25" thickBot="1">
      <c r="A961" s="216" t="s">
        <v>1249</v>
      </c>
      <c r="B961" s="216" t="s">
        <v>1250</v>
      </c>
      <c r="C961" s="216" t="s">
        <v>1251</v>
      </c>
      <c r="D961" s="216" t="s">
        <v>1237</v>
      </c>
      <c r="E961" s="216" t="s">
        <v>891</v>
      </c>
      <c r="F961" s="216">
        <v>3</v>
      </c>
      <c r="G961" s="182" t="s">
        <v>1248</v>
      </c>
      <c r="H961" s="191" t="s">
        <v>1220</v>
      </c>
      <c r="I961" s="190"/>
    </row>
    <row r="962" spans="1:9" ht="29.25" thickBot="1">
      <c r="A962" s="216" t="s">
        <v>1252</v>
      </c>
      <c r="B962" s="216" t="s">
        <v>1253</v>
      </c>
      <c r="C962" s="216" t="s">
        <v>1254</v>
      </c>
      <c r="D962" s="216" t="s">
        <v>1237</v>
      </c>
      <c r="E962" s="216" t="s">
        <v>891</v>
      </c>
      <c r="F962" s="216">
        <v>9</v>
      </c>
      <c r="G962" s="182" t="s">
        <v>1248</v>
      </c>
      <c r="H962" s="191" t="s">
        <v>1220</v>
      </c>
      <c r="I962" s="190"/>
    </row>
    <row r="963" spans="1:9" ht="29.25" thickBot="1">
      <c r="A963" s="216" t="s">
        <v>1255</v>
      </c>
      <c r="B963" s="216" t="s">
        <v>1256</v>
      </c>
      <c r="C963" s="216" t="s">
        <v>1257</v>
      </c>
      <c r="D963" s="216" t="s">
        <v>1237</v>
      </c>
      <c r="E963" s="216" t="s">
        <v>891</v>
      </c>
      <c r="F963" s="216">
        <v>6</v>
      </c>
      <c r="G963" s="182" t="s">
        <v>1238</v>
      </c>
      <c r="H963" s="191" t="s">
        <v>1220</v>
      </c>
      <c r="I963" s="190"/>
    </row>
    <row r="964" spans="1:9" ht="43.5" thickBot="1">
      <c r="A964" s="216" t="s">
        <v>1258</v>
      </c>
      <c r="B964" s="216" t="s">
        <v>1259</v>
      </c>
      <c r="C964" s="224" t="s">
        <v>1260</v>
      </c>
      <c r="D964" s="216" t="s">
        <v>1261</v>
      </c>
      <c r="E964" s="216" t="s">
        <v>891</v>
      </c>
      <c r="F964" s="216" t="s">
        <v>1901</v>
      </c>
      <c r="G964" s="182" t="s">
        <v>473</v>
      </c>
      <c r="H964" s="193"/>
      <c r="I964" s="190"/>
    </row>
    <row r="965" spans="1:9" ht="15" thickBot="1">
      <c r="A965" s="212"/>
      <c r="B965" s="223" t="s">
        <v>1868</v>
      </c>
      <c r="C965" s="210"/>
      <c r="D965" s="210"/>
      <c r="E965" s="210"/>
      <c r="F965" s="210"/>
      <c r="G965" s="175"/>
      <c r="H965" s="177"/>
      <c r="I965" s="190"/>
    </row>
    <row r="966" spans="1:9" ht="74.25" thickBot="1">
      <c r="A966" s="216" t="s">
        <v>406</v>
      </c>
      <c r="B966" s="216" t="s">
        <v>1262</v>
      </c>
      <c r="C966" s="216" t="s">
        <v>1263</v>
      </c>
      <c r="D966" s="216" t="s">
        <v>633</v>
      </c>
      <c r="E966" s="216" t="s">
        <v>1359</v>
      </c>
      <c r="F966" s="225" t="s">
        <v>1291</v>
      </c>
      <c r="G966" s="182" t="s">
        <v>1265</v>
      </c>
      <c r="H966" s="191"/>
      <c r="I966" s="190"/>
    </row>
    <row r="967" spans="1:9" ht="74.25" thickBot="1">
      <c r="A967" s="216" t="s">
        <v>1225</v>
      </c>
      <c r="B967" s="216" t="s">
        <v>1266</v>
      </c>
      <c r="C967" s="216" t="s">
        <v>1267</v>
      </c>
      <c r="D967" s="216" t="s">
        <v>633</v>
      </c>
      <c r="E967" s="216" t="s">
        <v>1359</v>
      </c>
      <c r="F967" s="225" t="s">
        <v>1292</v>
      </c>
      <c r="G967" s="182" t="s">
        <v>1269</v>
      </c>
      <c r="H967" s="191"/>
      <c r="I967" s="190"/>
    </row>
    <row r="968" spans="1:9" ht="60" thickBot="1">
      <c r="A968" s="216" t="s">
        <v>1258</v>
      </c>
      <c r="B968" s="216" t="s">
        <v>1274</v>
      </c>
      <c r="C968" s="216" t="s">
        <v>1275</v>
      </c>
      <c r="D968" s="216" t="s">
        <v>633</v>
      </c>
      <c r="E968" s="216" t="s">
        <v>1359</v>
      </c>
      <c r="F968" s="216" t="s">
        <v>1288</v>
      </c>
      <c r="G968" s="182" t="s">
        <v>1277</v>
      </c>
      <c r="H968" s="191"/>
      <c r="I968" s="190"/>
    </row>
    <row r="969" spans="1:9" ht="15" thickBot="1">
      <c r="A969" s="212"/>
      <c r="B969" s="223" t="s">
        <v>1278</v>
      </c>
      <c r="C969" s="210"/>
      <c r="D969" s="210"/>
      <c r="E969" s="210"/>
      <c r="F969" s="210"/>
      <c r="G969" s="175"/>
      <c r="H969" s="177"/>
      <c r="I969" s="190"/>
    </row>
    <row r="970" spans="1:9" ht="43.5" thickBot="1">
      <c r="A970" s="216" t="s">
        <v>406</v>
      </c>
      <c r="B970" s="216" t="s">
        <v>1279</v>
      </c>
      <c r="C970" s="216" t="s">
        <v>1280</v>
      </c>
      <c r="D970" s="216" t="s">
        <v>1224</v>
      </c>
      <c r="E970" s="216" t="s">
        <v>891</v>
      </c>
      <c r="F970" s="216" t="s">
        <v>1994</v>
      </c>
      <c r="G970" s="182" t="s">
        <v>469</v>
      </c>
      <c r="H970" s="191"/>
      <c r="I970" s="190"/>
    </row>
    <row r="971" spans="1:9" ht="29.25" thickBot="1">
      <c r="A971" s="216" t="s">
        <v>1225</v>
      </c>
      <c r="B971" s="216" t="s">
        <v>1281</v>
      </c>
      <c r="C971" s="216" t="s">
        <v>390</v>
      </c>
      <c r="D971" s="216" t="s">
        <v>1224</v>
      </c>
      <c r="E971" s="216" t="s">
        <v>891</v>
      </c>
      <c r="F971" s="216" t="s">
        <v>1293</v>
      </c>
      <c r="G971" s="182" t="s">
        <v>419</v>
      </c>
      <c r="H971" s="191"/>
      <c r="I971" s="190"/>
    </row>
    <row r="972" spans="1:9" ht="31.5" thickBot="1">
      <c r="A972" s="216" t="s">
        <v>1258</v>
      </c>
      <c r="B972" s="216" t="s">
        <v>1282</v>
      </c>
      <c r="C972" s="216" t="s">
        <v>1283</v>
      </c>
      <c r="D972" s="216" t="s">
        <v>1284</v>
      </c>
      <c r="E972" s="216" t="s">
        <v>891</v>
      </c>
      <c r="F972" s="216" t="s">
        <v>1901</v>
      </c>
      <c r="G972" s="182" t="s">
        <v>1285</v>
      </c>
      <c r="H972" s="191"/>
      <c r="I972" s="195"/>
    </row>
    <row r="973" spans="1:9" ht="15.75" customHeight="1" thickBot="1">
      <c r="A973" s="215"/>
      <c r="B973" s="226" t="s">
        <v>1294</v>
      </c>
      <c r="C973" s="226"/>
      <c r="D973" s="226"/>
      <c r="E973" s="226"/>
      <c r="F973" s="226"/>
      <c r="G973" s="196"/>
      <c r="H973" s="196"/>
      <c r="I973" s="197"/>
    </row>
    <row r="974" spans="1:9" ht="15" thickBot="1">
      <c r="A974" s="212"/>
      <c r="B974" s="223" t="s">
        <v>566</v>
      </c>
      <c r="C974" s="210"/>
      <c r="D974" s="210"/>
      <c r="E974" s="210"/>
      <c r="F974" s="210"/>
      <c r="G974" s="175"/>
      <c r="H974" s="177"/>
      <c r="I974" s="190"/>
    </row>
    <row r="975" spans="1:9" ht="15" thickBot="1">
      <c r="A975" s="216" t="s">
        <v>406</v>
      </c>
      <c r="B975" s="216" t="s">
        <v>567</v>
      </c>
      <c r="C975" s="216"/>
      <c r="D975" s="216"/>
      <c r="E975" s="216" t="s">
        <v>891</v>
      </c>
      <c r="F975" s="216" t="s">
        <v>1901</v>
      </c>
      <c r="G975" s="182"/>
      <c r="H975" s="192"/>
      <c r="I975" s="190"/>
    </row>
    <row r="976" spans="1:9" ht="29.25" thickBot="1">
      <c r="A976" s="216" t="s">
        <v>568</v>
      </c>
      <c r="B976" s="216" t="s">
        <v>569</v>
      </c>
      <c r="C976" s="216" t="s">
        <v>570</v>
      </c>
      <c r="D976" s="216" t="s">
        <v>297</v>
      </c>
      <c r="E976" s="216" t="s">
        <v>891</v>
      </c>
      <c r="F976" s="216">
        <v>2</v>
      </c>
      <c r="G976" s="182" t="s">
        <v>465</v>
      </c>
      <c r="H976" s="191" t="s">
        <v>1220</v>
      </c>
      <c r="I976" s="190"/>
    </row>
    <row r="977" spans="1:9" ht="60" thickBot="1">
      <c r="A977" s="216" t="s">
        <v>1221</v>
      </c>
      <c r="B977" s="216" t="s">
        <v>1222</v>
      </c>
      <c r="C977" s="216" t="s">
        <v>1223</v>
      </c>
      <c r="D977" s="216" t="s">
        <v>1224</v>
      </c>
      <c r="E977" s="216" t="s">
        <v>891</v>
      </c>
      <c r="F977" s="216">
        <v>6</v>
      </c>
      <c r="G977" s="182" t="s">
        <v>468</v>
      </c>
      <c r="H977" s="191" t="s">
        <v>1220</v>
      </c>
      <c r="I977" s="190"/>
    </row>
    <row r="978" spans="1:9" ht="15" thickBot="1">
      <c r="A978" s="216" t="s">
        <v>1225</v>
      </c>
      <c r="B978" s="216" t="s">
        <v>1226</v>
      </c>
      <c r="C978" s="216"/>
      <c r="D978" s="216"/>
      <c r="E978" s="216" t="s">
        <v>916</v>
      </c>
      <c r="F978" s="216" t="s">
        <v>1854</v>
      </c>
      <c r="G978" s="182"/>
      <c r="H978" s="193"/>
      <c r="I978" s="190"/>
    </row>
    <row r="979" spans="1:9" ht="72" thickBot="1">
      <c r="A979" s="216" t="s">
        <v>1227</v>
      </c>
      <c r="B979" s="216" t="s">
        <v>1228</v>
      </c>
      <c r="C979" s="216" t="s">
        <v>1229</v>
      </c>
      <c r="D979" s="216" t="s">
        <v>1224</v>
      </c>
      <c r="E979" s="216" t="s">
        <v>891</v>
      </c>
      <c r="F979" s="216">
        <v>3</v>
      </c>
      <c r="G979" s="182" t="s">
        <v>473</v>
      </c>
      <c r="H979" s="191" t="s">
        <v>1220</v>
      </c>
      <c r="I979" s="190"/>
    </row>
    <row r="980" spans="1:9" ht="57.75" thickBot="1">
      <c r="A980" s="216" t="s">
        <v>1230</v>
      </c>
      <c r="B980" s="216" t="s">
        <v>1231</v>
      </c>
      <c r="C980" s="216" t="s">
        <v>1232</v>
      </c>
      <c r="D980" s="216" t="s">
        <v>1122</v>
      </c>
      <c r="E980" s="216" t="s">
        <v>891</v>
      </c>
      <c r="F980" s="216">
        <v>3</v>
      </c>
      <c r="G980" s="182" t="s">
        <v>1233</v>
      </c>
      <c r="H980" s="191" t="s">
        <v>1220</v>
      </c>
      <c r="I980" s="190"/>
    </row>
    <row r="981" spans="1:9" ht="45.75" thickBot="1">
      <c r="A981" s="216" t="s">
        <v>1234</v>
      </c>
      <c r="B981" s="216" t="s">
        <v>1235</v>
      </c>
      <c r="C981" s="216" t="s">
        <v>1236</v>
      </c>
      <c r="D981" s="216" t="s">
        <v>1237</v>
      </c>
      <c r="E981" s="216" t="s">
        <v>891</v>
      </c>
      <c r="F981" s="216">
        <v>15</v>
      </c>
      <c r="G981" s="182" t="s">
        <v>1238</v>
      </c>
      <c r="H981" s="191" t="s">
        <v>1220</v>
      </c>
      <c r="I981" s="190"/>
    </row>
    <row r="982" spans="1:9" ht="45.75" thickBot="1">
      <c r="A982" s="216" t="s">
        <v>1239</v>
      </c>
      <c r="B982" s="216" t="s">
        <v>1240</v>
      </c>
      <c r="C982" s="216" t="s">
        <v>1241</v>
      </c>
      <c r="D982" s="216" t="s">
        <v>1237</v>
      </c>
      <c r="E982" s="216" t="s">
        <v>891</v>
      </c>
      <c r="F982" s="216">
        <v>15</v>
      </c>
      <c r="G982" s="182" t="s">
        <v>1238</v>
      </c>
      <c r="H982" s="191" t="s">
        <v>1220</v>
      </c>
      <c r="I982" s="190"/>
    </row>
    <row r="983" spans="1:9" ht="60" thickBot="1">
      <c r="A983" s="216" t="s">
        <v>1242</v>
      </c>
      <c r="B983" s="216" t="s">
        <v>1243</v>
      </c>
      <c r="C983" s="216" t="s">
        <v>1244</v>
      </c>
      <c r="D983" s="216" t="s">
        <v>1237</v>
      </c>
      <c r="E983" s="216" t="s">
        <v>891</v>
      </c>
      <c r="F983" s="216">
        <v>15</v>
      </c>
      <c r="G983" s="182" t="s">
        <v>1238</v>
      </c>
      <c r="H983" s="191" t="s">
        <v>1220</v>
      </c>
      <c r="I983" s="190"/>
    </row>
    <row r="984" spans="1:9" ht="29.25" thickBot="1">
      <c r="A984" s="216" t="s">
        <v>1245</v>
      </c>
      <c r="B984" s="216" t="s">
        <v>1246</v>
      </c>
      <c r="C984" s="216" t="s">
        <v>1247</v>
      </c>
      <c r="D984" s="216" t="s">
        <v>1237</v>
      </c>
      <c r="E984" s="216" t="s">
        <v>891</v>
      </c>
      <c r="F984" s="216">
        <v>3</v>
      </c>
      <c r="G984" s="182" t="s">
        <v>1248</v>
      </c>
      <c r="H984" s="191" t="s">
        <v>1220</v>
      </c>
      <c r="I984" s="190"/>
    </row>
    <row r="985" spans="1:9" ht="29.25" thickBot="1">
      <c r="A985" s="216" t="s">
        <v>1249</v>
      </c>
      <c r="B985" s="216" t="s">
        <v>1250</v>
      </c>
      <c r="C985" s="216" t="s">
        <v>1251</v>
      </c>
      <c r="D985" s="216" t="s">
        <v>1237</v>
      </c>
      <c r="E985" s="216" t="s">
        <v>891</v>
      </c>
      <c r="F985" s="216">
        <v>3</v>
      </c>
      <c r="G985" s="182" t="s">
        <v>1248</v>
      </c>
      <c r="H985" s="191" t="s">
        <v>1220</v>
      </c>
      <c r="I985" s="190"/>
    </row>
    <row r="986" spans="1:9" ht="29.25" thickBot="1">
      <c r="A986" s="216" t="s">
        <v>1252</v>
      </c>
      <c r="B986" s="216" t="s">
        <v>1253</v>
      </c>
      <c r="C986" s="216" t="s">
        <v>1254</v>
      </c>
      <c r="D986" s="216" t="s">
        <v>1237</v>
      </c>
      <c r="E986" s="216" t="s">
        <v>891</v>
      </c>
      <c r="F986" s="216">
        <v>9</v>
      </c>
      <c r="G986" s="182" t="s">
        <v>1248</v>
      </c>
      <c r="H986" s="191" t="s">
        <v>1220</v>
      </c>
      <c r="I986" s="190"/>
    </row>
    <row r="987" spans="1:9" ht="29.25" thickBot="1">
      <c r="A987" s="216" t="s">
        <v>1255</v>
      </c>
      <c r="B987" s="216" t="s">
        <v>1256</v>
      </c>
      <c r="C987" s="216" t="s">
        <v>1257</v>
      </c>
      <c r="D987" s="216" t="s">
        <v>1237</v>
      </c>
      <c r="E987" s="216" t="s">
        <v>891</v>
      </c>
      <c r="F987" s="216">
        <v>6</v>
      </c>
      <c r="G987" s="182" t="s">
        <v>1238</v>
      </c>
      <c r="H987" s="191" t="s">
        <v>1220</v>
      </c>
      <c r="I987" s="190"/>
    </row>
    <row r="988" spans="1:9" ht="43.5" thickBot="1">
      <c r="A988" s="216" t="s">
        <v>1258</v>
      </c>
      <c r="B988" s="216" t="s">
        <v>1259</v>
      </c>
      <c r="C988" s="224" t="s">
        <v>1260</v>
      </c>
      <c r="D988" s="216" t="s">
        <v>1261</v>
      </c>
      <c r="E988" s="216" t="s">
        <v>891</v>
      </c>
      <c r="F988" s="216" t="s">
        <v>1862</v>
      </c>
      <c r="G988" s="182" t="s">
        <v>473</v>
      </c>
      <c r="H988" s="193"/>
      <c r="I988" s="190"/>
    </row>
    <row r="989" spans="1:9" ht="15" thickBot="1">
      <c r="A989" s="212"/>
      <c r="B989" s="223" t="s">
        <v>1868</v>
      </c>
      <c r="C989" s="210"/>
      <c r="D989" s="210"/>
      <c r="E989" s="210"/>
      <c r="F989" s="210"/>
      <c r="G989" s="175"/>
      <c r="H989" s="177"/>
      <c r="I989" s="190"/>
    </row>
    <row r="990" spans="1:9" ht="74.25" thickBot="1">
      <c r="A990" s="216" t="s">
        <v>406</v>
      </c>
      <c r="B990" s="216" t="s">
        <v>1262</v>
      </c>
      <c r="C990" s="216" t="s">
        <v>1263</v>
      </c>
      <c r="D990" s="216" t="s">
        <v>633</v>
      </c>
      <c r="E990" s="216" t="s">
        <v>1359</v>
      </c>
      <c r="F990" s="225" t="s">
        <v>1264</v>
      </c>
      <c r="G990" s="182" t="s">
        <v>1265</v>
      </c>
      <c r="H990" s="191"/>
      <c r="I990" s="190"/>
    </row>
    <row r="991" spans="1:9" ht="74.25" thickBot="1">
      <c r="A991" s="216" t="s">
        <v>1225</v>
      </c>
      <c r="B991" s="216" t="s">
        <v>1266</v>
      </c>
      <c r="C991" s="216" t="s">
        <v>1267</v>
      </c>
      <c r="D991" s="216" t="s">
        <v>633</v>
      </c>
      <c r="E991" s="216" t="s">
        <v>1359</v>
      </c>
      <c r="F991" s="225" t="s">
        <v>1268</v>
      </c>
      <c r="G991" s="182" t="s">
        <v>1269</v>
      </c>
      <c r="H991" s="191"/>
      <c r="I991" s="190"/>
    </row>
    <row r="992" spans="1:9" ht="60" thickBot="1">
      <c r="A992" s="216" t="s">
        <v>1258</v>
      </c>
      <c r="B992" s="216" t="s">
        <v>1274</v>
      </c>
      <c r="C992" s="216" t="s">
        <v>1275</v>
      </c>
      <c r="D992" s="216" t="s">
        <v>633</v>
      </c>
      <c r="E992" s="216" t="s">
        <v>1359</v>
      </c>
      <c r="F992" s="216" t="s">
        <v>1288</v>
      </c>
      <c r="G992" s="182" t="s">
        <v>1277</v>
      </c>
      <c r="H992" s="191"/>
      <c r="I992" s="190"/>
    </row>
    <row r="993" spans="1:9" ht="15" thickBot="1">
      <c r="A993" s="212"/>
      <c r="B993" s="223" t="s">
        <v>1278</v>
      </c>
      <c r="C993" s="210"/>
      <c r="D993" s="210"/>
      <c r="E993" s="210"/>
      <c r="F993" s="210"/>
      <c r="G993" s="175"/>
      <c r="H993" s="177"/>
      <c r="I993" s="190"/>
    </row>
    <row r="994" spans="1:9" ht="43.5" thickBot="1">
      <c r="A994" s="216" t="s">
        <v>406</v>
      </c>
      <c r="B994" s="216" t="s">
        <v>1279</v>
      </c>
      <c r="C994" s="216" t="s">
        <v>1280</v>
      </c>
      <c r="D994" s="216" t="s">
        <v>1224</v>
      </c>
      <c r="E994" s="216" t="s">
        <v>891</v>
      </c>
      <c r="F994" s="216" t="s">
        <v>1936</v>
      </c>
      <c r="G994" s="182" t="s">
        <v>469</v>
      </c>
      <c r="H994" s="191"/>
      <c r="I994" s="190"/>
    </row>
    <row r="995" spans="1:9" ht="29.25" thickBot="1">
      <c r="A995" s="216" t="s">
        <v>1225</v>
      </c>
      <c r="B995" s="216" t="s">
        <v>1281</v>
      </c>
      <c r="C995" s="216" t="s">
        <v>390</v>
      </c>
      <c r="D995" s="216" t="s">
        <v>1224</v>
      </c>
      <c r="E995" s="216" t="s">
        <v>891</v>
      </c>
      <c r="F995" s="216" t="s">
        <v>1870</v>
      </c>
      <c r="G995" s="182" t="s">
        <v>419</v>
      </c>
      <c r="H995" s="191"/>
      <c r="I995" s="190"/>
    </row>
    <row r="996" spans="1:9" ht="31.5" thickBot="1">
      <c r="A996" s="216" t="s">
        <v>1258</v>
      </c>
      <c r="B996" s="216" t="s">
        <v>1282</v>
      </c>
      <c r="C996" s="216" t="s">
        <v>1283</v>
      </c>
      <c r="D996" s="216" t="s">
        <v>1284</v>
      </c>
      <c r="E996" s="216" t="s">
        <v>891</v>
      </c>
      <c r="F996" s="216" t="s">
        <v>1901</v>
      </c>
      <c r="G996" s="182" t="s">
        <v>1285</v>
      </c>
      <c r="H996" s="191"/>
      <c r="I996" s="195"/>
    </row>
    <row r="997" spans="1:9" ht="15.75" customHeight="1" thickBot="1">
      <c r="A997" s="215"/>
      <c r="B997" s="226" t="s">
        <v>1295</v>
      </c>
      <c r="C997" s="226"/>
      <c r="D997" s="226"/>
      <c r="E997" s="226"/>
      <c r="F997" s="226"/>
      <c r="G997" s="196"/>
      <c r="H997" s="196"/>
      <c r="I997" s="197"/>
    </row>
    <row r="998" spans="1:9" ht="15" thickBot="1">
      <c r="A998" s="212"/>
      <c r="B998" s="223" t="s">
        <v>566</v>
      </c>
      <c r="C998" s="210"/>
      <c r="D998" s="210"/>
      <c r="E998" s="210"/>
      <c r="F998" s="210"/>
      <c r="G998" s="175"/>
      <c r="H998" s="177"/>
      <c r="I998" s="190"/>
    </row>
    <row r="999" spans="1:9" ht="15" thickBot="1">
      <c r="A999" s="216" t="s">
        <v>406</v>
      </c>
      <c r="B999" s="216" t="s">
        <v>567</v>
      </c>
      <c r="C999" s="216"/>
      <c r="D999" s="216"/>
      <c r="E999" s="216" t="s">
        <v>891</v>
      </c>
      <c r="F999" s="216" t="s">
        <v>1901</v>
      </c>
      <c r="G999" s="182"/>
      <c r="H999" s="192"/>
      <c r="I999" s="190"/>
    </row>
    <row r="1000" spans="1:9" ht="29.25" thickBot="1">
      <c r="A1000" s="216" t="s">
        <v>568</v>
      </c>
      <c r="B1000" s="216" t="s">
        <v>569</v>
      </c>
      <c r="C1000" s="216" t="s">
        <v>570</v>
      </c>
      <c r="D1000" s="216" t="s">
        <v>297</v>
      </c>
      <c r="E1000" s="216" t="s">
        <v>891</v>
      </c>
      <c r="F1000" s="216">
        <v>2</v>
      </c>
      <c r="G1000" s="182" t="s">
        <v>465</v>
      </c>
      <c r="H1000" s="191" t="s">
        <v>1220</v>
      </c>
      <c r="I1000" s="190"/>
    </row>
    <row r="1001" spans="1:9" ht="60" thickBot="1">
      <c r="A1001" s="216" t="s">
        <v>1221</v>
      </c>
      <c r="B1001" s="216" t="s">
        <v>1222</v>
      </c>
      <c r="C1001" s="216" t="s">
        <v>1223</v>
      </c>
      <c r="D1001" s="216" t="s">
        <v>1224</v>
      </c>
      <c r="E1001" s="216" t="s">
        <v>891</v>
      </c>
      <c r="F1001" s="216">
        <v>6</v>
      </c>
      <c r="G1001" s="182" t="s">
        <v>468</v>
      </c>
      <c r="H1001" s="191" t="s">
        <v>1220</v>
      </c>
      <c r="I1001" s="190"/>
    </row>
    <row r="1002" spans="1:9" ht="15" thickBot="1">
      <c r="A1002" s="216" t="s">
        <v>1225</v>
      </c>
      <c r="B1002" s="216" t="s">
        <v>1226</v>
      </c>
      <c r="C1002" s="216"/>
      <c r="D1002" s="216"/>
      <c r="E1002" s="216" t="s">
        <v>916</v>
      </c>
      <c r="F1002" s="216" t="s">
        <v>1854</v>
      </c>
      <c r="G1002" s="182"/>
      <c r="H1002" s="193"/>
      <c r="I1002" s="190"/>
    </row>
    <row r="1003" spans="1:9" ht="72" thickBot="1">
      <c r="A1003" s="216" t="s">
        <v>1227</v>
      </c>
      <c r="B1003" s="216" t="s">
        <v>1228</v>
      </c>
      <c r="C1003" s="216" t="s">
        <v>1229</v>
      </c>
      <c r="D1003" s="216" t="s">
        <v>1224</v>
      </c>
      <c r="E1003" s="216" t="s">
        <v>891</v>
      </c>
      <c r="F1003" s="216">
        <v>3</v>
      </c>
      <c r="G1003" s="182" t="s">
        <v>473</v>
      </c>
      <c r="H1003" s="191" t="s">
        <v>1220</v>
      </c>
      <c r="I1003" s="190"/>
    </row>
    <row r="1004" spans="1:9" ht="57.75" thickBot="1">
      <c r="A1004" s="216" t="s">
        <v>1230</v>
      </c>
      <c r="B1004" s="216" t="s">
        <v>1231</v>
      </c>
      <c r="C1004" s="216" t="s">
        <v>1232</v>
      </c>
      <c r="D1004" s="216" t="s">
        <v>1122</v>
      </c>
      <c r="E1004" s="216" t="s">
        <v>891</v>
      </c>
      <c r="F1004" s="216">
        <v>3</v>
      </c>
      <c r="G1004" s="182" t="s">
        <v>1233</v>
      </c>
      <c r="H1004" s="191" t="s">
        <v>1220</v>
      </c>
      <c r="I1004" s="190"/>
    </row>
    <row r="1005" spans="1:9" ht="45.75" thickBot="1">
      <c r="A1005" s="216" t="s">
        <v>1234</v>
      </c>
      <c r="B1005" s="216" t="s">
        <v>1235</v>
      </c>
      <c r="C1005" s="216" t="s">
        <v>1236</v>
      </c>
      <c r="D1005" s="216" t="s">
        <v>1237</v>
      </c>
      <c r="E1005" s="216" t="s">
        <v>891</v>
      </c>
      <c r="F1005" s="216">
        <v>15</v>
      </c>
      <c r="G1005" s="182" t="s">
        <v>1238</v>
      </c>
      <c r="H1005" s="191" t="s">
        <v>1220</v>
      </c>
      <c r="I1005" s="190"/>
    </row>
    <row r="1006" spans="1:9" ht="45.75" thickBot="1">
      <c r="A1006" s="216" t="s">
        <v>1239</v>
      </c>
      <c r="B1006" s="216" t="s">
        <v>1240</v>
      </c>
      <c r="C1006" s="216" t="s">
        <v>1241</v>
      </c>
      <c r="D1006" s="216" t="s">
        <v>1237</v>
      </c>
      <c r="E1006" s="216" t="s">
        <v>891</v>
      </c>
      <c r="F1006" s="216">
        <v>15</v>
      </c>
      <c r="G1006" s="182" t="s">
        <v>1238</v>
      </c>
      <c r="H1006" s="191" t="s">
        <v>1220</v>
      </c>
      <c r="I1006" s="190"/>
    </row>
    <row r="1007" spans="1:9" ht="60" thickBot="1">
      <c r="A1007" s="216" t="s">
        <v>1242</v>
      </c>
      <c r="B1007" s="216" t="s">
        <v>1243</v>
      </c>
      <c r="C1007" s="216" t="s">
        <v>1244</v>
      </c>
      <c r="D1007" s="216" t="s">
        <v>1237</v>
      </c>
      <c r="E1007" s="216" t="s">
        <v>891</v>
      </c>
      <c r="F1007" s="216">
        <v>5</v>
      </c>
      <c r="G1007" s="182" t="s">
        <v>1238</v>
      </c>
      <c r="H1007" s="191" t="s">
        <v>1220</v>
      </c>
      <c r="I1007" s="190"/>
    </row>
    <row r="1008" spans="1:9" ht="29.25" thickBot="1">
      <c r="A1008" s="216" t="s">
        <v>1245</v>
      </c>
      <c r="B1008" s="216" t="s">
        <v>1246</v>
      </c>
      <c r="C1008" s="216" t="s">
        <v>1247</v>
      </c>
      <c r="D1008" s="216" t="s">
        <v>1237</v>
      </c>
      <c r="E1008" s="216" t="s">
        <v>891</v>
      </c>
      <c r="F1008" s="216">
        <v>3</v>
      </c>
      <c r="G1008" s="182" t="s">
        <v>1248</v>
      </c>
      <c r="H1008" s="191" t="s">
        <v>1220</v>
      </c>
      <c r="I1008" s="190"/>
    </row>
    <row r="1009" spans="1:9" ht="29.25" thickBot="1">
      <c r="A1009" s="216" t="s">
        <v>1249</v>
      </c>
      <c r="B1009" s="216" t="s">
        <v>1250</v>
      </c>
      <c r="C1009" s="216" t="s">
        <v>1251</v>
      </c>
      <c r="D1009" s="216" t="s">
        <v>1237</v>
      </c>
      <c r="E1009" s="216" t="s">
        <v>891</v>
      </c>
      <c r="F1009" s="216">
        <v>3</v>
      </c>
      <c r="G1009" s="182" t="s">
        <v>1248</v>
      </c>
      <c r="H1009" s="191" t="s">
        <v>1220</v>
      </c>
      <c r="I1009" s="190"/>
    </row>
    <row r="1010" spans="1:9" ht="29.25" thickBot="1">
      <c r="A1010" s="216" t="s">
        <v>1252</v>
      </c>
      <c r="B1010" s="216" t="s">
        <v>1253</v>
      </c>
      <c r="C1010" s="216" t="s">
        <v>1254</v>
      </c>
      <c r="D1010" s="216" t="s">
        <v>1237</v>
      </c>
      <c r="E1010" s="216" t="s">
        <v>891</v>
      </c>
      <c r="F1010" s="216">
        <v>9</v>
      </c>
      <c r="G1010" s="182" t="s">
        <v>1248</v>
      </c>
      <c r="H1010" s="191" t="s">
        <v>1220</v>
      </c>
      <c r="I1010" s="190"/>
    </row>
    <row r="1011" spans="1:9" ht="29.25" thickBot="1">
      <c r="A1011" s="216" t="s">
        <v>1255</v>
      </c>
      <c r="B1011" s="216" t="s">
        <v>1256</v>
      </c>
      <c r="C1011" s="216" t="s">
        <v>1257</v>
      </c>
      <c r="D1011" s="216" t="s">
        <v>1237</v>
      </c>
      <c r="E1011" s="216" t="s">
        <v>891</v>
      </c>
      <c r="F1011" s="216">
        <v>6</v>
      </c>
      <c r="G1011" s="182" t="s">
        <v>1238</v>
      </c>
      <c r="H1011" s="191" t="s">
        <v>1220</v>
      </c>
      <c r="I1011" s="190"/>
    </row>
    <row r="1012" spans="1:9" ht="43.5" thickBot="1">
      <c r="A1012" s="216" t="s">
        <v>1258</v>
      </c>
      <c r="B1012" s="216" t="s">
        <v>1259</v>
      </c>
      <c r="C1012" s="224" t="s">
        <v>1260</v>
      </c>
      <c r="D1012" s="216" t="s">
        <v>1261</v>
      </c>
      <c r="E1012" s="216" t="s">
        <v>891</v>
      </c>
      <c r="F1012" s="216" t="s">
        <v>1862</v>
      </c>
      <c r="G1012" s="182" t="s">
        <v>473</v>
      </c>
      <c r="H1012" s="193"/>
      <c r="I1012" s="190"/>
    </row>
    <row r="1013" spans="1:9" ht="15" thickBot="1">
      <c r="A1013" s="212"/>
      <c r="B1013" s="223" t="s">
        <v>1868</v>
      </c>
      <c r="C1013" s="210"/>
      <c r="D1013" s="210"/>
      <c r="E1013" s="210"/>
      <c r="F1013" s="210"/>
      <c r="G1013" s="175"/>
      <c r="H1013" s="177"/>
      <c r="I1013" s="190"/>
    </row>
    <row r="1014" spans="1:9" ht="74.25" thickBot="1">
      <c r="A1014" s="216" t="s">
        <v>406</v>
      </c>
      <c r="B1014" s="216" t="s">
        <v>1262</v>
      </c>
      <c r="C1014" s="216" t="s">
        <v>1263</v>
      </c>
      <c r="D1014" s="216" t="s">
        <v>633</v>
      </c>
      <c r="E1014" s="216" t="s">
        <v>1359</v>
      </c>
      <c r="F1014" s="225" t="s">
        <v>481</v>
      </c>
      <c r="G1014" s="182" t="s">
        <v>1265</v>
      </c>
      <c r="H1014" s="191"/>
      <c r="I1014" s="190"/>
    </row>
    <row r="1015" spans="1:9" ht="74.25" thickBot="1">
      <c r="A1015" s="216" t="s">
        <v>1225</v>
      </c>
      <c r="B1015" s="216" t="s">
        <v>1266</v>
      </c>
      <c r="C1015" s="216" t="s">
        <v>1267</v>
      </c>
      <c r="D1015" s="216" t="s">
        <v>633</v>
      </c>
      <c r="E1015" s="216" t="s">
        <v>1359</v>
      </c>
      <c r="F1015" s="225" t="s">
        <v>1291</v>
      </c>
      <c r="G1015" s="182" t="s">
        <v>1269</v>
      </c>
      <c r="H1015" s="191"/>
      <c r="I1015" s="190"/>
    </row>
    <row r="1016" spans="1:9" ht="60" thickBot="1">
      <c r="A1016" s="216" t="s">
        <v>1258</v>
      </c>
      <c r="B1016" s="216" t="s">
        <v>1274</v>
      </c>
      <c r="C1016" s="216" t="s">
        <v>1275</v>
      </c>
      <c r="D1016" s="216" t="s">
        <v>633</v>
      </c>
      <c r="E1016" s="216" t="s">
        <v>1359</v>
      </c>
      <c r="F1016" s="216" t="s">
        <v>1288</v>
      </c>
      <c r="G1016" s="182" t="s">
        <v>1277</v>
      </c>
      <c r="H1016" s="191"/>
      <c r="I1016" s="190"/>
    </row>
    <row r="1017" spans="1:9" ht="15" thickBot="1">
      <c r="A1017" s="212"/>
      <c r="B1017" s="223" t="s">
        <v>1278</v>
      </c>
      <c r="C1017" s="210"/>
      <c r="D1017" s="210"/>
      <c r="E1017" s="210"/>
      <c r="F1017" s="210"/>
      <c r="G1017" s="175"/>
      <c r="H1017" s="177"/>
      <c r="I1017" s="190"/>
    </row>
    <row r="1018" spans="1:9" ht="43.5" thickBot="1">
      <c r="A1018" s="216" t="s">
        <v>406</v>
      </c>
      <c r="B1018" s="216" t="s">
        <v>1279</v>
      </c>
      <c r="C1018" s="216" t="s">
        <v>1280</v>
      </c>
      <c r="D1018" s="216" t="s">
        <v>1224</v>
      </c>
      <c r="E1018" s="216" t="s">
        <v>891</v>
      </c>
      <c r="F1018" s="216" t="s">
        <v>1936</v>
      </c>
      <c r="G1018" s="182" t="s">
        <v>469</v>
      </c>
      <c r="H1018" s="191"/>
      <c r="I1018" s="190"/>
    </row>
    <row r="1019" spans="1:9" ht="29.25" thickBot="1">
      <c r="A1019" s="216" t="s">
        <v>1225</v>
      </c>
      <c r="B1019" s="216" t="s">
        <v>1281</v>
      </c>
      <c r="C1019" s="216" t="s">
        <v>390</v>
      </c>
      <c r="D1019" s="216" t="s">
        <v>1224</v>
      </c>
      <c r="E1019" s="216" t="s">
        <v>891</v>
      </c>
      <c r="F1019" s="216" t="s">
        <v>1870</v>
      </c>
      <c r="G1019" s="182" t="s">
        <v>419</v>
      </c>
      <c r="H1019" s="191"/>
      <c r="I1019" s="190"/>
    </row>
    <row r="1020" spans="1:9" ht="31.5" thickBot="1">
      <c r="A1020" s="216" t="s">
        <v>1258</v>
      </c>
      <c r="B1020" s="216" t="s">
        <v>1282</v>
      </c>
      <c r="C1020" s="216" t="s">
        <v>1283</v>
      </c>
      <c r="D1020" s="216" t="s">
        <v>1284</v>
      </c>
      <c r="E1020" s="216" t="s">
        <v>891</v>
      </c>
      <c r="F1020" s="216" t="s">
        <v>1901</v>
      </c>
      <c r="G1020" s="182" t="s">
        <v>1285</v>
      </c>
      <c r="H1020" s="191"/>
      <c r="I1020" s="195"/>
    </row>
    <row r="1021" spans="1:9" ht="15.75" customHeight="1" thickBot="1">
      <c r="A1021" s="215"/>
      <c r="B1021" s="226" t="s">
        <v>1296</v>
      </c>
      <c r="C1021" s="226"/>
      <c r="D1021" s="226"/>
      <c r="E1021" s="226"/>
      <c r="F1021" s="226"/>
      <c r="G1021" s="196"/>
      <c r="H1021" s="196"/>
      <c r="I1021" s="197"/>
    </row>
    <row r="1022" spans="1:9" ht="15" thickBot="1">
      <c r="A1022" s="212"/>
      <c r="B1022" s="223" t="s">
        <v>566</v>
      </c>
      <c r="C1022" s="210"/>
      <c r="D1022" s="210"/>
      <c r="E1022" s="210"/>
      <c r="F1022" s="210"/>
      <c r="G1022" s="175"/>
      <c r="H1022" s="177"/>
      <c r="I1022" s="190"/>
    </row>
    <row r="1023" spans="1:9" ht="15" thickBot="1">
      <c r="A1023" s="216" t="s">
        <v>406</v>
      </c>
      <c r="B1023" s="216" t="s">
        <v>567</v>
      </c>
      <c r="C1023" s="216"/>
      <c r="D1023" s="216"/>
      <c r="E1023" s="216" t="s">
        <v>891</v>
      </c>
      <c r="F1023" s="216" t="s">
        <v>1901</v>
      </c>
      <c r="G1023" s="182"/>
      <c r="H1023" s="192"/>
      <c r="I1023" s="190"/>
    </row>
    <row r="1024" spans="1:9" ht="29.25" thickBot="1">
      <c r="A1024" s="216" t="s">
        <v>568</v>
      </c>
      <c r="B1024" s="216" t="s">
        <v>569</v>
      </c>
      <c r="C1024" s="216" t="s">
        <v>570</v>
      </c>
      <c r="D1024" s="216" t="s">
        <v>297</v>
      </c>
      <c r="E1024" s="216" t="s">
        <v>891</v>
      </c>
      <c r="F1024" s="216">
        <v>2</v>
      </c>
      <c r="G1024" s="182" t="s">
        <v>465</v>
      </c>
      <c r="H1024" s="191" t="s">
        <v>1220</v>
      </c>
      <c r="I1024" s="190"/>
    </row>
    <row r="1025" spans="1:9" ht="60" thickBot="1">
      <c r="A1025" s="216" t="s">
        <v>1221</v>
      </c>
      <c r="B1025" s="216" t="s">
        <v>1222</v>
      </c>
      <c r="C1025" s="216" t="s">
        <v>1223</v>
      </c>
      <c r="D1025" s="216" t="s">
        <v>1224</v>
      </c>
      <c r="E1025" s="216" t="s">
        <v>891</v>
      </c>
      <c r="F1025" s="216">
        <v>6</v>
      </c>
      <c r="G1025" s="182" t="s">
        <v>468</v>
      </c>
      <c r="H1025" s="191" t="s">
        <v>1220</v>
      </c>
      <c r="I1025" s="190"/>
    </row>
    <row r="1026" spans="1:9" ht="15" thickBot="1">
      <c r="A1026" s="216" t="s">
        <v>1225</v>
      </c>
      <c r="B1026" s="216" t="s">
        <v>1226</v>
      </c>
      <c r="C1026" s="216"/>
      <c r="D1026" s="216"/>
      <c r="E1026" s="216" t="s">
        <v>916</v>
      </c>
      <c r="F1026" s="216" t="s">
        <v>1854</v>
      </c>
      <c r="G1026" s="182"/>
      <c r="H1026" s="193"/>
      <c r="I1026" s="190"/>
    </row>
    <row r="1027" spans="1:9" ht="72" thickBot="1">
      <c r="A1027" s="216" t="s">
        <v>1227</v>
      </c>
      <c r="B1027" s="216" t="s">
        <v>1228</v>
      </c>
      <c r="C1027" s="216" t="s">
        <v>1229</v>
      </c>
      <c r="D1027" s="216" t="s">
        <v>1224</v>
      </c>
      <c r="E1027" s="216" t="s">
        <v>891</v>
      </c>
      <c r="F1027" s="216">
        <v>3</v>
      </c>
      <c r="G1027" s="182" t="s">
        <v>473</v>
      </c>
      <c r="H1027" s="191" t="s">
        <v>1220</v>
      </c>
      <c r="I1027" s="190"/>
    </row>
    <row r="1028" spans="1:9" ht="57.75" thickBot="1">
      <c r="A1028" s="216" t="s">
        <v>1230</v>
      </c>
      <c r="B1028" s="216" t="s">
        <v>1231</v>
      </c>
      <c r="C1028" s="216" t="s">
        <v>1232</v>
      </c>
      <c r="D1028" s="216" t="s">
        <v>1122</v>
      </c>
      <c r="E1028" s="216" t="s">
        <v>891</v>
      </c>
      <c r="F1028" s="216">
        <v>3</v>
      </c>
      <c r="G1028" s="182" t="s">
        <v>1233</v>
      </c>
      <c r="H1028" s="191" t="s">
        <v>1220</v>
      </c>
      <c r="I1028" s="190"/>
    </row>
    <row r="1029" spans="1:9" ht="45.75" thickBot="1">
      <c r="A1029" s="216" t="s">
        <v>1234</v>
      </c>
      <c r="B1029" s="216" t="s">
        <v>1235</v>
      </c>
      <c r="C1029" s="216" t="s">
        <v>1236</v>
      </c>
      <c r="D1029" s="216" t="s">
        <v>1237</v>
      </c>
      <c r="E1029" s="216" t="s">
        <v>891</v>
      </c>
      <c r="F1029" s="216">
        <v>15</v>
      </c>
      <c r="G1029" s="182" t="s">
        <v>1238</v>
      </c>
      <c r="H1029" s="191" t="s">
        <v>1220</v>
      </c>
      <c r="I1029" s="190"/>
    </row>
    <row r="1030" spans="1:9" ht="45.75" thickBot="1">
      <c r="A1030" s="216" t="s">
        <v>1239</v>
      </c>
      <c r="B1030" s="216" t="s">
        <v>1240</v>
      </c>
      <c r="C1030" s="216" t="s">
        <v>1241</v>
      </c>
      <c r="D1030" s="216" t="s">
        <v>1237</v>
      </c>
      <c r="E1030" s="216" t="s">
        <v>891</v>
      </c>
      <c r="F1030" s="216">
        <v>15</v>
      </c>
      <c r="G1030" s="182" t="s">
        <v>1238</v>
      </c>
      <c r="H1030" s="191" t="s">
        <v>1220</v>
      </c>
      <c r="I1030" s="190"/>
    </row>
    <row r="1031" spans="1:9" ht="60" thickBot="1">
      <c r="A1031" s="216" t="s">
        <v>1242</v>
      </c>
      <c r="B1031" s="216" t="s">
        <v>1243</v>
      </c>
      <c r="C1031" s="216" t="s">
        <v>1244</v>
      </c>
      <c r="D1031" s="216" t="s">
        <v>1237</v>
      </c>
      <c r="E1031" s="216" t="s">
        <v>891</v>
      </c>
      <c r="F1031" s="216">
        <v>15</v>
      </c>
      <c r="G1031" s="182" t="s">
        <v>1238</v>
      </c>
      <c r="H1031" s="191" t="s">
        <v>1220</v>
      </c>
      <c r="I1031" s="190"/>
    </row>
    <row r="1032" spans="1:9" ht="29.25" thickBot="1">
      <c r="A1032" s="216" t="s">
        <v>1245</v>
      </c>
      <c r="B1032" s="216" t="s">
        <v>1246</v>
      </c>
      <c r="C1032" s="216" t="s">
        <v>1247</v>
      </c>
      <c r="D1032" s="216" t="s">
        <v>1237</v>
      </c>
      <c r="E1032" s="216" t="s">
        <v>891</v>
      </c>
      <c r="F1032" s="216">
        <v>3</v>
      </c>
      <c r="G1032" s="182" t="s">
        <v>1248</v>
      </c>
      <c r="H1032" s="191" t="s">
        <v>1220</v>
      </c>
      <c r="I1032" s="190"/>
    </row>
    <row r="1033" spans="1:9" ht="29.25" thickBot="1">
      <c r="A1033" s="216" t="s">
        <v>1249</v>
      </c>
      <c r="B1033" s="216" t="s">
        <v>1250</v>
      </c>
      <c r="C1033" s="216" t="s">
        <v>1251</v>
      </c>
      <c r="D1033" s="216" t="s">
        <v>1237</v>
      </c>
      <c r="E1033" s="216" t="s">
        <v>891</v>
      </c>
      <c r="F1033" s="216">
        <v>3</v>
      </c>
      <c r="G1033" s="182" t="s">
        <v>1248</v>
      </c>
      <c r="H1033" s="191" t="s">
        <v>1220</v>
      </c>
      <c r="I1033" s="190"/>
    </row>
    <row r="1034" spans="1:9" ht="29.25" thickBot="1">
      <c r="A1034" s="216" t="s">
        <v>1252</v>
      </c>
      <c r="B1034" s="216" t="s">
        <v>1253</v>
      </c>
      <c r="C1034" s="216" t="s">
        <v>1254</v>
      </c>
      <c r="D1034" s="216" t="s">
        <v>1237</v>
      </c>
      <c r="E1034" s="216" t="s">
        <v>891</v>
      </c>
      <c r="F1034" s="216">
        <v>9</v>
      </c>
      <c r="G1034" s="182" t="s">
        <v>1248</v>
      </c>
      <c r="H1034" s="191" t="s">
        <v>1220</v>
      </c>
      <c r="I1034" s="190"/>
    </row>
    <row r="1035" spans="1:9" ht="29.25" thickBot="1">
      <c r="A1035" s="216" t="s">
        <v>1255</v>
      </c>
      <c r="B1035" s="216" t="s">
        <v>1256</v>
      </c>
      <c r="C1035" s="216" t="s">
        <v>1257</v>
      </c>
      <c r="D1035" s="216" t="s">
        <v>1237</v>
      </c>
      <c r="E1035" s="216" t="s">
        <v>891</v>
      </c>
      <c r="F1035" s="216">
        <v>6</v>
      </c>
      <c r="G1035" s="182" t="s">
        <v>1238</v>
      </c>
      <c r="H1035" s="191" t="s">
        <v>1220</v>
      </c>
      <c r="I1035" s="190"/>
    </row>
    <row r="1036" spans="1:9" ht="43.5" thickBot="1">
      <c r="A1036" s="216" t="s">
        <v>1258</v>
      </c>
      <c r="B1036" s="216" t="s">
        <v>1259</v>
      </c>
      <c r="C1036" s="224" t="s">
        <v>1260</v>
      </c>
      <c r="D1036" s="216" t="s">
        <v>1261</v>
      </c>
      <c r="E1036" s="216" t="s">
        <v>891</v>
      </c>
      <c r="F1036" s="216" t="s">
        <v>1862</v>
      </c>
      <c r="G1036" s="182" t="s">
        <v>473</v>
      </c>
      <c r="H1036" s="193"/>
      <c r="I1036" s="190"/>
    </row>
    <row r="1037" spans="1:9" ht="15" thickBot="1">
      <c r="A1037" s="212"/>
      <c r="B1037" s="223" t="s">
        <v>1868</v>
      </c>
      <c r="C1037" s="210"/>
      <c r="D1037" s="210"/>
      <c r="E1037" s="210"/>
      <c r="F1037" s="210"/>
      <c r="G1037" s="175"/>
      <c r="H1037" s="177"/>
      <c r="I1037" s="190"/>
    </row>
    <row r="1038" spans="1:9" ht="74.25" thickBot="1">
      <c r="A1038" s="216" t="s">
        <v>406</v>
      </c>
      <c r="B1038" s="216" t="s">
        <v>1262</v>
      </c>
      <c r="C1038" s="216" t="s">
        <v>1263</v>
      </c>
      <c r="D1038" s="216" t="s">
        <v>633</v>
      </c>
      <c r="E1038" s="216" t="s">
        <v>1359</v>
      </c>
      <c r="F1038" s="225" t="s">
        <v>1268</v>
      </c>
      <c r="G1038" s="182" t="s">
        <v>1265</v>
      </c>
      <c r="H1038" s="191"/>
      <c r="I1038" s="190"/>
    </row>
    <row r="1039" spans="1:9" ht="74.25" thickBot="1">
      <c r="A1039" s="216" t="s">
        <v>1225</v>
      </c>
      <c r="B1039" s="216" t="s">
        <v>1266</v>
      </c>
      <c r="C1039" s="216" t="s">
        <v>1267</v>
      </c>
      <c r="D1039" s="216" t="s">
        <v>633</v>
      </c>
      <c r="E1039" s="216" t="s">
        <v>1359</v>
      </c>
      <c r="F1039" s="225" t="s">
        <v>1268</v>
      </c>
      <c r="G1039" s="182" t="s">
        <v>1269</v>
      </c>
      <c r="H1039" s="191"/>
      <c r="I1039" s="190"/>
    </row>
    <row r="1040" spans="1:9" ht="60" thickBot="1">
      <c r="A1040" s="216" t="s">
        <v>1258</v>
      </c>
      <c r="B1040" s="216" t="s">
        <v>1274</v>
      </c>
      <c r="C1040" s="216" t="s">
        <v>1275</v>
      </c>
      <c r="D1040" s="216" t="s">
        <v>633</v>
      </c>
      <c r="E1040" s="216" t="s">
        <v>1359</v>
      </c>
      <c r="F1040" s="216" t="s">
        <v>1288</v>
      </c>
      <c r="G1040" s="182" t="s">
        <v>1277</v>
      </c>
      <c r="H1040" s="191"/>
      <c r="I1040" s="190"/>
    </row>
    <row r="1041" spans="1:9" ht="15" thickBot="1">
      <c r="A1041" s="212"/>
      <c r="B1041" s="223" t="s">
        <v>1278</v>
      </c>
      <c r="C1041" s="210"/>
      <c r="D1041" s="210"/>
      <c r="E1041" s="210"/>
      <c r="F1041" s="210"/>
      <c r="G1041" s="175"/>
      <c r="H1041" s="177"/>
      <c r="I1041" s="190"/>
    </row>
    <row r="1042" spans="1:9" ht="43.5" thickBot="1">
      <c r="A1042" s="216" t="s">
        <v>406</v>
      </c>
      <c r="B1042" s="216" t="s">
        <v>1279</v>
      </c>
      <c r="C1042" s="216" t="s">
        <v>1280</v>
      </c>
      <c r="D1042" s="216" t="s">
        <v>1224</v>
      </c>
      <c r="E1042" s="216" t="s">
        <v>891</v>
      </c>
      <c r="F1042" s="216" t="s">
        <v>1936</v>
      </c>
      <c r="G1042" s="182" t="s">
        <v>469</v>
      </c>
      <c r="H1042" s="191"/>
      <c r="I1042" s="190"/>
    </row>
    <row r="1043" spans="1:9" ht="29.25" thickBot="1">
      <c r="A1043" s="216" t="s">
        <v>1225</v>
      </c>
      <c r="B1043" s="216" t="s">
        <v>1281</v>
      </c>
      <c r="C1043" s="216" t="s">
        <v>390</v>
      </c>
      <c r="D1043" s="216" t="s">
        <v>1224</v>
      </c>
      <c r="E1043" s="216" t="s">
        <v>891</v>
      </c>
      <c r="F1043" s="216" t="s">
        <v>1870</v>
      </c>
      <c r="G1043" s="182" t="s">
        <v>419</v>
      </c>
      <c r="H1043" s="191"/>
      <c r="I1043" s="190"/>
    </row>
    <row r="1044" spans="1:9" ht="31.5" thickBot="1">
      <c r="A1044" s="216" t="s">
        <v>1258</v>
      </c>
      <c r="B1044" s="216" t="s">
        <v>1282</v>
      </c>
      <c r="C1044" s="216" t="s">
        <v>1283</v>
      </c>
      <c r="D1044" s="216" t="s">
        <v>1284</v>
      </c>
      <c r="E1044" s="216" t="s">
        <v>891</v>
      </c>
      <c r="F1044" s="216" t="s">
        <v>1901</v>
      </c>
      <c r="G1044" s="182" t="s">
        <v>1285</v>
      </c>
      <c r="H1044" s="191"/>
      <c r="I1044" s="195"/>
    </row>
    <row r="1045" spans="1:9" ht="15.75" customHeight="1" thickBot="1">
      <c r="A1045" s="215"/>
      <c r="B1045" s="226" t="s">
        <v>1297</v>
      </c>
      <c r="C1045" s="226"/>
      <c r="D1045" s="226"/>
      <c r="E1045" s="226"/>
      <c r="F1045" s="226"/>
      <c r="G1045" s="196"/>
      <c r="H1045" s="196"/>
      <c r="I1045" s="197"/>
    </row>
    <row r="1046" spans="1:9" ht="15" thickBot="1">
      <c r="A1046" s="212"/>
      <c r="B1046" s="223" t="s">
        <v>566</v>
      </c>
      <c r="C1046" s="210"/>
      <c r="D1046" s="210"/>
      <c r="E1046" s="210"/>
      <c r="F1046" s="210"/>
      <c r="G1046" s="175"/>
      <c r="H1046" s="177"/>
      <c r="I1046" s="190"/>
    </row>
    <row r="1047" spans="1:9" ht="15" thickBot="1">
      <c r="A1047" s="216" t="s">
        <v>406</v>
      </c>
      <c r="B1047" s="216" t="s">
        <v>567</v>
      </c>
      <c r="C1047" s="216"/>
      <c r="D1047" s="216"/>
      <c r="E1047" s="216" t="s">
        <v>891</v>
      </c>
      <c r="F1047" s="216" t="s">
        <v>1901</v>
      </c>
      <c r="G1047" s="182"/>
      <c r="H1047" s="192"/>
      <c r="I1047" s="190"/>
    </row>
    <row r="1048" spans="1:9" ht="29.25" thickBot="1">
      <c r="A1048" s="216" t="s">
        <v>568</v>
      </c>
      <c r="B1048" s="216" t="s">
        <v>569</v>
      </c>
      <c r="C1048" s="216" t="s">
        <v>570</v>
      </c>
      <c r="D1048" s="216" t="s">
        <v>297</v>
      </c>
      <c r="E1048" s="216" t="s">
        <v>891</v>
      </c>
      <c r="F1048" s="216">
        <v>2</v>
      </c>
      <c r="G1048" s="182" t="s">
        <v>465</v>
      </c>
      <c r="H1048" s="191" t="s">
        <v>1220</v>
      </c>
      <c r="I1048" s="190"/>
    </row>
    <row r="1049" spans="1:9" ht="60" thickBot="1">
      <c r="A1049" s="216" t="s">
        <v>1221</v>
      </c>
      <c r="B1049" s="216" t="s">
        <v>1222</v>
      </c>
      <c r="C1049" s="216" t="s">
        <v>1223</v>
      </c>
      <c r="D1049" s="216" t="s">
        <v>1224</v>
      </c>
      <c r="E1049" s="216" t="s">
        <v>891</v>
      </c>
      <c r="F1049" s="216">
        <v>6</v>
      </c>
      <c r="G1049" s="182" t="s">
        <v>468</v>
      </c>
      <c r="H1049" s="191" t="s">
        <v>1220</v>
      </c>
      <c r="I1049" s="190"/>
    </row>
    <row r="1050" spans="1:9" ht="15" thickBot="1">
      <c r="A1050" s="216" t="s">
        <v>1225</v>
      </c>
      <c r="B1050" s="216" t="s">
        <v>1226</v>
      </c>
      <c r="C1050" s="216"/>
      <c r="D1050" s="216"/>
      <c r="E1050" s="216" t="s">
        <v>916</v>
      </c>
      <c r="F1050" s="216" t="s">
        <v>1854</v>
      </c>
      <c r="G1050" s="182"/>
      <c r="H1050" s="193"/>
      <c r="I1050" s="190"/>
    </row>
    <row r="1051" spans="1:9" ht="72" thickBot="1">
      <c r="A1051" s="216" t="s">
        <v>1227</v>
      </c>
      <c r="B1051" s="216" t="s">
        <v>1228</v>
      </c>
      <c r="C1051" s="216" t="s">
        <v>1229</v>
      </c>
      <c r="D1051" s="216" t="s">
        <v>1224</v>
      </c>
      <c r="E1051" s="216" t="s">
        <v>891</v>
      </c>
      <c r="F1051" s="216">
        <v>3</v>
      </c>
      <c r="G1051" s="182" t="s">
        <v>473</v>
      </c>
      <c r="H1051" s="191" t="s">
        <v>1220</v>
      </c>
      <c r="I1051" s="190"/>
    </row>
    <row r="1052" spans="1:9" ht="57.75" thickBot="1">
      <c r="A1052" s="216" t="s">
        <v>1230</v>
      </c>
      <c r="B1052" s="216" t="s">
        <v>1231</v>
      </c>
      <c r="C1052" s="216" t="s">
        <v>1232</v>
      </c>
      <c r="D1052" s="216" t="s">
        <v>1122</v>
      </c>
      <c r="E1052" s="216" t="s">
        <v>891</v>
      </c>
      <c r="F1052" s="216">
        <v>3</v>
      </c>
      <c r="G1052" s="182" t="s">
        <v>1233</v>
      </c>
      <c r="H1052" s="191" t="s">
        <v>1220</v>
      </c>
      <c r="I1052" s="190"/>
    </row>
    <row r="1053" spans="1:9" ht="45.75" thickBot="1">
      <c r="A1053" s="216" t="s">
        <v>1234</v>
      </c>
      <c r="B1053" s="216" t="s">
        <v>1235</v>
      </c>
      <c r="C1053" s="216" t="s">
        <v>1236</v>
      </c>
      <c r="D1053" s="216" t="s">
        <v>1237</v>
      </c>
      <c r="E1053" s="216" t="s">
        <v>891</v>
      </c>
      <c r="F1053" s="216">
        <v>15</v>
      </c>
      <c r="G1053" s="182" t="s">
        <v>1238</v>
      </c>
      <c r="H1053" s="191" t="s">
        <v>1220</v>
      </c>
      <c r="I1053" s="190"/>
    </row>
    <row r="1054" spans="1:9" ht="45.75" thickBot="1">
      <c r="A1054" s="216" t="s">
        <v>1239</v>
      </c>
      <c r="B1054" s="216" t="s">
        <v>1240</v>
      </c>
      <c r="C1054" s="216" t="s">
        <v>1241</v>
      </c>
      <c r="D1054" s="216" t="s">
        <v>1237</v>
      </c>
      <c r="E1054" s="216" t="s">
        <v>891</v>
      </c>
      <c r="F1054" s="216">
        <v>15</v>
      </c>
      <c r="G1054" s="182" t="s">
        <v>1238</v>
      </c>
      <c r="H1054" s="191" t="s">
        <v>1220</v>
      </c>
      <c r="I1054" s="190"/>
    </row>
    <row r="1055" spans="1:9" ht="60" thickBot="1">
      <c r="A1055" s="216" t="s">
        <v>1242</v>
      </c>
      <c r="B1055" s="216" t="s">
        <v>1243</v>
      </c>
      <c r="C1055" s="216" t="s">
        <v>1244</v>
      </c>
      <c r="D1055" s="216" t="s">
        <v>1237</v>
      </c>
      <c r="E1055" s="216" t="s">
        <v>891</v>
      </c>
      <c r="F1055" s="216">
        <v>15</v>
      </c>
      <c r="G1055" s="182" t="s">
        <v>1238</v>
      </c>
      <c r="H1055" s="191" t="s">
        <v>1220</v>
      </c>
      <c r="I1055" s="190"/>
    </row>
    <row r="1056" spans="1:9" ht="29.25" thickBot="1">
      <c r="A1056" s="216" t="s">
        <v>1245</v>
      </c>
      <c r="B1056" s="216" t="s">
        <v>1246</v>
      </c>
      <c r="C1056" s="216" t="s">
        <v>1247</v>
      </c>
      <c r="D1056" s="216" t="s">
        <v>1237</v>
      </c>
      <c r="E1056" s="216" t="s">
        <v>891</v>
      </c>
      <c r="F1056" s="216">
        <v>3</v>
      </c>
      <c r="G1056" s="182" t="s">
        <v>1248</v>
      </c>
      <c r="H1056" s="191" t="s">
        <v>1220</v>
      </c>
      <c r="I1056" s="190"/>
    </row>
    <row r="1057" spans="1:9" ht="29.25" thickBot="1">
      <c r="A1057" s="216" t="s">
        <v>1249</v>
      </c>
      <c r="B1057" s="216" t="s">
        <v>1250</v>
      </c>
      <c r="C1057" s="216" t="s">
        <v>1251</v>
      </c>
      <c r="D1057" s="216" t="s">
        <v>1237</v>
      </c>
      <c r="E1057" s="216" t="s">
        <v>891</v>
      </c>
      <c r="F1057" s="216">
        <v>3</v>
      </c>
      <c r="G1057" s="182" t="s">
        <v>1248</v>
      </c>
      <c r="H1057" s="191" t="s">
        <v>1220</v>
      </c>
      <c r="I1057" s="190"/>
    </row>
    <row r="1058" spans="1:9" ht="29.25" thickBot="1">
      <c r="A1058" s="216" t="s">
        <v>1252</v>
      </c>
      <c r="B1058" s="216" t="s">
        <v>1253</v>
      </c>
      <c r="C1058" s="216" t="s">
        <v>1254</v>
      </c>
      <c r="D1058" s="216" t="s">
        <v>1237</v>
      </c>
      <c r="E1058" s="216" t="s">
        <v>891</v>
      </c>
      <c r="F1058" s="216">
        <v>9</v>
      </c>
      <c r="G1058" s="182" t="s">
        <v>1248</v>
      </c>
      <c r="H1058" s="191" t="s">
        <v>1220</v>
      </c>
      <c r="I1058" s="190"/>
    </row>
    <row r="1059" spans="1:9" ht="29.25" thickBot="1">
      <c r="A1059" s="216" t="s">
        <v>1255</v>
      </c>
      <c r="B1059" s="216" t="s">
        <v>1256</v>
      </c>
      <c r="C1059" s="216" t="s">
        <v>1257</v>
      </c>
      <c r="D1059" s="216" t="s">
        <v>1237</v>
      </c>
      <c r="E1059" s="216" t="s">
        <v>891</v>
      </c>
      <c r="F1059" s="216">
        <v>6</v>
      </c>
      <c r="G1059" s="182" t="s">
        <v>1238</v>
      </c>
      <c r="H1059" s="191" t="s">
        <v>1220</v>
      </c>
      <c r="I1059" s="190"/>
    </row>
    <row r="1060" spans="1:9" ht="43.5" thickBot="1">
      <c r="A1060" s="216" t="s">
        <v>1258</v>
      </c>
      <c r="B1060" s="216" t="s">
        <v>1259</v>
      </c>
      <c r="C1060" s="224" t="s">
        <v>1260</v>
      </c>
      <c r="D1060" s="216" t="s">
        <v>1261</v>
      </c>
      <c r="E1060" s="216" t="s">
        <v>891</v>
      </c>
      <c r="F1060" s="216" t="s">
        <v>1862</v>
      </c>
      <c r="G1060" s="182" t="s">
        <v>473</v>
      </c>
      <c r="H1060" s="193"/>
      <c r="I1060" s="190"/>
    </row>
    <row r="1061" spans="1:9" ht="15" thickBot="1">
      <c r="A1061" s="212"/>
      <c r="B1061" s="223" t="s">
        <v>1868</v>
      </c>
      <c r="C1061" s="210"/>
      <c r="D1061" s="210"/>
      <c r="E1061" s="210"/>
      <c r="F1061" s="210"/>
      <c r="G1061" s="175"/>
      <c r="H1061" s="177"/>
      <c r="I1061" s="190"/>
    </row>
    <row r="1062" spans="1:9" ht="74.25" thickBot="1">
      <c r="A1062" s="216" t="s">
        <v>406</v>
      </c>
      <c r="B1062" s="216" t="s">
        <v>1262</v>
      </c>
      <c r="C1062" s="216" t="s">
        <v>1263</v>
      </c>
      <c r="D1062" s="216" t="s">
        <v>633</v>
      </c>
      <c r="E1062" s="216" t="s">
        <v>1359</v>
      </c>
      <c r="F1062" s="225" t="s">
        <v>481</v>
      </c>
      <c r="G1062" s="182" t="s">
        <v>1265</v>
      </c>
      <c r="H1062" s="191"/>
      <c r="I1062" s="190"/>
    </row>
    <row r="1063" spans="1:9" ht="74.25" thickBot="1">
      <c r="A1063" s="216" t="s">
        <v>1225</v>
      </c>
      <c r="B1063" s="216" t="s">
        <v>1266</v>
      </c>
      <c r="C1063" s="216" t="s">
        <v>1267</v>
      </c>
      <c r="D1063" s="216" t="s">
        <v>633</v>
      </c>
      <c r="E1063" s="216" t="s">
        <v>1359</v>
      </c>
      <c r="F1063" s="225" t="s">
        <v>1291</v>
      </c>
      <c r="G1063" s="182" t="s">
        <v>1269</v>
      </c>
      <c r="H1063" s="191"/>
      <c r="I1063" s="190"/>
    </row>
    <row r="1064" spans="1:9" ht="60" thickBot="1">
      <c r="A1064" s="216" t="s">
        <v>1258</v>
      </c>
      <c r="B1064" s="216" t="s">
        <v>1274</v>
      </c>
      <c r="C1064" s="216" t="s">
        <v>1275</v>
      </c>
      <c r="D1064" s="216" t="s">
        <v>633</v>
      </c>
      <c r="E1064" s="216" t="s">
        <v>1359</v>
      </c>
      <c r="F1064" s="216" t="s">
        <v>1288</v>
      </c>
      <c r="G1064" s="182" t="s">
        <v>1277</v>
      </c>
      <c r="H1064" s="191"/>
      <c r="I1064" s="190"/>
    </row>
    <row r="1065" spans="1:9" ht="15" thickBot="1">
      <c r="A1065" s="212"/>
      <c r="B1065" s="223" t="s">
        <v>1278</v>
      </c>
      <c r="C1065" s="210"/>
      <c r="D1065" s="210"/>
      <c r="E1065" s="210"/>
      <c r="F1065" s="210"/>
      <c r="G1065" s="175"/>
      <c r="H1065" s="177"/>
      <c r="I1065" s="190"/>
    </row>
    <row r="1066" spans="1:9" ht="43.5" thickBot="1">
      <c r="A1066" s="216" t="s">
        <v>406</v>
      </c>
      <c r="B1066" s="216" t="s">
        <v>1279</v>
      </c>
      <c r="C1066" s="216" t="s">
        <v>1280</v>
      </c>
      <c r="D1066" s="216" t="s">
        <v>1224</v>
      </c>
      <c r="E1066" s="216" t="s">
        <v>891</v>
      </c>
      <c r="F1066" s="216" t="s">
        <v>1936</v>
      </c>
      <c r="G1066" s="182" t="s">
        <v>469</v>
      </c>
      <c r="H1066" s="191"/>
      <c r="I1066" s="190"/>
    </row>
    <row r="1067" spans="1:9" ht="29.25" thickBot="1">
      <c r="A1067" s="216" t="s">
        <v>1225</v>
      </c>
      <c r="B1067" s="216" t="s">
        <v>1281</v>
      </c>
      <c r="C1067" s="216" t="s">
        <v>390</v>
      </c>
      <c r="D1067" s="216" t="s">
        <v>1224</v>
      </c>
      <c r="E1067" s="216" t="s">
        <v>891</v>
      </c>
      <c r="F1067" s="216" t="s">
        <v>1870</v>
      </c>
      <c r="G1067" s="182" t="s">
        <v>419</v>
      </c>
      <c r="H1067" s="191"/>
      <c r="I1067" s="190"/>
    </row>
    <row r="1068" spans="1:9" ht="31.5" thickBot="1">
      <c r="A1068" s="216" t="s">
        <v>1258</v>
      </c>
      <c r="B1068" s="216" t="s">
        <v>1282</v>
      </c>
      <c r="C1068" s="216" t="s">
        <v>1283</v>
      </c>
      <c r="D1068" s="216" t="s">
        <v>1284</v>
      </c>
      <c r="E1068" s="216" t="s">
        <v>891</v>
      </c>
      <c r="F1068" s="216" t="s">
        <v>1901</v>
      </c>
      <c r="G1068" s="182" t="s">
        <v>1285</v>
      </c>
      <c r="H1068" s="191"/>
      <c r="I1068" s="195"/>
    </row>
    <row r="1069" spans="1:9" ht="15.75" customHeight="1" thickBot="1">
      <c r="A1069" s="215"/>
      <c r="B1069" s="226" t="s">
        <v>1298</v>
      </c>
      <c r="C1069" s="226"/>
      <c r="D1069" s="226"/>
      <c r="E1069" s="226"/>
      <c r="F1069" s="226"/>
      <c r="G1069" s="196"/>
      <c r="H1069" s="196"/>
      <c r="I1069" s="197"/>
    </row>
    <row r="1070" spans="1:9" ht="15" thickBot="1">
      <c r="A1070" s="212"/>
      <c r="B1070" s="223" t="s">
        <v>566</v>
      </c>
      <c r="C1070" s="210"/>
      <c r="D1070" s="210"/>
      <c r="E1070" s="210"/>
      <c r="F1070" s="210"/>
      <c r="G1070" s="175"/>
      <c r="H1070" s="177"/>
      <c r="I1070" s="190"/>
    </row>
    <row r="1071" spans="1:9" ht="15" thickBot="1">
      <c r="A1071" s="216" t="s">
        <v>406</v>
      </c>
      <c r="B1071" s="216" t="s">
        <v>567</v>
      </c>
      <c r="C1071" s="216"/>
      <c r="D1071" s="216"/>
      <c r="E1071" s="216" t="s">
        <v>891</v>
      </c>
      <c r="F1071" s="216" t="s">
        <v>1901</v>
      </c>
      <c r="G1071" s="182"/>
      <c r="H1071" s="192"/>
      <c r="I1071" s="190"/>
    </row>
    <row r="1072" spans="1:9" ht="29.25" thickBot="1">
      <c r="A1072" s="216" t="s">
        <v>568</v>
      </c>
      <c r="B1072" s="216" t="s">
        <v>569</v>
      </c>
      <c r="C1072" s="216" t="s">
        <v>570</v>
      </c>
      <c r="D1072" s="216" t="s">
        <v>297</v>
      </c>
      <c r="E1072" s="216" t="s">
        <v>891</v>
      </c>
      <c r="F1072" s="216">
        <v>2</v>
      </c>
      <c r="G1072" s="182" t="s">
        <v>465</v>
      </c>
      <c r="H1072" s="191"/>
      <c r="I1072" s="190"/>
    </row>
    <row r="1073" spans="1:9" ht="60" thickBot="1">
      <c r="A1073" s="216" t="s">
        <v>1221</v>
      </c>
      <c r="B1073" s="216" t="s">
        <v>1222</v>
      </c>
      <c r="C1073" s="216" t="s">
        <v>1223</v>
      </c>
      <c r="D1073" s="216" t="s">
        <v>1224</v>
      </c>
      <c r="E1073" s="216" t="s">
        <v>891</v>
      </c>
      <c r="F1073" s="216">
        <v>6</v>
      </c>
      <c r="G1073" s="182" t="s">
        <v>468</v>
      </c>
      <c r="H1073" s="191"/>
      <c r="I1073" s="190"/>
    </row>
    <row r="1074" spans="1:9" ht="15" thickBot="1">
      <c r="A1074" s="216" t="s">
        <v>1225</v>
      </c>
      <c r="B1074" s="216" t="s">
        <v>1226</v>
      </c>
      <c r="C1074" s="216"/>
      <c r="D1074" s="216"/>
      <c r="E1074" s="216" t="s">
        <v>916</v>
      </c>
      <c r="F1074" s="216" t="s">
        <v>914</v>
      </c>
      <c r="G1074" s="182"/>
      <c r="H1074" s="193"/>
      <c r="I1074" s="190"/>
    </row>
    <row r="1075" spans="1:9" ht="72" thickBot="1">
      <c r="A1075" s="216" t="s">
        <v>1227</v>
      </c>
      <c r="B1075" s="216" t="s">
        <v>1228</v>
      </c>
      <c r="C1075" s="216" t="s">
        <v>1229</v>
      </c>
      <c r="D1075" s="216" t="s">
        <v>1224</v>
      </c>
      <c r="E1075" s="216" t="s">
        <v>891</v>
      </c>
      <c r="F1075" s="216">
        <v>4</v>
      </c>
      <c r="G1075" s="182" t="s">
        <v>473</v>
      </c>
      <c r="H1075" s="191" t="s">
        <v>1220</v>
      </c>
      <c r="I1075" s="190"/>
    </row>
    <row r="1076" spans="1:9" ht="57.75" thickBot="1">
      <c r="A1076" s="216" t="s">
        <v>1230</v>
      </c>
      <c r="B1076" s="216" t="s">
        <v>1231</v>
      </c>
      <c r="C1076" s="216" t="s">
        <v>1232</v>
      </c>
      <c r="D1076" s="216" t="s">
        <v>1122</v>
      </c>
      <c r="E1076" s="216" t="s">
        <v>891</v>
      </c>
      <c r="F1076" s="216">
        <v>4</v>
      </c>
      <c r="G1076" s="182" t="s">
        <v>1233</v>
      </c>
      <c r="H1076" s="191" t="s">
        <v>1220</v>
      </c>
      <c r="I1076" s="190"/>
    </row>
    <row r="1077" spans="1:9" ht="45.75" thickBot="1">
      <c r="A1077" s="216" t="s">
        <v>1234</v>
      </c>
      <c r="B1077" s="216" t="s">
        <v>1235</v>
      </c>
      <c r="C1077" s="216" t="s">
        <v>1236</v>
      </c>
      <c r="D1077" s="216" t="s">
        <v>1237</v>
      </c>
      <c r="E1077" s="216" t="s">
        <v>891</v>
      </c>
      <c r="F1077" s="216">
        <v>20</v>
      </c>
      <c r="G1077" s="182" t="s">
        <v>1238</v>
      </c>
      <c r="H1077" s="191" t="s">
        <v>1220</v>
      </c>
      <c r="I1077" s="190"/>
    </row>
    <row r="1078" spans="1:9" ht="45.75" thickBot="1">
      <c r="A1078" s="216" t="s">
        <v>1239</v>
      </c>
      <c r="B1078" s="216" t="s">
        <v>1240</v>
      </c>
      <c r="C1078" s="216" t="s">
        <v>1241</v>
      </c>
      <c r="D1078" s="216" t="s">
        <v>1237</v>
      </c>
      <c r="E1078" s="216" t="s">
        <v>891</v>
      </c>
      <c r="F1078" s="216">
        <v>20</v>
      </c>
      <c r="G1078" s="182" t="s">
        <v>1238</v>
      </c>
      <c r="H1078" s="191" t="s">
        <v>1220</v>
      </c>
      <c r="I1078" s="190"/>
    </row>
    <row r="1079" spans="1:9" ht="60" thickBot="1">
      <c r="A1079" s="216" t="s">
        <v>1242</v>
      </c>
      <c r="B1079" s="216" t="s">
        <v>1243</v>
      </c>
      <c r="C1079" s="216" t="s">
        <v>1244</v>
      </c>
      <c r="D1079" s="216" t="s">
        <v>1237</v>
      </c>
      <c r="E1079" s="216" t="s">
        <v>891</v>
      </c>
      <c r="F1079" s="216">
        <v>20</v>
      </c>
      <c r="G1079" s="182" t="s">
        <v>1238</v>
      </c>
      <c r="H1079" s="191" t="s">
        <v>1220</v>
      </c>
      <c r="I1079" s="190"/>
    </row>
    <row r="1080" spans="1:9" ht="29.25" thickBot="1">
      <c r="A1080" s="216" t="s">
        <v>1245</v>
      </c>
      <c r="B1080" s="216" t="s">
        <v>1246</v>
      </c>
      <c r="C1080" s="216" t="s">
        <v>1247</v>
      </c>
      <c r="D1080" s="216" t="s">
        <v>1237</v>
      </c>
      <c r="E1080" s="216" t="s">
        <v>891</v>
      </c>
      <c r="F1080" s="216">
        <v>4</v>
      </c>
      <c r="G1080" s="182" t="s">
        <v>1248</v>
      </c>
      <c r="H1080" s="191" t="s">
        <v>1220</v>
      </c>
      <c r="I1080" s="190"/>
    </row>
    <row r="1081" spans="1:9" ht="29.25" thickBot="1">
      <c r="A1081" s="216" t="s">
        <v>1249</v>
      </c>
      <c r="B1081" s="216" t="s">
        <v>1250</v>
      </c>
      <c r="C1081" s="216" t="s">
        <v>1251</v>
      </c>
      <c r="D1081" s="216" t="s">
        <v>1237</v>
      </c>
      <c r="E1081" s="216" t="s">
        <v>891</v>
      </c>
      <c r="F1081" s="216">
        <v>4</v>
      </c>
      <c r="G1081" s="182" t="s">
        <v>1248</v>
      </c>
      <c r="H1081" s="191" t="s">
        <v>1220</v>
      </c>
      <c r="I1081" s="190"/>
    </row>
    <row r="1082" spans="1:9" ht="29.25" thickBot="1">
      <c r="A1082" s="216" t="s">
        <v>1252</v>
      </c>
      <c r="B1082" s="216" t="s">
        <v>1253</v>
      </c>
      <c r="C1082" s="216" t="s">
        <v>1254</v>
      </c>
      <c r="D1082" s="216" t="s">
        <v>1237</v>
      </c>
      <c r="E1082" s="216" t="s">
        <v>891</v>
      </c>
      <c r="F1082" s="216">
        <v>12</v>
      </c>
      <c r="G1082" s="182" t="s">
        <v>1248</v>
      </c>
      <c r="H1082" s="191" t="s">
        <v>1220</v>
      </c>
      <c r="I1082" s="190"/>
    </row>
    <row r="1083" spans="1:9" ht="29.25" thickBot="1">
      <c r="A1083" s="216" t="s">
        <v>1255</v>
      </c>
      <c r="B1083" s="216" t="s">
        <v>1256</v>
      </c>
      <c r="C1083" s="216" t="s">
        <v>1257</v>
      </c>
      <c r="D1083" s="216" t="s">
        <v>1237</v>
      </c>
      <c r="E1083" s="216" t="s">
        <v>891</v>
      </c>
      <c r="F1083" s="216">
        <v>8</v>
      </c>
      <c r="G1083" s="182" t="s">
        <v>1238</v>
      </c>
      <c r="H1083" s="191" t="s">
        <v>1220</v>
      </c>
      <c r="I1083" s="190"/>
    </row>
    <row r="1084" spans="1:9" ht="43.5" thickBot="1">
      <c r="A1084" s="216" t="s">
        <v>1258</v>
      </c>
      <c r="B1084" s="216" t="s">
        <v>1259</v>
      </c>
      <c r="C1084" s="224" t="s">
        <v>1260</v>
      </c>
      <c r="D1084" s="216" t="s">
        <v>1261</v>
      </c>
      <c r="E1084" s="216" t="s">
        <v>891</v>
      </c>
      <c r="F1084" s="216" t="s">
        <v>1854</v>
      </c>
      <c r="G1084" s="182" t="s">
        <v>473</v>
      </c>
      <c r="H1084" s="193"/>
      <c r="I1084" s="190"/>
    </row>
    <row r="1085" spans="1:9" ht="15" thickBot="1">
      <c r="A1085" s="212"/>
      <c r="B1085" s="223" t="s">
        <v>1868</v>
      </c>
      <c r="C1085" s="210"/>
      <c r="D1085" s="210"/>
      <c r="E1085" s="210"/>
      <c r="F1085" s="210"/>
      <c r="G1085" s="175"/>
      <c r="H1085" s="177"/>
      <c r="I1085" s="190"/>
    </row>
    <row r="1086" spans="1:9" ht="74.25" thickBot="1">
      <c r="A1086" s="216" t="s">
        <v>406</v>
      </c>
      <c r="B1086" s="216" t="s">
        <v>1262</v>
      </c>
      <c r="C1086" s="216" t="s">
        <v>1263</v>
      </c>
      <c r="D1086" s="216" t="s">
        <v>633</v>
      </c>
      <c r="E1086" s="216" t="s">
        <v>1359</v>
      </c>
      <c r="F1086" s="225" t="s">
        <v>1299</v>
      </c>
      <c r="G1086" s="182" t="s">
        <v>1265</v>
      </c>
      <c r="H1086" s="191"/>
      <c r="I1086" s="190"/>
    </row>
    <row r="1087" spans="1:9" ht="74.25" thickBot="1">
      <c r="A1087" s="216" t="s">
        <v>1225</v>
      </c>
      <c r="B1087" s="216" t="s">
        <v>1266</v>
      </c>
      <c r="C1087" s="216" t="s">
        <v>1267</v>
      </c>
      <c r="D1087" s="216" t="s">
        <v>633</v>
      </c>
      <c r="E1087" s="216" t="s">
        <v>1359</v>
      </c>
      <c r="F1087" s="225" t="s">
        <v>1300</v>
      </c>
      <c r="G1087" s="182" t="s">
        <v>1269</v>
      </c>
      <c r="H1087" s="191"/>
      <c r="I1087" s="190"/>
    </row>
    <row r="1088" spans="1:9" ht="60" thickBot="1">
      <c r="A1088" s="216" t="s">
        <v>1258</v>
      </c>
      <c r="B1088" s="216" t="s">
        <v>1274</v>
      </c>
      <c r="C1088" s="216" t="s">
        <v>1275</v>
      </c>
      <c r="D1088" s="216" t="s">
        <v>633</v>
      </c>
      <c r="E1088" s="216" t="s">
        <v>1359</v>
      </c>
      <c r="F1088" s="216" t="s">
        <v>1288</v>
      </c>
      <c r="G1088" s="182" t="s">
        <v>1277</v>
      </c>
      <c r="H1088" s="191"/>
      <c r="I1088" s="190"/>
    </row>
    <row r="1089" spans="1:9" ht="15" thickBot="1">
      <c r="A1089" s="212"/>
      <c r="B1089" s="223" t="s">
        <v>1278</v>
      </c>
      <c r="C1089" s="210"/>
      <c r="D1089" s="210"/>
      <c r="E1089" s="210"/>
      <c r="F1089" s="210"/>
      <c r="G1089" s="175"/>
      <c r="H1089" s="177"/>
      <c r="I1089" s="190"/>
    </row>
    <row r="1090" spans="1:9" ht="43.5" thickBot="1">
      <c r="A1090" s="216" t="s">
        <v>406</v>
      </c>
      <c r="B1090" s="216" t="s">
        <v>1279</v>
      </c>
      <c r="C1090" s="216" t="s">
        <v>1280</v>
      </c>
      <c r="D1090" s="216" t="s">
        <v>1224</v>
      </c>
      <c r="E1090" s="216" t="s">
        <v>891</v>
      </c>
      <c r="F1090" s="216" t="s">
        <v>1974</v>
      </c>
      <c r="G1090" s="182" t="s">
        <v>469</v>
      </c>
      <c r="H1090" s="191"/>
      <c r="I1090" s="190"/>
    </row>
    <row r="1091" spans="1:9" ht="29.25" thickBot="1">
      <c r="A1091" s="216" t="s">
        <v>1225</v>
      </c>
      <c r="B1091" s="216" t="s">
        <v>1281</v>
      </c>
      <c r="C1091" s="216" t="s">
        <v>390</v>
      </c>
      <c r="D1091" s="216" t="s">
        <v>1224</v>
      </c>
      <c r="E1091" s="216" t="s">
        <v>891</v>
      </c>
      <c r="F1091" s="216" t="s">
        <v>1301</v>
      </c>
      <c r="G1091" s="182" t="s">
        <v>419</v>
      </c>
      <c r="H1091" s="191"/>
      <c r="I1091" s="190"/>
    </row>
    <row r="1092" spans="1:9" ht="31.5" thickBot="1">
      <c r="A1092" s="216" t="s">
        <v>1258</v>
      </c>
      <c r="B1092" s="216" t="s">
        <v>1282</v>
      </c>
      <c r="C1092" s="216" t="s">
        <v>1283</v>
      </c>
      <c r="D1092" s="216" t="s">
        <v>1284</v>
      </c>
      <c r="E1092" s="216" t="s">
        <v>891</v>
      </c>
      <c r="F1092" s="216" t="s">
        <v>1901</v>
      </c>
      <c r="G1092" s="182" t="s">
        <v>1285</v>
      </c>
      <c r="H1092" s="191"/>
      <c r="I1092" s="190"/>
    </row>
    <row r="1093" spans="1:9" ht="60.75" thickBot="1">
      <c r="A1093" s="216"/>
      <c r="B1093" s="228" t="s">
        <v>1439</v>
      </c>
      <c r="C1093" s="216"/>
      <c r="D1093" s="216"/>
      <c r="E1093" s="216"/>
      <c r="F1093" s="216"/>
      <c r="G1093" s="191"/>
      <c r="H1093" s="190"/>
    </row>
    <row r="1094" spans="1:9" ht="15.75" thickBot="1">
      <c r="A1094" s="215"/>
      <c r="B1094" s="227" t="s">
        <v>1303</v>
      </c>
      <c r="C1094" s="227"/>
      <c r="D1094" s="227"/>
      <c r="E1094" s="227"/>
      <c r="F1094" s="227"/>
      <c r="G1094" s="198"/>
      <c r="H1094" s="198"/>
      <c r="I1094" s="198"/>
    </row>
    <row r="1095" spans="1:9" ht="15.75" thickBot="1">
      <c r="A1095" s="220"/>
      <c r="B1095" s="229" t="s">
        <v>777</v>
      </c>
      <c r="C1095" s="210"/>
      <c r="D1095" s="210"/>
      <c r="E1095" s="210"/>
      <c r="F1095" s="210"/>
      <c r="G1095" s="204"/>
      <c r="H1095" s="200"/>
      <c r="I1095" s="190"/>
    </row>
    <row r="1096" spans="1:9" ht="158.25" thickBot="1">
      <c r="A1096" s="212" t="s">
        <v>1304</v>
      </c>
      <c r="B1096" s="230" t="s">
        <v>1305</v>
      </c>
      <c r="C1096" s="210" t="s">
        <v>1306</v>
      </c>
      <c r="D1096" s="210" t="s">
        <v>572</v>
      </c>
      <c r="E1096" s="210" t="s">
        <v>891</v>
      </c>
      <c r="F1096" s="210" t="s">
        <v>1912</v>
      </c>
      <c r="G1096" s="204" t="s">
        <v>422</v>
      </c>
      <c r="H1096" s="200"/>
      <c r="I1096" s="190"/>
    </row>
    <row r="1097" spans="1:9" ht="158.25" thickBot="1">
      <c r="A1097" s="212" t="s">
        <v>1307</v>
      </c>
      <c r="B1097" s="230" t="s">
        <v>1308</v>
      </c>
      <c r="C1097" s="210" t="s">
        <v>1309</v>
      </c>
      <c r="D1097" s="210" t="s">
        <v>572</v>
      </c>
      <c r="E1097" s="210" t="s">
        <v>891</v>
      </c>
      <c r="F1097" s="210" t="s">
        <v>1930</v>
      </c>
      <c r="G1097" s="204" t="s">
        <v>417</v>
      </c>
      <c r="H1097" s="200"/>
      <c r="I1097" s="195"/>
    </row>
    <row r="1098" spans="1:9" ht="15.75" thickBot="1">
      <c r="A1098" s="215"/>
      <c r="B1098" s="227" t="s">
        <v>1310</v>
      </c>
      <c r="C1098" s="227"/>
      <c r="D1098" s="227"/>
      <c r="E1098" s="227"/>
      <c r="F1098" s="227"/>
      <c r="G1098" s="198"/>
      <c r="H1098" s="198"/>
      <c r="I1098" s="198"/>
    </row>
    <row r="1099" spans="1:9" ht="15.75" thickBot="1">
      <c r="A1099" s="220"/>
      <c r="B1099" s="229" t="s">
        <v>777</v>
      </c>
      <c r="C1099" s="210"/>
      <c r="D1099" s="210"/>
      <c r="E1099" s="210"/>
      <c r="F1099" s="210"/>
      <c r="G1099" s="204"/>
      <c r="H1099" s="200"/>
      <c r="I1099" s="190"/>
    </row>
    <row r="1100" spans="1:9" ht="158.25" thickBot="1">
      <c r="A1100" s="212" t="s">
        <v>1311</v>
      </c>
      <c r="B1100" s="230" t="s">
        <v>1305</v>
      </c>
      <c r="C1100" s="210" t="s">
        <v>1306</v>
      </c>
      <c r="D1100" s="210" t="s">
        <v>572</v>
      </c>
      <c r="E1100" s="210" t="s">
        <v>891</v>
      </c>
      <c r="F1100" s="210" t="s">
        <v>1988</v>
      </c>
      <c r="G1100" s="204" t="s">
        <v>422</v>
      </c>
      <c r="H1100" s="200"/>
      <c r="I1100" s="190"/>
    </row>
    <row r="1101" spans="1:9" ht="158.25" thickBot="1">
      <c r="A1101" s="212" t="s">
        <v>1312</v>
      </c>
      <c r="B1101" s="230" t="s">
        <v>1308</v>
      </c>
      <c r="C1101" s="210" t="s">
        <v>1309</v>
      </c>
      <c r="D1101" s="210" t="s">
        <v>572</v>
      </c>
      <c r="E1101" s="210" t="s">
        <v>891</v>
      </c>
      <c r="F1101" s="210" t="s">
        <v>1988</v>
      </c>
      <c r="G1101" s="204" t="s">
        <v>417</v>
      </c>
      <c r="H1101" s="200"/>
      <c r="I1101" s="190"/>
    </row>
    <row r="1102" spans="1:9" ht="158.25" thickBot="1">
      <c r="A1102" s="212" t="s">
        <v>1313</v>
      </c>
      <c r="B1102" s="230" t="s">
        <v>1314</v>
      </c>
      <c r="C1102" s="210" t="s">
        <v>1315</v>
      </c>
      <c r="D1102" s="210" t="s">
        <v>572</v>
      </c>
      <c r="E1102" s="210" t="s">
        <v>891</v>
      </c>
      <c r="F1102" s="210" t="s">
        <v>1862</v>
      </c>
      <c r="G1102" s="204" t="s">
        <v>1862</v>
      </c>
      <c r="H1102" s="200"/>
      <c r="I1102" s="195"/>
    </row>
    <row r="1103" spans="1:9" ht="15.75" thickBot="1">
      <c r="A1103" s="215"/>
      <c r="B1103" s="227" t="s">
        <v>794</v>
      </c>
      <c r="C1103" s="227"/>
      <c r="D1103" s="227"/>
      <c r="E1103" s="227"/>
      <c r="F1103" s="227"/>
      <c r="G1103" s="198"/>
      <c r="H1103" s="198"/>
      <c r="I1103" s="198"/>
    </row>
    <row r="1104" spans="1:9" ht="15.75" thickBot="1">
      <c r="A1104" s="220"/>
      <c r="B1104" s="229" t="s">
        <v>777</v>
      </c>
      <c r="C1104" s="210"/>
      <c r="D1104" s="210"/>
      <c r="E1104" s="210"/>
      <c r="F1104" s="210"/>
      <c r="G1104" s="204"/>
      <c r="H1104" s="200"/>
      <c r="I1104" s="190"/>
    </row>
    <row r="1105" spans="1:9" ht="157.5" thickBot="1">
      <c r="A1105" s="212" t="s">
        <v>1316</v>
      </c>
      <c r="B1105" s="230" t="s">
        <v>1305</v>
      </c>
      <c r="C1105" s="210" t="s">
        <v>1306</v>
      </c>
      <c r="D1105" s="210" t="s">
        <v>572</v>
      </c>
      <c r="E1105" s="210" t="s">
        <v>891</v>
      </c>
      <c r="F1105" s="210" t="s">
        <v>1859</v>
      </c>
      <c r="G1105" s="204" t="s">
        <v>422</v>
      </c>
      <c r="H1105" s="200"/>
      <c r="I1105" s="190"/>
    </row>
    <row r="1106" spans="1:9" ht="157.5" thickBot="1">
      <c r="A1106" s="212" t="s">
        <v>1317</v>
      </c>
      <c r="B1106" s="230" t="s">
        <v>1314</v>
      </c>
      <c r="C1106" s="210" t="s">
        <v>1315</v>
      </c>
      <c r="D1106" s="210" t="s">
        <v>572</v>
      </c>
      <c r="E1106" s="210" t="s">
        <v>891</v>
      </c>
      <c r="F1106" s="210" t="s">
        <v>1862</v>
      </c>
      <c r="G1106" s="204" t="s">
        <v>1862</v>
      </c>
      <c r="H1106" s="200"/>
      <c r="I1106" s="190"/>
    </row>
    <row r="1107" spans="1:9" ht="15" thickBot="1">
      <c r="A1107" s="212" t="s">
        <v>1318</v>
      </c>
      <c r="B1107" s="230" t="s">
        <v>1319</v>
      </c>
      <c r="C1107" s="214" t="s">
        <v>1320</v>
      </c>
      <c r="D1107" s="210" t="s">
        <v>1321</v>
      </c>
      <c r="E1107" s="210" t="s">
        <v>891</v>
      </c>
      <c r="F1107" s="210" t="s">
        <v>1862</v>
      </c>
      <c r="G1107" s="204" t="s">
        <v>1288</v>
      </c>
      <c r="H1107" s="200"/>
      <c r="I1107" s="190"/>
    </row>
    <row r="1108" spans="1:9" ht="29.25" thickBot="1">
      <c r="A1108" s="212" t="s">
        <v>1322</v>
      </c>
      <c r="B1108" s="230" t="s">
        <v>1323</v>
      </c>
      <c r="C1108" s="214" t="s">
        <v>1324</v>
      </c>
      <c r="D1108" s="210" t="s">
        <v>1325</v>
      </c>
      <c r="E1108" s="210" t="s">
        <v>891</v>
      </c>
      <c r="F1108" s="210" t="s">
        <v>1862</v>
      </c>
      <c r="G1108" s="204" t="s">
        <v>1326</v>
      </c>
      <c r="H1108" s="200"/>
      <c r="I1108" s="190"/>
    </row>
    <row r="1109" spans="1:9" ht="15" thickBot="1">
      <c r="A1109" s="212" t="s">
        <v>1327</v>
      </c>
      <c r="B1109" s="230" t="s">
        <v>1328</v>
      </c>
      <c r="C1109" s="214"/>
      <c r="D1109" s="210"/>
      <c r="E1109" s="210" t="s">
        <v>916</v>
      </c>
      <c r="F1109" s="210" t="s">
        <v>1854</v>
      </c>
      <c r="G1109" s="204"/>
      <c r="H1109" s="200"/>
      <c r="I1109" s="190"/>
    </row>
    <row r="1110" spans="1:9" ht="72.75" thickBot="1">
      <c r="A1110" s="220" t="s">
        <v>1329</v>
      </c>
      <c r="B1110" s="230" t="s">
        <v>1330</v>
      </c>
      <c r="C1110" s="214" t="s">
        <v>1331</v>
      </c>
      <c r="D1110" s="210" t="s">
        <v>1332</v>
      </c>
      <c r="E1110" s="210" t="s">
        <v>891</v>
      </c>
      <c r="F1110" s="210">
        <v>3</v>
      </c>
      <c r="G1110" s="204" t="s">
        <v>1961</v>
      </c>
      <c r="H1110" s="200"/>
      <c r="I1110" s="190"/>
    </row>
    <row r="1111" spans="1:9" ht="44.25" thickBot="1">
      <c r="A1111" s="220" t="s">
        <v>1333</v>
      </c>
      <c r="B1111" s="230" t="s">
        <v>1334</v>
      </c>
      <c r="C1111" s="214" t="s">
        <v>1335</v>
      </c>
      <c r="D1111" s="214" t="s">
        <v>778</v>
      </c>
      <c r="E1111" s="214" t="s">
        <v>891</v>
      </c>
      <c r="F1111" s="210">
        <v>3</v>
      </c>
      <c r="G1111" s="206"/>
      <c r="H1111" s="201"/>
      <c r="I1111" s="190"/>
    </row>
    <row r="1112" spans="1:9" ht="43.5" thickBot="1">
      <c r="A1112" s="212" t="s">
        <v>1336</v>
      </c>
      <c r="B1112" s="230" t="s">
        <v>1337</v>
      </c>
      <c r="C1112" s="214" t="s">
        <v>1338</v>
      </c>
      <c r="D1112" s="214" t="s">
        <v>778</v>
      </c>
      <c r="E1112" s="214" t="s">
        <v>891</v>
      </c>
      <c r="F1112" s="210" t="s">
        <v>1862</v>
      </c>
      <c r="G1112" s="204"/>
      <c r="H1112" s="200"/>
      <c r="I1112" s="190"/>
    </row>
    <row r="1113" spans="1:9" ht="30" thickBot="1">
      <c r="A1113" s="212" t="s">
        <v>1339</v>
      </c>
      <c r="B1113" s="230" t="s">
        <v>1340</v>
      </c>
      <c r="C1113" s="214" t="s">
        <v>1341</v>
      </c>
      <c r="D1113" s="210" t="s">
        <v>1342</v>
      </c>
      <c r="E1113" s="210" t="s">
        <v>891</v>
      </c>
      <c r="F1113" s="210" t="s">
        <v>1862</v>
      </c>
      <c r="G1113" s="204" t="s">
        <v>1862</v>
      </c>
      <c r="H1113" s="200"/>
      <c r="I1113" s="190"/>
    </row>
    <row r="1114" spans="1:9" ht="114.75" thickBot="1">
      <c r="A1114" s="212" t="s">
        <v>1343</v>
      </c>
      <c r="B1114" s="230" t="s">
        <v>1157</v>
      </c>
      <c r="C1114" s="210" t="s">
        <v>1158</v>
      </c>
      <c r="D1114" s="210" t="s">
        <v>572</v>
      </c>
      <c r="E1114" s="210" t="s">
        <v>891</v>
      </c>
      <c r="F1114" s="210" t="s">
        <v>914</v>
      </c>
      <c r="G1114" s="204" t="s">
        <v>1159</v>
      </c>
      <c r="H1114" s="200"/>
      <c r="I1114" s="190"/>
    </row>
    <row r="1115" spans="1:9" ht="143.25" thickBot="1">
      <c r="A1115" s="212" t="s">
        <v>1160</v>
      </c>
      <c r="B1115" s="230" t="s">
        <v>1161</v>
      </c>
      <c r="C1115" s="210" t="s">
        <v>1162</v>
      </c>
      <c r="D1115" s="214" t="s">
        <v>1163</v>
      </c>
      <c r="E1115" s="210" t="s">
        <v>891</v>
      </c>
      <c r="F1115" s="210" t="s">
        <v>1952</v>
      </c>
      <c r="G1115" s="204" t="s">
        <v>1164</v>
      </c>
      <c r="H1115" s="200"/>
      <c r="I1115" s="190"/>
    </row>
    <row r="1116" spans="1:9" ht="15" thickBot="1">
      <c r="A1116" s="212" t="s">
        <v>1165</v>
      </c>
      <c r="B1116" s="230" t="s">
        <v>1166</v>
      </c>
      <c r="C1116" s="214" t="s">
        <v>1167</v>
      </c>
      <c r="D1116" s="210" t="s">
        <v>583</v>
      </c>
      <c r="E1116" s="210" t="s">
        <v>891</v>
      </c>
      <c r="F1116" s="210" t="s">
        <v>1862</v>
      </c>
      <c r="G1116" s="204" t="s">
        <v>1168</v>
      </c>
      <c r="H1116" s="200"/>
      <c r="I1116" s="190"/>
    </row>
    <row r="1117" spans="1:9" ht="15" thickBot="1">
      <c r="A1117" s="212" t="s">
        <v>1169</v>
      </c>
      <c r="B1117" s="230" t="s">
        <v>1166</v>
      </c>
      <c r="C1117" s="214" t="s">
        <v>1170</v>
      </c>
      <c r="D1117" s="210" t="s">
        <v>583</v>
      </c>
      <c r="E1117" s="210" t="s">
        <v>891</v>
      </c>
      <c r="F1117" s="210" t="s">
        <v>1862</v>
      </c>
      <c r="G1117" s="204" t="s">
        <v>1171</v>
      </c>
      <c r="H1117" s="200"/>
      <c r="I1117" s="190"/>
    </row>
    <row r="1118" spans="1:9" ht="15" thickBot="1">
      <c r="A1118" s="212" t="s">
        <v>1172</v>
      </c>
      <c r="B1118" s="230" t="s">
        <v>1173</v>
      </c>
      <c r="C1118" s="214" t="s">
        <v>1174</v>
      </c>
      <c r="D1118" s="210" t="s">
        <v>583</v>
      </c>
      <c r="E1118" s="210" t="s">
        <v>891</v>
      </c>
      <c r="F1118" s="210" t="s">
        <v>1901</v>
      </c>
      <c r="G1118" s="204" t="s">
        <v>1285</v>
      </c>
      <c r="H1118" s="200"/>
      <c r="I1118" s="190"/>
    </row>
    <row r="1119" spans="1:9" ht="43.5" thickBot="1">
      <c r="A1119" s="212" t="s">
        <v>1175</v>
      </c>
      <c r="B1119" s="230" t="s">
        <v>1176</v>
      </c>
      <c r="C1119" s="214" t="s">
        <v>1177</v>
      </c>
      <c r="D1119" s="210" t="s">
        <v>795</v>
      </c>
      <c r="E1119" s="210" t="s">
        <v>891</v>
      </c>
      <c r="F1119" s="210" t="s">
        <v>1862</v>
      </c>
      <c r="G1119" s="204" t="s">
        <v>1978</v>
      </c>
      <c r="H1119" s="200"/>
      <c r="I1119" s="190"/>
    </row>
    <row r="1120" spans="1:9" ht="15" thickBot="1">
      <c r="A1120" s="212" t="s">
        <v>1178</v>
      </c>
      <c r="B1120" s="230" t="s">
        <v>1179</v>
      </c>
      <c r="C1120" s="214" t="s">
        <v>1180</v>
      </c>
      <c r="D1120" s="210" t="s">
        <v>1181</v>
      </c>
      <c r="E1120" s="210" t="s">
        <v>891</v>
      </c>
      <c r="F1120" s="210" t="s">
        <v>1901</v>
      </c>
      <c r="G1120" s="204" t="s">
        <v>564</v>
      </c>
      <c r="H1120" s="200"/>
      <c r="I1120" s="195"/>
    </row>
    <row r="1121" spans="1:10" ht="15.75" thickBot="1">
      <c r="A1121" s="215"/>
      <c r="B1121" s="227" t="s">
        <v>485</v>
      </c>
      <c r="C1121" s="227"/>
      <c r="D1121" s="227"/>
      <c r="E1121" s="227"/>
      <c r="F1121" s="227"/>
      <c r="G1121" s="198"/>
      <c r="H1121" s="198"/>
      <c r="I1121" s="198"/>
      <c r="J1121" s="198"/>
    </row>
    <row r="1122" spans="1:10" ht="15.75" thickBot="1">
      <c r="A1122" s="220"/>
      <c r="B1122" s="229" t="s">
        <v>777</v>
      </c>
      <c r="C1122" s="210"/>
      <c r="D1122" s="231"/>
      <c r="E1122" s="231"/>
      <c r="F1122" s="210"/>
      <c r="G1122" s="204"/>
      <c r="H1122" s="200"/>
      <c r="I1122" s="175"/>
      <c r="J1122" s="190"/>
    </row>
    <row r="1123" spans="1:10" ht="157.5" thickBot="1">
      <c r="A1123" s="212" t="s">
        <v>1182</v>
      </c>
      <c r="B1123" s="230" t="s">
        <v>1305</v>
      </c>
      <c r="C1123" s="210" t="s">
        <v>1306</v>
      </c>
      <c r="D1123" s="231" t="s">
        <v>572</v>
      </c>
      <c r="E1123" s="231"/>
      <c r="F1123" s="210" t="s">
        <v>891</v>
      </c>
      <c r="G1123" s="204" t="s">
        <v>1901</v>
      </c>
      <c r="H1123" s="200"/>
      <c r="I1123" s="175" t="s">
        <v>422</v>
      </c>
      <c r="J1123" s="195"/>
    </row>
    <row r="1124" spans="1:10" ht="15.75" thickBot="1">
      <c r="A1124" s="215"/>
      <c r="B1124" s="227" t="s">
        <v>976</v>
      </c>
      <c r="C1124" s="227"/>
      <c r="D1124" s="227"/>
      <c r="E1124" s="227"/>
      <c r="F1124" s="227"/>
      <c r="G1124" s="198"/>
      <c r="H1124" s="198"/>
      <c r="I1124" s="198"/>
    </row>
    <row r="1125" spans="1:10" ht="15.75" thickBot="1">
      <c r="A1125" s="220"/>
      <c r="B1125" s="229" t="s">
        <v>777</v>
      </c>
      <c r="C1125" s="210"/>
      <c r="D1125" s="210"/>
      <c r="E1125" s="210"/>
      <c r="F1125" s="210"/>
      <c r="G1125" s="204"/>
      <c r="H1125" s="200"/>
      <c r="I1125" s="190"/>
    </row>
    <row r="1126" spans="1:10" ht="157.5" thickBot="1">
      <c r="A1126" s="212" t="s">
        <v>1183</v>
      </c>
      <c r="B1126" s="230" t="s">
        <v>1305</v>
      </c>
      <c r="C1126" s="210" t="s">
        <v>1306</v>
      </c>
      <c r="D1126" s="210" t="s">
        <v>572</v>
      </c>
      <c r="E1126" s="210" t="s">
        <v>891</v>
      </c>
      <c r="F1126" s="210" t="s">
        <v>491</v>
      </c>
      <c r="G1126" s="204" t="s">
        <v>422</v>
      </c>
      <c r="H1126" s="200"/>
      <c r="I1126" s="190"/>
    </row>
    <row r="1127" spans="1:10" ht="15" thickBot="1">
      <c r="A1127" s="212" t="s">
        <v>1184</v>
      </c>
      <c r="B1127" s="230" t="s">
        <v>1319</v>
      </c>
      <c r="C1127" s="214" t="s">
        <v>1320</v>
      </c>
      <c r="D1127" s="210" t="s">
        <v>1321</v>
      </c>
      <c r="E1127" s="210" t="s">
        <v>891</v>
      </c>
      <c r="F1127" s="210" t="s">
        <v>1862</v>
      </c>
      <c r="G1127" s="204" t="s">
        <v>1288</v>
      </c>
      <c r="H1127" s="200"/>
      <c r="I1127" s="190"/>
    </row>
    <row r="1128" spans="1:10" ht="29.25" thickBot="1">
      <c r="A1128" s="212" t="s">
        <v>1185</v>
      </c>
      <c r="B1128" s="230" t="s">
        <v>1323</v>
      </c>
      <c r="C1128" s="214" t="s">
        <v>1324</v>
      </c>
      <c r="D1128" s="210" t="s">
        <v>1325</v>
      </c>
      <c r="E1128" s="210" t="s">
        <v>891</v>
      </c>
      <c r="F1128" s="210" t="s">
        <v>1862</v>
      </c>
      <c r="G1128" s="204" t="s">
        <v>1326</v>
      </c>
      <c r="H1128" s="200"/>
      <c r="I1128" s="190"/>
    </row>
    <row r="1129" spans="1:10" ht="15" thickBot="1">
      <c r="A1129" s="212" t="s">
        <v>1186</v>
      </c>
      <c r="B1129" s="230" t="s">
        <v>1187</v>
      </c>
      <c r="C1129" s="214"/>
      <c r="D1129" s="210"/>
      <c r="E1129" s="210" t="s">
        <v>916</v>
      </c>
      <c r="F1129" s="210" t="s">
        <v>1862</v>
      </c>
      <c r="G1129" s="204"/>
      <c r="H1129" s="200"/>
      <c r="I1129" s="190"/>
    </row>
    <row r="1130" spans="1:10" ht="114.75" thickBot="1">
      <c r="A1130" s="212" t="s">
        <v>1188</v>
      </c>
      <c r="B1130" s="230" t="s">
        <v>1189</v>
      </c>
      <c r="C1130" s="214" t="s">
        <v>1190</v>
      </c>
      <c r="D1130" s="210" t="s">
        <v>1332</v>
      </c>
      <c r="E1130" s="214" t="s">
        <v>891</v>
      </c>
      <c r="F1130" s="210" t="s">
        <v>1862</v>
      </c>
      <c r="G1130" s="204" t="s">
        <v>1941</v>
      </c>
      <c r="H1130" s="200"/>
      <c r="I1130" s="190"/>
    </row>
    <row r="1131" spans="1:10" ht="29.25" thickBot="1">
      <c r="A1131" s="212" t="s">
        <v>1191</v>
      </c>
      <c r="B1131" s="230" t="s">
        <v>1192</v>
      </c>
      <c r="C1131" s="214" t="s">
        <v>1193</v>
      </c>
      <c r="D1131" s="214" t="s">
        <v>778</v>
      </c>
      <c r="E1131" s="214" t="s">
        <v>891</v>
      </c>
      <c r="F1131" s="210" t="s">
        <v>1862</v>
      </c>
      <c r="G1131" s="204"/>
      <c r="H1131" s="200"/>
      <c r="I1131" s="190"/>
    </row>
    <row r="1132" spans="1:10" ht="29.25" thickBot="1">
      <c r="A1132" s="212" t="s">
        <v>1194</v>
      </c>
      <c r="B1132" s="230" t="s">
        <v>1195</v>
      </c>
      <c r="C1132" s="214" t="s">
        <v>1196</v>
      </c>
      <c r="D1132" s="214" t="s">
        <v>778</v>
      </c>
      <c r="E1132" s="214" t="s">
        <v>891</v>
      </c>
      <c r="F1132" s="210" t="s">
        <v>1862</v>
      </c>
      <c r="G1132" s="204"/>
      <c r="H1132" s="200"/>
      <c r="I1132" s="190"/>
    </row>
    <row r="1133" spans="1:10" ht="29.25" thickBot="1">
      <c r="A1133" s="212" t="s">
        <v>1197</v>
      </c>
      <c r="B1133" s="230" t="s">
        <v>1198</v>
      </c>
      <c r="C1133" s="214" t="s">
        <v>1199</v>
      </c>
      <c r="D1133" s="214" t="s">
        <v>778</v>
      </c>
      <c r="E1133" s="214" t="s">
        <v>891</v>
      </c>
      <c r="F1133" s="210" t="s">
        <v>1994</v>
      </c>
      <c r="G1133" s="204"/>
      <c r="H1133" s="200"/>
      <c r="I1133" s="190"/>
    </row>
    <row r="1134" spans="1:10" ht="29.25" thickBot="1">
      <c r="A1134" s="212" t="s">
        <v>1200</v>
      </c>
      <c r="B1134" s="230" t="s">
        <v>1201</v>
      </c>
      <c r="C1134" s="214" t="s">
        <v>1202</v>
      </c>
      <c r="D1134" s="214" t="s">
        <v>778</v>
      </c>
      <c r="E1134" s="214" t="s">
        <v>891</v>
      </c>
      <c r="F1134" s="210" t="s">
        <v>1862</v>
      </c>
      <c r="G1134" s="204"/>
      <c r="H1134" s="200"/>
      <c r="I1134" s="190"/>
    </row>
    <row r="1135" spans="1:10" ht="15" thickBot="1">
      <c r="A1135" s="212" t="s">
        <v>1203</v>
      </c>
      <c r="B1135" s="230" t="s">
        <v>1187</v>
      </c>
      <c r="C1135" s="214"/>
      <c r="D1135" s="210"/>
      <c r="E1135" s="210" t="s">
        <v>916</v>
      </c>
      <c r="F1135" s="210" t="s">
        <v>1862</v>
      </c>
      <c r="G1135" s="204"/>
      <c r="H1135" s="200"/>
      <c r="I1135" s="190"/>
    </row>
    <row r="1136" spans="1:10" ht="115.5" thickBot="1">
      <c r="A1136" s="220" t="s">
        <v>1204</v>
      </c>
      <c r="B1136" s="230" t="s">
        <v>1189</v>
      </c>
      <c r="C1136" s="214" t="s">
        <v>1190</v>
      </c>
      <c r="D1136" s="210" t="s">
        <v>1332</v>
      </c>
      <c r="E1136" s="214" t="s">
        <v>891</v>
      </c>
      <c r="F1136" s="210" t="s">
        <v>1862</v>
      </c>
      <c r="G1136" s="204" t="s">
        <v>1941</v>
      </c>
      <c r="H1136" s="200"/>
      <c r="I1136" s="190"/>
    </row>
    <row r="1137" spans="1:9" ht="30" thickBot="1">
      <c r="A1137" s="220" t="s">
        <v>1205</v>
      </c>
      <c r="B1137" s="230" t="s">
        <v>1192</v>
      </c>
      <c r="C1137" s="214" t="s">
        <v>1193</v>
      </c>
      <c r="D1137" s="214" t="s">
        <v>778</v>
      </c>
      <c r="E1137" s="214" t="s">
        <v>891</v>
      </c>
      <c r="F1137" s="210" t="s">
        <v>1862</v>
      </c>
      <c r="G1137" s="204"/>
      <c r="H1137" s="200"/>
      <c r="I1137" s="190"/>
    </row>
    <row r="1138" spans="1:9" ht="30" thickBot="1">
      <c r="A1138" s="220" t="s">
        <v>1206</v>
      </c>
      <c r="B1138" s="230" t="s">
        <v>1195</v>
      </c>
      <c r="C1138" s="214" t="s">
        <v>1196</v>
      </c>
      <c r="D1138" s="214" t="s">
        <v>778</v>
      </c>
      <c r="E1138" s="214" t="s">
        <v>891</v>
      </c>
      <c r="F1138" s="210" t="s">
        <v>1862</v>
      </c>
      <c r="G1138" s="204"/>
      <c r="H1138" s="200"/>
      <c r="I1138" s="190"/>
    </row>
    <row r="1139" spans="1:9" ht="30" thickBot="1">
      <c r="A1139" s="220" t="s">
        <v>1207</v>
      </c>
      <c r="B1139" s="230" t="s">
        <v>1198</v>
      </c>
      <c r="C1139" s="214" t="s">
        <v>1199</v>
      </c>
      <c r="D1139" s="214" t="s">
        <v>778</v>
      </c>
      <c r="E1139" s="214" t="s">
        <v>891</v>
      </c>
      <c r="F1139" s="210" t="s">
        <v>1994</v>
      </c>
      <c r="G1139" s="204"/>
      <c r="H1139" s="200"/>
      <c r="I1139" s="190"/>
    </row>
    <row r="1140" spans="1:9" ht="15" thickBot="1">
      <c r="A1140" s="212" t="s">
        <v>1208</v>
      </c>
      <c r="B1140" s="230" t="s">
        <v>1187</v>
      </c>
      <c r="C1140" s="214"/>
      <c r="D1140" s="210"/>
      <c r="E1140" s="210" t="s">
        <v>916</v>
      </c>
      <c r="F1140" s="210" t="s">
        <v>1862</v>
      </c>
      <c r="G1140" s="204"/>
      <c r="H1140" s="200"/>
      <c r="I1140" s="190"/>
    </row>
    <row r="1141" spans="1:9" ht="115.5" thickBot="1">
      <c r="A1141" s="220" t="s">
        <v>1209</v>
      </c>
      <c r="B1141" s="230" t="s">
        <v>1189</v>
      </c>
      <c r="C1141" s="214" t="s">
        <v>1190</v>
      </c>
      <c r="D1141" s="210" t="s">
        <v>1332</v>
      </c>
      <c r="E1141" s="214" t="s">
        <v>891</v>
      </c>
      <c r="F1141" s="210" t="s">
        <v>1862</v>
      </c>
      <c r="G1141" s="204" t="s">
        <v>1941</v>
      </c>
      <c r="H1141" s="200"/>
      <c r="I1141" s="190"/>
    </row>
    <row r="1142" spans="1:9" ht="30" thickBot="1">
      <c r="A1142" s="220" t="s">
        <v>1210</v>
      </c>
      <c r="B1142" s="230" t="s">
        <v>1192</v>
      </c>
      <c r="C1142" s="214" t="s">
        <v>1193</v>
      </c>
      <c r="D1142" s="214" t="s">
        <v>778</v>
      </c>
      <c r="E1142" s="214" t="s">
        <v>891</v>
      </c>
      <c r="F1142" s="210" t="s">
        <v>1862</v>
      </c>
      <c r="G1142" s="204"/>
      <c r="H1142" s="200"/>
      <c r="I1142" s="190"/>
    </row>
    <row r="1143" spans="1:9" ht="30" thickBot="1">
      <c r="A1143" s="220" t="s">
        <v>1211</v>
      </c>
      <c r="B1143" s="230" t="s">
        <v>1195</v>
      </c>
      <c r="C1143" s="214" t="s">
        <v>1196</v>
      </c>
      <c r="D1143" s="214" t="s">
        <v>778</v>
      </c>
      <c r="E1143" s="214" t="s">
        <v>891</v>
      </c>
      <c r="F1143" s="210" t="s">
        <v>1862</v>
      </c>
      <c r="G1143" s="204"/>
      <c r="H1143" s="200"/>
      <c r="I1143" s="190"/>
    </row>
    <row r="1144" spans="1:9" ht="30" thickBot="1">
      <c r="A1144" s="220" t="s">
        <v>1212</v>
      </c>
      <c r="B1144" s="230" t="s">
        <v>1198</v>
      </c>
      <c r="C1144" s="214" t="s">
        <v>1199</v>
      </c>
      <c r="D1144" s="214" t="s">
        <v>778</v>
      </c>
      <c r="E1144" s="214" t="s">
        <v>891</v>
      </c>
      <c r="F1144" s="210" t="s">
        <v>1213</v>
      </c>
      <c r="G1144" s="204"/>
      <c r="H1144" s="200"/>
      <c r="I1144" s="190"/>
    </row>
    <row r="1145" spans="1:9" ht="15" thickBot="1">
      <c r="A1145" s="212" t="s">
        <v>1214</v>
      </c>
      <c r="B1145" s="230" t="s">
        <v>1187</v>
      </c>
      <c r="C1145" s="214"/>
      <c r="D1145" s="210"/>
      <c r="E1145" s="210" t="s">
        <v>916</v>
      </c>
      <c r="F1145" s="210" t="s">
        <v>1862</v>
      </c>
      <c r="G1145" s="204"/>
      <c r="H1145" s="200"/>
      <c r="I1145" s="190"/>
    </row>
    <row r="1146" spans="1:9" ht="115.5" thickBot="1">
      <c r="A1146" s="220" t="s">
        <v>1215</v>
      </c>
      <c r="B1146" s="230" t="s">
        <v>1189</v>
      </c>
      <c r="C1146" s="214" t="s">
        <v>1190</v>
      </c>
      <c r="D1146" s="210" t="s">
        <v>1332</v>
      </c>
      <c r="E1146" s="214" t="s">
        <v>891</v>
      </c>
      <c r="F1146" s="210" t="s">
        <v>1862</v>
      </c>
      <c r="G1146" s="204" t="s">
        <v>1941</v>
      </c>
      <c r="H1146" s="200"/>
      <c r="I1146" s="190"/>
    </row>
    <row r="1147" spans="1:9" ht="30" thickBot="1">
      <c r="A1147" s="220" t="s">
        <v>1216</v>
      </c>
      <c r="B1147" s="230" t="s">
        <v>1192</v>
      </c>
      <c r="C1147" s="214" t="s">
        <v>1193</v>
      </c>
      <c r="D1147" s="214" t="s">
        <v>778</v>
      </c>
      <c r="E1147" s="214" t="s">
        <v>891</v>
      </c>
      <c r="F1147" s="210" t="s">
        <v>1862</v>
      </c>
      <c r="G1147" s="204"/>
      <c r="H1147" s="200"/>
      <c r="I1147" s="190"/>
    </row>
    <row r="1148" spans="1:9" ht="30" thickBot="1">
      <c r="A1148" s="220" t="s">
        <v>1217</v>
      </c>
      <c r="B1148" s="230" t="s">
        <v>1195</v>
      </c>
      <c r="C1148" s="214" t="s">
        <v>1196</v>
      </c>
      <c r="D1148" s="214" t="s">
        <v>778</v>
      </c>
      <c r="E1148" s="214" t="s">
        <v>891</v>
      </c>
      <c r="F1148" s="210" t="s">
        <v>1862</v>
      </c>
      <c r="G1148" s="204"/>
      <c r="H1148" s="200"/>
      <c r="I1148" s="190"/>
    </row>
    <row r="1149" spans="1:9" ht="30" thickBot="1">
      <c r="A1149" s="220" t="s">
        <v>1218</v>
      </c>
      <c r="B1149" s="230" t="s">
        <v>1198</v>
      </c>
      <c r="C1149" s="214" t="s">
        <v>1199</v>
      </c>
      <c r="D1149" s="214" t="s">
        <v>778</v>
      </c>
      <c r="E1149" s="214" t="s">
        <v>891</v>
      </c>
      <c r="F1149" s="210" t="s">
        <v>1219</v>
      </c>
      <c r="G1149" s="204"/>
      <c r="H1149" s="200"/>
      <c r="I1149" s="190"/>
    </row>
    <row r="1150" spans="1:9" ht="15" thickBot="1">
      <c r="A1150" s="212" t="s">
        <v>0</v>
      </c>
      <c r="B1150" s="230" t="s">
        <v>1187</v>
      </c>
      <c r="C1150" s="214"/>
      <c r="D1150" s="210"/>
      <c r="E1150" s="210" t="s">
        <v>916</v>
      </c>
      <c r="F1150" s="210" t="s">
        <v>1862</v>
      </c>
      <c r="G1150" s="204"/>
      <c r="H1150" s="200"/>
      <c r="I1150" s="190"/>
    </row>
    <row r="1151" spans="1:9" ht="87" thickBot="1">
      <c r="A1151" s="220" t="s">
        <v>1</v>
      </c>
      <c r="B1151" s="230" t="s">
        <v>2</v>
      </c>
      <c r="C1151" s="214" t="s">
        <v>3</v>
      </c>
      <c r="D1151" s="210" t="s">
        <v>1332</v>
      </c>
      <c r="E1151" s="214" t="s">
        <v>891</v>
      </c>
      <c r="F1151" s="210" t="s">
        <v>1862</v>
      </c>
      <c r="G1151" s="204" t="s">
        <v>1941</v>
      </c>
      <c r="H1151" s="200"/>
      <c r="I1151" s="190"/>
    </row>
    <row r="1152" spans="1:9" ht="30" thickBot="1">
      <c r="A1152" s="220" t="s">
        <v>4</v>
      </c>
      <c r="B1152" s="230" t="s">
        <v>1192</v>
      </c>
      <c r="C1152" s="214" t="s">
        <v>1193</v>
      </c>
      <c r="D1152" s="214" t="s">
        <v>778</v>
      </c>
      <c r="E1152" s="214" t="s">
        <v>891</v>
      </c>
      <c r="F1152" s="210" t="s">
        <v>1862</v>
      </c>
      <c r="G1152" s="204"/>
      <c r="H1152" s="200"/>
      <c r="I1152" s="190"/>
    </row>
    <row r="1153" spans="1:9" ht="30" thickBot="1">
      <c r="A1153" s="220" t="s">
        <v>5</v>
      </c>
      <c r="B1153" s="230" t="s">
        <v>1195</v>
      </c>
      <c r="C1153" s="214" t="s">
        <v>1196</v>
      </c>
      <c r="D1153" s="214" t="s">
        <v>778</v>
      </c>
      <c r="E1153" s="214" t="s">
        <v>891</v>
      </c>
      <c r="F1153" s="210" t="s">
        <v>1862</v>
      </c>
      <c r="G1153" s="204"/>
      <c r="H1153" s="200"/>
      <c r="I1153" s="190"/>
    </row>
    <row r="1154" spans="1:9" ht="30" thickBot="1">
      <c r="A1154" s="220" t="s">
        <v>6</v>
      </c>
      <c r="B1154" s="230" t="s">
        <v>1198</v>
      </c>
      <c r="C1154" s="214" t="s">
        <v>1199</v>
      </c>
      <c r="D1154" s="214" t="s">
        <v>778</v>
      </c>
      <c r="E1154" s="214" t="s">
        <v>891</v>
      </c>
      <c r="F1154" s="210" t="s">
        <v>1952</v>
      </c>
      <c r="G1154" s="204"/>
      <c r="H1154" s="200"/>
      <c r="I1154" s="190"/>
    </row>
    <row r="1155" spans="1:9" ht="30" thickBot="1">
      <c r="A1155" s="220" t="s">
        <v>7</v>
      </c>
      <c r="B1155" s="230" t="s">
        <v>1201</v>
      </c>
      <c r="C1155" s="214" t="s">
        <v>1202</v>
      </c>
      <c r="D1155" s="214" t="s">
        <v>778</v>
      </c>
      <c r="E1155" s="214" t="s">
        <v>891</v>
      </c>
      <c r="F1155" s="210" t="s">
        <v>1952</v>
      </c>
      <c r="G1155" s="204"/>
      <c r="H1155" s="200"/>
      <c r="I1155" s="190"/>
    </row>
    <row r="1156" spans="1:9" ht="29.25" thickBot="1">
      <c r="A1156" s="212" t="s">
        <v>8</v>
      </c>
      <c r="B1156" s="230" t="s">
        <v>9</v>
      </c>
      <c r="C1156" s="214"/>
      <c r="D1156" s="214"/>
      <c r="E1156" s="214" t="s">
        <v>916</v>
      </c>
      <c r="F1156" s="210" t="s">
        <v>1862</v>
      </c>
      <c r="G1156" s="204"/>
      <c r="H1156" s="200"/>
      <c r="I1156" s="190"/>
    </row>
    <row r="1157" spans="1:9" ht="158.25" thickBot="1">
      <c r="A1157" s="220" t="s">
        <v>10</v>
      </c>
      <c r="B1157" s="230" t="s">
        <v>11</v>
      </c>
      <c r="C1157" s="214" t="s">
        <v>12</v>
      </c>
      <c r="D1157" s="214" t="s">
        <v>13</v>
      </c>
      <c r="E1157" s="214" t="s">
        <v>891</v>
      </c>
      <c r="F1157" s="210" t="s">
        <v>1862</v>
      </c>
      <c r="G1157" s="204" t="s">
        <v>1941</v>
      </c>
      <c r="H1157" s="200"/>
      <c r="I1157" s="190"/>
    </row>
    <row r="1158" spans="1:9" ht="15.75" thickBot="1">
      <c r="A1158" s="220" t="s">
        <v>14</v>
      </c>
      <c r="B1158" s="230" t="s">
        <v>15</v>
      </c>
      <c r="C1158" s="214" t="s">
        <v>16</v>
      </c>
      <c r="D1158" s="214" t="s">
        <v>17</v>
      </c>
      <c r="E1158" s="214" t="s">
        <v>891</v>
      </c>
      <c r="F1158" s="210" t="s">
        <v>1862</v>
      </c>
      <c r="G1158" s="204"/>
      <c r="H1158" s="200"/>
      <c r="I1158" s="190"/>
    </row>
    <row r="1159" spans="1:9" ht="44.25" thickBot="1">
      <c r="A1159" s="220" t="s">
        <v>18</v>
      </c>
      <c r="B1159" s="230" t="s">
        <v>19</v>
      </c>
      <c r="C1159" s="210" t="s">
        <v>20</v>
      </c>
      <c r="D1159" s="214" t="s">
        <v>17</v>
      </c>
      <c r="E1159" s="214" t="s">
        <v>891</v>
      </c>
      <c r="F1159" s="210" t="s">
        <v>1862</v>
      </c>
      <c r="G1159" s="204"/>
      <c r="H1159" s="200"/>
      <c r="I1159" s="190"/>
    </row>
    <row r="1160" spans="1:9" ht="43.5" thickBot="1">
      <c r="A1160" s="212" t="s">
        <v>21</v>
      </c>
      <c r="B1160" s="230" t="s">
        <v>22</v>
      </c>
      <c r="C1160" s="214" t="s">
        <v>23</v>
      </c>
      <c r="D1160" s="214" t="s">
        <v>2119</v>
      </c>
      <c r="E1160" s="214" t="s">
        <v>891</v>
      </c>
      <c r="F1160" s="210" t="s">
        <v>1862</v>
      </c>
      <c r="G1160" s="204" t="s">
        <v>24</v>
      </c>
      <c r="H1160" s="200"/>
      <c r="I1160" s="190"/>
    </row>
    <row r="1161" spans="1:9" ht="15" thickBot="1">
      <c r="A1161" s="212" t="s">
        <v>25</v>
      </c>
      <c r="B1161" s="230" t="s">
        <v>1328</v>
      </c>
      <c r="C1161" s="214"/>
      <c r="D1161" s="210"/>
      <c r="E1161" s="210" t="s">
        <v>916</v>
      </c>
      <c r="F1161" s="210" t="s">
        <v>1862</v>
      </c>
      <c r="G1161" s="204"/>
      <c r="H1161" s="200"/>
      <c r="I1161" s="190"/>
    </row>
    <row r="1162" spans="1:9" ht="72.75" thickBot="1">
      <c r="A1162" s="220" t="s">
        <v>26</v>
      </c>
      <c r="B1162" s="230" t="s">
        <v>27</v>
      </c>
      <c r="C1162" s="214" t="s">
        <v>28</v>
      </c>
      <c r="D1162" s="214" t="s">
        <v>1332</v>
      </c>
      <c r="E1162" s="210" t="s">
        <v>891</v>
      </c>
      <c r="F1162" s="210" t="s">
        <v>1862</v>
      </c>
      <c r="G1162" s="204" t="s">
        <v>1961</v>
      </c>
      <c r="H1162" s="200"/>
      <c r="I1162" s="190"/>
    </row>
    <row r="1163" spans="1:9" ht="30" thickBot="1">
      <c r="A1163" s="220" t="s">
        <v>29</v>
      </c>
      <c r="B1163" s="230" t="s">
        <v>1192</v>
      </c>
      <c r="C1163" s="214" t="s">
        <v>1193</v>
      </c>
      <c r="D1163" s="214" t="s">
        <v>778</v>
      </c>
      <c r="E1163" s="214" t="s">
        <v>891</v>
      </c>
      <c r="F1163" s="210" t="s">
        <v>1862</v>
      </c>
      <c r="G1163" s="206"/>
      <c r="H1163" s="201"/>
      <c r="I1163" s="190"/>
    </row>
    <row r="1164" spans="1:9" ht="44.25" thickBot="1">
      <c r="A1164" s="220" t="s">
        <v>30</v>
      </c>
      <c r="B1164" s="230" t="s">
        <v>1337</v>
      </c>
      <c r="C1164" s="214" t="s">
        <v>1338</v>
      </c>
      <c r="D1164" s="214" t="s">
        <v>778</v>
      </c>
      <c r="E1164" s="214" t="s">
        <v>891</v>
      </c>
      <c r="F1164" s="210" t="s">
        <v>1862</v>
      </c>
      <c r="G1164" s="204"/>
      <c r="H1164" s="200"/>
      <c r="I1164" s="190"/>
    </row>
    <row r="1165" spans="1:9" ht="43.5" thickBot="1">
      <c r="A1165" s="212" t="s">
        <v>31</v>
      </c>
      <c r="B1165" s="232" t="s">
        <v>32</v>
      </c>
      <c r="C1165" s="214" t="s">
        <v>33</v>
      </c>
      <c r="D1165" s="214" t="s">
        <v>34</v>
      </c>
      <c r="E1165" s="214" t="s">
        <v>891</v>
      </c>
      <c r="F1165" s="210" t="s">
        <v>1901</v>
      </c>
      <c r="G1165" s="204" t="s">
        <v>1159</v>
      </c>
      <c r="H1165" s="200"/>
      <c r="I1165" s="190"/>
    </row>
    <row r="1166" spans="1:9" ht="15" thickBot="1">
      <c r="A1166" s="212" t="s">
        <v>35</v>
      </c>
      <c r="B1166" s="230" t="s">
        <v>1166</v>
      </c>
      <c r="C1166" s="214" t="s">
        <v>36</v>
      </c>
      <c r="D1166" s="210" t="s">
        <v>583</v>
      </c>
      <c r="E1166" s="210" t="s">
        <v>891</v>
      </c>
      <c r="F1166" s="210" t="s">
        <v>1862</v>
      </c>
      <c r="G1166" s="204" t="s">
        <v>1941</v>
      </c>
      <c r="H1166" s="200"/>
      <c r="I1166" s="190"/>
    </row>
    <row r="1167" spans="1:9" ht="15" thickBot="1">
      <c r="A1167" s="212" t="s">
        <v>37</v>
      </c>
      <c r="B1167" s="230" t="s">
        <v>1173</v>
      </c>
      <c r="C1167" s="214" t="s">
        <v>1174</v>
      </c>
      <c r="D1167" s="210" t="s">
        <v>583</v>
      </c>
      <c r="E1167" s="210" t="s">
        <v>891</v>
      </c>
      <c r="F1167" s="210" t="s">
        <v>1862</v>
      </c>
      <c r="G1167" s="204" t="s">
        <v>1285</v>
      </c>
      <c r="H1167" s="200"/>
      <c r="I1167" s="195"/>
    </row>
    <row r="1168" spans="1:9" ht="15.75" thickBot="1">
      <c r="A1168" s="215"/>
      <c r="B1168" s="227" t="s">
        <v>975</v>
      </c>
      <c r="C1168" s="227"/>
      <c r="D1168" s="227"/>
      <c r="E1168" s="227"/>
      <c r="F1168" s="227"/>
      <c r="G1168" s="198"/>
      <c r="H1168" s="198"/>
      <c r="I1168" s="198"/>
    </row>
    <row r="1169" spans="1:9" ht="15.75" thickBot="1">
      <c r="A1169" s="220"/>
      <c r="B1169" s="229" t="s">
        <v>777</v>
      </c>
      <c r="C1169" s="210"/>
      <c r="D1169" s="210"/>
      <c r="E1169" s="210"/>
      <c r="F1169" s="210"/>
      <c r="G1169" s="204"/>
      <c r="H1169" s="200"/>
      <c r="I1169" s="190"/>
    </row>
    <row r="1170" spans="1:9" ht="157.5" thickBot="1">
      <c r="A1170" s="212" t="s">
        <v>38</v>
      </c>
      <c r="B1170" s="230" t="s">
        <v>1305</v>
      </c>
      <c r="C1170" s="210" t="s">
        <v>1306</v>
      </c>
      <c r="D1170" s="210" t="s">
        <v>572</v>
      </c>
      <c r="E1170" s="210" t="s">
        <v>891</v>
      </c>
      <c r="F1170" s="210" t="s">
        <v>1904</v>
      </c>
      <c r="G1170" s="204" t="s">
        <v>422</v>
      </c>
      <c r="H1170" s="200"/>
      <c r="I1170" s="190"/>
    </row>
    <row r="1171" spans="1:9" ht="15" thickBot="1">
      <c r="A1171" s="212" t="s">
        <v>39</v>
      </c>
      <c r="B1171" s="230" t="s">
        <v>1319</v>
      </c>
      <c r="C1171" s="210" t="s">
        <v>1320</v>
      </c>
      <c r="D1171" s="210" t="s">
        <v>1321</v>
      </c>
      <c r="E1171" s="210" t="s">
        <v>891</v>
      </c>
      <c r="F1171" s="210" t="s">
        <v>1901</v>
      </c>
      <c r="G1171" s="204" t="s">
        <v>1288</v>
      </c>
      <c r="H1171" s="200"/>
      <c r="I1171" s="190"/>
    </row>
    <row r="1172" spans="1:9" ht="29.25" thickBot="1">
      <c r="A1172" s="212" t="s">
        <v>40</v>
      </c>
      <c r="B1172" s="230" t="s">
        <v>1323</v>
      </c>
      <c r="C1172" s="210" t="s">
        <v>1324</v>
      </c>
      <c r="D1172" s="210" t="s">
        <v>1325</v>
      </c>
      <c r="E1172" s="210" t="s">
        <v>891</v>
      </c>
      <c r="F1172" s="210" t="s">
        <v>1901</v>
      </c>
      <c r="G1172" s="204" t="s">
        <v>1326</v>
      </c>
      <c r="H1172" s="200"/>
      <c r="I1172" s="195"/>
    </row>
    <row r="1173" spans="1:9" ht="15.75" thickBot="1">
      <c r="A1173" s="215"/>
      <c r="B1173" s="227" t="s">
        <v>974</v>
      </c>
      <c r="C1173" s="227"/>
      <c r="D1173" s="227"/>
      <c r="E1173" s="227"/>
      <c r="F1173" s="227"/>
      <c r="G1173" s="198"/>
      <c r="H1173" s="198"/>
      <c r="I1173" s="198"/>
    </row>
    <row r="1174" spans="1:9" ht="15.75" thickBot="1">
      <c r="A1174" s="220"/>
      <c r="B1174" s="229" t="s">
        <v>777</v>
      </c>
      <c r="C1174" s="210"/>
      <c r="D1174" s="210"/>
      <c r="E1174" s="210"/>
      <c r="F1174" s="210"/>
      <c r="G1174" s="204"/>
      <c r="H1174" s="200"/>
      <c r="I1174" s="190"/>
    </row>
    <row r="1175" spans="1:9" ht="157.5" thickBot="1">
      <c r="A1175" s="212" t="s">
        <v>41</v>
      </c>
      <c r="B1175" s="230" t="s">
        <v>1305</v>
      </c>
      <c r="C1175" s="210" t="s">
        <v>1306</v>
      </c>
      <c r="D1175" s="210" t="s">
        <v>572</v>
      </c>
      <c r="E1175" s="210" t="s">
        <v>891</v>
      </c>
      <c r="F1175" s="210" t="s">
        <v>466</v>
      </c>
      <c r="G1175" s="204" t="s">
        <v>422</v>
      </c>
      <c r="H1175" s="200"/>
      <c r="I1175" s="190"/>
    </row>
    <row r="1176" spans="1:9" ht="15" thickBot="1">
      <c r="A1176" s="212" t="s">
        <v>42</v>
      </c>
      <c r="B1176" s="230" t="s">
        <v>1319</v>
      </c>
      <c r="C1176" s="210" t="s">
        <v>1320</v>
      </c>
      <c r="D1176" s="210" t="s">
        <v>1321</v>
      </c>
      <c r="E1176" s="210" t="s">
        <v>891</v>
      </c>
      <c r="F1176" s="210" t="s">
        <v>1862</v>
      </c>
      <c r="G1176" s="204" t="s">
        <v>1288</v>
      </c>
      <c r="H1176" s="200"/>
      <c r="I1176" s="190"/>
    </row>
    <row r="1177" spans="1:9" ht="29.25" thickBot="1">
      <c r="A1177" s="212" t="s">
        <v>43</v>
      </c>
      <c r="B1177" s="230" t="s">
        <v>1323</v>
      </c>
      <c r="C1177" s="210" t="s">
        <v>1324</v>
      </c>
      <c r="D1177" s="210" t="s">
        <v>1325</v>
      </c>
      <c r="E1177" s="210" t="s">
        <v>891</v>
      </c>
      <c r="F1177" s="210" t="s">
        <v>1862</v>
      </c>
      <c r="G1177" s="204" t="s">
        <v>1326</v>
      </c>
      <c r="H1177" s="200"/>
      <c r="I1177" s="195"/>
    </row>
    <row r="1178" spans="1:9" ht="15.75" thickBot="1">
      <c r="A1178" s="215"/>
      <c r="B1178" s="227" t="s">
        <v>973</v>
      </c>
      <c r="C1178" s="227"/>
      <c r="D1178" s="227"/>
      <c r="E1178" s="227"/>
      <c r="F1178" s="227"/>
      <c r="G1178" s="198"/>
      <c r="H1178" s="198"/>
      <c r="I1178" s="198"/>
    </row>
    <row r="1179" spans="1:9" ht="15.75" thickBot="1">
      <c r="A1179" s="220"/>
      <c r="B1179" s="229" t="s">
        <v>777</v>
      </c>
      <c r="C1179" s="210"/>
      <c r="D1179" s="210"/>
      <c r="E1179" s="210"/>
      <c r="F1179" s="210"/>
      <c r="G1179" s="204"/>
      <c r="H1179" s="200"/>
      <c r="I1179" s="190"/>
    </row>
    <row r="1180" spans="1:9" ht="157.5" thickBot="1">
      <c r="A1180" s="212" t="s">
        <v>44</v>
      </c>
      <c r="B1180" s="230" t="s">
        <v>1305</v>
      </c>
      <c r="C1180" s="210" t="s">
        <v>1306</v>
      </c>
      <c r="D1180" s="210" t="s">
        <v>572</v>
      </c>
      <c r="E1180" s="210" t="s">
        <v>891</v>
      </c>
      <c r="F1180" s="210" t="s">
        <v>1978</v>
      </c>
      <c r="G1180" s="204" t="s">
        <v>422</v>
      </c>
      <c r="H1180" s="200"/>
      <c r="I1180" s="190"/>
    </row>
    <row r="1181" spans="1:9" ht="157.5" thickBot="1">
      <c r="A1181" s="212" t="s">
        <v>45</v>
      </c>
      <c r="B1181" s="230" t="s">
        <v>1308</v>
      </c>
      <c r="C1181" s="210" t="s">
        <v>1309</v>
      </c>
      <c r="D1181" s="210" t="s">
        <v>572</v>
      </c>
      <c r="E1181" s="210" t="s">
        <v>891</v>
      </c>
      <c r="F1181" s="210" t="s">
        <v>1901</v>
      </c>
      <c r="G1181" s="204" t="s">
        <v>417</v>
      </c>
      <c r="H1181" s="200"/>
      <c r="I1181" s="190"/>
    </row>
    <row r="1182" spans="1:9" ht="15" thickBot="1">
      <c r="A1182" s="212" t="s">
        <v>46</v>
      </c>
      <c r="B1182" s="230" t="s">
        <v>1319</v>
      </c>
      <c r="C1182" s="210" t="s">
        <v>1320</v>
      </c>
      <c r="D1182" s="210" t="s">
        <v>1321</v>
      </c>
      <c r="E1182" s="210" t="s">
        <v>891</v>
      </c>
      <c r="F1182" s="210" t="s">
        <v>1901</v>
      </c>
      <c r="G1182" s="204" t="s">
        <v>1288</v>
      </c>
      <c r="H1182" s="200"/>
      <c r="I1182" s="190"/>
    </row>
    <row r="1183" spans="1:9" ht="29.25" thickBot="1">
      <c r="A1183" s="212" t="s">
        <v>47</v>
      </c>
      <c r="B1183" s="230" t="s">
        <v>1323</v>
      </c>
      <c r="C1183" s="210" t="s">
        <v>1324</v>
      </c>
      <c r="D1183" s="210" t="s">
        <v>1325</v>
      </c>
      <c r="E1183" s="210" t="s">
        <v>891</v>
      </c>
      <c r="F1183" s="210" t="s">
        <v>1901</v>
      </c>
      <c r="G1183" s="204" t="s">
        <v>1326</v>
      </c>
      <c r="H1183" s="200"/>
      <c r="I1183" s="195"/>
    </row>
    <row r="1184" spans="1:9" ht="15.75" thickBot="1">
      <c r="A1184" s="215"/>
      <c r="B1184" s="227" t="s">
        <v>972</v>
      </c>
      <c r="C1184" s="227"/>
      <c r="D1184" s="227"/>
      <c r="E1184" s="227"/>
      <c r="F1184" s="227"/>
      <c r="G1184" s="198"/>
      <c r="H1184" s="198"/>
      <c r="I1184" s="198"/>
    </row>
    <row r="1185" spans="1:10" ht="15.75" thickBot="1">
      <c r="A1185" s="220"/>
      <c r="B1185" s="229" t="s">
        <v>777</v>
      </c>
      <c r="C1185" s="210"/>
      <c r="D1185" s="210"/>
      <c r="E1185" s="210"/>
      <c r="F1185" s="210"/>
      <c r="G1185" s="204"/>
      <c r="H1185" s="200"/>
      <c r="I1185" s="190"/>
    </row>
    <row r="1186" spans="1:10" ht="157.5" thickBot="1">
      <c r="A1186" s="212" t="s">
        <v>48</v>
      </c>
      <c r="B1186" s="230" t="s">
        <v>1305</v>
      </c>
      <c r="C1186" s="210" t="s">
        <v>1306</v>
      </c>
      <c r="D1186" s="210" t="s">
        <v>572</v>
      </c>
      <c r="E1186" s="210" t="s">
        <v>891</v>
      </c>
      <c r="F1186" s="210" t="s">
        <v>1904</v>
      </c>
      <c r="G1186" s="204" t="s">
        <v>422</v>
      </c>
      <c r="H1186" s="200"/>
      <c r="I1186" s="190"/>
    </row>
    <row r="1187" spans="1:10" ht="157.5" thickBot="1">
      <c r="A1187" s="212" t="s">
        <v>49</v>
      </c>
      <c r="B1187" s="230" t="s">
        <v>1308</v>
      </c>
      <c r="C1187" s="210" t="s">
        <v>1309</v>
      </c>
      <c r="D1187" s="210" t="s">
        <v>572</v>
      </c>
      <c r="E1187" s="210" t="s">
        <v>891</v>
      </c>
      <c r="F1187" s="210" t="s">
        <v>1901</v>
      </c>
      <c r="G1187" s="204" t="s">
        <v>417</v>
      </c>
      <c r="H1187" s="200"/>
      <c r="I1187" s="190"/>
    </row>
    <row r="1188" spans="1:10" ht="15" thickBot="1">
      <c r="A1188" s="212" t="s">
        <v>50</v>
      </c>
      <c r="B1188" s="230" t="s">
        <v>1319</v>
      </c>
      <c r="C1188" s="210" t="s">
        <v>1320</v>
      </c>
      <c r="D1188" s="210" t="s">
        <v>1321</v>
      </c>
      <c r="E1188" s="210" t="s">
        <v>891</v>
      </c>
      <c r="F1188" s="210" t="s">
        <v>1901</v>
      </c>
      <c r="G1188" s="204" t="s">
        <v>1288</v>
      </c>
      <c r="H1188" s="200"/>
      <c r="I1188" s="190"/>
    </row>
    <row r="1189" spans="1:10" ht="29.25" thickBot="1">
      <c r="A1189" s="212" t="s">
        <v>51</v>
      </c>
      <c r="B1189" s="230" t="s">
        <v>1323</v>
      </c>
      <c r="C1189" s="210" t="s">
        <v>1324</v>
      </c>
      <c r="D1189" s="210" t="s">
        <v>1325</v>
      </c>
      <c r="E1189" s="210" t="s">
        <v>891</v>
      </c>
      <c r="F1189" s="210" t="s">
        <v>1901</v>
      </c>
      <c r="G1189" s="204" t="s">
        <v>1326</v>
      </c>
      <c r="H1189" s="200"/>
      <c r="I1189" s="190"/>
    </row>
    <row r="1190" spans="1:10" ht="60.75" thickBot="1">
      <c r="A1190" s="212"/>
      <c r="B1190" s="233" t="s">
        <v>1440</v>
      </c>
      <c r="C1190" s="210"/>
      <c r="D1190" s="234"/>
      <c r="E1190" s="210"/>
      <c r="F1190" s="210"/>
      <c r="G1190" s="177"/>
      <c r="H1190" s="204"/>
      <c r="I1190" s="61"/>
      <c r="J1190" s="190"/>
    </row>
    <row r="1191" spans="1:10" ht="15.75" thickBot="1">
      <c r="A1191" s="215"/>
      <c r="B1191" s="227" t="s">
        <v>1303</v>
      </c>
      <c r="C1191" s="227"/>
      <c r="D1191" s="227"/>
      <c r="E1191" s="227"/>
      <c r="F1191" s="227"/>
      <c r="G1191" s="198"/>
      <c r="H1191" s="198"/>
    </row>
    <row r="1192" spans="1:10" ht="15.75" thickBot="1">
      <c r="A1192" s="220"/>
      <c r="B1192" s="235" t="s">
        <v>649</v>
      </c>
      <c r="C1192" s="214"/>
      <c r="D1192" s="210"/>
      <c r="E1192" s="210"/>
      <c r="F1192" s="210"/>
      <c r="G1192" s="175"/>
      <c r="H1192" s="190"/>
    </row>
    <row r="1193" spans="1:10" ht="15.75" thickBot="1">
      <c r="A1193" s="212" t="s">
        <v>1304</v>
      </c>
      <c r="B1193" s="230" t="s">
        <v>52</v>
      </c>
      <c r="C1193" s="214" t="s">
        <v>53</v>
      </c>
      <c r="D1193" s="210" t="s">
        <v>572</v>
      </c>
      <c r="E1193" s="210" t="s">
        <v>891</v>
      </c>
      <c r="F1193" s="210" t="s">
        <v>1930</v>
      </c>
      <c r="G1193" s="175" t="s">
        <v>422</v>
      </c>
      <c r="H1193" s="195"/>
    </row>
    <row r="1194" spans="1:10" ht="15.75" thickBot="1">
      <c r="A1194" s="215"/>
      <c r="B1194" s="227" t="s">
        <v>1310</v>
      </c>
      <c r="C1194" s="227"/>
      <c r="D1194" s="227"/>
      <c r="E1194" s="227"/>
      <c r="F1194" s="227"/>
      <c r="G1194" s="198"/>
      <c r="H1194" s="198"/>
    </row>
    <row r="1195" spans="1:10" ht="15.75" thickBot="1">
      <c r="A1195" s="220"/>
      <c r="B1195" s="235" t="s">
        <v>649</v>
      </c>
      <c r="C1195" s="214"/>
      <c r="D1195" s="210"/>
      <c r="E1195" s="210"/>
      <c r="F1195" s="210"/>
      <c r="G1195" s="175"/>
      <c r="H1195" s="190"/>
    </row>
    <row r="1196" spans="1:10" ht="15.75" thickBot="1">
      <c r="A1196" s="212" t="s">
        <v>1307</v>
      </c>
      <c r="B1196" s="230" t="s">
        <v>52</v>
      </c>
      <c r="C1196" s="214" t="s">
        <v>53</v>
      </c>
      <c r="D1196" s="210" t="s">
        <v>572</v>
      </c>
      <c r="E1196" s="210" t="s">
        <v>891</v>
      </c>
      <c r="F1196" s="210" t="s">
        <v>1912</v>
      </c>
      <c r="G1196" s="175" t="s">
        <v>422</v>
      </c>
      <c r="H1196" s="195"/>
    </row>
    <row r="1197" spans="1:10" ht="15.75" thickBot="1">
      <c r="A1197" s="215"/>
      <c r="B1197" s="227" t="s">
        <v>794</v>
      </c>
      <c r="C1197" s="227"/>
      <c r="D1197" s="227"/>
      <c r="E1197" s="227"/>
      <c r="F1197" s="227"/>
      <c r="G1197" s="198"/>
      <c r="H1197" s="198"/>
    </row>
    <row r="1198" spans="1:10" ht="15.75" thickBot="1">
      <c r="A1198" s="220"/>
      <c r="B1198" s="235" t="s">
        <v>649</v>
      </c>
      <c r="C1198" s="214"/>
      <c r="D1198" s="210"/>
      <c r="E1198" s="210"/>
      <c r="F1198" s="210"/>
      <c r="G1198" s="175"/>
      <c r="H1198" s="190"/>
    </row>
    <row r="1199" spans="1:10" ht="29.25" thickBot="1">
      <c r="A1199" s="212" t="s">
        <v>54</v>
      </c>
      <c r="B1199" s="213" t="s">
        <v>55</v>
      </c>
      <c r="C1199" s="210" t="s">
        <v>56</v>
      </c>
      <c r="D1199" s="210" t="s">
        <v>573</v>
      </c>
      <c r="E1199" s="210" t="s">
        <v>891</v>
      </c>
      <c r="F1199" s="210" t="s">
        <v>914</v>
      </c>
      <c r="G1199" s="175" t="s">
        <v>57</v>
      </c>
      <c r="H1199" s="190"/>
    </row>
    <row r="1200" spans="1:10" ht="15" thickBot="1">
      <c r="A1200" s="212" t="s">
        <v>58</v>
      </c>
      <c r="B1200" s="230" t="s">
        <v>59</v>
      </c>
      <c r="C1200" s="214" t="s">
        <v>60</v>
      </c>
      <c r="D1200" s="210" t="s">
        <v>61</v>
      </c>
      <c r="E1200" s="210" t="s">
        <v>891</v>
      </c>
      <c r="F1200" s="210" t="s">
        <v>1862</v>
      </c>
      <c r="G1200" s="175" t="s">
        <v>62</v>
      </c>
      <c r="H1200" s="190"/>
    </row>
    <row r="1201" spans="1:8" ht="29.25" thickBot="1">
      <c r="A1201" s="212" t="s">
        <v>63</v>
      </c>
      <c r="B1201" s="213" t="s">
        <v>64</v>
      </c>
      <c r="C1201" s="210" t="s">
        <v>65</v>
      </c>
      <c r="D1201" s="210" t="s">
        <v>1808</v>
      </c>
      <c r="E1201" s="210" t="s">
        <v>1805</v>
      </c>
      <c r="F1201" s="210" t="s">
        <v>1930</v>
      </c>
      <c r="G1201" s="175" t="s">
        <v>66</v>
      </c>
      <c r="H1201" s="190"/>
    </row>
    <row r="1202" spans="1:8" ht="29.25" thickBot="1">
      <c r="A1202" s="212" t="s">
        <v>1316</v>
      </c>
      <c r="B1202" s="230" t="s">
        <v>67</v>
      </c>
      <c r="C1202" s="214" t="s">
        <v>68</v>
      </c>
      <c r="D1202" s="210" t="s">
        <v>69</v>
      </c>
      <c r="E1202" s="210" t="s">
        <v>891</v>
      </c>
      <c r="F1202" s="210" t="s">
        <v>1862</v>
      </c>
      <c r="G1202" s="175" t="s">
        <v>70</v>
      </c>
      <c r="H1202" s="190"/>
    </row>
    <row r="1203" spans="1:8" ht="15" thickBot="1">
      <c r="A1203" s="212" t="s">
        <v>1317</v>
      </c>
      <c r="B1203" s="230" t="s">
        <v>71</v>
      </c>
      <c r="C1203" s="214" t="s">
        <v>298</v>
      </c>
      <c r="D1203" s="210" t="s">
        <v>69</v>
      </c>
      <c r="E1203" s="210" t="s">
        <v>891</v>
      </c>
      <c r="F1203" s="210" t="s">
        <v>1862</v>
      </c>
      <c r="G1203" s="175" t="s">
        <v>72</v>
      </c>
      <c r="H1203" s="190"/>
    </row>
    <row r="1204" spans="1:8" ht="29.25" thickBot="1">
      <c r="A1204" s="212" t="s">
        <v>1318</v>
      </c>
      <c r="B1204" s="230" t="s">
        <v>73</v>
      </c>
      <c r="C1204" s="214" t="s">
        <v>1888</v>
      </c>
      <c r="D1204" s="210" t="s">
        <v>69</v>
      </c>
      <c r="E1204" s="210" t="s">
        <v>1805</v>
      </c>
      <c r="F1204" s="210" t="s">
        <v>1930</v>
      </c>
      <c r="G1204" s="175" t="s">
        <v>74</v>
      </c>
      <c r="H1204" s="190"/>
    </row>
    <row r="1205" spans="1:8" ht="15" thickBot="1">
      <c r="A1205" s="212" t="s">
        <v>1322</v>
      </c>
      <c r="B1205" s="230" t="s">
        <v>1348</v>
      </c>
      <c r="C1205" s="214" t="s">
        <v>1876</v>
      </c>
      <c r="D1205" s="210" t="s">
        <v>69</v>
      </c>
      <c r="E1205" s="210" t="s">
        <v>891</v>
      </c>
      <c r="F1205" s="210" t="s">
        <v>1997</v>
      </c>
      <c r="G1205" s="175" t="s">
        <v>468</v>
      </c>
      <c r="H1205" s="190"/>
    </row>
    <row r="1206" spans="1:8" ht="15" thickBot="1">
      <c r="A1206" s="212" t="s">
        <v>1327</v>
      </c>
      <c r="B1206" s="213" t="s">
        <v>75</v>
      </c>
      <c r="C1206" s="214" t="s">
        <v>53</v>
      </c>
      <c r="D1206" s="210" t="s">
        <v>572</v>
      </c>
      <c r="E1206" s="210" t="s">
        <v>891</v>
      </c>
      <c r="F1206" s="210" t="s">
        <v>1862</v>
      </c>
      <c r="G1206" s="175" t="s">
        <v>422</v>
      </c>
      <c r="H1206" s="190"/>
    </row>
    <row r="1207" spans="1:8" ht="29.25" thickBot="1">
      <c r="A1207" s="212" t="s">
        <v>1336</v>
      </c>
      <c r="B1207" s="230" t="s">
        <v>76</v>
      </c>
      <c r="C1207" s="214" t="s">
        <v>77</v>
      </c>
      <c r="D1207" s="210" t="s">
        <v>78</v>
      </c>
      <c r="E1207" s="210" t="s">
        <v>891</v>
      </c>
      <c r="F1207" s="210" t="s">
        <v>1952</v>
      </c>
      <c r="G1207" s="175" t="s">
        <v>422</v>
      </c>
      <c r="H1207" s="190"/>
    </row>
    <row r="1208" spans="1:8" ht="15" thickBot="1">
      <c r="A1208" s="212" t="s">
        <v>79</v>
      </c>
      <c r="B1208" s="230" t="s">
        <v>80</v>
      </c>
      <c r="C1208" s="214" t="s">
        <v>81</v>
      </c>
      <c r="D1208" s="210" t="s">
        <v>583</v>
      </c>
      <c r="E1208" s="210" t="s">
        <v>891</v>
      </c>
      <c r="F1208" s="210" t="s">
        <v>1901</v>
      </c>
      <c r="G1208" s="175" t="s">
        <v>914</v>
      </c>
      <c r="H1208" s="190"/>
    </row>
    <row r="1209" spans="1:8" ht="29.25" thickBot="1">
      <c r="A1209" s="212" t="s">
        <v>1343</v>
      </c>
      <c r="B1209" s="230" t="s">
        <v>82</v>
      </c>
      <c r="C1209" s="214" t="s">
        <v>83</v>
      </c>
      <c r="D1209" s="210" t="s">
        <v>825</v>
      </c>
      <c r="E1209" s="210" t="s">
        <v>891</v>
      </c>
      <c r="F1209" s="210" t="s">
        <v>1854</v>
      </c>
      <c r="G1209" s="175" t="s">
        <v>62</v>
      </c>
      <c r="H1209" s="190"/>
    </row>
    <row r="1210" spans="1:8" ht="29.25" thickBot="1">
      <c r="A1210" s="212" t="s">
        <v>1160</v>
      </c>
      <c r="B1210" s="230" t="s">
        <v>84</v>
      </c>
      <c r="C1210" s="214" t="s">
        <v>424</v>
      </c>
      <c r="D1210" s="210" t="s">
        <v>573</v>
      </c>
      <c r="E1210" s="210" t="s">
        <v>891</v>
      </c>
      <c r="F1210" s="210" t="s">
        <v>1901</v>
      </c>
      <c r="G1210" s="175" t="s">
        <v>62</v>
      </c>
      <c r="H1210" s="190"/>
    </row>
    <row r="1211" spans="1:8" ht="29.25" thickBot="1">
      <c r="A1211" s="212" t="s">
        <v>1165</v>
      </c>
      <c r="B1211" s="230" t="s">
        <v>418</v>
      </c>
      <c r="C1211" s="214" t="s">
        <v>685</v>
      </c>
      <c r="D1211" s="210" t="s">
        <v>573</v>
      </c>
      <c r="E1211" s="210" t="s">
        <v>891</v>
      </c>
      <c r="F1211" s="210" t="s">
        <v>1854</v>
      </c>
      <c r="G1211" s="175" t="s">
        <v>62</v>
      </c>
      <c r="H1211" s="190"/>
    </row>
    <row r="1212" spans="1:8" ht="29.25" thickBot="1">
      <c r="A1212" s="212" t="s">
        <v>1169</v>
      </c>
      <c r="B1212" s="230" t="s">
        <v>85</v>
      </c>
      <c r="C1212" s="214" t="s">
        <v>86</v>
      </c>
      <c r="D1212" s="214" t="s">
        <v>87</v>
      </c>
      <c r="E1212" s="210" t="s">
        <v>891</v>
      </c>
      <c r="F1212" s="210" t="s">
        <v>1901</v>
      </c>
      <c r="G1212" s="175" t="s">
        <v>62</v>
      </c>
      <c r="H1212" s="190"/>
    </row>
    <row r="1213" spans="1:8" ht="29.25" thickBot="1">
      <c r="A1213" s="212" t="s">
        <v>1172</v>
      </c>
      <c r="B1213" s="213" t="s">
        <v>88</v>
      </c>
      <c r="C1213" s="210" t="s">
        <v>89</v>
      </c>
      <c r="D1213" s="210" t="s">
        <v>743</v>
      </c>
      <c r="E1213" s="210" t="s">
        <v>891</v>
      </c>
      <c r="F1213" s="210" t="s">
        <v>1901</v>
      </c>
      <c r="G1213" s="175" t="s">
        <v>62</v>
      </c>
      <c r="H1213" s="190"/>
    </row>
    <row r="1214" spans="1:8" ht="15" thickBot="1">
      <c r="A1214" s="212" t="s">
        <v>1175</v>
      </c>
      <c r="B1214" s="230" t="s">
        <v>90</v>
      </c>
      <c r="C1214" s="214" t="s">
        <v>91</v>
      </c>
      <c r="D1214" s="210" t="s">
        <v>61</v>
      </c>
      <c r="E1214" s="210" t="s">
        <v>891</v>
      </c>
      <c r="F1214" s="210" t="s">
        <v>914</v>
      </c>
      <c r="G1214" s="175" t="s">
        <v>62</v>
      </c>
      <c r="H1214" s="190"/>
    </row>
    <row r="1215" spans="1:8" ht="15" thickBot="1">
      <c r="A1215" s="212" t="s">
        <v>1178</v>
      </c>
      <c r="B1215" s="230" t="s">
        <v>92</v>
      </c>
      <c r="C1215" s="214" t="s">
        <v>93</v>
      </c>
      <c r="D1215" s="210" t="s">
        <v>94</v>
      </c>
      <c r="E1215" s="210" t="s">
        <v>891</v>
      </c>
      <c r="F1215" s="210" t="s">
        <v>914</v>
      </c>
      <c r="G1215" s="175" t="s">
        <v>62</v>
      </c>
      <c r="H1215" s="190"/>
    </row>
    <row r="1216" spans="1:8" ht="29.25" thickBot="1">
      <c r="A1216" s="212" t="s">
        <v>1182</v>
      </c>
      <c r="B1216" s="213" t="s">
        <v>95</v>
      </c>
      <c r="C1216" s="210" t="s">
        <v>96</v>
      </c>
      <c r="D1216" s="210" t="s">
        <v>61</v>
      </c>
      <c r="E1216" s="210" t="s">
        <v>891</v>
      </c>
      <c r="F1216" s="210" t="s">
        <v>1854</v>
      </c>
      <c r="G1216" s="175" t="s">
        <v>62</v>
      </c>
      <c r="H1216" s="190"/>
    </row>
    <row r="1217" spans="1:8" ht="15" thickBot="1">
      <c r="A1217" s="212" t="s">
        <v>1183</v>
      </c>
      <c r="B1217" s="213" t="s">
        <v>97</v>
      </c>
      <c r="C1217" s="210" t="s">
        <v>98</v>
      </c>
      <c r="D1217" s="210" t="s">
        <v>907</v>
      </c>
      <c r="E1217" s="210" t="s">
        <v>891</v>
      </c>
      <c r="F1217" s="210" t="s">
        <v>914</v>
      </c>
      <c r="G1217" s="175" t="s">
        <v>99</v>
      </c>
      <c r="H1217" s="190"/>
    </row>
    <row r="1218" spans="1:8" ht="15" thickBot="1">
      <c r="A1218" s="212" t="s">
        <v>1184</v>
      </c>
      <c r="B1218" s="213" t="s">
        <v>100</v>
      </c>
      <c r="C1218" s="210" t="s">
        <v>101</v>
      </c>
      <c r="D1218" s="210" t="s">
        <v>907</v>
      </c>
      <c r="E1218" s="210" t="s">
        <v>891</v>
      </c>
      <c r="F1218" s="210" t="s">
        <v>914</v>
      </c>
      <c r="G1218" s="175" t="s">
        <v>102</v>
      </c>
      <c r="H1218" s="190"/>
    </row>
    <row r="1219" spans="1:8" ht="15" thickBot="1">
      <c r="A1219" s="212" t="s">
        <v>1185</v>
      </c>
      <c r="B1219" s="213" t="s">
        <v>103</v>
      </c>
      <c r="C1219" s="210" t="s">
        <v>104</v>
      </c>
      <c r="D1219" s="210" t="s">
        <v>907</v>
      </c>
      <c r="E1219" s="210" t="s">
        <v>891</v>
      </c>
      <c r="F1219" s="210" t="s">
        <v>1901</v>
      </c>
      <c r="G1219" s="175" t="s">
        <v>105</v>
      </c>
      <c r="H1219" s="195"/>
    </row>
    <row r="1220" spans="1:8" ht="15.75" thickBot="1">
      <c r="A1220" s="215"/>
      <c r="B1220" s="227" t="s">
        <v>976</v>
      </c>
      <c r="C1220" s="227"/>
      <c r="D1220" s="227"/>
      <c r="E1220" s="227"/>
      <c r="F1220" s="227"/>
      <c r="G1220" s="198"/>
      <c r="H1220" s="198"/>
    </row>
    <row r="1221" spans="1:8" ht="15.75" thickBot="1">
      <c r="A1221" s="220"/>
      <c r="B1221" s="235" t="s">
        <v>649</v>
      </c>
      <c r="C1221" s="214"/>
      <c r="D1221" s="210"/>
      <c r="E1221" s="210"/>
      <c r="F1221" s="210"/>
      <c r="G1221" s="175"/>
      <c r="H1221" s="190"/>
    </row>
    <row r="1222" spans="1:8" ht="29.25" thickBot="1">
      <c r="A1222" s="212" t="s">
        <v>1186</v>
      </c>
      <c r="B1222" s="230" t="s">
        <v>418</v>
      </c>
      <c r="C1222" s="214" t="s">
        <v>685</v>
      </c>
      <c r="D1222" s="210" t="s">
        <v>573</v>
      </c>
      <c r="E1222" s="210" t="s">
        <v>891</v>
      </c>
      <c r="F1222" s="210" t="s">
        <v>1977</v>
      </c>
      <c r="G1222" s="175" t="s">
        <v>62</v>
      </c>
      <c r="H1222" s="190"/>
    </row>
    <row r="1223" spans="1:8" ht="29.25" thickBot="1">
      <c r="A1223" s="212" t="s">
        <v>1188</v>
      </c>
      <c r="B1223" s="230" t="s">
        <v>84</v>
      </c>
      <c r="C1223" s="214" t="s">
        <v>424</v>
      </c>
      <c r="D1223" s="210" t="s">
        <v>573</v>
      </c>
      <c r="E1223" s="210" t="s">
        <v>891</v>
      </c>
      <c r="F1223" s="210" t="s">
        <v>1854</v>
      </c>
      <c r="G1223" s="175" t="s">
        <v>62</v>
      </c>
      <c r="H1223" s="190"/>
    </row>
    <row r="1224" spans="1:8" ht="29.25" thickBot="1">
      <c r="A1224" s="212" t="s">
        <v>1191</v>
      </c>
      <c r="B1224" s="230" t="s">
        <v>106</v>
      </c>
      <c r="C1224" s="214" t="s">
        <v>107</v>
      </c>
      <c r="D1224" s="214" t="s">
        <v>2119</v>
      </c>
      <c r="E1224" s="214" t="s">
        <v>891</v>
      </c>
      <c r="F1224" s="210" t="s">
        <v>1988</v>
      </c>
      <c r="G1224" s="175" t="s">
        <v>62</v>
      </c>
      <c r="H1224" s="190"/>
    </row>
    <row r="1225" spans="1:8" ht="29.25" thickBot="1">
      <c r="A1225" s="212" t="s">
        <v>1194</v>
      </c>
      <c r="B1225" s="230" t="s">
        <v>108</v>
      </c>
      <c r="C1225" s="214" t="s">
        <v>603</v>
      </c>
      <c r="D1225" s="214" t="s">
        <v>2119</v>
      </c>
      <c r="E1225" s="214" t="s">
        <v>891</v>
      </c>
      <c r="F1225" s="210" t="s">
        <v>1854</v>
      </c>
      <c r="G1225" s="175" t="s">
        <v>62</v>
      </c>
      <c r="H1225" s="190"/>
    </row>
    <row r="1226" spans="1:8" ht="15" thickBot="1">
      <c r="A1226" s="212" t="s">
        <v>1197</v>
      </c>
      <c r="B1226" s="230" t="s">
        <v>109</v>
      </c>
      <c r="C1226" s="210" t="s">
        <v>110</v>
      </c>
      <c r="D1226" s="214" t="s">
        <v>2119</v>
      </c>
      <c r="E1226" s="214" t="s">
        <v>891</v>
      </c>
      <c r="F1226" s="210" t="s">
        <v>1862</v>
      </c>
      <c r="G1226" s="175" t="s">
        <v>1862</v>
      </c>
      <c r="H1226" s="190"/>
    </row>
    <row r="1227" spans="1:8" ht="29.25" thickBot="1">
      <c r="A1227" s="212" t="s">
        <v>1200</v>
      </c>
      <c r="B1227" s="230" t="s">
        <v>85</v>
      </c>
      <c r="C1227" s="214" t="s">
        <v>86</v>
      </c>
      <c r="D1227" s="214" t="s">
        <v>87</v>
      </c>
      <c r="E1227" s="210" t="s">
        <v>891</v>
      </c>
      <c r="F1227" s="210" t="s">
        <v>1862</v>
      </c>
      <c r="G1227" s="175" t="s">
        <v>62</v>
      </c>
      <c r="H1227" s="190"/>
    </row>
    <row r="1228" spans="1:8" ht="29.25" thickBot="1">
      <c r="A1228" s="212" t="s">
        <v>1203</v>
      </c>
      <c r="B1228" s="213" t="s">
        <v>88</v>
      </c>
      <c r="C1228" s="210" t="s">
        <v>89</v>
      </c>
      <c r="D1228" s="210" t="s">
        <v>743</v>
      </c>
      <c r="E1228" s="210" t="s">
        <v>891</v>
      </c>
      <c r="F1228" s="210" t="s">
        <v>1862</v>
      </c>
      <c r="G1228" s="175" t="s">
        <v>62</v>
      </c>
      <c r="H1228" s="190"/>
    </row>
    <row r="1229" spans="1:8" ht="15" thickBot="1">
      <c r="A1229" s="212" t="s">
        <v>1208</v>
      </c>
      <c r="B1229" s="230" t="s">
        <v>59</v>
      </c>
      <c r="C1229" s="210" t="s">
        <v>60</v>
      </c>
      <c r="D1229" s="210" t="s">
        <v>61</v>
      </c>
      <c r="E1229" s="210" t="s">
        <v>891</v>
      </c>
      <c r="F1229" s="210" t="s">
        <v>1862</v>
      </c>
      <c r="G1229" s="175" t="s">
        <v>62</v>
      </c>
      <c r="H1229" s="190"/>
    </row>
    <row r="1230" spans="1:8" ht="29.25" thickBot="1">
      <c r="A1230" s="212" t="s">
        <v>1214</v>
      </c>
      <c r="B1230" s="230" t="s">
        <v>64</v>
      </c>
      <c r="C1230" s="210" t="s">
        <v>65</v>
      </c>
      <c r="D1230" s="210" t="s">
        <v>1808</v>
      </c>
      <c r="E1230" s="210" t="s">
        <v>1805</v>
      </c>
      <c r="F1230" s="210" t="s">
        <v>1930</v>
      </c>
      <c r="G1230" s="175" t="s">
        <v>66</v>
      </c>
      <c r="H1230" s="190"/>
    </row>
    <row r="1231" spans="1:8" ht="29.25" thickBot="1">
      <c r="A1231" s="212" t="s">
        <v>0</v>
      </c>
      <c r="B1231" s="230" t="s">
        <v>67</v>
      </c>
      <c r="C1231" s="210" t="s">
        <v>68</v>
      </c>
      <c r="D1231" s="210" t="s">
        <v>69</v>
      </c>
      <c r="E1231" s="210" t="s">
        <v>891</v>
      </c>
      <c r="F1231" s="210" t="s">
        <v>1862</v>
      </c>
      <c r="G1231" s="175" t="s">
        <v>70</v>
      </c>
      <c r="H1231" s="190"/>
    </row>
    <row r="1232" spans="1:8" ht="15" thickBot="1">
      <c r="A1232" s="212" t="s">
        <v>8</v>
      </c>
      <c r="B1232" s="230" t="s">
        <v>71</v>
      </c>
      <c r="C1232" s="210" t="s">
        <v>298</v>
      </c>
      <c r="D1232" s="210" t="s">
        <v>69</v>
      </c>
      <c r="E1232" s="210" t="s">
        <v>891</v>
      </c>
      <c r="F1232" s="210" t="s">
        <v>1862</v>
      </c>
      <c r="G1232" s="175" t="s">
        <v>72</v>
      </c>
      <c r="H1232" s="190"/>
    </row>
    <row r="1233" spans="1:8" ht="29.25" thickBot="1">
      <c r="A1233" s="212" t="s">
        <v>21</v>
      </c>
      <c r="B1233" s="230" t="s">
        <v>73</v>
      </c>
      <c r="C1233" s="210" t="s">
        <v>1888</v>
      </c>
      <c r="D1233" s="210" t="s">
        <v>69</v>
      </c>
      <c r="E1233" s="210" t="s">
        <v>1805</v>
      </c>
      <c r="F1233" s="210" t="s">
        <v>1930</v>
      </c>
      <c r="G1233" s="175" t="s">
        <v>74</v>
      </c>
      <c r="H1233" s="190"/>
    </row>
    <row r="1234" spans="1:8" ht="15" thickBot="1">
      <c r="A1234" s="212" t="s">
        <v>25</v>
      </c>
      <c r="B1234" s="230" t="s">
        <v>1348</v>
      </c>
      <c r="C1234" s="210" t="s">
        <v>1876</v>
      </c>
      <c r="D1234" s="210" t="s">
        <v>69</v>
      </c>
      <c r="E1234" s="210" t="s">
        <v>891</v>
      </c>
      <c r="F1234" s="210" t="s">
        <v>1997</v>
      </c>
      <c r="G1234" s="175" t="s">
        <v>468</v>
      </c>
      <c r="H1234" s="195"/>
    </row>
    <row r="1235" spans="1:8" ht="15.75" thickBot="1">
      <c r="A1235" s="215"/>
      <c r="B1235" s="227" t="s">
        <v>975</v>
      </c>
      <c r="C1235" s="227"/>
      <c r="D1235" s="227"/>
      <c r="E1235" s="227"/>
      <c r="F1235" s="227"/>
      <c r="G1235" s="198"/>
      <c r="H1235" s="198"/>
    </row>
    <row r="1236" spans="1:8" ht="15.75" thickBot="1">
      <c r="A1236" s="220"/>
      <c r="B1236" s="229" t="s">
        <v>649</v>
      </c>
      <c r="C1236" s="210"/>
      <c r="D1236" s="210"/>
      <c r="E1236" s="210"/>
      <c r="F1236" s="210"/>
      <c r="G1236" s="175"/>
      <c r="H1236" s="190"/>
    </row>
    <row r="1237" spans="1:8" ht="15" thickBot="1">
      <c r="A1237" s="212" t="s">
        <v>31</v>
      </c>
      <c r="B1237" s="230" t="s">
        <v>59</v>
      </c>
      <c r="C1237" s="210" t="s">
        <v>60</v>
      </c>
      <c r="D1237" s="210" t="s">
        <v>61</v>
      </c>
      <c r="E1237" s="210" t="s">
        <v>891</v>
      </c>
      <c r="F1237" s="210" t="s">
        <v>1901</v>
      </c>
      <c r="G1237" s="175" t="s">
        <v>62</v>
      </c>
      <c r="H1237" s="190"/>
    </row>
    <row r="1238" spans="1:8" ht="29.25" thickBot="1">
      <c r="A1238" s="212" t="s">
        <v>35</v>
      </c>
      <c r="B1238" s="230" t="s">
        <v>64</v>
      </c>
      <c r="C1238" s="210" t="s">
        <v>65</v>
      </c>
      <c r="D1238" s="210" t="s">
        <v>1808</v>
      </c>
      <c r="E1238" s="210" t="s">
        <v>1805</v>
      </c>
      <c r="F1238" s="210" t="s">
        <v>1997</v>
      </c>
      <c r="G1238" s="175" t="s">
        <v>66</v>
      </c>
      <c r="H1238" s="190"/>
    </row>
    <row r="1239" spans="1:8" ht="29.25" thickBot="1">
      <c r="A1239" s="212" t="s">
        <v>37</v>
      </c>
      <c r="B1239" s="230" t="s">
        <v>67</v>
      </c>
      <c r="C1239" s="210" t="s">
        <v>68</v>
      </c>
      <c r="D1239" s="210" t="s">
        <v>69</v>
      </c>
      <c r="E1239" s="210" t="s">
        <v>891</v>
      </c>
      <c r="F1239" s="210" t="s">
        <v>1901</v>
      </c>
      <c r="G1239" s="175" t="s">
        <v>70</v>
      </c>
      <c r="H1239" s="190"/>
    </row>
    <row r="1240" spans="1:8" ht="15" thickBot="1">
      <c r="A1240" s="212" t="s">
        <v>38</v>
      </c>
      <c r="B1240" s="230" t="s">
        <v>71</v>
      </c>
      <c r="C1240" s="210" t="s">
        <v>298</v>
      </c>
      <c r="D1240" s="210" t="s">
        <v>69</v>
      </c>
      <c r="E1240" s="210" t="s">
        <v>891</v>
      </c>
      <c r="F1240" s="210" t="s">
        <v>1901</v>
      </c>
      <c r="G1240" s="175" t="s">
        <v>72</v>
      </c>
      <c r="H1240" s="190"/>
    </row>
    <row r="1241" spans="1:8" ht="29.25" thickBot="1">
      <c r="A1241" s="212" t="s">
        <v>39</v>
      </c>
      <c r="B1241" s="230" t="s">
        <v>73</v>
      </c>
      <c r="C1241" s="210" t="s">
        <v>1888</v>
      </c>
      <c r="D1241" s="210" t="s">
        <v>69</v>
      </c>
      <c r="E1241" s="210" t="s">
        <v>1805</v>
      </c>
      <c r="F1241" s="210" t="s">
        <v>1997</v>
      </c>
      <c r="G1241" s="175" t="s">
        <v>74</v>
      </c>
      <c r="H1241" s="190"/>
    </row>
    <row r="1242" spans="1:8" ht="15" thickBot="1">
      <c r="A1242" s="212" t="s">
        <v>40</v>
      </c>
      <c r="B1242" s="230" t="s">
        <v>1348</v>
      </c>
      <c r="C1242" s="210" t="s">
        <v>1876</v>
      </c>
      <c r="D1242" s="210" t="s">
        <v>69</v>
      </c>
      <c r="E1242" s="210" t="s">
        <v>891</v>
      </c>
      <c r="F1242" s="210" t="s">
        <v>1911</v>
      </c>
      <c r="G1242" s="175" t="s">
        <v>468</v>
      </c>
      <c r="H1242" s="195"/>
    </row>
    <row r="1243" spans="1:8" ht="15.75" thickBot="1">
      <c r="A1243" s="215"/>
      <c r="B1243" s="227" t="s">
        <v>974</v>
      </c>
      <c r="C1243" s="227"/>
      <c r="D1243" s="227"/>
      <c r="E1243" s="227"/>
      <c r="F1243" s="227"/>
      <c r="G1243" s="198"/>
      <c r="H1243" s="198"/>
    </row>
    <row r="1244" spans="1:8" ht="15.75" thickBot="1">
      <c r="A1244" s="220"/>
      <c r="B1244" s="229" t="s">
        <v>649</v>
      </c>
      <c r="C1244" s="210"/>
      <c r="D1244" s="210"/>
      <c r="E1244" s="210"/>
      <c r="F1244" s="210"/>
      <c r="G1244" s="175"/>
      <c r="H1244" s="190"/>
    </row>
    <row r="1245" spans="1:8" ht="15" thickBot="1">
      <c r="A1245" s="212" t="s">
        <v>41</v>
      </c>
      <c r="B1245" s="230" t="s">
        <v>59</v>
      </c>
      <c r="C1245" s="210" t="s">
        <v>60</v>
      </c>
      <c r="D1245" s="210" t="s">
        <v>61</v>
      </c>
      <c r="E1245" s="210" t="s">
        <v>891</v>
      </c>
      <c r="F1245" s="210" t="s">
        <v>1862</v>
      </c>
      <c r="G1245" s="175" t="s">
        <v>62</v>
      </c>
      <c r="H1245" s="190"/>
    </row>
    <row r="1246" spans="1:8" ht="29.25" thickBot="1">
      <c r="A1246" s="212" t="s">
        <v>42</v>
      </c>
      <c r="B1246" s="230" t="s">
        <v>64</v>
      </c>
      <c r="C1246" s="210" t="s">
        <v>65</v>
      </c>
      <c r="D1246" s="210" t="s">
        <v>1808</v>
      </c>
      <c r="E1246" s="210" t="s">
        <v>1805</v>
      </c>
      <c r="F1246" s="210" t="s">
        <v>1930</v>
      </c>
      <c r="G1246" s="175" t="s">
        <v>66</v>
      </c>
      <c r="H1246" s="190"/>
    </row>
    <row r="1247" spans="1:8" ht="29.25" thickBot="1">
      <c r="A1247" s="212" t="s">
        <v>43</v>
      </c>
      <c r="B1247" s="230" t="s">
        <v>67</v>
      </c>
      <c r="C1247" s="210" t="s">
        <v>68</v>
      </c>
      <c r="D1247" s="210" t="s">
        <v>69</v>
      </c>
      <c r="E1247" s="210" t="s">
        <v>891</v>
      </c>
      <c r="F1247" s="210" t="s">
        <v>1862</v>
      </c>
      <c r="G1247" s="175" t="s">
        <v>70</v>
      </c>
      <c r="H1247" s="190"/>
    </row>
    <row r="1248" spans="1:8" ht="15" thickBot="1">
      <c r="A1248" s="212" t="s">
        <v>44</v>
      </c>
      <c r="B1248" s="230" t="s">
        <v>71</v>
      </c>
      <c r="C1248" s="210" t="s">
        <v>298</v>
      </c>
      <c r="D1248" s="210" t="s">
        <v>69</v>
      </c>
      <c r="E1248" s="210" t="s">
        <v>891</v>
      </c>
      <c r="F1248" s="210" t="s">
        <v>1862</v>
      </c>
      <c r="G1248" s="175" t="s">
        <v>72</v>
      </c>
      <c r="H1248" s="190"/>
    </row>
    <row r="1249" spans="1:8" ht="29.25" thickBot="1">
      <c r="A1249" s="212" t="s">
        <v>45</v>
      </c>
      <c r="B1249" s="230" t="s">
        <v>73</v>
      </c>
      <c r="C1249" s="210" t="s">
        <v>1888</v>
      </c>
      <c r="D1249" s="210" t="s">
        <v>69</v>
      </c>
      <c r="E1249" s="210" t="s">
        <v>1805</v>
      </c>
      <c r="F1249" s="210" t="s">
        <v>1930</v>
      </c>
      <c r="G1249" s="175" t="s">
        <v>74</v>
      </c>
      <c r="H1249" s="190"/>
    </row>
    <row r="1250" spans="1:8" ht="15" thickBot="1">
      <c r="A1250" s="212" t="s">
        <v>46</v>
      </c>
      <c r="B1250" s="230" t="s">
        <v>1348</v>
      </c>
      <c r="C1250" s="210" t="s">
        <v>1876</v>
      </c>
      <c r="D1250" s="210" t="s">
        <v>69</v>
      </c>
      <c r="E1250" s="210" t="s">
        <v>891</v>
      </c>
      <c r="F1250" s="210" t="s">
        <v>1997</v>
      </c>
      <c r="G1250" s="175" t="s">
        <v>468</v>
      </c>
      <c r="H1250" s="195"/>
    </row>
    <row r="1251" spans="1:8" ht="15.75" thickBot="1">
      <c r="A1251" s="215"/>
      <c r="B1251" s="227" t="s">
        <v>973</v>
      </c>
      <c r="C1251" s="227"/>
      <c r="D1251" s="227"/>
      <c r="E1251" s="227"/>
      <c r="F1251" s="227"/>
      <c r="G1251" s="198"/>
      <c r="H1251" s="198"/>
    </row>
    <row r="1252" spans="1:8" ht="15.75" thickBot="1">
      <c r="A1252" s="220"/>
      <c r="B1252" s="229" t="s">
        <v>649</v>
      </c>
      <c r="C1252" s="210"/>
      <c r="D1252" s="210"/>
      <c r="E1252" s="210"/>
      <c r="F1252" s="210"/>
      <c r="G1252" s="175"/>
      <c r="H1252" s="190"/>
    </row>
    <row r="1253" spans="1:8" ht="15" thickBot="1">
      <c r="A1253" s="212" t="s">
        <v>47</v>
      </c>
      <c r="B1253" s="230" t="s">
        <v>52</v>
      </c>
      <c r="C1253" s="214" t="s">
        <v>53</v>
      </c>
      <c r="D1253" s="210" t="s">
        <v>572</v>
      </c>
      <c r="E1253" s="210" t="s">
        <v>891</v>
      </c>
      <c r="F1253" s="210" t="s">
        <v>1901</v>
      </c>
      <c r="G1253" s="175" t="s">
        <v>422</v>
      </c>
      <c r="H1253" s="190"/>
    </row>
    <row r="1254" spans="1:8" ht="15" thickBot="1">
      <c r="A1254" s="212" t="s">
        <v>48</v>
      </c>
      <c r="B1254" s="230" t="s">
        <v>59</v>
      </c>
      <c r="C1254" s="210" t="s">
        <v>60</v>
      </c>
      <c r="D1254" s="210" t="s">
        <v>61</v>
      </c>
      <c r="E1254" s="210" t="s">
        <v>891</v>
      </c>
      <c r="F1254" s="210" t="s">
        <v>1901</v>
      </c>
      <c r="G1254" s="175" t="s">
        <v>62</v>
      </c>
      <c r="H1254" s="190"/>
    </row>
    <row r="1255" spans="1:8" ht="29.25" thickBot="1">
      <c r="A1255" s="212" t="s">
        <v>49</v>
      </c>
      <c r="B1255" s="230" t="s">
        <v>64</v>
      </c>
      <c r="C1255" s="210" t="s">
        <v>65</v>
      </c>
      <c r="D1255" s="210" t="s">
        <v>1808</v>
      </c>
      <c r="E1255" s="210" t="s">
        <v>1805</v>
      </c>
      <c r="F1255" s="210" t="s">
        <v>1997</v>
      </c>
      <c r="G1255" s="175" t="s">
        <v>66</v>
      </c>
      <c r="H1255" s="190"/>
    </row>
    <row r="1256" spans="1:8" ht="29.25" thickBot="1">
      <c r="A1256" s="212" t="s">
        <v>50</v>
      </c>
      <c r="B1256" s="230" t="s">
        <v>67</v>
      </c>
      <c r="C1256" s="210" t="s">
        <v>68</v>
      </c>
      <c r="D1256" s="210" t="s">
        <v>69</v>
      </c>
      <c r="E1256" s="210" t="s">
        <v>891</v>
      </c>
      <c r="F1256" s="210" t="s">
        <v>1901</v>
      </c>
      <c r="G1256" s="175" t="s">
        <v>70</v>
      </c>
      <c r="H1256" s="190"/>
    </row>
    <row r="1257" spans="1:8" ht="15" thickBot="1">
      <c r="A1257" s="212" t="s">
        <v>51</v>
      </c>
      <c r="B1257" s="230" t="s">
        <v>71</v>
      </c>
      <c r="C1257" s="210" t="s">
        <v>298</v>
      </c>
      <c r="D1257" s="210" t="s">
        <v>69</v>
      </c>
      <c r="E1257" s="210" t="s">
        <v>891</v>
      </c>
      <c r="F1257" s="210" t="s">
        <v>1901</v>
      </c>
      <c r="G1257" s="175" t="s">
        <v>72</v>
      </c>
      <c r="H1257" s="190"/>
    </row>
    <row r="1258" spans="1:8" ht="29.25" thickBot="1">
      <c r="A1258" s="212" t="s">
        <v>111</v>
      </c>
      <c r="B1258" s="230" t="s">
        <v>73</v>
      </c>
      <c r="C1258" s="210" t="s">
        <v>1888</v>
      </c>
      <c r="D1258" s="210" t="s">
        <v>69</v>
      </c>
      <c r="E1258" s="210" t="s">
        <v>1805</v>
      </c>
      <c r="F1258" s="210" t="s">
        <v>1997</v>
      </c>
      <c r="G1258" s="175" t="s">
        <v>74</v>
      </c>
      <c r="H1258" s="190"/>
    </row>
    <row r="1259" spans="1:8" ht="15" thickBot="1">
      <c r="A1259" s="212" t="s">
        <v>112</v>
      </c>
      <c r="B1259" s="230" t="s">
        <v>1348</v>
      </c>
      <c r="C1259" s="210" t="s">
        <v>1876</v>
      </c>
      <c r="D1259" s="210" t="s">
        <v>69</v>
      </c>
      <c r="E1259" s="210" t="s">
        <v>891</v>
      </c>
      <c r="F1259" s="210" t="s">
        <v>1911</v>
      </c>
      <c r="G1259" s="175" t="s">
        <v>468</v>
      </c>
      <c r="H1259" s="195"/>
    </row>
    <row r="1260" spans="1:8" ht="15.75" thickBot="1">
      <c r="A1260" s="215"/>
      <c r="B1260" s="227" t="s">
        <v>972</v>
      </c>
      <c r="C1260" s="227"/>
      <c r="D1260" s="227"/>
      <c r="E1260" s="227"/>
      <c r="F1260" s="227"/>
      <c r="G1260" s="198"/>
      <c r="H1260" s="198"/>
    </row>
    <row r="1261" spans="1:8" ht="15.75" thickBot="1">
      <c r="A1261" s="212"/>
      <c r="B1261" s="229" t="s">
        <v>649</v>
      </c>
      <c r="C1261" s="210"/>
      <c r="D1261" s="210"/>
      <c r="E1261" s="210"/>
      <c r="F1261" s="210"/>
      <c r="G1261" s="175"/>
      <c r="H1261" s="190"/>
    </row>
    <row r="1262" spans="1:8" ht="15" thickBot="1">
      <c r="A1262" s="212" t="s">
        <v>113</v>
      </c>
      <c r="B1262" s="230" t="s">
        <v>52</v>
      </c>
      <c r="C1262" s="210" t="s">
        <v>53</v>
      </c>
      <c r="D1262" s="210" t="s">
        <v>572</v>
      </c>
      <c r="E1262" s="210" t="s">
        <v>891</v>
      </c>
      <c r="F1262" s="210" t="s">
        <v>1901</v>
      </c>
      <c r="G1262" s="175" t="s">
        <v>422</v>
      </c>
      <c r="H1262" s="190"/>
    </row>
    <row r="1263" spans="1:8" ht="15" thickBot="1">
      <c r="A1263" s="212" t="s">
        <v>114</v>
      </c>
      <c r="B1263" s="230" t="s">
        <v>59</v>
      </c>
      <c r="C1263" s="210" t="s">
        <v>60</v>
      </c>
      <c r="D1263" s="210" t="s">
        <v>61</v>
      </c>
      <c r="E1263" s="210" t="s">
        <v>891</v>
      </c>
      <c r="F1263" s="210" t="s">
        <v>1901</v>
      </c>
      <c r="G1263" s="175" t="s">
        <v>62</v>
      </c>
      <c r="H1263" s="190"/>
    </row>
    <row r="1264" spans="1:8" ht="29.25" thickBot="1">
      <c r="A1264" s="212" t="s">
        <v>115</v>
      </c>
      <c r="B1264" s="230" t="s">
        <v>64</v>
      </c>
      <c r="C1264" s="210" t="s">
        <v>65</v>
      </c>
      <c r="D1264" s="210" t="s">
        <v>1808</v>
      </c>
      <c r="E1264" s="210" t="s">
        <v>1805</v>
      </c>
      <c r="F1264" s="210" t="s">
        <v>1997</v>
      </c>
      <c r="G1264" s="175" t="s">
        <v>66</v>
      </c>
      <c r="H1264" s="190"/>
    </row>
    <row r="1265" spans="1:8" ht="29.25" thickBot="1">
      <c r="A1265" s="212" t="s">
        <v>116</v>
      </c>
      <c r="B1265" s="230" t="s">
        <v>67</v>
      </c>
      <c r="C1265" s="210" t="s">
        <v>68</v>
      </c>
      <c r="D1265" s="210" t="s">
        <v>69</v>
      </c>
      <c r="E1265" s="210" t="s">
        <v>891</v>
      </c>
      <c r="F1265" s="210" t="s">
        <v>1901</v>
      </c>
      <c r="G1265" s="175" t="s">
        <v>70</v>
      </c>
      <c r="H1265" s="190"/>
    </row>
    <row r="1266" spans="1:8" ht="15" thickBot="1">
      <c r="A1266" s="212" t="s">
        <v>117</v>
      </c>
      <c r="B1266" s="230" t="s">
        <v>71</v>
      </c>
      <c r="C1266" s="210" t="s">
        <v>298</v>
      </c>
      <c r="D1266" s="210" t="s">
        <v>69</v>
      </c>
      <c r="E1266" s="210" t="s">
        <v>891</v>
      </c>
      <c r="F1266" s="210" t="s">
        <v>1901</v>
      </c>
      <c r="G1266" s="175" t="s">
        <v>72</v>
      </c>
      <c r="H1266" s="190"/>
    </row>
    <row r="1267" spans="1:8" ht="29.25" thickBot="1">
      <c r="A1267" s="212" t="s">
        <v>118</v>
      </c>
      <c r="B1267" s="230" t="s">
        <v>73</v>
      </c>
      <c r="C1267" s="210" t="s">
        <v>1888</v>
      </c>
      <c r="D1267" s="210" t="s">
        <v>69</v>
      </c>
      <c r="E1267" s="210" t="s">
        <v>1805</v>
      </c>
      <c r="F1267" s="210" t="s">
        <v>1997</v>
      </c>
      <c r="G1267" s="175" t="s">
        <v>74</v>
      </c>
      <c r="H1267" s="190"/>
    </row>
    <row r="1268" spans="1:8" ht="15" thickBot="1">
      <c r="A1268" s="212" t="s">
        <v>119</v>
      </c>
      <c r="B1268" s="230" t="s">
        <v>1348</v>
      </c>
      <c r="C1268" s="210" t="s">
        <v>1876</v>
      </c>
      <c r="D1268" s="210" t="s">
        <v>69</v>
      </c>
      <c r="E1268" s="210" t="s">
        <v>891</v>
      </c>
      <c r="F1268" s="210" t="s">
        <v>1911</v>
      </c>
      <c r="G1268" s="175" t="s">
        <v>468</v>
      </c>
      <c r="H1268" s="190"/>
    </row>
    <row r="1269" spans="1:8" ht="45.75" thickBot="1">
      <c r="A1269" s="212"/>
      <c r="B1269" s="233" t="s">
        <v>1441</v>
      </c>
      <c r="C1269" s="210"/>
      <c r="D1269" s="210"/>
      <c r="E1269" s="210"/>
      <c r="F1269" s="210"/>
      <c r="G1269" s="177"/>
      <c r="H1269" s="190"/>
    </row>
    <row r="1270" spans="1:8" ht="15.75" thickBot="1">
      <c r="A1270" s="215"/>
      <c r="B1270" s="227" t="s">
        <v>969</v>
      </c>
      <c r="C1270" s="227"/>
      <c r="D1270" s="227"/>
      <c r="E1270" s="227"/>
      <c r="F1270" s="227"/>
      <c r="G1270" s="198"/>
      <c r="H1270" s="198"/>
    </row>
    <row r="1271" spans="1:8" ht="15.75" thickBot="1">
      <c r="A1271" s="220"/>
      <c r="B1271" s="229" t="s">
        <v>777</v>
      </c>
      <c r="C1271" s="210"/>
      <c r="D1271" s="210"/>
      <c r="E1271" s="210"/>
      <c r="F1271" s="210"/>
      <c r="G1271" s="175"/>
      <c r="H1271" s="190"/>
    </row>
    <row r="1272" spans="1:8" ht="157.5" thickBot="1">
      <c r="A1272" s="212" t="s">
        <v>120</v>
      </c>
      <c r="B1272" s="230" t="s">
        <v>1305</v>
      </c>
      <c r="C1272" s="210" t="s">
        <v>1306</v>
      </c>
      <c r="D1272" s="210" t="s">
        <v>572</v>
      </c>
      <c r="E1272" s="210" t="s">
        <v>891</v>
      </c>
      <c r="F1272" s="210" t="s">
        <v>1977</v>
      </c>
      <c r="G1272" s="175" t="s">
        <v>422</v>
      </c>
      <c r="H1272" s="190"/>
    </row>
    <row r="1273" spans="1:8" ht="15" thickBot="1">
      <c r="A1273" s="212" t="s">
        <v>121</v>
      </c>
      <c r="B1273" s="230" t="s">
        <v>1187</v>
      </c>
      <c r="C1273" s="214"/>
      <c r="D1273" s="210"/>
      <c r="E1273" s="210" t="s">
        <v>916</v>
      </c>
      <c r="F1273" s="210" t="s">
        <v>1862</v>
      </c>
      <c r="G1273" s="175"/>
      <c r="H1273" s="190"/>
    </row>
    <row r="1274" spans="1:8" ht="115.5" thickBot="1">
      <c r="A1274" s="212" t="s">
        <v>122</v>
      </c>
      <c r="B1274" s="230" t="s">
        <v>1189</v>
      </c>
      <c r="C1274" s="214" t="s">
        <v>1190</v>
      </c>
      <c r="D1274" s="210" t="s">
        <v>778</v>
      </c>
      <c r="E1274" s="214" t="s">
        <v>891</v>
      </c>
      <c r="F1274" s="210" t="s">
        <v>1862</v>
      </c>
      <c r="G1274" s="175" t="s">
        <v>1941</v>
      </c>
      <c r="H1274" s="190"/>
    </row>
    <row r="1275" spans="1:8" ht="30" thickBot="1">
      <c r="A1275" s="212" t="s">
        <v>123</v>
      </c>
      <c r="B1275" s="230" t="s">
        <v>1192</v>
      </c>
      <c r="C1275" s="214" t="s">
        <v>1193</v>
      </c>
      <c r="D1275" s="214" t="s">
        <v>778</v>
      </c>
      <c r="E1275" s="214" t="s">
        <v>891</v>
      </c>
      <c r="F1275" s="210" t="s">
        <v>1862</v>
      </c>
      <c r="G1275" s="175"/>
      <c r="H1275" s="190"/>
    </row>
    <row r="1276" spans="1:8" ht="30" thickBot="1">
      <c r="A1276" s="212" t="s">
        <v>124</v>
      </c>
      <c r="B1276" s="230" t="s">
        <v>1195</v>
      </c>
      <c r="C1276" s="214" t="s">
        <v>1196</v>
      </c>
      <c r="D1276" s="214" t="s">
        <v>778</v>
      </c>
      <c r="E1276" s="214" t="s">
        <v>891</v>
      </c>
      <c r="F1276" s="210" t="s">
        <v>1862</v>
      </c>
      <c r="G1276" s="175"/>
      <c r="H1276" s="190"/>
    </row>
    <row r="1277" spans="1:8" ht="30" thickBot="1">
      <c r="A1277" s="212" t="s">
        <v>125</v>
      </c>
      <c r="B1277" s="230" t="s">
        <v>1198</v>
      </c>
      <c r="C1277" s="214" t="s">
        <v>1199</v>
      </c>
      <c r="D1277" s="214" t="s">
        <v>778</v>
      </c>
      <c r="E1277" s="214" t="s">
        <v>891</v>
      </c>
      <c r="F1277" s="210" t="s">
        <v>1994</v>
      </c>
      <c r="G1277" s="175"/>
      <c r="H1277" s="190"/>
    </row>
    <row r="1278" spans="1:8" ht="15" thickBot="1">
      <c r="A1278" s="212" t="s">
        <v>54</v>
      </c>
      <c r="B1278" s="230" t="s">
        <v>1187</v>
      </c>
      <c r="C1278" s="214"/>
      <c r="D1278" s="210"/>
      <c r="E1278" s="210" t="s">
        <v>916</v>
      </c>
      <c r="F1278" s="210" t="s">
        <v>1862</v>
      </c>
      <c r="G1278" s="175"/>
      <c r="H1278" s="190"/>
    </row>
    <row r="1279" spans="1:8" ht="115.5" thickBot="1">
      <c r="A1279" s="212" t="s">
        <v>126</v>
      </c>
      <c r="B1279" s="230" t="s">
        <v>1189</v>
      </c>
      <c r="C1279" s="214" t="s">
        <v>1190</v>
      </c>
      <c r="D1279" s="210" t="s">
        <v>778</v>
      </c>
      <c r="E1279" s="214" t="s">
        <v>891</v>
      </c>
      <c r="F1279" s="210" t="s">
        <v>1862</v>
      </c>
      <c r="G1279" s="175" t="s">
        <v>1941</v>
      </c>
      <c r="H1279" s="190"/>
    </row>
    <row r="1280" spans="1:8" ht="30" thickBot="1">
      <c r="A1280" s="212" t="s">
        <v>127</v>
      </c>
      <c r="B1280" s="230" t="s">
        <v>1192</v>
      </c>
      <c r="C1280" s="214" t="s">
        <v>1193</v>
      </c>
      <c r="D1280" s="214" t="s">
        <v>778</v>
      </c>
      <c r="E1280" s="214" t="s">
        <v>891</v>
      </c>
      <c r="F1280" s="210" t="s">
        <v>1862</v>
      </c>
      <c r="G1280" s="175"/>
      <c r="H1280" s="190"/>
    </row>
    <row r="1281" spans="1:8" ht="30" thickBot="1">
      <c r="A1281" s="212" t="s">
        <v>128</v>
      </c>
      <c r="B1281" s="230" t="s">
        <v>1195</v>
      </c>
      <c r="C1281" s="214" t="s">
        <v>1196</v>
      </c>
      <c r="D1281" s="214" t="s">
        <v>778</v>
      </c>
      <c r="E1281" s="214" t="s">
        <v>891</v>
      </c>
      <c r="F1281" s="210" t="s">
        <v>1862</v>
      </c>
      <c r="G1281" s="175"/>
      <c r="H1281" s="190"/>
    </row>
    <row r="1282" spans="1:8" ht="30" thickBot="1">
      <c r="A1282" s="212" t="s">
        <v>129</v>
      </c>
      <c r="B1282" s="230" t="s">
        <v>1198</v>
      </c>
      <c r="C1282" s="214" t="s">
        <v>1199</v>
      </c>
      <c r="D1282" s="214" t="s">
        <v>778</v>
      </c>
      <c r="E1282" s="214" t="s">
        <v>891</v>
      </c>
      <c r="F1282" s="210" t="s">
        <v>491</v>
      </c>
      <c r="G1282" s="175"/>
      <c r="H1282" s="190"/>
    </row>
    <row r="1283" spans="1:8" ht="15" thickBot="1">
      <c r="A1283" s="212" t="s">
        <v>58</v>
      </c>
      <c r="B1283" s="230" t="s">
        <v>1187</v>
      </c>
      <c r="C1283" s="214"/>
      <c r="D1283" s="210"/>
      <c r="E1283" s="210" t="s">
        <v>916</v>
      </c>
      <c r="F1283" s="210" t="s">
        <v>1862</v>
      </c>
      <c r="G1283" s="175"/>
      <c r="H1283" s="190"/>
    </row>
    <row r="1284" spans="1:8" ht="115.5" thickBot="1">
      <c r="A1284" s="212" t="s">
        <v>130</v>
      </c>
      <c r="B1284" s="230" t="s">
        <v>1189</v>
      </c>
      <c r="C1284" s="214" t="s">
        <v>1190</v>
      </c>
      <c r="D1284" s="210" t="s">
        <v>778</v>
      </c>
      <c r="E1284" s="214" t="s">
        <v>891</v>
      </c>
      <c r="F1284" s="210" t="s">
        <v>1862</v>
      </c>
      <c r="G1284" s="175" t="s">
        <v>1941</v>
      </c>
      <c r="H1284" s="190"/>
    </row>
    <row r="1285" spans="1:8" ht="30" thickBot="1">
      <c r="A1285" s="212" t="s">
        <v>131</v>
      </c>
      <c r="B1285" s="230" t="s">
        <v>1192</v>
      </c>
      <c r="C1285" s="214" t="s">
        <v>1193</v>
      </c>
      <c r="D1285" s="214" t="s">
        <v>778</v>
      </c>
      <c r="E1285" s="214" t="s">
        <v>891</v>
      </c>
      <c r="F1285" s="210" t="s">
        <v>1862</v>
      </c>
      <c r="G1285" s="175"/>
      <c r="H1285" s="190"/>
    </row>
    <row r="1286" spans="1:8" ht="30" thickBot="1">
      <c r="A1286" s="212" t="s">
        <v>132</v>
      </c>
      <c r="B1286" s="230" t="s">
        <v>1195</v>
      </c>
      <c r="C1286" s="214" t="s">
        <v>1196</v>
      </c>
      <c r="D1286" s="214" t="s">
        <v>778</v>
      </c>
      <c r="E1286" s="214" t="s">
        <v>891</v>
      </c>
      <c r="F1286" s="210" t="s">
        <v>1862</v>
      </c>
      <c r="G1286" s="175"/>
      <c r="H1286" s="190"/>
    </row>
    <row r="1287" spans="1:8" ht="30" thickBot="1">
      <c r="A1287" s="212" t="s">
        <v>133</v>
      </c>
      <c r="B1287" s="230" t="s">
        <v>1198</v>
      </c>
      <c r="C1287" s="214" t="s">
        <v>1199</v>
      </c>
      <c r="D1287" s="214" t="s">
        <v>778</v>
      </c>
      <c r="E1287" s="214" t="s">
        <v>891</v>
      </c>
      <c r="F1287" s="210" t="s">
        <v>563</v>
      </c>
      <c r="G1287" s="175"/>
      <c r="H1287" s="190"/>
    </row>
    <row r="1288" spans="1:8" ht="15" thickBot="1">
      <c r="A1288" s="212" t="s">
        <v>63</v>
      </c>
      <c r="B1288" s="230" t="s">
        <v>1187</v>
      </c>
      <c r="C1288" s="214"/>
      <c r="D1288" s="210"/>
      <c r="E1288" s="210" t="s">
        <v>916</v>
      </c>
      <c r="F1288" s="210" t="s">
        <v>1862</v>
      </c>
      <c r="G1288" s="175"/>
      <c r="H1288" s="190"/>
    </row>
    <row r="1289" spans="1:8" ht="86.25" thickBot="1">
      <c r="A1289" s="212" t="s">
        <v>134</v>
      </c>
      <c r="B1289" s="230" t="s">
        <v>135</v>
      </c>
      <c r="C1289" s="214" t="s">
        <v>136</v>
      </c>
      <c r="D1289" s="210" t="s">
        <v>778</v>
      </c>
      <c r="E1289" s="214" t="s">
        <v>891</v>
      </c>
      <c r="F1289" s="210" t="s">
        <v>1862</v>
      </c>
      <c r="G1289" s="175" t="s">
        <v>1941</v>
      </c>
      <c r="H1289" s="190"/>
    </row>
    <row r="1290" spans="1:8" ht="29.25" thickBot="1">
      <c r="A1290" s="212" t="s">
        <v>137</v>
      </c>
      <c r="B1290" s="230" t="s">
        <v>1192</v>
      </c>
      <c r="C1290" s="214" t="s">
        <v>1193</v>
      </c>
      <c r="D1290" s="214" t="s">
        <v>778</v>
      </c>
      <c r="E1290" s="214" t="s">
        <v>891</v>
      </c>
      <c r="F1290" s="210" t="s">
        <v>1862</v>
      </c>
      <c r="G1290" s="175"/>
      <c r="H1290" s="190"/>
    </row>
    <row r="1291" spans="1:8" ht="29.25" thickBot="1">
      <c r="A1291" s="212" t="s">
        <v>138</v>
      </c>
      <c r="B1291" s="230" t="s">
        <v>1195</v>
      </c>
      <c r="C1291" s="214" t="s">
        <v>1196</v>
      </c>
      <c r="D1291" s="214" t="s">
        <v>778</v>
      </c>
      <c r="E1291" s="214" t="s">
        <v>891</v>
      </c>
      <c r="F1291" s="210" t="s">
        <v>1862</v>
      </c>
      <c r="G1291" s="175"/>
      <c r="H1291" s="190"/>
    </row>
    <row r="1292" spans="1:8" ht="29.25" thickBot="1">
      <c r="A1292" s="212" t="s">
        <v>139</v>
      </c>
      <c r="B1292" s="230" t="s">
        <v>1198</v>
      </c>
      <c r="C1292" s="214" t="s">
        <v>1199</v>
      </c>
      <c r="D1292" s="214" t="s">
        <v>778</v>
      </c>
      <c r="E1292" s="214" t="s">
        <v>891</v>
      </c>
      <c r="F1292" s="210" t="s">
        <v>1854</v>
      </c>
      <c r="G1292" s="175"/>
      <c r="H1292" s="190"/>
    </row>
    <row r="1293" spans="1:8" ht="29.25" thickBot="1">
      <c r="A1293" s="212" t="s">
        <v>140</v>
      </c>
      <c r="B1293" s="230" t="s">
        <v>1201</v>
      </c>
      <c r="C1293" s="214" t="s">
        <v>1202</v>
      </c>
      <c r="D1293" s="214" t="s">
        <v>778</v>
      </c>
      <c r="E1293" s="214" t="s">
        <v>891</v>
      </c>
      <c r="F1293" s="210" t="s">
        <v>1854</v>
      </c>
      <c r="G1293" s="175"/>
      <c r="H1293" s="190"/>
    </row>
    <row r="1294" spans="1:8" ht="44.25" thickBot="1">
      <c r="A1294" s="220" t="s">
        <v>141</v>
      </c>
      <c r="B1294" s="230" t="s">
        <v>22</v>
      </c>
      <c r="C1294" s="214" t="s">
        <v>23</v>
      </c>
      <c r="D1294" s="214" t="s">
        <v>2119</v>
      </c>
      <c r="E1294" s="214" t="s">
        <v>891</v>
      </c>
      <c r="F1294" s="210" t="s">
        <v>1862</v>
      </c>
      <c r="G1294" s="175" t="s">
        <v>24</v>
      </c>
      <c r="H1294" s="195"/>
    </row>
    <row r="1295" spans="1:8" ht="15.75" thickBot="1">
      <c r="A1295" s="215"/>
      <c r="B1295" s="227" t="s">
        <v>968</v>
      </c>
      <c r="C1295" s="227"/>
      <c r="D1295" s="227"/>
      <c r="E1295" s="227"/>
      <c r="F1295" s="227"/>
      <c r="G1295" s="198"/>
      <c r="H1295" s="198"/>
    </row>
    <row r="1296" spans="1:8" ht="15.75" thickBot="1">
      <c r="A1296" s="220"/>
      <c r="B1296" s="229" t="s">
        <v>777</v>
      </c>
      <c r="C1296" s="210"/>
      <c r="D1296" s="210"/>
      <c r="E1296" s="210"/>
      <c r="F1296" s="210"/>
      <c r="G1296" s="175"/>
      <c r="H1296" s="190"/>
    </row>
    <row r="1297" spans="1:8" ht="157.5" thickBot="1">
      <c r="A1297" s="212" t="s">
        <v>1317</v>
      </c>
      <c r="B1297" s="230" t="s">
        <v>1305</v>
      </c>
      <c r="C1297" s="210" t="s">
        <v>1306</v>
      </c>
      <c r="D1297" s="210" t="s">
        <v>572</v>
      </c>
      <c r="E1297" s="210" t="s">
        <v>891</v>
      </c>
      <c r="F1297" s="210" t="s">
        <v>1977</v>
      </c>
      <c r="G1297" s="175" t="s">
        <v>422</v>
      </c>
      <c r="H1297" s="195"/>
    </row>
    <row r="1298" spans="1:8" ht="15.75" thickBot="1">
      <c r="A1298" s="215"/>
      <c r="B1298" s="227" t="s">
        <v>917</v>
      </c>
      <c r="C1298" s="227"/>
      <c r="D1298" s="227"/>
      <c r="E1298" s="227"/>
      <c r="F1298" s="227"/>
      <c r="G1298" s="198"/>
      <c r="H1298" s="198"/>
    </row>
    <row r="1299" spans="1:8" ht="15.75" thickBot="1">
      <c r="A1299" s="220"/>
      <c r="B1299" s="229" t="s">
        <v>777</v>
      </c>
      <c r="C1299" s="210"/>
      <c r="D1299" s="210"/>
      <c r="E1299" s="210"/>
      <c r="F1299" s="210"/>
      <c r="G1299" s="175"/>
      <c r="H1299" s="190"/>
    </row>
    <row r="1300" spans="1:8" ht="157.5" thickBot="1">
      <c r="A1300" s="212" t="s">
        <v>1318</v>
      </c>
      <c r="B1300" s="230" t="s">
        <v>1305</v>
      </c>
      <c r="C1300" s="210" t="s">
        <v>1306</v>
      </c>
      <c r="D1300" s="210" t="s">
        <v>572</v>
      </c>
      <c r="E1300" s="210" t="s">
        <v>891</v>
      </c>
      <c r="F1300" s="210" t="s">
        <v>1880</v>
      </c>
      <c r="G1300" s="175" t="s">
        <v>422</v>
      </c>
      <c r="H1300" s="190"/>
    </row>
    <row r="1301" spans="1:8" ht="15" thickBot="1">
      <c r="A1301" s="212" t="s">
        <v>1322</v>
      </c>
      <c r="B1301" s="230" t="s">
        <v>1319</v>
      </c>
      <c r="C1301" s="214" t="s">
        <v>1320</v>
      </c>
      <c r="D1301" s="210" t="s">
        <v>1321</v>
      </c>
      <c r="E1301" s="210" t="s">
        <v>891</v>
      </c>
      <c r="F1301" s="210" t="s">
        <v>1901</v>
      </c>
      <c r="G1301" s="175" t="s">
        <v>1288</v>
      </c>
      <c r="H1301" s="190"/>
    </row>
    <row r="1302" spans="1:8" ht="29.25" thickBot="1">
      <c r="A1302" s="212" t="s">
        <v>1327</v>
      </c>
      <c r="B1302" s="230" t="s">
        <v>1323</v>
      </c>
      <c r="C1302" s="214" t="s">
        <v>1324</v>
      </c>
      <c r="D1302" s="210" t="s">
        <v>1325</v>
      </c>
      <c r="E1302" s="210" t="s">
        <v>891</v>
      </c>
      <c r="F1302" s="210" t="s">
        <v>1901</v>
      </c>
      <c r="G1302" s="175" t="s">
        <v>1326</v>
      </c>
      <c r="H1302" s="195"/>
    </row>
    <row r="1303" spans="1:8" ht="15.75" thickBot="1">
      <c r="A1303" s="215"/>
      <c r="B1303" s="227" t="s">
        <v>1350</v>
      </c>
      <c r="C1303" s="227"/>
      <c r="D1303" s="227"/>
      <c r="E1303" s="227"/>
      <c r="F1303" s="227"/>
      <c r="G1303" s="198"/>
      <c r="H1303" s="198"/>
    </row>
    <row r="1304" spans="1:8" ht="15.75" thickBot="1">
      <c r="A1304" s="220"/>
      <c r="B1304" s="229" t="s">
        <v>777</v>
      </c>
      <c r="C1304" s="210"/>
      <c r="D1304" s="210"/>
      <c r="E1304" s="210"/>
      <c r="F1304" s="210"/>
      <c r="G1304" s="175"/>
      <c r="H1304" s="190"/>
    </row>
    <row r="1305" spans="1:8" ht="158.25" thickBot="1">
      <c r="A1305" s="220" t="s">
        <v>142</v>
      </c>
      <c r="B1305" s="230" t="s">
        <v>143</v>
      </c>
      <c r="C1305" s="210" t="s">
        <v>1306</v>
      </c>
      <c r="D1305" s="210" t="s">
        <v>572</v>
      </c>
      <c r="E1305" s="210" t="s">
        <v>891</v>
      </c>
      <c r="F1305" s="210" t="s">
        <v>1997</v>
      </c>
      <c r="G1305" s="175" t="s">
        <v>422</v>
      </c>
      <c r="H1305" s="190"/>
    </row>
    <row r="1306" spans="1:8" ht="15.75" thickBot="1">
      <c r="A1306" s="220" t="s">
        <v>144</v>
      </c>
      <c r="B1306" s="230" t="s">
        <v>1328</v>
      </c>
      <c r="C1306" s="210"/>
      <c r="D1306" s="210"/>
      <c r="E1306" s="210" t="s">
        <v>916</v>
      </c>
      <c r="F1306" s="210" t="s">
        <v>1862</v>
      </c>
      <c r="G1306" s="175"/>
      <c r="H1306" s="190"/>
    </row>
    <row r="1307" spans="1:8" ht="72.75" thickBot="1">
      <c r="A1307" s="212" t="s">
        <v>145</v>
      </c>
      <c r="B1307" s="230" t="s">
        <v>27</v>
      </c>
      <c r="C1307" s="214" t="s">
        <v>28</v>
      </c>
      <c r="D1307" s="214" t="s">
        <v>1332</v>
      </c>
      <c r="E1307" s="210" t="s">
        <v>891</v>
      </c>
      <c r="F1307" s="210" t="s">
        <v>1862</v>
      </c>
      <c r="G1307" s="175" t="s">
        <v>563</v>
      </c>
      <c r="H1307" s="190"/>
    </row>
    <row r="1308" spans="1:8" ht="30" thickBot="1">
      <c r="A1308" s="212" t="s">
        <v>146</v>
      </c>
      <c r="B1308" s="230" t="s">
        <v>1192</v>
      </c>
      <c r="C1308" s="214" t="s">
        <v>1193</v>
      </c>
      <c r="D1308" s="214" t="s">
        <v>778</v>
      </c>
      <c r="E1308" s="214" t="s">
        <v>891</v>
      </c>
      <c r="F1308" s="210" t="s">
        <v>1862</v>
      </c>
      <c r="G1308" s="183"/>
      <c r="H1308" s="190"/>
    </row>
    <row r="1309" spans="1:8" ht="44.25" thickBot="1">
      <c r="A1309" s="212" t="s">
        <v>147</v>
      </c>
      <c r="B1309" s="230" t="s">
        <v>1337</v>
      </c>
      <c r="C1309" s="214" t="s">
        <v>1338</v>
      </c>
      <c r="D1309" s="214" t="s">
        <v>778</v>
      </c>
      <c r="E1309" s="214" t="s">
        <v>891</v>
      </c>
      <c r="F1309" s="210" t="s">
        <v>1862</v>
      </c>
      <c r="G1309" s="175"/>
      <c r="H1309" s="190"/>
    </row>
    <row r="1310" spans="1:8" ht="43.5" thickBot="1">
      <c r="A1310" s="220" t="s">
        <v>148</v>
      </c>
      <c r="B1310" s="232" t="s">
        <v>32</v>
      </c>
      <c r="C1310" s="214" t="s">
        <v>33</v>
      </c>
      <c r="D1310" s="214" t="s">
        <v>34</v>
      </c>
      <c r="E1310" s="214" t="s">
        <v>891</v>
      </c>
      <c r="F1310" s="210" t="s">
        <v>1901</v>
      </c>
      <c r="G1310" s="175" t="s">
        <v>1159</v>
      </c>
      <c r="H1310" s="190"/>
    </row>
    <row r="1311" spans="1:8" ht="15.75" thickBot="1">
      <c r="A1311" s="220" t="s">
        <v>149</v>
      </c>
      <c r="B1311" s="230" t="s">
        <v>1166</v>
      </c>
      <c r="C1311" s="214" t="s">
        <v>36</v>
      </c>
      <c r="D1311" s="210" t="s">
        <v>583</v>
      </c>
      <c r="E1311" s="210" t="s">
        <v>891</v>
      </c>
      <c r="F1311" s="210" t="s">
        <v>1862</v>
      </c>
      <c r="G1311" s="175" t="s">
        <v>1941</v>
      </c>
      <c r="H1311" s="190"/>
    </row>
    <row r="1312" spans="1:8" ht="15.75" thickBot="1">
      <c r="A1312" s="220" t="s">
        <v>150</v>
      </c>
      <c r="B1312" s="230" t="s">
        <v>1173</v>
      </c>
      <c r="C1312" s="214" t="s">
        <v>1174</v>
      </c>
      <c r="D1312" s="210" t="s">
        <v>583</v>
      </c>
      <c r="E1312" s="210" t="s">
        <v>891</v>
      </c>
      <c r="F1312" s="210" t="s">
        <v>1862</v>
      </c>
      <c r="G1312" s="175" t="s">
        <v>1285</v>
      </c>
      <c r="H1312" s="195"/>
    </row>
    <row r="1313" spans="1:8" ht="15.75" thickBot="1">
      <c r="A1313" s="215"/>
      <c r="B1313" s="227" t="s">
        <v>151</v>
      </c>
      <c r="C1313" s="227"/>
      <c r="D1313" s="227"/>
      <c r="E1313" s="227"/>
      <c r="F1313" s="227"/>
      <c r="G1313" s="198"/>
      <c r="H1313" s="198"/>
    </row>
    <row r="1314" spans="1:8" ht="15.75" thickBot="1">
      <c r="A1314" s="220"/>
      <c r="B1314" s="229" t="s">
        <v>777</v>
      </c>
      <c r="C1314" s="210"/>
      <c r="D1314" s="210"/>
      <c r="E1314" s="210"/>
      <c r="F1314" s="210"/>
      <c r="G1314" s="175"/>
      <c r="H1314" s="190"/>
    </row>
    <row r="1315" spans="1:8" ht="157.5" thickBot="1">
      <c r="A1315" s="212" t="s">
        <v>1169</v>
      </c>
      <c r="B1315" s="230" t="s">
        <v>1305</v>
      </c>
      <c r="C1315" s="210" t="s">
        <v>1306</v>
      </c>
      <c r="D1315" s="210" t="s">
        <v>572</v>
      </c>
      <c r="E1315" s="210" t="s">
        <v>891</v>
      </c>
      <c r="F1315" s="210" t="s">
        <v>1952</v>
      </c>
      <c r="G1315" s="175" t="s">
        <v>422</v>
      </c>
      <c r="H1315" s="195"/>
    </row>
    <row r="1316" spans="1:8" ht="15.75" thickBot="1">
      <c r="A1316" s="215"/>
      <c r="B1316" s="227" t="s">
        <v>152</v>
      </c>
      <c r="C1316" s="227"/>
      <c r="D1316" s="227"/>
      <c r="E1316" s="227"/>
      <c r="F1316" s="227"/>
      <c r="G1316" s="198"/>
      <c r="H1316" s="198"/>
    </row>
    <row r="1317" spans="1:8" ht="15.75" thickBot="1">
      <c r="A1317" s="220"/>
      <c r="B1317" s="229" t="s">
        <v>777</v>
      </c>
      <c r="C1317" s="210"/>
      <c r="D1317" s="210"/>
      <c r="E1317" s="210"/>
      <c r="F1317" s="210"/>
      <c r="G1317" s="175"/>
      <c r="H1317" s="190"/>
    </row>
    <row r="1318" spans="1:8" ht="157.5" thickBot="1">
      <c r="A1318" s="212" t="s">
        <v>1172</v>
      </c>
      <c r="B1318" s="230" t="s">
        <v>1305</v>
      </c>
      <c r="C1318" s="210" t="s">
        <v>1306</v>
      </c>
      <c r="D1318" s="210" t="s">
        <v>572</v>
      </c>
      <c r="E1318" s="210" t="s">
        <v>891</v>
      </c>
      <c r="F1318" s="210" t="s">
        <v>1859</v>
      </c>
      <c r="G1318" s="175" t="s">
        <v>422</v>
      </c>
      <c r="H1318" s="190"/>
    </row>
    <row r="1319" spans="1:8" ht="15" thickBot="1">
      <c r="A1319" s="212" t="s">
        <v>1175</v>
      </c>
      <c r="B1319" s="230" t="s">
        <v>1319</v>
      </c>
      <c r="C1319" s="214" t="s">
        <v>1320</v>
      </c>
      <c r="D1319" s="210" t="s">
        <v>1321</v>
      </c>
      <c r="E1319" s="210" t="s">
        <v>891</v>
      </c>
      <c r="F1319" s="210" t="s">
        <v>1862</v>
      </c>
      <c r="G1319" s="175" t="s">
        <v>1288</v>
      </c>
      <c r="H1319" s="190"/>
    </row>
    <row r="1320" spans="1:8" ht="29.25" thickBot="1">
      <c r="A1320" s="212" t="s">
        <v>1178</v>
      </c>
      <c r="B1320" s="230" t="s">
        <v>1323</v>
      </c>
      <c r="C1320" s="214" t="s">
        <v>1324</v>
      </c>
      <c r="D1320" s="210" t="s">
        <v>1325</v>
      </c>
      <c r="E1320" s="210" t="s">
        <v>891</v>
      </c>
      <c r="F1320" s="210" t="s">
        <v>1862</v>
      </c>
      <c r="G1320" s="175" t="s">
        <v>1326</v>
      </c>
      <c r="H1320" s="195"/>
    </row>
    <row r="1321" spans="1:8" ht="15.75" thickBot="1">
      <c r="A1321" s="215"/>
      <c r="B1321" s="227" t="s">
        <v>153</v>
      </c>
      <c r="C1321" s="227"/>
      <c r="D1321" s="227"/>
      <c r="E1321" s="227"/>
      <c r="F1321" s="227"/>
      <c r="G1321" s="198"/>
      <c r="H1321" s="198"/>
    </row>
    <row r="1322" spans="1:8" ht="15.75" thickBot="1">
      <c r="A1322" s="220"/>
      <c r="B1322" s="229" t="s">
        <v>777</v>
      </c>
      <c r="C1322" s="210"/>
      <c r="D1322" s="210"/>
      <c r="E1322" s="210"/>
      <c r="F1322" s="210"/>
      <c r="G1322" s="175"/>
      <c r="H1322" s="190"/>
    </row>
    <row r="1323" spans="1:8" ht="157.5" thickBot="1">
      <c r="A1323" s="212" t="s">
        <v>1182</v>
      </c>
      <c r="B1323" s="230" t="s">
        <v>1305</v>
      </c>
      <c r="C1323" s="210" t="s">
        <v>1306</v>
      </c>
      <c r="D1323" s="210" t="s">
        <v>572</v>
      </c>
      <c r="E1323" s="210" t="s">
        <v>891</v>
      </c>
      <c r="F1323" s="210" t="s">
        <v>1859</v>
      </c>
      <c r="G1323" s="175" t="s">
        <v>422</v>
      </c>
      <c r="H1323" s="195"/>
    </row>
    <row r="1324" spans="1:8" ht="15.75" thickBot="1">
      <c r="A1324" s="215"/>
      <c r="B1324" s="227" t="s">
        <v>154</v>
      </c>
      <c r="C1324" s="227"/>
      <c r="D1324" s="227"/>
      <c r="E1324" s="227"/>
      <c r="F1324" s="227"/>
      <c r="G1324" s="198"/>
      <c r="H1324" s="198"/>
    </row>
    <row r="1325" spans="1:8" ht="15.75" thickBot="1">
      <c r="A1325" s="220"/>
      <c r="B1325" s="229" t="s">
        <v>777</v>
      </c>
      <c r="C1325" s="210"/>
      <c r="D1325" s="210"/>
      <c r="E1325" s="210"/>
      <c r="F1325" s="210"/>
      <c r="G1325" s="175"/>
      <c r="H1325" s="190"/>
    </row>
    <row r="1326" spans="1:8" ht="157.5" thickBot="1">
      <c r="A1326" s="212" t="s">
        <v>1183</v>
      </c>
      <c r="B1326" s="230" t="s">
        <v>1305</v>
      </c>
      <c r="C1326" s="210" t="s">
        <v>1306</v>
      </c>
      <c r="D1326" s="210" t="s">
        <v>572</v>
      </c>
      <c r="E1326" s="210" t="s">
        <v>891</v>
      </c>
      <c r="F1326" s="210" t="s">
        <v>1952</v>
      </c>
      <c r="G1326" s="175" t="s">
        <v>422</v>
      </c>
      <c r="H1326" s="195"/>
    </row>
    <row r="1327" spans="1:8" ht="15.75" thickBot="1">
      <c r="A1327" s="215"/>
      <c r="B1327" s="227" t="s">
        <v>155</v>
      </c>
      <c r="C1327" s="227"/>
      <c r="D1327" s="227"/>
      <c r="E1327" s="227"/>
      <c r="F1327" s="227"/>
      <c r="G1327" s="198"/>
      <c r="H1327" s="198"/>
    </row>
    <row r="1328" spans="1:8" ht="15.75" thickBot="1">
      <c r="A1328" s="220"/>
      <c r="B1328" s="229" t="s">
        <v>777</v>
      </c>
      <c r="C1328" s="210"/>
      <c r="D1328" s="210"/>
      <c r="E1328" s="210"/>
      <c r="F1328" s="210"/>
      <c r="G1328" s="175"/>
      <c r="H1328" s="190"/>
    </row>
    <row r="1329" spans="1:8" ht="157.5" thickBot="1">
      <c r="A1329" s="212" t="s">
        <v>1184</v>
      </c>
      <c r="B1329" s="230" t="s">
        <v>1305</v>
      </c>
      <c r="C1329" s="210" t="s">
        <v>1306</v>
      </c>
      <c r="D1329" s="210" t="s">
        <v>572</v>
      </c>
      <c r="E1329" s="210" t="s">
        <v>891</v>
      </c>
      <c r="F1329" s="210" t="s">
        <v>1912</v>
      </c>
      <c r="G1329" s="175" t="s">
        <v>422</v>
      </c>
      <c r="H1329" s="190"/>
    </row>
    <row r="1330" spans="1:8" ht="45.75" thickBot="1">
      <c r="A1330" s="212"/>
      <c r="B1330" s="233" t="s">
        <v>1442</v>
      </c>
      <c r="C1330" s="210"/>
      <c r="D1330" s="210"/>
      <c r="E1330" s="210"/>
      <c r="F1330" s="210"/>
      <c r="G1330" s="177"/>
      <c r="H1330" s="190"/>
    </row>
    <row r="1331" spans="1:8" ht="15.75" thickBot="1">
      <c r="A1331" s="215"/>
      <c r="B1331" s="227" t="s">
        <v>969</v>
      </c>
      <c r="C1331" s="227"/>
      <c r="D1331" s="227"/>
      <c r="E1331" s="227"/>
      <c r="F1331" s="227"/>
      <c r="G1331" s="198"/>
      <c r="H1331" s="198"/>
    </row>
    <row r="1332" spans="1:8" ht="15.75" thickBot="1">
      <c r="A1332" s="212"/>
      <c r="B1332" s="235" t="s">
        <v>649</v>
      </c>
      <c r="C1332" s="214"/>
      <c r="D1332" s="210"/>
      <c r="E1332" s="210"/>
      <c r="F1332" s="210"/>
      <c r="G1332" s="175"/>
      <c r="H1332" s="190"/>
    </row>
    <row r="1333" spans="1:8" ht="30" thickBot="1">
      <c r="A1333" s="220" t="s">
        <v>156</v>
      </c>
      <c r="B1333" s="230" t="s">
        <v>418</v>
      </c>
      <c r="C1333" s="214" t="s">
        <v>685</v>
      </c>
      <c r="D1333" s="210" t="s">
        <v>573</v>
      </c>
      <c r="E1333" s="210" t="s">
        <v>891</v>
      </c>
      <c r="F1333" s="210" t="s">
        <v>1952</v>
      </c>
      <c r="G1333" s="175" t="s">
        <v>62</v>
      </c>
      <c r="H1333" s="190"/>
    </row>
    <row r="1334" spans="1:8" ht="30" thickBot="1">
      <c r="A1334" s="220" t="s">
        <v>157</v>
      </c>
      <c r="B1334" s="230" t="s">
        <v>106</v>
      </c>
      <c r="C1334" s="214" t="s">
        <v>107</v>
      </c>
      <c r="D1334" s="214" t="s">
        <v>2119</v>
      </c>
      <c r="E1334" s="214" t="s">
        <v>891</v>
      </c>
      <c r="F1334" s="210" t="s">
        <v>914</v>
      </c>
      <c r="G1334" s="175" t="s">
        <v>62</v>
      </c>
      <c r="H1334" s="190"/>
    </row>
    <row r="1335" spans="1:8" ht="15.75" thickBot="1">
      <c r="A1335" s="220" t="s">
        <v>158</v>
      </c>
      <c r="B1335" s="230" t="s">
        <v>109</v>
      </c>
      <c r="C1335" s="210" t="s">
        <v>110</v>
      </c>
      <c r="D1335" s="214" t="s">
        <v>2119</v>
      </c>
      <c r="E1335" s="214" t="s">
        <v>891</v>
      </c>
      <c r="F1335" s="210" t="s">
        <v>1862</v>
      </c>
      <c r="G1335" s="175" t="s">
        <v>1862</v>
      </c>
      <c r="H1335" s="195"/>
    </row>
    <row r="1336" spans="1:8" ht="15.75" thickBot="1">
      <c r="A1336" s="215"/>
      <c r="B1336" s="227" t="s">
        <v>917</v>
      </c>
      <c r="C1336" s="227"/>
      <c r="D1336" s="227"/>
      <c r="E1336" s="227"/>
      <c r="F1336" s="227"/>
      <c r="G1336" s="198"/>
      <c r="H1336" s="198"/>
    </row>
    <row r="1337" spans="1:8" ht="15.75" thickBot="1">
      <c r="A1337" s="220"/>
      <c r="B1337" s="235" t="s">
        <v>649</v>
      </c>
      <c r="C1337" s="210"/>
      <c r="D1337" s="210"/>
      <c r="E1337" s="210"/>
      <c r="F1337" s="210"/>
      <c r="G1337" s="175"/>
      <c r="H1337" s="190"/>
    </row>
    <row r="1338" spans="1:8" ht="15" thickBot="1">
      <c r="A1338" s="212" t="s">
        <v>58</v>
      </c>
      <c r="B1338" s="230" t="s">
        <v>59</v>
      </c>
      <c r="C1338" s="210" t="s">
        <v>60</v>
      </c>
      <c r="D1338" s="210" t="s">
        <v>61</v>
      </c>
      <c r="E1338" s="210" t="s">
        <v>891</v>
      </c>
      <c r="F1338" s="210" t="s">
        <v>1901</v>
      </c>
      <c r="G1338" s="175" t="s">
        <v>62</v>
      </c>
      <c r="H1338" s="190"/>
    </row>
    <row r="1339" spans="1:8" ht="29.25" thickBot="1">
      <c r="A1339" s="212" t="s">
        <v>63</v>
      </c>
      <c r="B1339" s="230" t="s">
        <v>64</v>
      </c>
      <c r="C1339" s="210" t="s">
        <v>65</v>
      </c>
      <c r="D1339" s="210" t="s">
        <v>1808</v>
      </c>
      <c r="E1339" s="210" t="s">
        <v>1805</v>
      </c>
      <c r="F1339" s="210" t="s">
        <v>1997</v>
      </c>
      <c r="G1339" s="175" t="s">
        <v>66</v>
      </c>
      <c r="H1339" s="190"/>
    </row>
    <row r="1340" spans="1:8" ht="29.25" thickBot="1">
      <c r="A1340" s="212" t="s">
        <v>1316</v>
      </c>
      <c r="B1340" s="230" t="s">
        <v>67</v>
      </c>
      <c r="C1340" s="210" t="s">
        <v>68</v>
      </c>
      <c r="D1340" s="210" t="s">
        <v>69</v>
      </c>
      <c r="E1340" s="210" t="s">
        <v>891</v>
      </c>
      <c r="F1340" s="210" t="s">
        <v>1901</v>
      </c>
      <c r="G1340" s="175" t="s">
        <v>70</v>
      </c>
      <c r="H1340" s="190"/>
    </row>
    <row r="1341" spans="1:8" ht="15" thickBot="1">
      <c r="A1341" s="212" t="s">
        <v>1317</v>
      </c>
      <c r="B1341" s="230" t="s">
        <v>71</v>
      </c>
      <c r="C1341" s="210" t="s">
        <v>298</v>
      </c>
      <c r="D1341" s="210" t="s">
        <v>69</v>
      </c>
      <c r="E1341" s="210" t="s">
        <v>891</v>
      </c>
      <c r="F1341" s="210" t="s">
        <v>1901</v>
      </c>
      <c r="G1341" s="175" t="s">
        <v>72</v>
      </c>
      <c r="H1341" s="190"/>
    </row>
    <row r="1342" spans="1:8" ht="29.25" thickBot="1">
      <c r="A1342" s="212" t="s">
        <v>1318</v>
      </c>
      <c r="B1342" s="230" t="s">
        <v>73</v>
      </c>
      <c r="C1342" s="210" t="s">
        <v>1888</v>
      </c>
      <c r="D1342" s="210" t="s">
        <v>69</v>
      </c>
      <c r="E1342" s="210" t="s">
        <v>1805</v>
      </c>
      <c r="F1342" s="210" t="s">
        <v>1997</v>
      </c>
      <c r="G1342" s="175" t="s">
        <v>74</v>
      </c>
      <c r="H1342" s="190"/>
    </row>
    <row r="1343" spans="1:8" ht="15" thickBot="1">
      <c r="A1343" s="212" t="s">
        <v>1322</v>
      </c>
      <c r="B1343" s="230" t="s">
        <v>1348</v>
      </c>
      <c r="C1343" s="210" t="s">
        <v>1876</v>
      </c>
      <c r="D1343" s="210" t="s">
        <v>69</v>
      </c>
      <c r="E1343" s="210" t="s">
        <v>891</v>
      </c>
      <c r="F1343" s="210" t="s">
        <v>1911</v>
      </c>
      <c r="G1343" s="175" t="s">
        <v>468</v>
      </c>
      <c r="H1343" s="195"/>
    </row>
    <row r="1344" spans="1:8" ht="15.75" thickBot="1">
      <c r="A1344" s="215"/>
      <c r="B1344" s="227" t="s">
        <v>1350</v>
      </c>
      <c r="C1344" s="227"/>
      <c r="D1344" s="227"/>
      <c r="E1344" s="227"/>
      <c r="F1344" s="227"/>
      <c r="G1344" s="198"/>
      <c r="H1344" s="198"/>
    </row>
    <row r="1345" spans="1:8" ht="15.75" thickBot="1">
      <c r="A1345" s="220"/>
      <c r="B1345" s="235" t="s">
        <v>649</v>
      </c>
      <c r="C1345" s="210"/>
      <c r="D1345" s="210"/>
      <c r="E1345" s="210"/>
      <c r="F1345" s="210"/>
      <c r="G1345" s="175"/>
      <c r="H1345" s="190"/>
    </row>
    <row r="1346" spans="1:8" ht="29.25" thickBot="1">
      <c r="A1346" s="212" t="s">
        <v>1327</v>
      </c>
      <c r="B1346" s="230" t="s">
        <v>84</v>
      </c>
      <c r="C1346" s="214" t="s">
        <v>424</v>
      </c>
      <c r="D1346" s="210" t="s">
        <v>573</v>
      </c>
      <c r="E1346" s="210" t="s">
        <v>891</v>
      </c>
      <c r="F1346" s="210" t="s">
        <v>1854</v>
      </c>
      <c r="G1346" s="175" t="s">
        <v>62</v>
      </c>
      <c r="H1346" s="190"/>
    </row>
    <row r="1347" spans="1:8" ht="29.25" thickBot="1">
      <c r="A1347" s="212" t="s">
        <v>1336</v>
      </c>
      <c r="B1347" s="230" t="s">
        <v>85</v>
      </c>
      <c r="C1347" s="214" t="s">
        <v>86</v>
      </c>
      <c r="D1347" s="214" t="s">
        <v>87</v>
      </c>
      <c r="E1347" s="210" t="s">
        <v>891</v>
      </c>
      <c r="F1347" s="210" t="s">
        <v>1862</v>
      </c>
      <c r="G1347" s="175" t="s">
        <v>62</v>
      </c>
      <c r="H1347" s="190"/>
    </row>
    <row r="1348" spans="1:8" ht="29.25" thickBot="1">
      <c r="A1348" s="212" t="s">
        <v>79</v>
      </c>
      <c r="B1348" s="213" t="s">
        <v>88</v>
      </c>
      <c r="C1348" s="210" t="s">
        <v>89</v>
      </c>
      <c r="D1348" s="210" t="s">
        <v>743</v>
      </c>
      <c r="E1348" s="210" t="s">
        <v>891</v>
      </c>
      <c r="F1348" s="210" t="s">
        <v>1862</v>
      </c>
      <c r="G1348" s="175" t="s">
        <v>62</v>
      </c>
      <c r="H1348" s="195"/>
    </row>
    <row r="1349" spans="1:8" ht="15.75" thickBot="1">
      <c r="A1349" s="215"/>
      <c r="B1349" s="227" t="s">
        <v>152</v>
      </c>
      <c r="C1349" s="227"/>
      <c r="D1349" s="227"/>
      <c r="E1349" s="227"/>
      <c r="F1349" s="227"/>
      <c r="G1349" s="198"/>
      <c r="H1349" s="198"/>
    </row>
    <row r="1350" spans="1:8" ht="15.75" thickBot="1">
      <c r="A1350" s="220"/>
      <c r="B1350" s="235" t="s">
        <v>649</v>
      </c>
      <c r="C1350" s="210"/>
      <c r="D1350" s="210"/>
      <c r="E1350" s="210"/>
      <c r="F1350" s="210"/>
      <c r="G1350" s="175"/>
      <c r="H1350" s="190"/>
    </row>
    <row r="1351" spans="1:8" ht="15" thickBot="1">
      <c r="A1351" s="212" t="s">
        <v>1343</v>
      </c>
      <c r="B1351" s="230" t="s">
        <v>59</v>
      </c>
      <c r="C1351" s="210" t="s">
        <v>60</v>
      </c>
      <c r="D1351" s="210" t="s">
        <v>61</v>
      </c>
      <c r="E1351" s="210" t="s">
        <v>891</v>
      </c>
      <c r="F1351" s="210" t="s">
        <v>1862</v>
      </c>
      <c r="G1351" s="175" t="s">
        <v>62</v>
      </c>
      <c r="H1351" s="190"/>
    </row>
    <row r="1352" spans="1:8" ht="29.25" thickBot="1">
      <c r="A1352" s="212" t="s">
        <v>1160</v>
      </c>
      <c r="B1352" s="230" t="s">
        <v>64</v>
      </c>
      <c r="C1352" s="210" t="s">
        <v>65</v>
      </c>
      <c r="D1352" s="210" t="s">
        <v>1808</v>
      </c>
      <c r="E1352" s="210" t="s">
        <v>1805</v>
      </c>
      <c r="F1352" s="210" t="s">
        <v>1930</v>
      </c>
      <c r="G1352" s="175" t="s">
        <v>66</v>
      </c>
      <c r="H1352" s="190"/>
    </row>
    <row r="1353" spans="1:8" ht="29.25" thickBot="1">
      <c r="A1353" s="212" t="s">
        <v>1165</v>
      </c>
      <c r="B1353" s="230" t="s">
        <v>67</v>
      </c>
      <c r="C1353" s="210" t="s">
        <v>68</v>
      </c>
      <c r="D1353" s="210" t="s">
        <v>69</v>
      </c>
      <c r="E1353" s="210" t="s">
        <v>891</v>
      </c>
      <c r="F1353" s="210" t="s">
        <v>1862</v>
      </c>
      <c r="G1353" s="175" t="s">
        <v>70</v>
      </c>
      <c r="H1353" s="190"/>
    </row>
    <row r="1354" spans="1:8" ht="15" thickBot="1">
      <c r="A1354" s="212" t="s">
        <v>1169</v>
      </c>
      <c r="B1354" s="230" t="s">
        <v>71</v>
      </c>
      <c r="C1354" s="210" t="s">
        <v>298</v>
      </c>
      <c r="D1354" s="210" t="s">
        <v>69</v>
      </c>
      <c r="E1354" s="210" t="s">
        <v>891</v>
      </c>
      <c r="F1354" s="210" t="s">
        <v>1862</v>
      </c>
      <c r="G1354" s="175" t="s">
        <v>72</v>
      </c>
      <c r="H1354" s="190"/>
    </row>
    <row r="1355" spans="1:8" ht="29.25" thickBot="1">
      <c r="A1355" s="212" t="s">
        <v>1172</v>
      </c>
      <c r="B1355" s="230" t="s">
        <v>73</v>
      </c>
      <c r="C1355" s="210" t="s">
        <v>1888</v>
      </c>
      <c r="D1355" s="210" t="s">
        <v>69</v>
      </c>
      <c r="E1355" s="210" t="s">
        <v>1805</v>
      </c>
      <c r="F1355" s="210" t="s">
        <v>1930</v>
      </c>
      <c r="G1355" s="175" t="s">
        <v>74</v>
      </c>
      <c r="H1355" s="190"/>
    </row>
    <row r="1356" spans="1:8" ht="15" thickBot="1">
      <c r="A1356" s="212" t="s">
        <v>1175</v>
      </c>
      <c r="B1356" s="230" t="s">
        <v>1348</v>
      </c>
      <c r="C1356" s="210" t="s">
        <v>1876</v>
      </c>
      <c r="D1356" s="210" t="s">
        <v>69</v>
      </c>
      <c r="E1356" s="210" t="s">
        <v>891</v>
      </c>
      <c r="F1356" s="210" t="s">
        <v>1997</v>
      </c>
      <c r="G1356" s="175" t="s">
        <v>468</v>
      </c>
      <c r="H1356" s="190"/>
    </row>
    <row r="1357" spans="1:8" ht="45.75" thickBot="1">
      <c r="A1357" s="212"/>
      <c r="B1357" s="233" t="s">
        <v>1443</v>
      </c>
      <c r="C1357" s="210"/>
      <c r="D1357" s="210"/>
      <c r="E1357" s="210"/>
      <c r="F1357" s="210"/>
      <c r="G1357" s="177"/>
      <c r="H1357" s="190"/>
    </row>
    <row r="1358" spans="1:8" ht="15.75" thickBot="1">
      <c r="A1358" s="215"/>
      <c r="B1358" s="227" t="s">
        <v>155</v>
      </c>
      <c r="C1358" s="227"/>
      <c r="D1358" s="227"/>
      <c r="E1358" s="227"/>
      <c r="F1358" s="227"/>
      <c r="G1358" s="198"/>
      <c r="H1358" s="198"/>
    </row>
    <row r="1359" spans="1:8" ht="15.75" thickBot="1">
      <c r="A1359" s="220"/>
      <c r="B1359" s="229" t="s">
        <v>777</v>
      </c>
      <c r="C1359" s="210"/>
      <c r="D1359" s="210"/>
      <c r="E1359" s="210"/>
      <c r="F1359" s="210"/>
      <c r="G1359" s="175"/>
      <c r="H1359" s="190"/>
    </row>
    <row r="1360" spans="1:8" ht="158.25" thickBot="1">
      <c r="A1360" s="220" t="s">
        <v>159</v>
      </c>
      <c r="B1360" s="230" t="s">
        <v>1305</v>
      </c>
      <c r="C1360" s="210" t="s">
        <v>1306</v>
      </c>
      <c r="D1360" s="210" t="s">
        <v>572</v>
      </c>
      <c r="E1360" s="210" t="s">
        <v>891</v>
      </c>
      <c r="F1360" s="210" t="s">
        <v>1952</v>
      </c>
      <c r="G1360" s="175" t="s">
        <v>422</v>
      </c>
      <c r="H1360" s="190"/>
    </row>
    <row r="1361" spans="1:8" ht="15.75" thickBot="1">
      <c r="A1361" s="220" t="s">
        <v>160</v>
      </c>
      <c r="B1361" s="230" t="s">
        <v>1319</v>
      </c>
      <c r="C1361" s="210" t="s">
        <v>1320</v>
      </c>
      <c r="D1361" s="210" t="s">
        <v>1321</v>
      </c>
      <c r="E1361" s="210" t="s">
        <v>891</v>
      </c>
      <c r="F1361" s="210" t="s">
        <v>1862</v>
      </c>
      <c r="G1361" s="175" t="s">
        <v>1288</v>
      </c>
      <c r="H1361" s="190"/>
    </row>
    <row r="1362" spans="1:8" ht="30" thickBot="1">
      <c r="A1362" s="220" t="s">
        <v>161</v>
      </c>
      <c r="B1362" s="230" t="s">
        <v>1323</v>
      </c>
      <c r="C1362" s="210" t="s">
        <v>1324</v>
      </c>
      <c r="D1362" s="210" t="s">
        <v>1325</v>
      </c>
      <c r="E1362" s="210" t="s">
        <v>891</v>
      </c>
      <c r="F1362" s="210" t="s">
        <v>1862</v>
      </c>
      <c r="G1362" s="175" t="s">
        <v>1326</v>
      </c>
      <c r="H1362" s="195"/>
    </row>
    <row r="1363" spans="1:8" ht="15.75" thickBot="1">
      <c r="A1363" s="215"/>
      <c r="B1363" s="227" t="s">
        <v>162</v>
      </c>
      <c r="C1363" s="227"/>
      <c r="D1363" s="227"/>
      <c r="E1363" s="227"/>
      <c r="F1363" s="227"/>
      <c r="G1363" s="198"/>
      <c r="H1363" s="198"/>
    </row>
    <row r="1364" spans="1:8" ht="15.75" thickBot="1">
      <c r="A1364" s="220"/>
      <c r="B1364" s="229" t="s">
        <v>777</v>
      </c>
      <c r="C1364" s="210"/>
      <c r="D1364" s="210"/>
      <c r="E1364" s="210"/>
      <c r="F1364" s="210"/>
      <c r="G1364" s="175"/>
      <c r="H1364" s="190"/>
    </row>
    <row r="1365" spans="1:8" ht="158.25" thickBot="1">
      <c r="A1365" s="220" t="s">
        <v>163</v>
      </c>
      <c r="B1365" s="230" t="s">
        <v>1305</v>
      </c>
      <c r="C1365" s="210" t="s">
        <v>1306</v>
      </c>
      <c r="D1365" s="210" t="s">
        <v>572</v>
      </c>
      <c r="E1365" s="210" t="s">
        <v>891</v>
      </c>
      <c r="F1365" s="210" t="s">
        <v>1997</v>
      </c>
      <c r="G1365" s="175" t="s">
        <v>422</v>
      </c>
      <c r="H1365" s="195"/>
    </row>
    <row r="1366" spans="1:8" ht="15.75" thickBot="1">
      <c r="A1366" s="215"/>
      <c r="B1366" s="227" t="s">
        <v>164</v>
      </c>
      <c r="C1366" s="227"/>
      <c r="D1366" s="227"/>
      <c r="E1366" s="227"/>
      <c r="F1366" s="227"/>
      <c r="G1366" s="198"/>
      <c r="H1366" s="198"/>
    </row>
    <row r="1367" spans="1:8" ht="15.75" thickBot="1">
      <c r="A1367" s="220"/>
      <c r="B1367" s="229" t="s">
        <v>777</v>
      </c>
      <c r="C1367" s="210"/>
      <c r="D1367" s="210"/>
      <c r="E1367" s="210"/>
      <c r="F1367" s="210"/>
      <c r="G1367" s="175"/>
      <c r="H1367" s="190"/>
    </row>
    <row r="1368" spans="1:8" ht="158.25" thickBot="1">
      <c r="A1368" s="220" t="s">
        <v>165</v>
      </c>
      <c r="B1368" s="230" t="s">
        <v>1305</v>
      </c>
      <c r="C1368" s="210" t="s">
        <v>1306</v>
      </c>
      <c r="D1368" s="210" t="s">
        <v>572</v>
      </c>
      <c r="E1368" s="210" t="s">
        <v>891</v>
      </c>
      <c r="F1368" s="210" t="s">
        <v>1997</v>
      </c>
      <c r="G1368" s="175" t="s">
        <v>422</v>
      </c>
      <c r="H1368" s="190"/>
    </row>
    <row r="1369" spans="1:8" ht="15.75" thickBot="1">
      <c r="A1369" s="220" t="s">
        <v>166</v>
      </c>
      <c r="B1369" s="230" t="s">
        <v>1328</v>
      </c>
      <c r="C1369" s="210"/>
      <c r="D1369" s="210"/>
      <c r="E1369" s="210" t="s">
        <v>916</v>
      </c>
      <c r="F1369" s="210" t="s">
        <v>1862</v>
      </c>
      <c r="G1369" s="175"/>
      <c r="H1369" s="190"/>
    </row>
    <row r="1370" spans="1:8" ht="72.75" thickBot="1">
      <c r="A1370" s="220" t="s">
        <v>167</v>
      </c>
      <c r="B1370" s="230" t="s">
        <v>27</v>
      </c>
      <c r="C1370" s="214" t="s">
        <v>28</v>
      </c>
      <c r="D1370" s="214" t="s">
        <v>1332</v>
      </c>
      <c r="E1370" s="210" t="s">
        <v>891</v>
      </c>
      <c r="F1370" s="210" t="s">
        <v>1862</v>
      </c>
      <c r="G1370" s="175" t="s">
        <v>563</v>
      </c>
      <c r="H1370" s="190"/>
    </row>
    <row r="1371" spans="1:8" ht="30" thickBot="1">
      <c r="A1371" s="220" t="s">
        <v>168</v>
      </c>
      <c r="B1371" s="230" t="s">
        <v>1192</v>
      </c>
      <c r="C1371" s="214" t="s">
        <v>1193</v>
      </c>
      <c r="D1371" s="214" t="s">
        <v>778</v>
      </c>
      <c r="E1371" s="214" t="s">
        <v>891</v>
      </c>
      <c r="F1371" s="210" t="s">
        <v>1862</v>
      </c>
      <c r="G1371" s="183"/>
      <c r="H1371" s="190"/>
    </row>
    <row r="1372" spans="1:8" ht="44.25" thickBot="1">
      <c r="A1372" s="220" t="s">
        <v>169</v>
      </c>
      <c r="B1372" s="230" t="s">
        <v>1337</v>
      </c>
      <c r="C1372" s="214" t="s">
        <v>1338</v>
      </c>
      <c r="D1372" s="214" t="s">
        <v>778</v>
      </c>
      <c r="E1372" s="214" t="s">
        <v>891</v>
      </c>
      <c r="F1372" s="210" t="s">
        <v>1862</v>
      </c>
      <c r="G1372" s="175"/>
      <c r="H1372" s="190"/>
    </row>
    <row r="1373" spans="1:8" ht="43.5" thickBot="1">
      <c r="A1373" s="220" t="s">
        <v>170</v>
      </c>
      <c r="B1373" s="232" t="s">
        <v>32</v>
      </c>
      <c r="C1373" s="214" t="s">
        <v>33</v>
      </c>
      <c r="D1373" s="214" t="s">
        <v>34</v>
      </c>
      <c r="E1373" s="214" t="s">
        <v>891</v>
      </c>
      <c r="F1373" s="210" t="s">
        <v>1901</v>
      </c>
      <c r="G1373" s="175" t="s">
        <v>1159</v>
      </c>
      <c r="H1373" s="190"/>
    </row>
    <row r="1374" spans="1:8" ht="15.75" thickBot="1">
      <c r="A1374" s="220" t="s">
        <v>171</v>
      </c>
      <c r="B1374" s="230" t="s">
        <v>1166</v>
      </c>
      <c r="C1374" s="214" t="s">
        <v>36</v>
      </c>
      <c r="D1374" s="210" t="s">
        <v>583</v>
      </c>
      <c r="E1374" s="210" t="s">
        <v>891</v>
      </c>
      <c r="F1374" s="210" t="s">
        <v>1862</v>
      </c>
      <c r="G1374" s="175" t="s">
        <v>1941</v>
      </c>
      <c r="H1374" s="190"/>
    </row>
    <row r="1375" spans="1:8" ht="15.75" thickBot="1">
      <c r="A1375" s="220" t="s">
        <v>172</v>
      </c>
      <c r="B1375" s="230" t="s">
        <v>1173</v>
      </c>
      <c r="C1375" s="214" t="s">
        <v>1174</v>
      </c>
      <c r="D1375" s="210" t="s">
        <v>583</v>
      </c>
      <c r="E1375" s="210" t="s">
        <v>891</v>
      </c>
      <c r="F1375" s="210" t="s">
        <v>1862</v>
      </c>
      <c r="G1375" s="175" t="s">
        <v>1285</v>
      </c>
      <c r="H1375" s="195"/>
    </row>
    <row r="1376" spans="1:8" ht="15.75" thickBot="1">
      <c r="A1376" s="215"/>
      <c r="B1376" s="227" t="s">
        <v>173</v>
      </c>
      <c r="C1376" s="227"/>
      <c r="D1376" s="227"/>
      <c r="E1376" s="227"/>
      <c r="F1376" s="227"/>
      <c r="G1376" s="198"/>
      <c r="H1376" s="198"/>
    </row>
    <row r="1377" spans="1:8" ht="15.75" thickBot="1">
      <c r="A1377" s="220"/>
      <c r="B1377" s="229" t="s">
        <v>777</v>
      </c>
      <c r="C1377" s="210"/>
      <c r="D1377" s="210"/>
      <c r="E1377" s="210"/>
      <c r="F1377" s="210"/>
      <c r="G1377" s="175"/>
      <c r="H1377" s="190"/>
    </row>
    <row r="1378" spans="1:8" ht="158.25" thickBot="1">
      <c r="A1378" s="220" t="s">
        <v>174</v>
      </c>
      <c r="B1378" s="230" t="s">
        <v>1305</v>
      </c>
      <c r="C1378" s="210" t="s">
        <v>1306</v>
      </c>
      <c r="D1378" s="210" t="s">
        <v>572</v>
      </c>
      <c r="E1378" s="210" t="s">
        <v>891</v>
      </c>
      <c r="F1378" s="210" t="s">
        <v>1859</v>
      </c>
      <c r="G1378" s="175" t="s">
        <v>422</v>
      </c>
      <c r="H1378" s="190"/>
    </row>
    <row r="1379" spans="1:8" ht="15.75" thickBot="1">
      <c r="A1379" s="220" t="s">
        <v>175</v>
      </c>
      <c r="B1379" s="230" t="s">
        <v>1319</v>
      </c>
      <c r="C1379" s="210" t="s">
        <v>1320</v>
      </c>
      <c r="D1379" s="210" t="s">
        <v>1321</v>
      </c>
      <c r="E1379" s="210" t="s">
        <v>891</v>
      </c>
      <c r="F1379" s="210" t="s">
        <v>1862</v>
      </c>
      <c r="G1379" s="175" t="s">
        <v>1288</v>
      </c>
      <c r="H1379" s="190"/>
    </row>
    <row r="1380" spans="1:8" ht="30" thickBot="1">
      <c r="A1380" s="220" t="s">
        <v>176</v>
      </c>
      <c r="B1380" s="230" t="s">
        <v>1323</v>
      </c>
      <c r="C1380" s="210" t="s">
        <v>1324</v>
      </c>
      <c r="D1380" s="210" t="s">
        <v>1325</v>
      </c>
      <c r="E1380" s="210" t="s">
        <v>891</v>
      </c>
      <c r="F1380" s="210" t="s">
        <v>1862</v>
      </c>
      <c r="G1380" s="175" t="s">
        <v>1326</v>
      </c>
      <c r="H1380" s="190"/>
    </row>
    <row r="1381" spans="1:8" ht="15.75" thickBot="1">
      <c r="A1381" s="220" t="s">
        <v>177</v>
      </c>
      <c r="B1381" s="230" t="s">
        <v>1187</v>
      </c>
      <c r="C1381" s="214"/>
      <c r="D1381" s="210"/>
      <c r="E1381" s="210" t="s">
        <v>916</v>
      </c>
      <c r="F1381" s="210" t="s">
        <v>1862</v>
      </c>
      <c r="G1381" s="175"/>
      <c r="H1381" s="190"/>
    </row>
    <row r="1382" spans="1:8" ht="115.5" thickBot="1">
      <c r="A1382" s="220" t="s">
        <v>178</v>
      </c>
      <c r="B1382" s="230" t="s">
        <v>1189</v>
      </c>
      <c r="C1382" s="214" t="s">
        <v>1190</v>
      </c>
      <c r="D1382" s="210" t="s">
        <v>778</v>
      </c>
      <c r="E1382" s="214" t="s">
        <v>891</v>
      </c>
      <c r="F1382" s="210" t="s">
        <v>1862</v>
      </c>
      <c r="G1382" s="175" t="s">
        <v>1941</v>
      </c>
      <c r="H1382" s="190"/>
    </row>
    <row r="1383" spans="1:8" ht="30" thickBot="1">
      <c r="A1383" s="220" t="s">
        <v>179</v>
      </c>
      <c r="B1383" s="230" t="s">
        <v>1192</v>
      </c>
      <c r="C1383" s="214" t="s">
        <v>1193</v>
      </c>
      <c r="D1383" s="214" t="s">
        <v>778</v>
      </c>
      <c r="E1383" s="214" t="s">
        <v>891</v>
      </c>
      <c r="F1383" s="210" t="s">
        <v>1862</v>
      </c>
      <c r="G1383" s="175"/>
      <c r="H1383" s="190"/>
    </row>
    <row r="1384" spans="1:8" ht="30" thickBot="1">
      <c r="A1384" s="220" t="s">
        <v>180</v>
      </c>
      <c r="B1384" s="230" t="s">
        <v>1195</v>
      </c>
      <c r="C1384" s="214" t="s">
        <v>1196</v>
      </c>
      <c r="D1384" s="214" t="s">
        <v>778</v>
      </c>
      <c r="E1384" s="214" t="s">
        <v>891</v>
      </c>
      <c r="F1384" s="210" t="s">
        <v>1862</v>
      </c>
      <c r="G1384" s="175"/>
      <c r="H1384" s="190"/>
    </row>
    <row r="1385" spans="1:8" ht="30" thickBot="1">
      <c r="A1385" s="220" t="s">
        <v>181</v>
      </c>
      <c r="B1385" s="230" t="s">
        <v>1198</v>
      </c>
      <c r="C1385" s="214" t="s">
        <v>1199</v>
      </c>
      <c r="D1385" s="214" t="s">
        <v>778</v>
      </c>
      <c r="E1385" s="214" t="s">
        <v>891</v>
      </c>
      <c r="F1385" s="210" t="s">
        <v>182</v>
      </c>
      <c r="G1385" s="175"/>
      <c r="H1385" s="190"/>
    </row>
    <row r="1386" spans="1:8" ht="15.75" thickBot="1">
      <c r="A1386" s="220" t="s">
        <v>183</v>
      </c>
      <c r="B1386" s="230" t="s">
        <v>1187</v>
      </c>
      <c r="C1386" s="214"/>
      <c r="D1386" s="210"/>
      <c r="E1386" s="210" t="s">
        <v>916</v>
      </c>
      <c r="F1386" s="210" t="s">
        <v>1862</v>
      </c>
      <c r="G1386" s="175"/>
      <c r="H1386" s="190"/>
    </row>
    <row r="1387" spans="1:8" ht="87" thickBot="1">
      <c r="A1387" s="220" t="s">
        <v>184</v>
      </c>
      <c r="B1387" s="230" t="s">
        <v>135</v>
      </c>
      <c r="C1387" s="214" t="s">
        <v>136</v>
      </c>
      <c r="D1387" s="210" t="s">
        <v>778</v>
      </c>
      <c r="E1387" s="214" t="s">
        <v>891</v>
      </c>
      <c r="F1387" s="210" t="s">
        <v>1862</v>
      </c>
      <c r="G1387" s="175" t="s">
        <v>1941</v>
      </c>
      <c r="H1387" s="190"/>
    </row>
    <row r="1388" spans="1:8" ht="30" thickBot="1">
      <c r="A1388" s="220" t="s">
        <v>185</v>
      </c>
      <c r="B1388" s="230" t="s">
        <v>1192</v>
      </c>
      <c r="C1388" s="214" t="s">
        <v>1193</v>
      </c>
      <c r="D1388" s="214" t="s">
        <v>778</v>
      </c>
      <c r="E1388" s="214" t="s">
        <v>891</v>
      </c>
      <c r="F1388" s="210" t="s">
        <v>1862</v>
      </c>
      <c r="G1388" s="175"/>
      <c r="H1388" s="190"/>
    </row>
    <row r="1389" spans="1:8" ht="30" thickBot="1">
      <c r="A1389" s="220" t="s">
        <v>186</v>
      </c>
      <c r="B1389" s="230" t="s">
        <v>1195</v>
      </c>
      <c r="C1389" s="214" t="s">
        <v>1196</v>
      </c>
      <c r="D1389" s="214" t="s">
        <v>778</v>
      </c>
      <c r="E1389" s="214" t="s">
        <v>891</v>
      </c>
      <c r="F1389" s="210" t="s">
        <v>1862</v>
      </c>
      <c r="G1389" s="175"/>
      <c r="H1389" s="190"/>
    </row>
    <row r="1390" spans="1:8" ht="30" thickBot="1">
      <c r="A1390" s="220" t="s">
        <v>187</v>
      </c>
      <c r="B1390" s="230" t="s">
        <v>1198</v>
      </c>
      <c r="C1390" s="214" t="s">
        <v>1199</v>
      </c>
      <c r="D1390" s="214" t="s">
        <v>778</v>
      </c>
      <c r="E1390" s="214" t="s">
        <v>891</v>
      </c>
      <c r="F1390" s="210" t="s">
        <v>1930</v>
      </c>
      <c r="G1390" s="175"/>
      <c r="H1390" s="190"/>
    </row>
    <row r="1391" spans="1:8" ht="30" thickBot="1">
      <c r="A1391" s="220" t="s">
        <v>188</v>
      </c>
      <c r="B1391" s="230" t="s">
        <v>1201</v>
      </c>
      <c r="C1391" s="214" t="s">
        <v>1202</v>
      </c>
      <c r="D1391" s="214" t="s">
        <v>778</v>
      </c>
      <c r="E1391" s="214" t="s">
        <v>891</v>
      </c>
      <c r="F1391" s="210" t="s">
        <v>1930</v>
      </c>
      <c r="G1391" s="175"/>
      <c r="H1391" s="190"/>
    </row>
    <row r="1392" spans="1:8" ht="15.75" thickBot="1">
      <c r="A1392" s="220" t="s">
        <v>189</v>
      </c>
      <c r="B1392" s="230" t="s">
        <v>1187</v>
      </c>
      <c r="C1392" s="214"/>
      <c r="D1392" s="210"/>
      <c r="E1392" s="210" t="s">
        <v>916</v>
      </c>
      <c r="F1392" s="210" t="s">
        <v>1862</v>
      </c>
      <c r="G1392" s="175"/>
      <c r="H1392" s="190"/>
    </row>
    <row r="1393" spans="1:8" ht="87" thickBot="1">
      <c r="A1393" s="220" t="s">
        <v>190</v>
      </c>
      <c r="B1393" s="230" t="s">
        <v>2</v>
      </c>
      <c r="C1393" s="214" t="s">
        <v>3</v>
      </c>
      <c r="D1393" s="210" t="s">
        <v>778</v>
      </c>
      <c r="E1393" s="214" t="s">
        <v>891</v>
      </c>
      <c r="F1393" s="210" t="s">
        <v>1862</v>
      </c>
      <c r="G1393" s="175" t="s">
        <v>1941</v>
      </c>
      <c r="H1393" s="190"/>
    </row>
    <row r="1394" spans="1:8" ht="30" thickBot="1">
      <c r="A1394" s="220" t="s">
        <v>191</v>
      </c>
      <c r="B1394" s="230" t="s">
        <v>1192</v>
      </c>
      <c r="C1394" s="214" t="s">
        <v>1193</v>
      </c>
      <c r="D1394" s="214" t="s">
        <v>778</v>
      </c>
      <c r="E1394" s="214" t="s">
        <v>891</v>
      </c>
      <c r="F1394" s="210" t="s">
        <v>1862</v>
      </c>
      <c r="G1394" s="175"/>
      <c r="H1394" s="190"/>
    </row>
    <row r="1395" spans="1:8" ht="30" thickBot="1">
      <c r="A1395" s="220" t="s">
        <v>192</v>
      </c>
      <c r="B1395" s="230" t="s">
        <v>1195</v>
      </c>
      <c r="C1395" s="214" t="s">
        <v>1196</v>
      </c>
      <c r="D1395" s="214" t="s">
        <v>778</v>
      </c>
      <c r="E1395" s="214" t="s">
        <v>891</v>
      </c>
      <c r="F1395" s="210" t="s">
        <v>1862</v>
      </c>
      <c r="G1395" s="175"/>
      <c r="H1395" s="190"/>
    </row>
    <row r="1396" spans="1:8" ht="30" thickBot="1">
      <c r="A1396" s="220" t="s">
        <v>193</v>
      </c>
      <c r="B1396" s="230" t="s">
        <v>1198</v>
      </c>
      <c r="C1396" s="214" t="s">
        <v>1199</v>
      </c>
      <c r="D1396" s="214" t="s">
        <v>778</v>
      </c>
      <c r="E1396" s="214" t="s">
        <v>891</v>
      </c>
      <c r="F1396" s="210" t="s">
        <v>1859</v>
      </c>
      <c r="G1396" s="175"/>
      <c r="H1396" s="190"/>
    </row>
    <row r="1397" spans="1:8" ht="44.25" thickBot="1">
      <c r="A1397" s="220" t="s">
        <v>194</v>
      </c>
      <c r="B1397" s="230" t="s">
        <v>22</v>
      </c>
      <c r="C1397" s="214" t="s">
        <v>23</v>
      </c>
      <c r="D1397" s="214" t="s">
        <v>2119</v>
      </c>
      <c r="E1397" s="214" t="s">
        <v>891</v>
      </c>
      <c r="F1397" s="210" t="s">
        <v>1862</v>
      </c>
      <c r="G1397" s="175" t="s">
        <v>24</v>
      </c>
      <c r="H1397" s="195"/>
    </row>
    <row r="1398" spans="1:8" ht="15.75" thickBot="1">
      <c r="A1398" s="215"/>
      <c r="B1398" s="227" t="s">
        <v>195</v>
      </c>
      <c r="C1398" s="227"/>
      <c r="D1398" s="227"/>
      <c r="E1398" s="227"/>
      <c r="F1398" s="227"/>
      <c r="G1398" s="198"/>
      <c r="H1398" s="198"/>
    </row>
    <row r="1399" spans="1:8" ht="15.75" thickBot="1">
      <c r="A1399" s="220"/>
      <c r="B1399" s="229" t="s">
        <v>777</v>
      </c>
      <c r="C1399" s="210"/>
      <c r="D1399" s="210"/>
      <c r="E1399" s="210"/>
      <c r="F1399" s="210"/>
      <c r="G1399" s="175"/>
      <c r="H1399" s="190"/>
    </row>
    <row r="1400" spans="1:8" ht="158.25" thickBot="1">
      <c r="A1400" s="220" t="s">
        <v>196</v>
      </c>
      <c r="B1400" s="230" t="s">
        <v>1305</v>
      </c>
      <c r="C1400" s="210" t="s">
        <v>1306</v>
      </c>
      <c r="D1400" s="210" t="s">
        <v>572</v>
      </c>
      <c r="E1400" s="210" t="s">
        <v>891</v>
      </c>
      <c r="F1400" s="210" t="s">
        <v>1997</v>
      </c>
      <c r="G1400" s="175" t="s">
        <v>422</v>
      </c>
      <c r="H1400" s="190"/>
    </row>
    <row r="1401" spans="1:8" ht="15.75" thickBot="1">
      <c r="A1401" s="220" t="s">
        <v>197</v>
      </c>
      <c r="B1401" s="230" t="s">
        <v>1319</v>
      </c>
      <c r="C1401" s="210" t="s">
        <v>1320</v>
      </c>
      <c r="D1401" s="210" t="s">
        <v>1321</v>
      </c>
      <c r="E1401" s="210" t="s">
        <v>891</v>
      </c>
      <c r="F1401" s="210" t="s">
        <v>1862</v>
      </c>
      <c r="G1401" s="175" t="s">
        <v>1288</v>
      </c>
      <c r="H1401" s="190"/>
    </row>
    <row r="1402" spans="1:8" ht="30" thickBot="1">
      <c r="A1402" s="220" t="s">
        <v>198</v>
      </c>
      <c r="B1402" s="230" t="s">
        <v>1323</v>
      </c>
      <c r="C1402" s="210" t="s">
        <v>1324</v>
      </c>
      <c r="D1402" s="210" t="s">
        <v>1325</v>
      </c>
      <c r="E1402" s="210" t="s">
        <v>891</v>
      </c>
      <c r="F1402" s="210" t="s">
        <v>1862</v>
      </c>
      <c r="G1402" s="175" t="s">
        <v>1326</v>
      </c>
      <c r="H1402" s="195"/>
    </row>
    <row r="1403" spans="1:8" ht="15.75" thickBot="1">
      <c r="A1403" s="215"/>
      <c r="B1403" s="227" t="s">
        <v>199</v>
      </c>
      <c r="C1403" s="227"/>
      <c r="D1403" s="227"/>
      <c r="E1403" s="227"/>
      <c r="F1403" s="227"/>
      <c r="G1403" s="198"/>
      <c r="H1403" s="198"/>
    </row>
    <row r="1404" spans="1:8" ht="15.75" thickBot="1">
      <c r="A1404" s="220"/>
      <c r="B1404" s="229" t="s">
        <v>777</v>
      </c>
      <c r="C1404" s="210"/>
      <c r="D1404" s="210"/>
      <c r="E1404" s="210"/>
      <c r="F1404" s="210"/>
      <c r="G1404" s="175"/>
      <c r="H1404" s="190"/>
    </row>
    <row r="1405" spans="1:8" ht="158.25" thickBot="1">
      <c r="A1405" s="220" t="s">
        <v>200</v>
      </c>
      <c r="B1405" s="230" t="s">
        <v>1305</v>
      </c>
      <c r="C1405" s="210" t="s">
        <v>1306</v>
      </c>
      <c r="D1405" s="210" t="s">
        <v>572</v>
      </c>
      <c r="E1405" s="210" t="s">
        <v>891</v>
      </c>
      <c r="F1405" s="210" t="s">
        <v>1880</v>
      </c>
      <c r="G1405" s="175" t="s">
        <v>422</v>
      </c>
      <c r="H1405" s="190"/>
    </row>
    <row r="1406" spans="1:8" ht="15.75" thickBot="1">
      <c r="A1406" s="220" t="s">
        <v>201</v>
      </c>
      <c r="B1406" s="230" t="s">
        <v>1319</v>
      </c>
      <c r="C1406" s="210" t="s">
        <v>1320</v>
      </c>
      <c r="D1406" s="210" t="s">
        <v>1321</v>
      </c>
      <c r="E1406" s="210" t="s">
        <v>891</v>
      </c>
      <c r="F1406" s="210" t="s">
        <v>1901</v>
      </c>
      <c r="G1406" s="175" t="s">
        <v>1288</v>
      </c>
      <c r="H1406" s="190"/>
    </row>
    <row r="1407" spans="1:8" ht="30" thickBot="1">
      <c r="A1407" s="220" t="s">
        <v>202</v>
      </c>
      <c r="B1407" s="230" t="s">
        <v>1323</v>
      </c>
      <c r="C1407" s="210" t="s">
        <v>1324</v>
      </c>
      <c r="D1407" s="210" t="s">
        <v>1325</v>
      </c>
      <c r="E1407" s="210" t="s">
        <v>891</v>
      </c>
      <c r="F1407" s="210" t="s">
        <v>1901</v>
      </c>
      <c r="G1407" s="175" t="s">
        <v>1326</v>
      </c>
      <c r="H1407" s="190"/>
    </row>
    <row r="1408" spans="1:8" ht="45.75" thickBot="1">
      <c r="A1408" s="220"/>
      <c r="B1408" s="233" t="s">
        <v>1444</v>
      </c>
      <c r="C1408" s="210"/>
      <c r="D1408" s="210"/>
      <c r="E1408" s="210"/>
      <c r="F1408" s="210"/>
      <c r="G1408" s="177"/>
      <c r="H1408" s="190"/>
    </row>
    <row r="1409" spans="1:8" ht="15.75" thickBot="1">
      <c r="A1409" s="215"/>
      <c r="B1409" s="227" t="s">
        <v>155</v>
      </c>
      <c r="C1409" s="227"/>
      <c r="D1409" s="227"/>
      <c r="E1409" s="227"/>
      <c r="F1409" s="227"/>
      <c r="G1409" s="198"/>
      <c r="H1409" s="198"/>
    </row>
    <row r="1410" spans="1:8" ht="15.75" thickBot="1">
      <c r="A1410" s="220"/>
      <c r="B1410" s="233" t="s">
        <v>649</v>
      </c>
      <c r="C1410" s="210"/>
      <c r="D1410" s="210"/>
      <c r="E1410" s="210"/>
      <c r="F1410" s="210"/>
      <c r="G1410" s="175"/>
      <c r="H1410" s="190"/>
    </row>
    <row r="1411" spans="1:8" ht="15.75" thickBot="1">
      <c r="A1411" s="220" t="s">
        <v>159</v>
      </c>
      <c r="B1411" s="230" t="s">
        <v>59</v>
      </c>
      <c r="C1411" s="210" t="s">
        <v>60</v>
      </c>
      <c r="D1411" s="210" t="s">
        <v>61</v>
      </c>
      <c r="E1411" s="210" t="s">
        <v>891</v>
      </c>
      <c r="F1411" s="210" t="s">
        <v>1862</v>
      </c>
      <c r="G1411" s="175" t="s">
        <v>62</v>
      </c>
      <c r="H1411" s="190"/>
    </row>
    <row r="1412" spans="1:8" ht="30" thickBot="1">
      <c r="A1412" s="220" t="s">
        <v>160</v>
      </c>
      <c r="B1412" s="230" t="s">
        <v>64</v>
      </c>
      <c r="C1412" s="210" t="s">
        <v>65</v>
      </c>
      <c r="D1412" s="210" t="s">
        <v>1808</v>
      </c>
      <c r="E1412" s="210" t="s">
        <v>1805</v>
      </c>
      <c r="F1412" s="210" t="s">
        <v>1930</v>
      </c>
      <c r="G1412" s="175" t="s">
        <v>66</v>
      </c>
      <c r="H1412" s="190"/>
    </row>
    <row r="1413" spans="1:8" ht="30" thickBot="1">
      <c r="A1413" s="220" t="s">
        <v>161</v>
      </c>
      <c r="B1413" s="230" t="s">
        <v>67</v>
      </c>
      <c r="C1413" s="210" t="s">
        <v>68</v>
      </c>
      <c r="D1413" s="210" t="s">
        <v>69</v>
      </c>
      <c r="E1413" s="210" t="s">
        <v>891</v>
      </c>
      <c r="F1413" s="210" t="s">
        <v>1862</v>
      </c>
      <c r="G1413" s="175" t="s">
        <v>70</v>
      </c>
      <c r="H1413" s="190"/>
    </row>
    <row r="1414" spans="1:8" ht="15.75" thickBot="1">
      <c r="A1414" s="220" t="s">
        <v>163</v>
      </c>
      <c r="B1414" s="230" t="s">
        <v>71</v>
      </c>
      <c r="C1414" s="210" t="s">
        <v>298</v>
      </c>
      <c r="D1414" s="210" t="s">
        <v>69</v>
      </c>
      <c r="E1414" s="210" t="s">
        <v>891</v>
      </c>
      <c r="F1414" s="210" t="s">
        <v>1862</v>
      </c>
      <c r="G1414" s="175" t="s">
        <v>72</v>
      </c>
      <c r="H1414" s="190"/>
    </row>
    <row r="1415" spans="1:8" ht="30" thickBot="1">
      <c r="A1415" s="220" t="s">
        <v>165</v>
      </c>
      <c r="B1415" s="230" t="s">
        <v>73</v>
      </c>
      <c r="C1415" s="210" t="s">
        <v>1888</v>
      </c>
      <c r="D1415" s="210" t="s">
        <v>69</v>
      </c>
      <c r="E1415" s="210" t="s">
        <v>1805</v>
      </c>
      <c r="F1415" s="210" t="s">
        <v>1930</v>
      </c>
      <c r="G1415" s="175" t="s">
        <v>74</v>
      </c>
      <c r="H1415" s="190"/>
    </row>
    <row r="1416" spans="1:8" ht="15.75" thickBot="1">
      <c r="A1416" s="220" t="s">
        <v>166</v>
      </c>
      <c r="B1416" s="230" t="s">
        <v>1348</v>
      </c>
      <c r="C1416" s="210" t="s">
        <v>1876</v>
      </c>
      <c r="D1416" s="210" t="s">
        <v>69</v>
      </c>
      <c r="E1416" s="210" t="s">
        <v>891</v>
      </c>
      <c r="F1416" s="210" t="s">
        <v>1997</v>
      </c>
      <c r="G1416" s="175" t="s">
        <v>468</v>
      </c>
      <c r="H1416" s="195"/>
    </row>
    <row r="1417" spans="1:8" ht="15.75" thickBot="1">
      <c r="A1417" s="215"/>
      <c r="B1417" s="227" t="s">
        <v>164</v>
      </c>
      <c r="C1417" s="227"/>
      <c r="D1417" s="227"/>
      <c r="E1417" s="227"/>
      <c r="F1417" s="227"/>
      <c r="G1417" s="198"/>
      <c r="H1417" s="198"/>
    </row>
    <row r="1418" spans="1:8" ht="15.75" thickBot="1">
      <c r="A1418" s="220"/>
      <c r="B1418" s="235" t="s">
        <v>649</v>
      </c>
      <c r="C1418" s="210"/>
      <c r="D1418" s="210"/>
      <c r="E1418" s="210"/>
      <c r="F1418" s="210"/>
      <c r="G1418" s="175"/>
      <c r="H1418" s="190"/>
    </row>
    <row r="1419" spans="1:8" ht="30" thickBot="1">
      <c r="A1419" s="220" t="s">
        <v>170</v>
      </c>
      <c r="B1419" s="230" t="s">
        <v>84</v>
      </c>
      <c r="C1419" s="214" t="s">
        <v>424</v>
      </c>
      <c r="D1419" s="210" t="s">
        <v>573</v>
      </c>
      <c r="E1419" s="210" t="s">
        <v>891</v>
      </c>
      <c r="F1419" s="210" t="s">
        <v>1854</v>
      </c>
      <c r="G1419" s="175" t="s">
        <v>62</v>
      </c>
      <c r="H1419" s="190"/>
    </row>
    <row r="1420" spans="1:8" ht="30" thickBot="1">
      <c r="A1420" s="220" t="s">
        <v>171</v>
      </c>
      <c r="B1420" s="230" t="s">
        <v>85</v>
      </c>
      <c r="C1420" s="214" t="s">
        <v>86</v>
      </c>
      <c r="D1420" s="214" t="s">
        <v>87</v>
      </c>
      <c r="E1420" s="210" t="s">
        <v>891</v>
      </c>
      <c r="F1420" s="210" t="s">
        <v>1862</v>
      </c>
      <c r="G1420" s="175" t="s">
        <v>62</v>
      </c>
      <c r="H1420" s="190"/>
    </row>
    <row r="1421" spans="1:8" ht="30" thickBot="1">
      <c r="A1421" s="220" t="s">
        <v>172</v>
      </c>
      <c r="B1421" s="213" t="s">
        <v>88</v>
      </c>
      <c r="C1421" s="210" t="s">
        <v>89</v>
      </c>
      <c r="D1421" s="210" t="s">
        <v>743</v>
      </c>
      <c r="E1421" s="210" t="s">
        <v>891</v>
      </c>
      <c r="F1421" s="210" t="s">
        <v>1862</v>
      </c>
      <c r="G1421" s="175" t="s">
        <v>62</v>
      </c>
      <c r="H1421" s="195"/>
    </row>
    <row r="1422" spans="1:8" ht="15.75" thickBot="1">
      <c r="A1422" s="215"/>
      <c r="B1422" s="227" t="s">
        <v>173</v>
      </c>
      <c r="C1422" s="227"/>
      <c r="D1422" s="227"/>
      <c r="E1422" s="227"/>
      <c r="F1422" s="227"/>
      <c r="G1422" s="198"/>
      <c r="H1422" s="198"/>
    </row>
    <row r="1423" spans="1:8" ht="15.75" thickBot="1">
      <c r="A1423" s="220"/>
      <c r="B1423" s="235" t="s">
        <v>649</v>
      </c>
      <c r="C1423" s="214"/>
      <c r="D1423" s="214"/>
      <c r="E1423" s="214"/>
      <c r="F1423" s="210"/>
      <c r="G1423" s="175"/>
      <c r="H1423" s="190"/>
    </row>
    <row r="1424" spans="1:8" ht="30" thickBot="1">
      <c r="A1424" s="220" t="s">
        <v>174</v>
      </c>
      <c r="B1424" s="230" t="s">
        <v>418</v>
      </c>
      <c r="C1424" s="214" t="s">
        <v>685</v>
      </c>
      <c r="D1424" s="210" t="s">
        <v>573</v>
      </c>
      <c r="E1424" s="210" t="s">
        <v>891</v>
      </c>
      <c r="F1424" s="210" t="s">
        <v>1988</v>
      </c>
      <c r="G1424" s="175" t="s">
        <v>62</v>
      </c>
      <c r="H1424" s="190"/>
    </row>
    <row r="1425" spans="1:8" ht="30" thickBot="1">
      <c r="A1425" s="220" t="s">
        <v>175</v>
      </c>
      <c r="B1425" s="230" t="s">
        <v>106</v>
      </c>
      <c r="C1425" s="214" t="s">
        <v>107</v>
      </c>
      <c r="D1425" s="214" t="s">
        <v>2119</v>
      </c>
      <c r="E1425" s="214" t="s">
        <v>891</v>
      </c>
      <c r="F1425" s="210" t="s">
        <v>1854</v>
      </c>
      <c r="G1425" s="175" t="s">
        <v>62</v>
      </c>
      <c r="H1425" s="190"/>
    </row>
    <row r="1426" spans="1:8" ht="15.75" thickBot="1">
      <c r="A1426" s="220" t="s">
        <v>176</v>
      </c>
      <c r="B1426" s="230" t="s">
        <v>109</v>
      </c>
      <c r="C1426" s="210" t="s">
        <v>110</v>
      </c>
      <c r="D1426" s="214" t="s">
        <v>2119</v>
      </c>
      <c r="E1426" s="214" t="s">
        <v>891</v>
      </c>
      <c r="F1426" s="210" t="s">
        <v>1862</v>
      </c>
      <c r="G1426" s="175" t="s">
        <v>1862</v>
      </c>
      <c r="H1426" s="190"/>
    </row>
    <row r="1427" spans="1:8" ht="15.75" thickBot="1">
      <c r="A1427" s="220" t="s">
        <v>177</v>
      </c>
      <c r="B1427" s="230" t="s">
        <v>59</v>
      </c>
      <c r="C1427" s="210" t="s">
        <v>60</v>
      </c>
      <c r="D1427" s="210" t="s">
        <v>61</v>
      </c>
      <c r="E1427" s="210" t="s">
        <v>891</v>
      </c>
      <c r="F1427" s="210" t="s">
        <v>1862</v>
      </c>
      <c r="G1427" s="175" t="s">
        <v>62</v>
      </c>
      <c r="H1427" s="190"/>
    </row>
    <row r="1428" spans="1:8" ht="30" thickBot="1">
      <c r="A1428" s="220" t="s">
        <v>183</v>
      </c>
      <c r="B1428" s="230" t="s">
        <v>64</v>
      </c>
      <c r="C1428" s="210" t="s">
        <v>65</v>
      </c>
      <c r="D1428" s="210" t="s">
        <v>1808</v>
      </c>
      <c r="E1428" s="210" t="s">
        <v>1805</v>
      </c>
      <c r="F1428" s="210" t="s">
        <v>1930</v>
      </c>
      <c r="G1428" s="175" t="s">
        <v>66</v>
      </c>
      <c r="H1428" s="190"/>
    </row>
    <row r="1429" spans="1:8" ht="30" thickBot="1">
      <c r="A1429" s="220" t="s">
        <v>189</v>
      </c>
      <c r="B1429" s="230" t="s">
        <v>67</v>
      </c>
      <c r="C1429" s="210" t="s">
        <v>68</v>
      </c>
      <c r="D1429" s="210" t="s">
        <v>69</v>
      </c>
      <c r="E1429" s="210" t="s">
        <v>891</v>
      </c>
      <c r="F1429" s="210" t="s">
        <v>1862</v>
      </c>
      <c r="G1429" s="175" t="s">
        <v>70</v>
      </c>
      <c r="H1429" s="190"/>
    </row>
    <row r="1430" spans="1:8" ht="15.75" thickBot="1">
      <c r="A1430" s="220" t="s">
        <v>194</v>
      </c>
      <c r="B1430" s="230" t="s">
        <v>71</v>
      </c>
      <c r="C1430" s="210" t="s">
        <v>298</v>
      </c>
      <c r="D1430" s="210" t="s">
        <v>69</v>
      </c>
      <c r="E1430" s="210" t="s">
        <v>891</v>
      </c>
      <c r="F1430" s="210" t="s">
        <v>1862</v>
      </c>
      <c r="G1430" s="175" t="s">
        <v>72</v>
      </c>
      <c r="H1430" s="190"/>
    </row>
    <row r="1431" spans="1:8" ht="30" thickBot="1">
      <c r="A1431" s="220" t="s">
        <v>196</v>
      </c>
      <c r="B1431" s="230" t="s">
        <v>73</v>
      </c>
      <c r="C1431" s="210" t="s">
        <v>1888</v>
      </c>
      <c r="D1431" s="210" t="s">
        <v>69</v>
      </c>
      <c r="E1431" s="210" t="s">
        <v>1805</v>
      </c>
      <c r="F1431" s="210" t="s">
        <v>1930</v>
      </c>
      <c r="G1431" s="175" t="s">
        <v>74</v>
      </c>
      <c r="H1431" s="190"/>
    </row>
    <row r="1432" spans="1:8" ht="15.75" thickBot="1">
      <c r="A1432" s="220" t="s">
        <v>197</v>
      </c>
      <c r="B1432" s="230" t="s">
        <v>1348</v>
      </c>
      <c r="C1432" s="210" t="s">
        <v>1876</v>
      </c>
      <c r="D1432" s="210" t="s">
        <v>69</v>
      </c>
      <c r="E1432" s="210" t="s">
        <v>891</v>
      </c>
      <c r="F1432" s="210" t="s">
        <v>1997</v>
      </c>
      <c r="G1432" s="175" t="s">
        <v>468</v>
      </c>
      <c r="H1432" s="195"/>
    </row>
    <row r="1433" spans="1:8" ht="15.75" thickBot="1">
      <c r="A1433" s="215"/>
      <c r="B1433" s="227" t="s">
        <v>195</v>
      </c>
      <c r="C1433" s="227"/>
      <c r="D1433" s="227"/>
      <c r="E1433" s="227"/>
      <c r="F1433" s="227"/>
      <c r="G1433" s="198"/>
      <c r="H1433" s="198"/>
    </row>
    <row r="1434" spans="1:8" ht="15.75" thickBot="1">
      <c r="A1434" s="220"/>
      <c r="B1434" s="235" t="s">
        <v>649</v>
      </c>
      <c r="C1434" s="210"/>
      <c r="D1434" s="210"/>
      <c r="E1434" s="210"/>
      <c r="F1434" s="210"/>
      <c r="G1434" s="175"/>
      <c r="H1434" s="190"/>
    </row>
    <row r="1435" spans="1:8" ht="15.75" thickBot="1">
      <c r="A1435" s="220" t="s">
        <v>198</v>
      </c>
      <c r="B1435" s="230" t="s">
        <v>59</v>
      </c>
      <c r="C1435" s="210" t="s">
        <v>60</v>
      </c>
      <c r="D1435" s="210" t="s">
        <v>61</v>
      </c>
      <c r="E1435" s="210" t="s">
        <v>891</v>
      </c>
      <c r="F1435" s="210" t="s">
        <v>1862</v>
      </c>
      <c r="G1435" s="175" t="s">
        <v>62</v>
      </c>
      <c r="H1435" s="190"/>
    </row>
    <row r="1436" spans="1:8" ht="30" thickBot="1">
      <c r="A1436" s="220" t="s">
        <v>200</v>
      </c>
      <c r="B1436" s="230" t="s">
        <v>64</v>
      </c>
      <c r="C1436" s="210" t="s">
        <v>65</v>
      </c>
      <c r="D1436" s="210" t="s">
        <v>1808</v>
      </c>
      <c r="E1436" s="210" t="s">
        <v>1805</v>
      </c>
      <c r="F1436" s="210" t="s">
        <v>1930</v>
      </c>
      <c r="G1436" s="175" t="s">
        <v>66</v>
      </c>
      <c r="H1436" s="190"/>
    </row>
    <row r="1437" spans="1:8" ht="30" thickBot="1">
      <c r="A1437" s="220" t="s">
        <v>201</v>
      </c>
      <c r="B1437" s="230" t="s">
        <v>67</v>
      </c>
      <c r="C1437" s="210" t="s">
        <v>68</v>
      </c>
      <c r="D1437" s="210" t="s">
        <v>69</v>
      </c>
      <c r="E1437" s="210" t="s">
        <v>891</v>
      </c>
      <c r="F1437" s="210" t="s">
        <v>1862</v>
      </c>
      <c r="G1437" s="175" t="s">
        <v>70</v>
      </c>
      <c r="H1437" s="190"/>
    </row>
    <row r="1438" spans="1:8" ht="15.75" thickBot="1">
      <c r="A1438" s="220" t="s">
        <v>202</v>
      </c>
      <c r="B1438" s="230" t="s">
        <v>71</v>
      </c>
      <c r="C1438" s="210" t="s">
        <v>298</v>
      </c>
      <c r="D1438" s="210" t="s">
        <v>69</v>
      </c>
      <c r="E1438" s="210" t="s">
        <v>891</v>
      </c>
      <c r="F1438" s="210" t="s">
        <v>1862</v>
      </c>
      <c r="G1438" s="175" t="s">
        <v>72</v>
      </c>
      <c r="H1438" s="190"/>
    </row>
    <row r="1439" spans="1:8" ht="30" thickBot="1">
      <c r="A1439" s="220" t="s">
        <v>203</v>
      </c>
      <c r="B1439" s="230" t="s">
        <v>73</v>
      </c>
      <c r="C1439" s="210" t="s">
        <v>1888</v>
      </c>
      <c r="D1439" s="210" t="s">
        <v>69</v>
      </c>
      <c r="E1439" s="210" t="s">
        <v>1805</v>
      </c>
      <c r="F1439" s="210" t="s">
        <v>1930</v>
      </c>
      <c r="G1439" s="175" t="s">
        <v>74</v>
      </c>
      <c r="H1439" s="190"/>
    </row>
    <row r="1440" spans="1:8" ht="15.75" thickBot="1">
      <c r="A1440" s="220" t="s">
        <v>204</v>
      </c>
      <c r="B1440" s="230" t="s">
        <v>1348</v>
      </c>
      <c r="C1440" s="210" t="s">
        <v>1876</v>
      </c>
      <c r="D1440" s="210" t="s">
        <v>69</v>
      </c>
      <c r="E1440" s="210" t="s">
        <v>891</v>
      </c>
      <c r="F1440" s="210" t="s">
        <v>1997</v>
      </c>
      <c r="G1440" s="175" t="s">
        <v>468</v>
      </c>
      <c r="H1440" s="195"/>
    </row>
    <row r="1441" spans="1:10" ht="15.75" thickBot="1">
      <c r="A1441" s="215"/>
      <c r="B1441" s="227" t="s">
        <v>199</v>
      </c>
      <c r="C1441" s="227"/>
      <c r="D1441" s="227"/>
      <c r="E1441" s="227"/>
      <c r="F1441" s="227"/>
      <c r="G1441" s="198"/>
      <c r="H1441" s="198"/>
    </row>
    <row r="1442" spans="1:10" ht="15.75" thickBot="1">
      <c r="A1442" s="220"/>
      <c r="B1442" s="235" t="s">
        <v>649</v>
      </c>
      <c r="C1442" s="210"/>
      <c r="D1442" s="210"/>
      <c r="E1442" s="210"/>
      <c r="F1442" s="210"/>
      <c r="G1442" s="175"/>
      <c r="H1442" s="190"/>
    </row>
    <row r="1443" spans="1:10" ht="15.75" thickBot="1">
      <c r="A1443" s="220" t="s">
        <v>205</v>
      </c>
      <c r="B1443" s="230" t="s">
        <v>59</v>
      </c>
      <c r="C1443" s="210" t="s">
        <v>60</v>
      </c>
      <c r="D1443" s="210" t="s">
        <v>61</v>
      </c>
      <c r="E1443" s="210" t="s">
        <v>891</v>
      </c>
      <c r="F1443" s="210" t="s">
        <v>1901</v>
      </c>
      <c r="G1443" s="175" t="s">
        <v>62</v>
      </c>
      <c r="H1443" s="190"/>
    </row>
    <row r="1444" spans="1:10" ht="30" thickBot="1">
      <c r="A1444" s="220" t="s">
        <v>206</v>
      </c>
      <c r="B1444" s="230" t="s">
        <v>64</v>
      </c>
      <c r="C1444" s="210" t="s">
        <v>65</v>
      </c>
      <c r="D1444" s="210" t="s">
        <v>1808</v>
      </c>
      <c r="E1444" s="210" t="s">
        <v>1805</v>
      </c>
      <c r="F1444" s="210" t="s">
        <v>1997</v>
      </c>
      <c r="G1444" s="175" t="s">
        <v>66</v>
      </c>
      <c r="H1444" s="190"/>
    </row>
    <row r="1445" spans="1:10" ht="30" thickBot="1">
      <c r="A1445" s="220" t="s">
        <v>207</v>
      </c>
      <c r="B1445" s="230" t="s">
        <v>67</v>
      </c>
      <c r="C1445" s="210" t="s">
        <v>68</v>
      </c>
      <c r="D1445" s="210" t="s">
        <v>69</v>
      </c>
      <c r="E1445" s="210" t="s">
        <v>891</v>
      </c>
      <c r="F1445" s="210" t="s">
        <v>1901</v>
      </c>
      <c r="G1445" s="175" t="s">
        <v>70</v>
      </c>
      <c r="H1445" s="190"/>
    </row>
    <row r="1446" spans="1:10" ht="15.75" thickBot="1">
      <c r="A1446" s="220" t="s">
        <v>208</v>
      </c>
      <c r="B1446" s="230" t="s">
        <v>71</v>
      </c>
      <c r="C1446" s="210" t="s">
        <v>298</v>
      </c>
      <c r="D1446" s="210" t="s">
        <v>69</v>
      </c>
      <c r="E1446" s="210" t="s">
        <v>891</v>
      </c>
      <c r="F1446" s="210" t="s">
        <v>1901</v>
      </c>
      <c r="G1446" s="175" t="s">
        <v>72</v>
      </c>
      <c r="H1446" s="190"/>
    </row>
    <row r="1447" spans="1:10" ht="30" thickBot="1">
      <c r="A1447" s="220" t="s">
        <v>209</v>
      </c>
      <c r="B1447" s="230" t="s">
        <v>73</v>
      </c>
      <c r="C1447" s="210" t="s">
        <v>1888</v>
      </c>
      <c r="D1447" s="210" t="s">
        <v>69</v>
      </c>
      <c r="E1447" s="210" t="s">
        <v>1805</v>
      </c>
      <c r="F1447" s="210" t="s">
        <v>1997</v>
      </c>
      <c r="G1447" s="175" t="s">
        <v>74</v>
      </c>
      <c r="H1447" s="190"/>
    </row>
    <row r="1448" spans="1:10" ht="15.75" thickBot="1">
      <c r="A1448" s="220" t="s">
        <v>210</v>
      </c>
      <c r="B1448" s="230" t="s">
        <v>1348</v>
      </c>
      <c r="C1448" s="210" t="s">
        <v>1876</v>
      </c>
      <c r="D1448" s="210" t="s">
        <v>69</v>
      </c>
      <c r="E1448" s="210" t="s">
        <v>891</v>
      </c>
      <c r="F1448" s="210" t="s">
        <v>1911</v>
      </c>
      <c r="G1448" s="175" t="s">
        <v>468</v>
      </c>
      <c r="H1448" s="190"/>
    </row>
    <row r="1449" spans="1:10" ht="45">
      <c r="A1449" s="220"/>
      <c r="B1449" s="233" t="s">
        <v>1445</v>
      </c>
      <c r="C1449" s="210"/>
      <c r="D1449" s="210"/>
      <c r="E1449" s="210"/>
      <c r="F1449" s="210"/>
      <c r="G1449" s="100"/>
      <c r="H1449" s="190"/>
    </row>
    <row r="1450" spans="1:10" ht="15.75" thickBot="1">
      <c r="A1450" s="215"/>
      <c r="B1450" s="218" t="s">
        <v>1424</v>
      </c>
      <c r="C1450" s="84"/>
      <c r="D1450" s="84"/>
      <c r="E1450" s="84"/>
      <c r="F1450" s="84"/>
    </row>
    <row r="1451" spans="1:10" ht="15" thickBot="1">
      <c r="A1451" s="212"/>
      <c r="B1451" s="223" t="s">
        <v>566</v>
      </c>
      <c r="C1451" s="210"/>
      <c r="D1451" s="210"/>
      <c r="E1451" s="210"/>
      <c r="F1451" s="231"/>
      <c r="G1451" s="200"/>
      <c r="H1451" s="174"/>
      <c r="I1451" s="189"/>
      <c r="J1451" s="190"/>
    </row>
    <row r="1452" spans="1:10" ht="15" thickBot="1">
      <c r="A1452" s="216" t="s">
        <v>406</v>
      </c>
      <c r="B1452" s="216" t="s">
        <v>567</v>
      </c>
      <c r="C1452" s="216"/>
      <c r="D1452" s="216"/>
      <c r="E1452" s="216" t="s">
        <v>891</v>
      </c>
      <c r="F1452" s="236" t="s">
        <v>1901</v>
      </c>
      <c r="G1452" s="201"/>
      <c r="H1452" s="182"/>
      <c r="I1452" s="192"/>
      <c r="J1452" s="190"/>
    </row>
    <row r="1453" spans="1:10" ht="29.25" thickBot="1">
      <c r="A1453" s="216" t="s">
        <v>568</v>
      </c>
      <c r="B1453" s="216" t="s">
        <v>569</v>
      </c>
      <c r="C1453" s="216" t="s">
        <v>570</v>
      </c>
      <c r="D1453" s="216" t="s">
        <v>297</v>
      </c>
      <c r="E1453" s="216" t="s">
        <v>891</v>
      </c>
      <c r="F1453" s="236">
        <v>2</v>
      </c>
      <c r="G1453" s="201"/>
      <c r="H1453" s="182" t="s">
        <v>465</v>
      </c>
      <c r="I1453" s="191"/>
      <c r="J1453" s="190"/>
    </row>
    <row r="1454" spans="1:10" ht="60" thickBot="1">
      <c r="A1454" s="216" t="s">
        <v>1221</v>
      </c>
      <c r="B1454" s="216" t="s">
        <v>1222</v>
      </c>
      <c r="C1454" s="216" t="s">
        <v>1223</v>
      </c>
      <c r="D1454" s="216" t="s">
        <v>1224</v>
      </c>
      <c r="E1454" s="216" t="s">
        <v>891</v>
      </c>
      <c r="F1454" s="236">
        <v>6</v>
      </c>
      <c r="G1454" s="201"/>
      <c r="H1454" s="182" t="s">
        <v>468</v>
      </c>
      <c r="I1454" s="191"/>
      <c r="J1454" s="190"/>
    </row>
    <row r="1455" spans="1:10" ht="15" thickBot="1">
      <c r="A1455" s="216" t="s">
        <v>211</v>
      </c>
      <c r="B1455" s="216" t="s">
        <v>1226</v>
      </c>
      <c r="C1455" s="216"/>
      <c r="D1455" s="216"/>
      <c r="E1455" s="216" t="s">
        <v>916</v>
      </c>
      <c r="F1455" s="236" t="s">
        <v>1862</v>
      </c>
      <c r="G1455" s="201"/>
      <c r="H1455" s="182"/>
      <c r="I1455" s="193"/>
      <c r="J1455" s="190"/>
    </row>
    <row r="1456" spans="1:10" ht="72" thickBot="1">
      <c r="A1456" s="216" t="s">
        <v>1227</v>
      </c>
      <c r="B1456" s="216" t="s">
        <v>1228</v>
      </c>
      <c r="C1456" s="216" t="s">
        <v>1229</v>
      </c>
      <c r="D1456" s="216" t="s">
        <v>1224</v>
      </c>
      <c r="E1456" s="216" t="s">
        <v>891</v>
      </c>
      <c r="F1456" s="236" t="s">
        <v>1862</v>
      </c>
      <c r="G1456" s="201"/>
      <c r="H1456" s="182" t="s">
        <v>473</v>
      </c>
      <c r="I1456" s="191" t="s">
        <v>1220</v>
      </c>
      <c r="J1456" s="190"/>
    </row>
    <row r="1457" spans="1:10" ht="57.75" thickBot="1">
      <c r="A1457" s="216" t="s">
        <v>1230</v>
      </c>
      <c r="B1457" s="216" t="s">
        <v>1231</v>
      </c>
      <c r="C1457" s="216" t="s">
        <v>1232</v>
      </c>
      <c r="D1457" s="216" t="s">
        <v>1122</v>
      </c>
      <c r="E1457" s="216" t="s">
        <v>891</v>
      </c>
      <c r="F1457" s="236" t="s">
        <v>1862</v>
      </c>
      <c r="G1457" s="201"/>
      <c r="H1457" s="182" t="s">
        <v>1233</v>
      </c>
      <c r="I1457" s="191" t="s">
        <v>1220</v>
      </c>
      <c r="J1457" s="190"/>
    </row>
    <row r="1458" spans="1:10" ht="45.75" thickBot="1">
      <c r="A1458" s="216" t="s">
        <v>1234</v>
      </c>
      <c r="B1458" s="216" t="s">
        <v>1235</v>
      </c>
      <c r="C1458" s="216" t="s">
        <v>1236</v>
      </c>
      <c r="D1458" s="216" t="s">
        <v>1237</v>
      </c>
      <c r="E1458" s="216" t="s">
        <v>891</v>
      </c>
      <c r="F1458" s="236" t="s">
        <v>1930</v>
      </c>
      <c r="G1458" s="201"/>
      <c r="H1458" s="182" t="s">
        <v>1238</v>
      </c>
      <c r="I1458" s="191" t="s">
        <v>1220</v>
      </c>
      <c r="J1458" s="190"/>
    </row>
    <row r="1459" spans="1:10" ht="45.75" thickBot="1">
      <c r="A1459" s="216" t="s">
        <v>1239</v>
      </c>
      <c r="B1459" s="216" t="s">
        <v>1240</v>
      </c>
      <c r="C1459" s="216" t="s">
        <v>1241</v>
      </c>
      <c r="D1459" s="216" t="s">
        <v>1237</v>
      </c>
      <c r="E1459" s="216" t="s">
        <v>891</v>
      </c>
      <c r="F1459" s="236" t="s">
        <v>1930</v>
      </c>
      <c r="G1459" s="201"/>
      <c r="H1459" s="182" t="s">
        <v>1238</v>
      </c>
      <c r="I1459" s="191" t="s">
        <v>1220</v>
      </c>
      <c r="J1459" s="190"/>
    </row>
    <row r="1460" spans="1:10" ht="60" thickBot="1">
      <c r="A1460" s="216" t="s">
        <v>1242</v>
      </c>
      <c r="B1460" s="216" t="s">
        <v>1243</v>
      </c>
      <c r="C1460" s="216" t="s">
        <v>1244</v>
      </c>
      <c r="D1460" s="216" t="s">
        <v>1237</v>
      </c>
      <c r="E1460" s="216" t="s">
        <v>891</v>
      </c>
      <c r="F1460" s="236" t="s">
        <v>1930</v>
      </c>
      <c r="G1460" s="201"/>
      <c r="H1460" s="182" t="s">
        <v>1238</v>
      </c>
      <c r="I1460" s="191" t="s">
        <v>1220</v>
      </c>
      <c r="J1460" s="190"/>
    </row>
    <row r="1461" spans="1:10" ht="29.25" thickBot="1">
      <c r="A1461" s="216" t="s">
        <v>1245</v>
      </c>
      <c r="B1461" s="216" t="s">
        <v>1246</v>
      </c>
      <c r="C1461" s="216" t="s">
        <v>1247</v>
      </c>
      <c r="D1461" s="216" t="s">
        <v>1237</v>
      </c>
      <c r="E1461" s="216" t="s">
        <v>891</v>
      </c>
      <c r="F1461" s="236" t="s">
        <v>1862</v>
      </c>
      <c r="G1461" s="201"/>
      <c r="H1461" s="182" t="s">
        <v>1248</v>
      </c>
      <c r="I1461" s="191" t="s">
        <v>1220</v>
      </c>
      <c r="J1461" s="190"/>
    </row>
    <row r="1462" spans="1:10" ht="29.25" thickBot="1">
      <c r="A1462" s="216" t="s">
        <v>1249</v>
      </c>
      <c r="B1462" s="216" t="s">
        <v>1250</v>
      </c>
      <c r="C1462" s="216" t="s">
        <v>1251</v>
      </c>
      <c r="D1462" s="216" t="s">
        <v>1237</v>
      </c>
      <c r="E1462" s="216" t="s">
        <v>891</v>
      </c>
      <c r="F1462" s="236" t="s">
        <v>1862</v>
      </c>
      <c r="G1462" s="201"/>
      <c r="H1462" s="182" t="s">
        <v>1248</v>
      </c>
      <c r="I1462" s="191" t="s">
        <v>1220</v>
      </c>
      <c r="J1462" s="190"/>
    </row>
    <row r="1463" spans="1:10" ht="29.25" thickBot="1">
      <c r="A1463" s="216" t="s">
        <v>1252</v>
      </c>
      <c r="B1463" s="216" t="s">
        <v>212</v>
      </c>
      <c r="C1463" s="216" t="s">
        <v>1254</v>
      </c>
      <c r="D1463" s="216" t="s">
        <v>1237</v>
      </c>
      <c r="E1463" s="216" t="s">
        <v>891</v>
      </c>
      <c r="F1463" s="236" t="s">
        <v>1854</v>
      </c>
      <c r="G1463" s="201"/>
      <c r="H1463" s="182" t="s">
        <v>1248</v>
      </c>
      <c r="I1463" s="191" t="s">
        <v>1220</v>
      </c>
      <c r="J1463" s="190"/>
    </row>
    <row r="1464" spans="1:10" ht="29.25" thickBot="1">
      <c r="A1464" s="216" t="s">
        <v>1255</v>
      </c>
      <c r="B1464" s="216" t="s">
        <v>1256</v>
      </c>
      <c r="C1464" s="216" t="s">
        <v>1257</v>
      </c>
      <c r="D1464" s="216" t="s">
        <v>1237</v>
      </c>
      <c r="E1464" s="216" t="s">
        <v>891</v>
      </c>
      <c r="F1464" s="236" t="s">
        <v>1901</v>
      </c>
      <c r="G1464" s="201"/>
      <c r="H1464" s="182" t="s">
        <v>1238</v>
      </c>
      <c r="I1464" s="191" t="s">
        <v>1220</v>
      </c>
      <c r="J1464" s="190"/>
    </row>
    <row r="1465" spans="1:10" ht="43.5" thickBot="1">
      <c r="A1465" s="216" t="s">
        <v>213</v>
      </c>
      <c r="B1465" s="216" t="s">
        <v>1259</v>
      </c>
      <c r="C1465" s="224" t="s">
        <v>1260</v>
      </c>
      <c r="D1465" s="216" t="s">
        <v>1261</v>
      </c>
      <c r="E1465" s="216" t="s">
        <v>891</v>
      </c>
      <c r="F1465" s="236" t="s">
        <v>1930</v>
      </c>
      <c r="G1465" s="201"/>
      <c r="H1465" s="182" t="s">
        <v>473</v>
      </c>
      <c r="I1465" s="191"/>
      <c r="J1465" s="190"/>
    </row>
    <row r="1466" spans="1:10" ht="15" thickBot="1">
      <c r="A1466" s="212"/>
      <c r="B1466" s="223" t="s">
        <v>1868</v>
      </c>
      <c r="C1466" s="210"/>
      <c r="D1466" s="210"/>
      <c r="E1466" s="210"/>
      <c r="F1466" s="231"/>
      <c r="G1466" s="200"/>
      <c r="H1466" s="175"/>
      <c r="I1466" s="177"/>
      <c r="J1466" s="190"/>
    </row>
    <row r="1467" spans="1:10" ht="74.25" thickBot="1">
      <c r="A1467" s="216" t="s">
        <v>214</v>
      </c>
      <c r="B1467" s="216" t="s">
        <v>215</v>
      </c>
      <c r="C1467" s="216" t="s">
        <v>1263</v>
      </c>
      <c r="D1467" s="216" t="s">
        <v>633</v>
      </c>
      <c r="E1467" s="216" t="s">
        <v>1359</v>
      </c>
      <c r="F1467" s="236" t="s">
        <v>216</v>
      </c>
      <c r="G1467" s="201"/>
      <c r="H1467" s="182" t="s">
        <v>1265</v>
      </c>
      <c r="I1467" s="191"/>
      <c r="J1467" s="190"/>
    </row>
    <row r="1468" spans="1:10" ht="74.25" thickBot="1">
      <c r="A1468" s="216" t="s">
        <v>217</v>
      </c>
      <c r="B1468" s="216" t="s">
        <v>218</v>
      </c>
      <c r="C1468" s="216" t="s">
        <v>1267</v>
      </c>
      <c r="D1468" s="216" t="s">
        <v>633</v>
      </c>
      <c r="E1468" s="216" t="s">
        <v>1359</v>
      </c>
      <c r="F1468" s="236" t="s">
        <v>219</v>
      </c>
      <c r="G1468" s="201"/>
      <c r="H1468" s="182" t="s">
        <v>1269</v>
      </c>
      <c r="I1468" s="191"/>
      <c r="J1468" s="190"/>
    </row>
    <row r="1469" spans="1:10" ht="60" thickBot="1">
      <c r="A1469" s="216" t="s">
        <v>220</v>
      </c>
      <c r="B1469" s="216" t="s">
        <v>221</v>
      </c>
      <c r="C1469" s="216" t="s">
        <v>1275</v>
      </c>
      <c r="D1469" s="216" t="s">
        <v>633</v>
      </c>
      <c r="E1469" s="216" t="s">
        <v>1359</v>
      </c>
      <c r="F1469" s="236" t="s">
        <v>1288</v>
      </c>
      <c r="G1469" s="201"/>
      <c r="H1469" s="182" t="s">
        <v>1277</v>
      </c>
      <c r="I1469" s="191"/>
      <c r="J1469" s="190"/>
    </row>
    <row r="1470" spans="1:10" ht="15" thickBot="1">
      <c r="A1470" s="212"/>
      <c r="B1470" s="223" t="s">
        <v>1278</v>
      </c>
      <c r="C1470" s="210"/>
      <c r="D1470" s="210"/>
      <c r="E1470" s="210"/>
      <c r="F1470" s="231"/>
      <c r="G1470" s="200"/>
      <c r="H1470" s="175"/>
      <c r="I1470" s="177"/>
      <c r="J1470" s="190"/>
    </row>
    <row r="1471" spans="1:10" ht="29.25" thickBot="1">
      <c r="A1471" s="216" t="s">
        <v>406</v>
      </c>
      <c r="B1471" s="216" t="s">
        <v>222</v>
      </c>
      <c r="C1471" s="216" t="s">
        <v>1888</v>
      </c>
      <c r="D1471" s="216" t="s">
        <v>1261</v>
      </c>
      <c r="E1471" s="216" t="s">
        <v>1805</v>
      </c>
      <c r="F1471" s="236" t="s">
        <v>565</v>
      </c>
      <c r="G1471" s="201"/>
      <c r="H1471" s="182" t="s">
        <v>1285</v>
      </c>
      <c r="I1471" s="191"/>
      <c r="J1471" s="190"/>
    </row>
    <row r="1472" spans="1:10" ht="29.25" thickBot="1">
      <c r="A1472" s="216" t="s">
        <v>1225</v>
      </c>
      <c r="B1472" s="216" t="s">
        <v>223</v>
      </c>
      <c r="C1472" s="216" t="s">
        <v>1876</v>
      </c>
      <c r="D1472" s="216" t="s">
        <v>1261</v>
      </c>
      <c r="E1472" s="216" t="s">
        <v>891</v>
      </c>
      <c r="F1472" s="236" t="s">
        <v>1948</v>
      </c>
      <c r="G1472" s="201"/>
      <c r="H1472" s="182" t="s">
        <v>224</v>
      </c>
      <c r="I1472" s="191"/>
      <c r="J1472" s="190"/>
    </row>
    <row r="1473" spans="1:10" ht="43.5" thickBot="1">
      <c r="A1473" s="216" t="s">
        <v>1258</v>
      </c>
      <c r="B1473" s="216" t="s">
        <v>1279</v>
      </c>
      <c r="C1473" s="216" t="s">
        <v>1280</v>
      </c>
      <c r="D1473" s="216" t="s">
        <v>1224</v>
      </c>
      <c r="E1473" s="216" t="s">
        <v>891</v>
      </c>
      <c r="F1473" s="236" t="s">
        <v>225</v>
      </c>
      <c r="G1473" s="201"/>
      <c r="H1473" s="182" t="s">
        <v>469</v>
      </c>
      <c r="I1473" s="191"/>
      <c r="J1473" s="190"/>
    </row>
    <row r="1474" spans="1:10" ht="29.25" thickBot="1">
      <c r="A1474" s="216" t="s">
        <v>1273</v>
      </c>
      <c r="B1474" s="216" t="s">
        <v>1281</v>
      </c>
      <c r="C1474" s="216" t="s">
        <v>390</v>
      </c>
      <c r="D1474" s="216" t="s">
        <v>1224</v>
      </c>
      <c r="E1474" s="216" t="s">
        <v>891</v>
      </c>
      <c r="F1474" s="236" t="s">
        <v>1993</v>
      </c>
      <c r="G1474" s="201"/>
      <c r="H1474" s="182" t="s">
        <v>419</v>
      </c>
      <c r="I1474" s="191"/>
      <c r="J1474" s="190"/>
    </row>
    <row r="1475" spans="1:10" ht="31.5" thickBot="1">
      <c r="A1475" s="216" t="s">
        <v>226</v>
      </c>
      <c r="B1475" s="216" t="s">
        <v>227</v>
      </c>
      <c r="C1475" s="216" t="s">
        <v>1283</v>
      </c>
      <c r="D1475" s="216" t="s">
        <v>1284</v>
      </c>
      <c r="E1475" s="216" t="s">
        <v>891</v>
      </c>
      <c r="F1475" s="236" t="s">
        <v>1901</v>
      </c>
      <c r="G1475" s="201"/>
      <c r="H1475" s="182" t="s">
        <v>1285</v>
      </c>
      <c r="I1475" s="191"/>
      <c r="J1475" s="195"/>
    </row>
    <row r="1476" spans="1:10" ht="15.75" customHeight="1" thickBot="1">
      <c r="A1476" s="215"/>
      <c r="B1476" s="227" t="s">
        <v>228</v>
      </c>
      <c r="C1476" s="227"/>
      <c r="D1476" s="227"/>
      <c r="E1476" s="227"/>
      <c r="F1476" s="227"/>
      <c r="G1476" s="198"/>
      <c r="H1476" s="198"/>
      <c r="I1476" s="198"/>
      <c r="J1476" s="199"/>
    </row>
    <row r="1477" spans="1:10" ht="15" thickBot="1">
      <c r="A1477" s="212"/>
      <c r="B1477" s="223" t="s">
        <v>566</v>
      </c>
      <c r="C1477" s="210"/>
      <c r="D1477" s="210"/>
      <c r="E1477" s="210"/>
      <c r="F1477" s="231"/>
      <c r="G1477" s="200"/>
      <c r="H1477" s="175"/>
      <c r="I1477" s="177"/>
      <c r="J1477" s="190"/>
    </row>
    <row r="1478" spans="1:10" ht="15" thickBot="1">
      <c r="A1478" s="216" t="s">
        <v>406</v>
      </c>
      <c r="B1478" s="216" t="s">
        <v>567</v>
      </c>
      <c r="C1478" s="216"/>
      <c r="D1478" s="216"/>
      <c r="E1478" s="216" t="s">
        <v>891</v>
      </c>
      <c r="F1478" s="236" t="s">
        <v>1901</v>
      </c>
      <c r="G1478" s="201"/>
      <c r="H1478" s="182"/>
      <c r="I1478" s="192"/>
      <c r="J1478" s="190"/>
    </row>
    <row r="1479" spans="1:10" ht="29.25" thickBot="1">
      <c r="A1479" s="216" t="s">
        <v>568</v>
      </c>
      <c r="B1479" s="216" t="s">
        <v>569</v>
      </c>
      <c r="C1479" s="216" t="s">
        <v>570</v>
      </c>
      <c r="D1479" s="216" t="s">
        <v>297</v>
      </c>
      <c r="E1479" s="216" t="s">
        <v>891</v>
      </c>
      <c r="F1479" s="236">
        <v>2</v>
      </c>
      <c r="G1479" s="201"/>
      <c r="H1479" s="182" t="s">
        <v>465</v>
      </c>
      <c r="I1479" s="191"/>
      <c r="J1479" s="190"/>
    </row>
    <row r="1480" spans="1:10" ht="60" thickBot="1">
      <c r="A1480" s="216" t="s">
        <v>1221</v>
      </c>
      <c r="B1480" s="216" t="s">
        <v>1222</v>
      </c>
      <c r="C1480" s="216" t="s">
        <v>1223</v>
      </c>
      <c r="D1480" s="216" t="s">
        <v>1224</v>
      </c>
      <c r="E1480" s="216" t="s">
        <v>891</v>
      </c>
      <c r="F1480" s="236">
        <v>6</v>
      </c>
      <c r="G1480" s="201"/>
      <c r="H1480" s="182" t="s">
        <v>468</v>
      </c>
      <c r="I1480" s="191"/>
      <c r="J1480" s="190"/>
    </row>
    <row r="1481" spans="1:10" ht="15" thickBot="1">
      <c r="A1481" s="216" t="s">
        <v>211</v>
      </c>
      <c r="B1481" s="216" t="s">
        <v>1226</v>
      </c>
      <c r="C1481" s="216"/>
      <c r="D1481" s="216"/>
      <c r="E1481" s="216" t="s">
        <v>916</v>
      </c>
      <c r="F1481" s="236" t="s">
        <v>1862</v>
      </c>
      <c r="G1481" s="201"/>
      <c r="H1481" s="182"/>
      <c r="I1481" s="193"/>
      <c r="J1481" s="190"/>
    </row>
    <row r="1482" spans="1:10" ht="72" thickBot="1">
      <c r="A1482" s="216" t="s">
        <v>1227</v>
      </c>
      <c r="B1482" s="216" t="s">
        <v>1228</v>
      </c>
      <c r="C1482" s="216" t="s">
        <v>1229</v>
      </c>
      <c r="D1482" s="216" t="s">
        <v>1224</v>
      </c>
      <c r="E1482" s="216" t="s">
        <v>891</v>
      </c>
      <c r="F1482" s="236" t="s">
        <v>1862</v>
      </c>
      <c r="G1482" s="201"/>
      <c r="H1482" s="182" t="s">
        <v>473</v>
      </c>
      <c r="I1482" s="191" t="s">
        <v>1220</v>
      </c>
      <c r="J1482" s="190"/>
    </row>
    <row r="1483" spans="1:10" ht="57.75" thickBot="1">
      <c r="A1483" s="216" t="s">
        <v>1230</v>
      </c>
      <c r="B1483" s="216" t="s">
        <v>1231</v>
      </c>
      <c r="C1483" s="216" t="s">
        <v>1232</v>
      </c>
      <c r="D1483" s="216" t="s">
        <v>1122</v>
      </c>
      <c r="E1483" s="216" t="s">
        <v>891</v>
      </c>
      <c r="F1483" s="236" t="s">
        <v>1862</v>
      </c>
      <c r="G1483" s="201"/>
      <c r="H1483" s="182" t="s">
        <v>1233</v>
      </c>
      <c r="I1483" s="191" t="s">
        <v>1220</v>
      </c>
      <c r="J1483" s="190"/>
    </row>
    <row r="1484" spans="1:10" ht="45.75" thickBot="1">
      <c r="A1484" s="216" t="s">
        <v>1234</v>
      </c>
      <c r="B1484" s="216" t="s">
        <v>1235</v>
      </c>
      <c r="C1484" s="216" t="s">
        <v>1236</v>
      </c>
      <c r="D1484" s="216" t="s">
        <v>1237</v>
      </c>
      <c r="E1484" s="216" t="s">
        <v>891</v>
      </c>
      <c r="F1484" s="236" t="s">
        <v>1930</v>
      </c>
      <c r="G1484" s="201"/>
      <c r="H1484" s="182" t="s">
        <v>1238</v>
      </c>
      <c r="I1484" s="191" t="s">
        <v>1220</v>
      </c>
      <c r="J1484" s="190"/>
    </row>
    <row r="1485" spans="1:10" ht="45.75" thickBot="1">
      <c r="A1485" s="216" t="s">
        <v>1239</v>
      </c>
      <c r="B1485" s="216" t="s">
        <v>1240</v>
      </c>
      <c r="C1485" s="216" t="s">
        <v>1241</v>
      </c>
      <c r="D1485" s="216" t="s">
        <v>1237</v>
      </c>
      <c r="E1485" s="216" t="s">
        <v>891</v>
      </c>
      <c r="F1485" s="236" t="s">
        <v>1930</v>
      </c>
      <c r="G1485" s="201"/>
      <c r="H1485" s="182" t="s">
        <v>1238</v>
      </c>
      <c r="I1485" s="191" t="s">
        <v>1220</v>
      </c>
      <c r="J1485" s="190"/>
    </row>
    <row r="1486" spans="1:10" ht="60" thickBot="1">
      <c r="A1486" s="216" t="s">
        <v>1242</v>
      </c>
      <c r="B1486" s="216" t="s">
        <v>1243</v>
      </c>
      <c r="C1486" s="216" t="s">
        <v>1244</v>
      </c>
      <c r="D1486" s="216" t="s">
        <v>1237</v>
      </c>
      <c r="E1486" s="216" t="s">
        <v>891</v>
      </c>
      <c r="F1486" s="236" t="s">
        <v>1930</v>
      </c>
      <c r="G1486" s="201"/>
      <c r="H1486" s="182" t="s">
        <v>1238</v>
      </c>
      <c r="I1486" s="191" t="s">
        <v>1220</v>
      </c>
      <c r="J1486" s="190"/>
    </row>
    <row r="1487" spans="1:10" ht="29.25" thickBot="1">
      <c r="A1487" s="216" t="s">
        <v>1245</v>
      </c>
      <c r="B1487" s="216" t="s">
        <v>1246</v>
      </c>
      <c r="C1487" s="216" t="s">
        <v>1247</v>
      </c>
      <c r="D1487" s="216" t="s">
        <v>1237</v>
      </c>
      <c r="E1487" s="216" t="s">
        <v>891</v>
      </c>
      <c r="F1487" s="236" t="s">
        <v>1862</v>
      </c>
      <c r="G1487" s="201"/>
      <c r="H1487" s="182" t="s">
        <v>1248</v>
      </c>
      <c r="I1487" s="191" t="s">
        <v>1220</v>
      </c>
      <c r="J1487" s="190"/>
    </row>
    <row r="1488" spans="1:10" ht="29.25" thickBot="1">
      <c r="A1488" s="216" t="s">
        <v>1249</v>
      </c>
      <c r="B1488" s="216" t="s">
        <v>1250</v>
      </c>
      <c r="C1488" s="216" t="s">
        <v>1251</v>
      </c>
      <c r="D1488" s="216" t="s">
        <v>1237</v>
      </c>
      <c r="E1488" s="216" t="s">
        <v>891</v>
      </c>
      <c r="F1488" s="236" t="s">
        <v>1862</v>
      </c>
      <c r="G1488" s="201"/>
      <c r="H1488" s="182" t="s">
        <v>1248</v>
      </c>
      <c r="I1488" s="191" t="s">
        <v>1220</v>
      </c>
      <c r="J1488" s="190"/>
    </row>
    <row r="1489" spans="1:10" ht="29.25" thickBot="1">
      <c r="A1489" s="216" t="s">
        <v>1252</v>
      </c>
      <c r="B1489" s="216" t="s">
        <v>212</v>
      </c>
      <c r="C1489" s="216" t="s">
        <v>1254</v>
      </c>
      <c r="D1489" s="216" t="s">
        <v>1237</v>
      </c>
      <c r="E1489" s="216" t="s">
        <v>891</v>
      </c>
      <c r="F1489" s="236" t="s">
        <v>1854</v>
      </c>
      <c r="G1489" s="201"/>
      <c r="H1489" s="182" t="s">
        <v>1248</v>
      </c>
      <c r="I1489" s="191" t="s">
        <v>1220</v>
      </c>
      <c r="J1489" s="190"/>
    </row>
    <row r="1490" spans="1:10" ht="29.25" thickBot="1">
      <c r="A1490" s="216" t="s">
        <v>1255</v>
      </c>
      <c r="B1490" s="216" t="s">
        <v>1256</v>
      </c>
      <c r="C1490" s="216" t="s">
        <v>1257</v>
      </c>
      <c r="D1490" s="216" t="s">
        <v>1237</v>
      </c>
      <c r="E1490" s="216" t="s">
        <v>891</v>
      </c>
      <c r="F1490" s="236" t="s">
        <v>1901</v>
      </c>
      <c r="G1490" s="201"/>
      <c r="H1490" s="182" t="s">
        <v>1238</v>
      </c>
      <c r="I1490" s="191" t="s">
        <v>1220</v>
      </c>
      <c r="J1490" s="190"/>
    </row>
    <row r="1491" spans="1:10" ht="43.5" thickBot="1">
      <c r="A1491" s="216" t="s">
        <v>213</v>
      </c>
      <c r="B1491" s="216" t="s">
        <v>1259</v>
      </c>
      <c r="C1491" s="224" t="s">
        <v>1260</v>
      </c>
      <c r="D1491" s="216" t="s">
        <v>1261</v>
      </c>
      <c r="E1491" s="216" t="s">
        <v>891</v>
      </c>
      <c r="F1491" s="236" t="s">
        <v>1930</v>
      </c>
      <c r="G1491" s="201"/>
      <c r="H1491" s="182" t="s">
        <v>473</v>
      </c>
      <c r="I1491" s="191"/>
      <c r="J1491" s="190"/>
    </row>
    <row r="1492" spans="1:10" ht="15" thickBot="1">
      <c r="A1492" s="212"/>
      <c r="B1492" s="223" t="s">
        <v>1868</v>
      </c>
      <c r="C1492" s="210"/>
      <c r="D1492" s="210"/>
      <c r="E1492" s="210"/>
      <c r="F1492" s="231"/>
      <c r="G1492" s="200"/>
      <c r="H1492" s="175"/>
      <c r="I1492" s="177"/>
      <c r="J1492" s="190"/>
    </row>
    <row r="1493" spans="1:10" ht="74.25" thickBot="1">
      <c r="A1493" s="216" t="s">
        <v>406</v>
      </c>
      <c r="B1493" s="216" t="s">
        <v>215</v>
      </c>
      <c r="C1493" s="216" t="s">
        <v>1263</v>
      </c>
      <c r="D1493" s="216" t="s">
        <v>633</v>
      </c>
      <c r="E1493" s="216" t="s">
        <v>1359</v>
      </c>
      <c r="F1493" s="236" t="s">
        <v>216</v>
      </c>
      <c r="G1493" s="201"/>
      <c r="H1493" s="182" t="s">
        <v>1265</v>
      </c>
      <c r="I1493" s="191"/>
      <c r="J1493" s="190"/>
    </row>
    <row r="1494" spans="1:10" ht="74.25" thickBot="1">
      <c r="A1494" s="216" t="s">
        <v>217</v>
      </c>
      <c r="B1494" s="216" t="s">
        <v>218</v>
      </c>
      <c r="C1494" s="216" t="s">
        <v>1267</v>
      </c>
      <c r="D1494" s="216" t="s">
        <v>633</v>
      </c>
      <c r="E1494" s="216" t="s">
        <v>1359</v>
      </c>
      <c r="F1494" s="236" t="s">
        <v>219</v>
      </c>
      <c r="G1494" s="201"/>
      <c r="H1494" s="182" t="s">
        <v>1269</v>
      </c>
      <c r="I1494" s="191"/>
      <c r="J1494" s="190"/>
    </row>
    <row r="1495" spans="1:10" ht="60" thickBot="1">
      <c r="A1495" s="216" t="s">
        <v>220</v>
      </c>
      <c r="B1495" s="216" t="s">
        <v>221</v>
      </c>
      <c r="C1495" s="216" t="s">
        <v>1275</v>
      </c>
      <c r="D1495" s="216" t="s">
        <v>633</v>
      </c>
      <c r="E1495" s="216" t="s">
        <v>1359</v>
      </c>
      <c r="F1495" s="236" t="s">
        <v>1288</v>
      </c>
      <c r="G1495" s="201"/>
      <c r="H1495" s="182" t="s">
        <v>1277</v>
      </c>
      <c r="I1495" s="191"/>
      <c r="J1495" s="190"/>
    </row>
    <row r="1496" spans="1:10" ht="15" thickBot="1">
      <c r="A1496" s="212"/>
      <c r="B1496" s="223" t="s">
        <v>1278</v>
      </c>
      <c r="C1496" s="210"/>
      <c r="D1496" s="210"/>
      <c r="E1496" s="210"/>
      <c r="F1496" s="231"/>
      <c r="G1496" s="200"/>
      <c r="H1496" s="175"/>
      <c r="I1496" s="177"/>
      <c r="J1496" s="190"/>
    </row>
    <row r="1497" spans="1:10" ht="29.25" thickBot="1">
      <c r="A1497" s="216" t="s">
        <v>406</v>
      </c>
      <c r="B1497" s="216" t="s">
        <v>222</v>
      </c>
      <c r="C1497" s="216" t="s">
        <v>1888</v>
      </c>
      <c r="D1497" s="216" t="s">
        <v>1261</v>
      </c>
      <c r="E1497" s="216" t="s">
        <v>1805</v>
      </c>
      <c r="F1497" s="236" t="s">
        <v>565</v>
      </c>
      <c r="G1497" s="201"/>
      <c r="H1497" s="182" t="s">
        <v>1285</v>
      </c>
      <c r="I1497" s="191"/>
      <c r="J1497" s="190"/>
    </row>
    <row r="1498" spans="1:10" ht="29.25" thickBot="1">
      <c r="A1498" s="216" t="s">
        <v>1225</v>
      </c>
      <c r="B1498" s="216" t="s">
        <v>223</v>
      </c>
      <c r="C1498" s="216" t="s">
        <v>1876</v>
      </c>
      <c r="D1498" s="216" t="s">
        <v>1261</v>
      </c>
      <c r="E1498" s="216" t="s">
        <v>891</v>
      </c>
      <c r="F1498" s="236" t="s">
        <v>1948</v>
      </c>
      <c r="G1498" s="201"/>
      <c r="H1498" s="182" t="s">
        <v>224</v>
      </c>
      <c r="I1498" s="191"/>
      <c r="J1498" s="190"/>
    </row>
    <row r="1499" spans="1:10" ht="43.5" thickBot="1">
      <c r="A1499" s="216" t="s">
        <v>1258</v>
      </c>
      <c r="B1499" s="216" t="s">
        <v>1279</v>
      </c>
      <c r="C1499" s="216" t="s">
        <v>1280</v>
      </c>
      <c r="D1499" s="216" t="s">
        <v>1224</v>
      </c>
      <c r="E1499" s="216" t="s">
        <v>891</v>
      </c>
      <c r="F1499" s="236" t="s">
        <v>225</v>
      </c>
      <c r="G1499" s="201"/>
      <c r="H1499" s="182" t="s">
        <v>469</v>
      </c>
      <c r="I1499" s="191"/>
      <c r="J1499" s="190"/>
    </row>
    <row r="1500" spans="1:10" ht="29.25" thickBot="1">
      <c r="A1500" s="216" t="s">
        <v>1273</v>
      </c>
      <c r="B1500" s="216" t="s">
        <v>1281</v>
      </c>
      <c r="C1500" s="216" t="s">
        <v>390</v>
      </c>
      <c r="D1500" s="216" t="s">
        <v>1224</v>
      </c>
      <c r="E1500" s="216" t="s">
        <v>891</v>
      </c>
      <c r="F1500" s="236" t="s">
        <v>1993</v>
      </c>
      <c r="G1500" s="201"/>
      <c r="H1500" s="182" t="s">
        <v>419</v>
      </c>
      <c r="I1500" s="191"/>
      <c r="J1500" s="190"/>
    </row>
    <row r="1501" spans="1:10" ht="31.5" thickBot="1">
      <c r="A1501" s="216" t="s">
        <v>226</v>
      </c>
      <c r="B1501" s="216" t="s">
        <v>227</v>
      </c>
      <c r="C1501" s="216" t="s">
        <v>1283</v>
      </c>
      <c r="D1501" s="216" t="s">
        <v>1284</v>
      </c>
      <c r="E1501" s="216" t="s">
        <v>891</v>
      </c>
      <c r="F1501" s="236" t="s">
        <v>1901</v>
      </c>
      <c r="G1501" s="201"/>
      <c r="H1501" s="182" t="s">
        <v>1285</v>
      </c>
      <c r="I1501" s="191"/>
      <c r="J1501" s="195"/>
    </row>
    <row r="1502" spans="1:10" ht="15.75" customHeight="1" thickBot="1">
      <c r="A1502" s="215"/>
      <c r="B1502" s="227" t="s">
        <v>229</v>
      </c>
      <c r="C1502" s="227"/>
      <c r="D1502" s="227"/>
      <c r="E1502" s="227"/>
      <c r="F1502" s="227"/>
      <c r="G1502" s="198"/>
      <c r="H1502" s="198"/>
      <c r="I1502" s="198"/>
      <c r="J1502" s="199"/>
    </row>
    <row r="1503" spans="1:10" ht="15" thickBot="1">
      <c r="A1503" s="212"/>
      <c r="B1503" s="223" t="s">
        <v>566</v>
      </c>
      <c r="C1503" s="210"/>
      <c r="D1503" s="210"/>
      <c r="E1503" s="210"/>
      <c r="F1503" s="231"/>
      <c r="G1503" s="200"/>
      <c r="H1503" s="175"/>
      <c r="I1503" s="177"/>
      <c r="J1503" s="190"/>
    </row>
    <row r="1504" spans="1:10" ht="15" thickBot="1">
      <c r="A1504" s="216" t="s">
        <v>406</v>
      </c>
      <c r="B1504" s="216" t="s">
        <v>567</v>
      </c>
      <c r="C1504" s="216"/>
      <c r="D1504" s="216"/>
      <c r="E1504" s="216" t="s">
        <v>891</v>
      </c>
      <c r="F1504" s="236" t="s">
        <v>1862</v>
      </c>
      <c r="G1504" s="201"/>
      <c r="H1504" s="182"/>
      <c r="I1504" s="192"/>
      <c r="J1504" s="190"/>
    </row>
    <row r="1505" spans="1:10" ht="29.25" thickBot="1">
      <c r="A1505" s="216" t="s">
        <v>568</v>
      </c>
      <c r="B1505" s="216" t="s">
        <v>569</v>
      </c>
      <c r="C1505" s="216" t="s">
        <v>570</v>
      </c>
      <c r="D1505" s="216" t="s">
        <v>297</v>
      </c>
      <c r="E1505" s="216" t="s">
        <v>891</v>
      </c>
      <c r="F1505" s="236" t="s">
        <v>1862</v>
      </c>
      <c r="G1505" s="201"/>
      <c r="H1505" s="182" t="s">
        <v>465</v>
      </c>
      <c r="I1505" s="191"/>
      <c r="J1505" s="190"/>
    </row>
    <row r="1506" spans="1:10" ht="60" thickBot="1">
      <c r="A1506" s="216" t="s">
        <v>1221</v>
      </c>
      <c r="B1506" s="216" t="s">
        <v>1222</v>
      </c>
      <c r="C1506" s="216" t="s">
        <v>1223</v>
      </c>
      <c r="D1506" s="216" t="s">
        <v>1224</v>
      </c>
      <c r="E1506" s="216" t="s">
        <v>891</v>
      </c>
      <c r="F1506" s="236" t="s">
        <v>1854</v>
      </c>
      <c r="G1506" s="201"/>
      <c r="H1506" s="182" t="s">
        <v>468</v>
      </c>
      <c r="I1506" s="191"/>
      <c r="J1506" s="190"/>
    </row>
    <row r="1507" spans="1:10" ht="15" thickBot="1">
      <c r="A1507" s="216" t="s">
        <v>211</v>
      </c>
      <c r="B1507" s="216" t="s">
        <v>1226</v>
      </c>
      <c r="C1507" s="216"/>
      <c r="D1507" s="216"/>
      <c r="E1507" s="216" t="s">
        <v>916</v>
      </c>
      <c r="F1507" s="236" t="s">
        <v>1854</v>
      </c>
      <c r="G1507" s="201"/>
      <c r="H1507" s="182"/>
      <c r="I1507" s="193"/>
      <c r="J1507" s="190"/>
    </row>
    <row r="1508" spans="1:10" ht="72" thickBot="1">
      <c r="A1508" s="216" t="s">
        <v>1227</v>
      </c>
      <c r="B1508" s="216" t="s">
        <v>1228</v>
      </c>
      <c r="C1508" s="216" t="s">
        <v>1229</v>
      </c>
      <c r="D1508" s="216" t="s">
        <v>1224</v>
      </c>
      <c r="E1508" s="216" t="s">
        <v>891</v>
      </c>
      <c r="F1508" s="236">
        <v>3</v>
      </c>
      <c r="G1508" s="201"/>
      <c r="H1508" s="182" t="s">
        <v>473</v>
      </c>
      <c r="I1508" s="191" t="s">
        <v>1220</v>
      </c>
      <c r="J1508" s="190"/>
    </row>
    <row r="1509" spans="1:10" ht="57.75" thickBot="1">
      <c r="A1509" s="216" t="s">
        <v>1230</v>
      </c>
      <c r="B1509" s="216" t="s">
        <v>1231</v>
      </c>
      <c r="C1509" s="216" t="s">
        <v>1232</v>
      </c>
      <c r="D1509" s="216" t="s">
        <v>1122</v>
      </c>
      <c r="E1509" s="216" t="s">
        <v>891</v>
      </c>
      <c r="F1509" s="236">
        <v>3</v>
      </c>
      <c r="G1509" s="201"/>
      <c r="H1509" s="182" t="s">
        <v>1233</v>
      </c>
      <c r="I1509" s="191" t="s">
        <v>1220</v>
      </c>
      <c r="J1509" s="190"/>
    </row>
    <row r="1510" spans="1:10" ht="45.75" thickBot="1">
      <c r="A1510" s="216" t="s">
        <v>1234</v>
      </c>
      <c r="B1510" s="216" t="s">
        <v>1235</v>
      </c>
      <c r="C1510" s="216" t="s">
        <v>1236</v>
      </c>
      <c r="D1510" s="216" t="s">
        <v>1237</v>
      </c>
      <c r="E1510" s="216" t="s">
        <v>891</v>
      </c>
      <c r="F1510" s="236">
        <v>15</v>
      </c>
      <c r="G1510" s="201"/>
      <c r="H1510" s="182" t="s">
        <v>1238</v>
      </c>
      <c r="I1510" s="191" t="s">
        <v>1220</v>
      </c>
      <c r="J1510" s="190"/>
    </row>
    <row r="1511" spans="1:10" ht="45.75" thickBot="1">
      <c r="A1511" s="216" t="s">
        <v>1239</v>
      </c>
      <c r="B1511" s="216" t="s">
        <v>1240</v>
      </c>
      <c r="C1511" s="216" t="s">
        <v>1241</v>
      </c>
      <c r="D1511" s="216" t="s">
        <v>1237</v>
      </c>
      <c r="E1511" s="216" t="s">
        <v>891</v>
      </c>
      <c r="F1511" s="236">
        <v>15</v>
      </c>
      <c r="G1511" s="201"/>
      <c r="H1511" s="182" t="s">
        <v>1238</v>
      </c>
      <c r="I1511" s="191" t="s">
        <v>1220</v>
      </c>
      <c r="J1511" s="190"/>
    </row>
    <row r="1512" spans="1:10" ht="60" thickBot="1">
      <c r="A1512" s="216" t="s">
        <v>1242</v>
      </c>
      <c r="B1512" s="216" t="s">
        <v>1243</v>
      </c>
      <c r="C1512" s="216" t="s">
        <v>1244</v>
      </c>
      <c r="D1512" s="216" t="s">
        <v>1237</v>
      </c>
      <c r="E1512" s="216" t="s">
        <v>891</v>
      </c>
      <c r="F1512" s="236">
        <v>15</v>
      </c>
      <c r="G1512" s="201"/>
      <c r="H1512" s="182" t="s">
        <v>1238</v>
      </c>
      <c r="I1512" s="191" t="s">
        <v>1220</v>
      </c>
      <c r="J1512" s="190"/>
    </row>
    <row r="1513" spans="1:10" ht="29.25" thickBot="1">
      <c r="A1513" s="216" t="s">
        <v>1245</v>
      </c>
      <c r="B1513" s="216" t="s">
        <v>1246</v>
      </c>
      <c r="C1513" s="216" t="s">
        <v>1247</v>
      </c>
      <c r="D1513" s="216" t="s">
        <v>1237</v>
      </c>
      <c r="E1513" s="216" t="s">
        <v>891</v>
      </c>
      <c r="F1513" s="236">
        <v>3</v>
      </c>
      <c r="G1513" s="201"/>
      <c r="H1513" s="182" t="s">
        <v>1248</v>
      </c>
      <c r="I1513" s="191" t="s">
        <v>1220</v>
      </c>
      <c r="J1513" s="190"/>
    </row>
    <row r="1514" spans="1:10" ht="29.25" thickBot="1">
      <c r="A1514" s="216" t="s">
        <v>1249</v>
      </c>
      <c r="B1514" s="216" t="s">
        <v>1250</v>
      </c>
      <c r="C1514" s="216" t="s">
        <v>1251</v>
      </c>
      <c r="D1514" s="216" t="s">
        <v>1237</v>
      </c>
      <c r="E1514" s="216" t="s">
        <v>891</v>
      </c>
      <c r="F1514" s="236">
        <v>3</v>
      </c>
      <c r="G1514" s="201"/>
      <c r="H1514" s="182" t="s">
        <v>1248</v>
      </c>
      <c r="I1514" s="191" t="s">
        <v>1220</v>
      </c>
      <c r="J1514" s="190"/>
    </row>
    <row r="1515" spans="1:10" ht="29.25" thickBot="1">
      <c r="A1515" s="216" t="s">
        <v>1252</v>
      </c>
      <c r="B1515" s="216" t="s">
        <v>212</v>
      </c>
      <c r="C1515" s="216" t="s">
        <v>1254</v>
      </c>
      <c r="D1515" s="216" t="s">
        <v>1237</v>
      </c>
      <c r="E1515" s="216" t="s">
        <v>891</v>
      </c>
      <c r="F1515" s="236">
        <v>9</v>
      </c>
      <c r="G1515" s="201"/>
      <c r="H1515" s="182" t="s">
        <v>1248</v>
      </c>
      <c r="I1515" s="191" t="s">
        <v>1220</v>
      </c>
      <c r="J1515" s="190"/>
    </row>
    <row r="1516" spans="1:10" ht="29.25" thickBot="1">
      <c r="A1516" s="216" t="s">
        <v>1255</v>
      </c>
      <c r="B1516" s="216" t="s">
        <v>1256</v>
      </c>
      <c r="C1516" s="216" t="s">
        <v>1257</v>
      </c>
      <c r="D1516" s="216" t="s">
        <v>1237</v>
      </c>
      <c r="E1516" s="216" t="s">
        <v>891</v>
      </c>
      <c r="F1516" s="236">
        <v>6</v>
      </c>
      <c r="G1516" s="201"/>
      <c r="H1516" s="182" t="s">
        <v>1238</v>
      </c>
      <c r="I1516" s="191" t="s">
        <v>1220</v>
      </c>
      <c r="J1516" s="190"/>
    </row>
    <row r="1517" spans="1:10" ht="29.25" thickBot="1">
      <c r="A1517" s="216" t="s">
        <v>213</v>
      </c>
      <c r="B1517" s="216" t="s">
        <v>230</v>
      </c>
      <c r="C1517" s="216"/>
      <c r="D1517" s="216"/>
      <c r="E1517" s="216" t="s">
        <v>916</v>
      </c>
      <c r="F1517" s="236" t="s">
        <v>1988</v>
      </c>
      <c r="G1517" s="201"/>
      <c r="H1517" s="182"/>
      <c r="I1517" s="193"/>
      <c r="J1517" s="190"/>
    </row>
    <row r="1518" spans="1:10" ht="15" thickBot="1">
      <c r="A1518" s="216" t="s">
        <v>231</v>
      </c>
      <c r="B1518" s="216" t="s">
        <v>232</v>
      </c>
      <c r="C1518" s="216" t="s">
        <v>233</v>
      </c>
      <c r="D1518" s="216" t="s">
        <v>1261</v>
      </c>
      <c r="E1518" s="216" t="s">
        <v>891</v>
      </c>
      <c r="F1518" s="236">
        <v>6</v>
      </c>
      <c r="G1518" s="201"/>
      <c r="H1518" s="182" t="s">
        <v>234</v>
      </c>
      <c r="I1518" s="191" t="s">
        <v>1220</v>
      </c>
      <c r="J1518" s="190"/>
    </row>
    <row r="1519" spans="1:10" ht="43.5" thickBot="1">
      <c r="A1519" s="216" t="s">
        <v>235</v>
      </c>
      <c r="B1519" s="216" t="s">
        <v>236</v>
      </c>
      <c r="C1519" s="216" t="s">
        <v>237</v>
      </c>
      <c r="D1519" s="216" t="s">
        <v>1261</v>
      </c>
      <c r="E1519" s="216" t="s">
        <v>891</v>
      </c>
      <c r="F1519" s="236">
        <v>6</v>
      </c>
      <c r="G1519" s="201"/>
      <c r="H1519" s="182" t="s">
        <v>238</v>
      </c>
      <c r="I1519" s="191" t="s">
        <v>1220</v>
      </c>
      <c r="J1519" s="190"/>
    </row>
    <row r="1520" spans="1:10" ht="29.25" thickBot="1">
      <c r="A1520" s="216" t="s">
        <v>1273</v>
      </c>
      <c r="B1520" s="216" t="s">
        <v>239</v>
      </c>
      <c r="C1520" s="224" t="s">
        <v>240</v>
      </c>
      <c r="D1520" s="216" t="s">
        <v>241</v>
      </c>
      <c r="E1520" s="216" t="s">
        <v>891</v>
      </c>
      <c r="F1520" s="236" t="s">
        <v>1862</v>
      </c>
      <c r="G1520" s="201"/>
      <c r="H1520" s="182" t="s">
        <v>473</v>
      </c>
      <c r="I1520" s="191"/>
      <c r="J1520" s="190"/>
    </row>
    <row r="1521" spans="1:10" ht="43.5" thickBot="1">
      <c r="A1521" s="216" t="s">
        <v>226</v>
      </c>
      <c r="B1521" s="216" t="s">
        <v>1259</v>
      </c>
      <c r="C1521" s="224" t="s">
        <v>1260</v>
      </c>
      <c r="D1521" s="216" t="s">
        <v>1261</v>
      </c>
      <c r="E1521" s="216" t="s">
        <v>891</v>
      </c>
      <c r="F1521" s="236" t="s">
        <v>1952</v>
      </c>
      <c r="G1521" s="201"/>
      <c r="H1521" s="182" t="s">
        <v>473</v>
      </c>
      <c r="I1521" s="191"/>
      <c r="J1521" s="190"/>
    </row>
    <row r="1522" spans="1:10" ht="29.25" thickBot="1">
      <c r="A1522" s="216" t="s">
        <v>242</v>
      </c>
      <c r="B1522" s="216" t="s">
        <v>243</v>
      </c>
      <c r="C1522" s="224"/>
      <c r="D1522" s="216"/>
      <c r="E1522" s="216" t="s">
        <v>916</v>
      </c>
      <c r="F1522" s="236" t="s">
        <v>1862</v>
      </c>
      <c r="G1522" s="201"/>
      <c r="H1522" s="182"/>
      <c r="I1522" s="191"/>
      <c r="J1522" s="190"/>
    </row>
    <row r="1523" spans="1:10" ht="15" thickBot="1">
      <c r="A1523" s="216" t="s">
        <v>244</v>
      </c>
      <c r="B1523" s="216" t="s">
        <v>245</v>
      </c>
      <c r="C1523" s="224" t="s">
        <v>246</v>
      </c>
      <c r="D1523" s="216" t="s">
        <v>247</v>
      </c>
      <c r="E1523" s="216" t="s">
        <v>891</v>
      </c>
      <c r="F1523" s="236" t="s">
        <v>1862</v>
      </c>
      <c r="G1523" s="201"/>
      <c r="H1523" s="182" t="s">
        <v>248</v>
      </c>
      <c r="I1523" s="191"/>
      <c r="J1523" s="190"/>
    </row>
    <row r="1524" spans="1:10" ht="29.25" thickBot="1">
      <c r="A1524" s="216" t="s">
        <v>249</v>
      </c>
      <c r="B1524" s="216" t="s">
        <v>250</v>
      </c>
      <c r="C1524" s="237" t="s">
        <v>251</v>
      </c>
      <c r="D1524" s="216" t="s">
        <v>252</v>
      </c>
      <c r="E1524" s="216" t="s">
        <v>891</v>
      </c>
      <c r="F1524" s="236" t="s">
        <v>1862</v>
      </c>
      <c r="G1524" s="201"/>
      <c r="H1524" s="182" t="s">
        <v>253</v>
      </c>
      <c r="I1524" s="191"/>
      <c r="J1524" s="190"/>
    </row>
    <row r="1525" spans="1:10" ht="29.25" thickBot="1">
      <c r="A1525" s="216" t="s">
        <v>254</v>
      </c>
      <c r="B1525" s="216" t="s">
        <v>255</v>
      </c>
      <c r="C1525" s="237" t="s">
        <v>256</v>
      </c>
      <c r="D1525" s="216" t="s">
        <v>252</v>
      </c>
      <c r="E1525" s="216" t="s">
        <v>891</v>
      </c>
      <c r="F1525" s="236" t="s">
        <v>1988</v>
      </c>
      <c r="G1525" s="201"/>
      <c r="H1525" s="182" t="s">
        <v>253</v>
      </c>
      <c r="I1525" s="191"/>
      <c r="J1525" s="190"/>
    </row>
    <row r="1526" spans="1:10" ht="29.25" thickBot="1">
      <c r="A1526" s="216" t="s">
        <v>257</v>
      </c>
      <c r="B1526" s="216" t="s">
        <v>258</v>
      </c>
      <c r="C1526" s="236" t="s">
        <v>259</v>
      </c>
      <c r="D1526" s="216" t="s">
        <v>1224</v>
      </c>
      <c r="E1526" s="216" t="s">
        <v>891</v>
      </c>
      <c r="F1526" s="236" t="s">
        <v>1862</v>
      </c>
      <c r="G1526" s="201"/>
      <c r="H1526" s="182" t="s">
        <v>260</v>
      </c>
      <c r="I1526" s="191"/>
      <c r="J1526" s="190"/>
    </row>
    <row r="1527" spans="1:10" ht="15" thickBot="1">
      <c r="A1527" s="212"/>
      <c r="B1527" s="223" t="s">
        <v>1868</v>
      </c>
      <c r="C1527" s="210"/>
      <c r="D1527" s="210"/>
      <c r="E1527" s="210"/>
      <c r="F1527" s="231"/>
      <c r="G1527" s="200"/>
      <c r="H1527" s="175"/>
      <c r="I1527" s="177"/>
      <c r="J1527" s="190"/>
    </row>
    <row r="1528" spans="1:10" ht="74.25" thickBot="1">
      <c r="A1528" s="216" t="s">
        <v>214</v>
      </c>
      <c r="B1528" s="216" t="s">
        <v>215</v>
      </c>
      <c r="C1528" s="216" t="s">
        <v>1263</v>
      </c>
      <c r="D1528" s="216" t="s">
        <v>633</v>
      </c>
      <c r="E1528" s="216" t="s">
        <v>1359</v>
      </c>
      <c r="F1528" s="236" t="s">
        <v>481</v>
      </c>
      <c r="G1528" s="201"/>
      <c r="H1528" s="182" t="s">
        <v>1265</v>
      </c>
      <c r="I1528" s="191"/>
      <c r="J1528" s="190"/>
    </row>
    <row r="1529" spans="1:10" ht="74.25" thickBot="1">
      <c r="A1529" s="216" t="s">
        <v>217</v>
      </c>
      <c r="B1529" s="216" t="s">
        <v>218</v>
      </c>
      <c r="C1529" s="216" t="s">
        <v>1267</v>
      </c>
      <c r="D1529" s="216" t="s">
        <v>633</v>
      </c>
      <c r="E1529" s="216" t="s">
        <v>1359</v>
      </c>
      <c r="F1529" s="236" t="s">
        <v>261</v>
      </c>
      <c r="G1529" s="201"/>
      <c r="H1529" s="182" t="s">
        <v>1269</v>
      </c>
      <c r="I1529" s="191"/>
      <c r="J1529" s="190"/>
    </row>
    <row r="1530" spans="1:10" ht="74.25" thickBot="1">
      <c r="A1530" s="216" t="s">
        <v>220</v>
      </c>
      <c r="B1530" s="216" t="s">
        <v>262</v>
      </c>
      <c r="C1530" s="216" t="s">
        <v>263</v>
      </c>
      <c r="D1530" s="216" t="s">
        <v>633</v>
      </c>
      <c r="E1530" s="216" t="s">
        <v>1359</v>
      </c>
      <c r="F1530" s="236" t="s">
        <v>1288</v>
      </c>
      <c r="G1530" s="201"/>
      <c r="H1530" s="182" t="s">
        <v>264</v>
      </c>
      <c r="I1530" s="191"/>
      <c r="J1530" s="190"/>
    </row>
    <row r="1531" spans="1:10" ht="60" thickBot="1">
      <c r="A1531" s="216" t="s">
        <v>265</v>
      </c>
      <c r="B1531" s="216" t="s">
        <v>221</v>
      </c>
      <c r="C1531" s="216" t="s">
        <v>1275</v>
      </c>
      <c r="D1531" s="216" t="s">
        <v>633</v>
      </c>
      <c r="E1531" s="216" t="s">
        <v>1359</v>
      </c>
      <c r="F1531" s="236" t="s">
        <v>1288</v>
      </c>
      <c r="G1531" s="201"/>
      <c r="H1531" s="182" t="s">
        <v>1277</v>
      </c>
      <c r="I1531" s="191"/>
      <c r="J1531" s="190"/>
    </row>
    <row r="1532" spans="1:10" ht="15" thickBot="1">
      <c r="A1532" s="212"/>
      <c r="B1532" s="223" t="s">
        <v>1278</v>
      </c>
      <c r="C1532" s="210"/>
      <c r="D1532" s="210"/>
      <c r="E1532" s="210"/>
      <c r="F1532" s="231"/>
      <c r="G1532" s="200"/>
      <c r="H1532" s="175"/>
      <c r="I1532" s="177"/>
      <c r="J1532" s="190"/>
    </row>
    <row r="1533" spans="1:10" ht="29.25" thickBot="1">
      <c r="A1533" s="216" t="s">
        <v>406</v>
      </c>
      <c r="B1533" s="216" t="s">
        <v>222</v>
      </c>
      <c r="C1533" s="216" t="s">
        <v>1888</v>
      </c>
      <c r="D1533" s="216" t="s">
        <v>1261</v>
      </c>
      <c r="E1533" s="216" t="s">
        <v>1805</v>
      </c>
      <c r="F1533" s="236" t="s">
        <v>266</v>
      </c>
      <c r="G1533" s="201"/>
      <c r="H1533" s="182" t="s">
        <v>1285</v>
      </c>
      <c r="I1533" s="191"/>
      <c r="J1533" s="190"/>
    </row>
    <row r="1534" spans="1:10" ht="29.25" thickBot="1">
      <c r="A1534" s="216" t="s">
        <v>1225</v>
      </c>
      <c r="B1534" s="216" t="s">
        <v>223</v>
      </c>
      <c r="C1534" s="216" t="s">
        <v>1876</v>
      </c>
      <c r="D1534" s="216" t="s">
        <v>1261</v>
      </c>
      <c r="E1534" s="216" t="s">
        <v>891</v>
      </c>
      <c r="F1534" s="236" t="s">
        <v>1962</v>
      </c>
      <c r="G1534" s="201"/>
      <c r="H1534" s="182" t="s">
        <v>224</v>
      </c>
      <c r="I1534" s="191"/>
      <c r="J1534" s="190"/>
    </row>
    <row r="1535" spans="1:10" ht="29.25" thickBot="1">
      <c r="A1535" s="216" t="s">
        <v>1258</v>
      </c>
      <c r="B1535" s="216" t="s">
        <v>1447</v>
      </c>
      <c r="C1535" s="216" t="s">
        <v>495</v>
      </c>
      <c r="D1535" s="216" t="s">
        <v>1261</v>
      </c>
      <c r="E1535" s="216" t="s">
        <v>891</v>
      </c>
      <c r="F1535" s="236" t="s">
        <v>1997</v>
      </c>
      <c r="G1535" s="201"/>
      <c r="H1535" s="182" t="s">
        <v>267</v>
      </c>
      <c r="I1535" s="191"/>
      <c r="J1535" s="190"/>
    </row>
    <row r="1536" spans="1:10" ht="15" thickBot="1">
      <c r="A1536" s="216" t="s">
        <v>1273</v>
      </c>
      <c r="B1536" s="216" t="s">
        <v>1344</v>
      </c>
      <c r="C1536" s="216" t="s">
        <v>510</v>
      </c>
      <c r="D1536" s="216" t="s">
        <v>1261</v>
      </c>
      <c r="E1536" s="216" t="s">
        <v>891</v>
      </c>
      <c r="F1536" s="236" t="s">
        <v>914</v>
      </c>
      <c r="G1536" s="201"/>
      <c r="H1536" s="182" t="s">
        <v>268</v>
      </c>
      <c r="I1536" s="191"/>
      <c r="J1536" s="190"/>
    </row>
    <row r="1537" spans="1:10" ht="29.25" thickBot="1">
      <c r="A1537" s="216" t="s">
        <v>226</v>
      </c>
      <c r="B1537" s="216" t="s">
        <v>269</v>
      </c>
      <c r="C1537" s="216" t="s">
        <v>270</v>
      </c>
      <c r="D1537" s="216" t="s">
        <v>1261</v>
      </c>
      <c r="E1537" s="216" t="s">
        <v>891</v>
      </c>
      <c r="F1537" s="236" t="s">
        <v>914</v>
      </c>
      <c r="G1537" s="201"/>
      <c r="H1537" s="182" t="s">
        <v>271</v>
      </c>
      <c r="I1537" s="191"/>
      <c r="J1537" s="190"/>
    </row>
    <row r="1538" spans="1:10" ht="15" thickBot="1">
      <c r="A1538" s="216" t="s">
        <v>242</v>
      </c>
      <c r="B1538" s="216" t="s">
        <v>272</v>
      </c>
      <c r="C1538" s="216" t="s">
        <v>273</v>
      </c>
      <c r="D1538" s="216" t="s">
        <v>1261</v>
      </c>
      <c r="E1538" s="216" t="s">
        <v>891</v>
      </c>
      <c r="F1538" s="236" t="s">
        <v>1901</v>
      </c>
      <c r="G1538" s="201"/>
      <c r="H1538" s="182" t="s">
        <v>274</v>
      </c>
      <c r="I1538" s="191"/>
      <c r="J1538" s="190"/>
    </row>
    <row r="1539" spans="1:10" ht="29.25" thickBot="1">
      <c r="A1539" s="216" t="s">
        <v>275</v>
      </c>
      <c r="B1539" s="216" t="s">
        <v>1345</v>
      </c>
      <c r="C1539" s="216" t="s">
        <v>502</v>
      </c>
      <c r="D1539" s="216" t="s">
        <v>1261</v>
      </c>
      <c r="E1539" s="216" t="s">
        <v>891</v>
      </c>
      <c r="F1539" s="236" t="s">
        <v>1911</v>
      </c>
      <c r="G1539" s="201"/>
      <c r="H1539" s="182" t="s">
        <v>1248</v>
      </c>
      <c r="I1539" s="191"/>
      <c r="J1539" s="190"/>
    </row>
    <row r="1540" spans="1:10" ht="15" thickBot="1">
      <c r="A1540" s="216" t="s">
        <v>276</v>
      </c>
      <c r="B1540" s="216" t="s">
        <v>1346</v>
      </c>
      <c r="C1540" s="216" t="s">
        <v>504</v>
      </c>
      <c r="D1540" s="216" t="s">
        <v>1261</v>
      </c>
      <c r="E1540" s="216" t="s">
        <v>891</v>
      </c>
      <c r="F1540" s="236" t="s">
        <v>1911</v>
      </c>
      <c r="G1540" s="201"/>
      <c r="H1540" s="182" t="s">
        <v>1248</v>
      </c>
      <c r="I1540" s="191"/>
      <c r="J1540" s="190"/>
    </row>
    <row r="1541" spans="1:10" ht="15" thickBot="1">
      <c r="A1541" s="216" t="s">
        <v>277</v>
      </c>
      <c r="B1541" s="216" t="s">
        <v>1347</v>
      </c>
      <c r="C1541" s="216" t="s">
        <v>278</v>
      </c>
      <c r="D1541" s="216" t="s">
        <v>1261</v>
      </c>
      <c r="E1541" s="216" t="s">
        <v>891</v>
      </c>
      <c r="F1541" s="236" t="s">
        <v>1930</v>
      </c>
      <c r="G1541" s="201"/>
      <c r="H1541" s="182" t="s">
        <v>1248</v>
      </c>
      <c r="I1541" s="191"/>
      <c r="J1541" s="190"/>
    </row>
    <row r="1542" spans="1:10" ht="43.5" thickBot="1">
      <c r="A1542" s="216" t="s">
        <v>279</v>
      </c>
      <c r="B1542" s="216" t="s">
        <v>1279</v>
      </c>
      <c r="C1542" s="216" t="s">
        <v>1280</v>
      </c>
      <c r="D1542" s="216" t="s">
        <v>1224</v>
      </c>
      <c r="E1542" s="216" t="s">
        <v>891</v>
      </c>
      <c r="F1542" s="236" t="s">
        <v>225</v>
      </c>
      <c r="G1542" s="201"/>
      <c r="H1542" s="182" t="s">
        <v>469</v>
      </c>
      <c r="I1542" s="191"/>
      <c r="J1542" s="190"/>
    </row>
    <row r="1543" spans="1:10" ht="29.25" thickBot="1">
      <c r="A1543" s="216" t="s">
        <v>280</v>
      </c>
      <c r="B1543" s="216" t="s">
        <v>1281</v>
      </c>
      <c r="C1543" s="216" t="s">
        <v>390</v>
      </c>
      <c r="D1543" s="216" t="s">
        <v>1224</v>
      </c>
      <c r="E1543" s="216" t="s">
        <v>891</v>
      </c>
      <c r="F1543" s="236" t="s">
        <v>1993</v>
      </c>
      <c r="G1543" s="201"/>
      <c r="H1543" s="182" t="s">
        <v>419</v>
      </c>
      <c r="I1543" s="191"/>
      <c r="J1543" s="190"/>
    </row>
    <row r="1544" spans="1:10" ht="31.5" thickBot="1">
      <c r="A1544" s="216" t="s">
        <v>281</v>
      </c>
      <c r="B1544" s="216" t="s">
        <v>227</v>
      </c>
      <c r="C1544" s="216" t="s">
        <v>1283</v>
      </c>
      <c r="D1544" s="216" t="s">
        <v>1284</v>
      </c>
      <c r="E1544" s="216" t="s">
        <v>891</v>
      </c>
      <c r="F1544" s="236" t="s">
        <v>1901</v>
      </c>
      <c r="G1544" s="201"/>
      <c r="H1544" s="182" t="s">
        <v>1285</v>
      </c>
      <c r="I1544" s="191"/>
      <c r="J1544" s="195"/>
    </row>
    <row r="1545" spans="1:10" ht="15.75" customHeight="1" thickBot="1">
      <c r="A1545" s="215"/>
      <c r="B1545" s="227" t="s">
        <v>282</v>
      </c>
      <c r="C1545" s="227"/>
      <c r="D1545" s="227"/>
      <c r="E1545" s="227"/>
      <c r="F1545" s="227"/>
      <c r="G1545" s="198"/>
      <c r="H1545" s="198"/>
      <c r="I1545" s="198"/>
      <c r="J1545" s="199"/>
    </row>
    <row r="1546" spans="1:10" ht="15" thickBot="1">
      <c r="A1546" s="212"/>
      <c r="B1546" s="223" t="s">
        <v>566</v>
      </c>
      <c r="C1546" s="210"/>
      <c r="D1546" s="210"/>
      <c r="E1546" s="231"/>
      <c r="F1546" s="231"/>
      <c r="G1546" s="175"/>
      <c r="H1546" s="175"/>
      <c r="I1546" s="177"/>
      <c r="J1546" s="190"/>
    </row>
    <row r="1547" spans="1:10" ht="15" thickBot="1">
      <c r="A1547" s="216" t="s">
        <v>406</v>
      </c>
      <c r="B1547" s="216" t="s">
        <v>567</v>
      </c>
      <c r="C1547" s="216"/>
      <c r="D1547" s="216"/>
      <c r="E1547" s="236" t="s">
        <v>891</v>
      </c>
      <c r="F1547" s="182" t="s">
        <v>914</v>
      </c>
      <c r="G1547" s="182"/>
      <c r="H1547" s="192"/>
      <c r="I1547" s="190"/>
    </row>
    <row r="1548" spans="1:10" ht="29.25" thickBot="1">
      <c r="A1548" s="216" t="s">
        <v>568</v>
      </c>
      <c r="B1548" s="216" t="s">
        <v>569</v>
      </c>
      <c r="C1548" s="216" t="s">
        <v>570</v>
      </c>
      <c r="D1548" s="216" t="s">
        <v>297</v>
      </c>
      <c r="E1548" s="236" t="s">
        <v>891</v>
      </c>
      <c r="F1548" s="182">
        <v>4</v>
      </c>
      <c r="G1548" s="182" t="s">
        <v>465</v>
      </c>
      <c r="H1548" s="191" t="s">
        <v>1220</v>
      </c>
      <c r="I1548" s="190"/>
    </row>
    <row r="1549" spans="1:10" ht="60" thickBot="1">
      <c r="A1549" s="216" t="s">
        <v>1221</v>
      </c>
      <c r="B1549" s="216" t="s">
        <v>1222</v>
      </c>
      <c r="C1549" s="216" t="s">
        <v>1223</v>
      </c>
      <c r="D1549" s="216" t="s">
        <v>1224</v>
      </c>
      <c r="E1549" s="236" t="s">
        <v>891</v>
      </c>
      <c r="F1549" s="182">
        <v>12</v>
      </c>
      <c r="G1549" s="182" t="s">
        <v>468</v>
      </c>
      <c r="H1549" s="191" t="s">
        <v>1220</v>
      </c>
      <c r="I1549" s="190"/>
    </row>
    <row r="1550" spans="1:10" ht="15" thickBot="1">
      <c r="A1550" s="216" t="s">
        <v>1225</v>
      </c>
      <c r="B1550" s="216" t="s">
        <v>1226</v>
      </c>
      <c r="C1550" s="216"/>
      <c r="D1550" s="216"/>
      <c r="E1550" s="236" t="s">
        <v>916</v>
      </c>
      <c r="F1550" s="182" t="s">
        <v>914</v>
      </c>
      <c r="G1550" s="182"/>
      <c r="H1550" s="193"/>
      <c r="I1550" s="190"/>
    </row>
    <row r="1551" spans="1:10" ht="72" thickBot="1">
      <c r="A1551" s="216" t="s">
        <v>1227</v>
      </c>
      <c r="B1551" s="216" t="s">
        <v>1228</v>
      </c>
      <c r="C1551" s="216" t="s">
        <v>1229</v>
      </c>
      <c r="D1551" s="216" t="s">
        <v>1224</v>
      </c>
      <c r="E1551" s="236" t="s">
        <v>891</v>
      </c>
      <c r="F1551" s="182">
        <v>4</v>
      </c>
      <c r="G1551" s="182" t="s">
        <v>473</v>
      </c>
      <c r="H1551" s="191" t="s">
        <v>1220</v>
      </c>
      <c r="I1551" s="190"/>
    </row>
    <row r="1552" spans="1:10" ht="57.75" thickBot="1">
      <c r="A1552" s="216" t="s">
        <v>1230</v>
      </c>
      <c r="B1552" s="216" t="s">
        <v>1231</v>
      </c>
      <c r="C1552" s="216" t="s">
        <v>1232</v>
      </c>
      <c r="D1552" s="216" t="s">
        <v>1122</v>
      </c>
      <c r="E1552" s="236" t="s">
        <v>891</v>
      </c>
      <c r="F1552" s="182">
        <v>4</v>
      </c>
      <c r="G1552" s="182" t="s">
        <v>1233</v>
      </c>
      <c r="H1552" s="191" t="s">
        <v>1220</v>
      </c>
      <c r="I1552" s="190"/>
    </row>
    <row r="1553" spans="1:9" ht="45.75" thickBot="1">
      <c r="A1553" s="216" t="s">
        <v>1234</v>
      </c>
      <c r="B1553" s="216" t="s">
        <v>1235</v>
      </c>
      <c r="C1553" s="216" t="s">
        <v>1236</v>
      </c>
      <c r="D1553" s="216" t="s">
        <v>1237</v>
      </c>
      <c r="E1553" s="236" t="s">
        <v>891</v>
      </c>
      <c r="F1553" s="182">
        <v>20</v>
      </c>
      <c r="G1553" s="182" t="s">
        <v>1238</v>
      </c>
      <c r="H1553" s="191" t="s">
        <v>1220</v>
      </c>
      <c r="I1553" s="190"/>
    </row>
    <row r="1554" spans="1:9" ht="45.75" thickBot="1">
      <c r="A1554" s="216" t="s">
        <v>1239</v>
      </c>
      <c r="B1554" s="216" t="s">
        <v>1240</v>
      </c>
      <c r="C1554" s="216" t="s">
        <v>1241</v>
      </c>
      <c r="D1554" s="216" t="s">
        <v>1237</v>
      </c>
      <c r="E1554" s="236" t="s">
        <v>891</v>
      </c>
      <c r="F1554" s="182">
        <v>20</v>
      </c>
      <c r="G1554" s="182" t="s">
        <v>1238</v>
      </c>
      <c r="H1554" s="191" t="s">
        <v>1220</v>
      </c>
      <c r="I1554" s="190"/>
    </row>
    <row r="1555" spans="1:9" ht="60" thickBot="1">
      <c r="A1555" s="216" t="s">
        <v>1242</v>
      </c>
      <c r="B1555" s="216" t="s">
        <v>1243</v>
      </c>
      <c r="C1555" s="216" t="s">
        <v>1244</v>
      </c>
      <c r="D1555" s="216" t="s">
        <v>1237</v>
      </c>
      <c r="E1555" s="236" t="s">
        <v>891</v>
      </c>
      <c r="F1555" s="182">
        <v>20</v>
      </c>
      <c r="G1555" s="182" t="s">
        <v>1238</v>
      </c>
      <c r="H1555" s="191" t="s">
        <v>1220</v>
      </c>
      <c r="I1555" s="190"/>
    </row>
    <row r="1556" spans="1:9" ht="29.25" thickBot="1">
      <c r="A1556" s="216" t="s">
        <v>1245</v>
      </c>
      <c r="B1556" s="216" t="s">
        <v>1246</v>
      </c>
      <c r="C1556" s="216" t="s">
        <v>1247</v>
      </c>
      <c r="D1556" s="216" t="s">
        <v>1237</v>
      </c>
      <c r="E1556" s="236" t="s">
        <v>891</v>
      </c>
      <c r="F1556" s="182">
        <v>4</v>
      </c>
      <c r="G1556" s="182" t="s">
        <v>1248</v>
      </c>
      <c r="H1556" s="191" t="s">
        <v>1220</v>
      </c>
      <c r="I1556" s="190"/>
    </row>
    <row r="1557" spans="1:9" ht="29.25" thickBot="1">
      <c r="A1557" s="216" t="s">
        <v>1249</v>
      </c>
      <c r="B1557" s="216" t="s">
        <v>1250</v>
      </c>
      <c r="C1557" s="216" t="s">
        <v>1251</v>
      </c>
      <c r="D1557" s="216" t="s">
        <v>1237</v>
      </c>
      <c r="E1557" s="236" t="s">
        <v>891</v>
      </c>
      <c r="F1557" s="182">
        <v>4</v>
      </c>
      <c r="G1557" s="182" t="s">
        <v>1248</v>
      </c>
      <c r="H1557" s="191" t="s">
        <v>1220</v>
      </c>
      <c r="I1557" s="190"/>
    </row>
    <row r="1558" spans="1:9" ht="29.25" thickBot="1">
      <c r="A1558" s="216" t="s">
        <v>1252</v>
      </c>
      <c r="B1558" s="216" t="s">
        <v>212</v>
      </c>
      <c r="C1558" s="216" t="s">
        <v>1254</v>
      </c>
      <c r="D1558" s="216" t="s">
        <v>1237</v>
      </c>
      <c r="E1558" s="236" t="s">
        <v>891</v>
      </c>
      <c r="F1558" s="182">
        <v>12</v>
      </c>
      <c r="G1558" s="182" t="s">
        <v>1248</v>
      </c>
      <c r="H1558" s="191" t="s">
        <v>1220</v>
      </c>
      <c r="I1558" s="190"/>
    </row>
    <row r="1559" spans="1:9" ht="29.25" thickBot="1">
      <c r="A1559" s="216" t="s">
        <v>1255</v>
      </c>
      <c r="B1559" s="216" t="s">
        <v>1256</v>
      </c>
      <c r="C1559" s="216" t="s">
        <v>1257</v>
      </c>
      <c r="D1559" s="216" t="s">
        <v>1237</v>
      </c>
      <c r="E1559" s="236" t="s">
        <v>891</v>
      </c>
      <c r="F1559" s="182">
        <v>8</v>
      </c>
      <c r="G1559" s="182" t="s">
        <v>1238</v>
      </c>
      <c r="H1559" s="191" t="s">
        <v>1220</v>
      </c>
      <c r="I1559" s="190"/>
    </row>
    <row r="1560" spans="1:9" ht="43.5" thickBot="1">
      <c r="A1560" s="216" t="s">
        <v>1258</v>
      </c>
      <c r="B1560" s="216" t="s">
        <v>1259</v>
      </c>
      <c r="C1560" s="224" t="s">
        <v>1260</v>
      </c>
      <c r="D1560" s="216" t="s">
        <v>1261</v>
      </c>
      <c r="E1560" s="236" t="s">
        <v>891</v>
      </c>
      <c r="F1560" s="182" t="s">
        <v>1862</v>
      </c>
      <c r="G1560" s="182" t="s">
        <v>473</v>
      </c>
      <c r="H1560" s="193"/>
      <c r="I1560" s="190"/>
    </row>
    <row r="1561" spans="1:9" ht="15" thickBot="1">
      <c r="A1561" s="212"/>
      <c r="B1561" s="223" t="s">
        <v>1868</v>
      </c>
      <c r="C1561" s="210"/>
      <c r="D1561" s="210"/>
      <c r="E1561" s="231"/>
      <c r="F1561" s="175"/>
      <c r="G1561" s="175"/>
      <c r="H1561" s="177"/>
      <c r="I1561" s="190"/>
    </row>
    <row r="1562" spans="1:9" ht="74.25" thickBot="1">
      <c r="A1562" s="216" t="s">
        <v>406</v>
      </c>
      <c r="B1562" s="216" t="s">
        <v>283</v>
      </c>
      <c r="C1562" s="216" t="s">
        <v>1263</v>
      </c>
      <c r="D1562" s="216" t="s">
        <v>633</v>
      </c>
      <c r="E1562" s="236" t="s">
        <v>1359</v>
      </c>
      <c r="F1562" s="194" t="s">
        <v>284</v>
      </c>
      <c r="G1562" s="182" t="s">
        <v>1265</v>
      </c>
      <c r="H1562" s="191"/>
      <c r="I1562" s="190"/>
    </row>
    <row r="1563" spans="1:9" ht="74.25" thickBot="1">
      <c r="A1563" s="216" t="s">
        <v>1225</v>
      </c>
      <c r="B1563" s="216" t="s">
        <v>1410</v>
      </c>
      <c r="C1563" s="216" t="s">
        <v>1267</v>
      </c>
      <c r="D1563" s="216" t="s">
        <v>633</v>
      </c>
      <c r="E1563" s="236" t="s">
        <v>1359</v>
      </c>
      <c r="F1563" s="194" t="s">
        <v>1411</v>
      </c>
      <c r="G1563" s="182" t="s">
        <v>1269</v>
      </c>
      <c r="H1563" s="191"/>
      <c r="I1563" s="190"/>
    </row>
    <row r="1564" spans="1:9" ht="43.5" thickBot="1">
      <c r="A1564" s="216" t="s">
        <v>1258</v>
      </c>
      <c r="B1564" s="216" t="s">
        <v>1270</v>
      </c>
      <c r="C1564" s="216" t="s">
        <v>1271</v>
      </c>
      <c r="D1564" s="216" t="s">
        <v>633</v>
      </c>
      <c r="E1564" s="236" t="s">
        <v>1359</v>
      </c>
      <c r="F1564" s="194" t="s">
        <v>1412</v>
      </c>
      <c r="G1564" s="182"/>
      <c r="H1564" s="191"/>
      <c r="I1564" s="190"/>
    </row>
    <row r="1565" spans="1:9" ht="60" thickBot="1">
      <c r="A1565" s="216" t="s">
        <v>1273</v>
      </c>
      <c r="B1565" s="216" t="s">
        <v>221</v>
      </c>
      <c r="C1565" s="216" t="s">
        <v>1275</v>
      </c>
      <c r="D1565" s="216" t="s">
        <v>633</v>
      </c>
      <c r="E1565" s="236" t="s">
        <v>1359</v>
      </c>
      <c r="F1565" s="182" t="s">
        <v>1413</v>
      </c>
      <c r="G1565" s="182" t="s">
        <v>1277</v>
      </c>
      <c r="H1565" s="191"/>
      <c r="I1565" s="190"/>
    </row>
    <row r="1566" spans="1:9" ht="15" thickBot="1">
      <c r="A1566" s="212"/>
      <c r="B1566" s="223" t="s">
        <v>1278</v>
      </c>
      <c r="C1566" s="210"/>
      <c r="D1566" s="210"/>
      <c r="E1566" s="231"/>
      <c r="F1566" s="175"/>
      <c r="G1566" s="175"/>
      <c r="H1566" s="177"/>
      <c r="I1566" s="190"/>
    </row>
    <row r="1567" spans="1:9" ht="43.5" thickBot="1">
      <c r="A1567" s="216" t="s">
        <v>406</v>
      </c>
      <c r="B1567" s="216" t="s">
        <v>1279</v>
      </c>
      <c r="C1567" s="216" t="s">
        <v>1280</v>
      </c>
      <c r="D1567" s="216" t="s">
        <v>1224</v>
      </c>
      <c r="E1567" s="236" t="s">
        <v>891</v>
      </c>
      <c r="F1567" s="182" t="s">
        <v>225</v>
      </c>
      <c r="G1567" s="182" t="s">
        <v>469</v>
      </c>
      <c r="H1567" s="191"/>
      <c r="I1567" s="190"/>
    </row>
    <row r="1568" spans="1:9" ht="29.25" thickBot="1">
      <c r="A1568" s="216" t="s">
        <v>1225</v>
      </c>
      <c r="B1568" s="216" t="s">
        <v>1281</v>
      </c>
      <c r="C1568" s="216" t="s">
        <v>390</v>
      </c>
      <c r="D1568" s="216" t="s">
        <v>1224</v>
      </c>
      <c r="E1568" s="236" t="s">
        <v>891</v>
      </c>
      <c r="F1568" s="182" t="s">
        <v>1993</v>
      </c>
      <c r="G1568" s="182" t="s">
        <v>419</v>
      </c>
      <c r="H1568" s="191"/>
      <c r="I1568" s="190"/>
    </row>
    <row r="1569" spans="1:9" ht="31.5" thickBot="1">
      <c r="A1569" s="216" t="s">
        <v>1258</v>
      </c>
      <c r="B1569" s="216" t="s">
        <v>227</v>
      </c>
      <c r="C1569" s="216" t="s">
        <v>1283</v>
      </c>
      <c r="D1569" s="216" t="s">
        <v>1284</v>
      </c>
      <c r="E1569" s="236" t="s">
        <v>891</v>
      </c>
      <c r="F1569" s="182" t="s">
        <v>1988</v>
      </c>
      <c r="G1569" s="182" t="s">
        <v>1285</v>
      </c>
      <c r="H1569" s="191"/>
      <c r="I1569" s="195"/>
    </row>
    <row r="1570" spans="1:9" ht="15.75" customHeight="1" thickBot="1">
      <c r="A1570" s="215"/>
      <c r="B1570" s="227" t="s">
        <v>1414</v>
      </c>
      <c r="C1570" s="227"/>
      <c r="D1570" s="227"/>
      <c r="E1570" s="227"/>
      <c r="F1570" s="198"/>
      <c r="G1570" s="198"/>
      <c r="H1570" s="198"/>
      <c r="I1570" s="199"/>
    </row>
    <row r="1571" spans="1:9" ht="15" thickBot="1">
      <c r="A1571" s="212"/>
      <c r="B1571" s="223" t="s">
        <v>566</v>
      </c>
      <c r="C1571" s="210"/>
      <c r="D1571" s="210"/>
      <c r="E1571" s="231"/>
      <c r="F1571" s="175"/>
      <c r="G1571" s="175"/>
      <c r="H1571" s="177"/>
      <c r="I1571" s="190"/>
    </row>
    <row r="1572" spans="1:9" ht="15" thickBot="1">
      <c r="A1572" s="216" t="s">
        <v>406</v>
      </c>
      <c r="B1572" s="216" t="s">
        <v>567</v>
      </c>
      <c r="C1572" s="216"/>
      <c r="D1572" s="216"/>
      <c r="E1572" s="236" t="s">
        <v>891</v>
      </c>
      <c r="F1572" s="182" t="s">
        <v>914</v>
      </c>
      <c r="G1572" s="182"/>
      <c r="H1572" s="192"/>
      <c r="I1572" s="190"/>
    </row>
    <row r="1573" spans="1:9" ht="29.25" thickBot="1">
      <c r="A1573" s="216" t="s">
        <v>568</v>
      </c>
      <c r="B1573" s="216" t="s">
        <v>569</v>
      </c>
      <c r="C1573" s="216" t="s">
        <v>570</v>
      </c>
      <c r="D1573" s="216" t="s">
        <v>297</v>
      </c>
      <c r="E1573" s="236" t="s">
        <v>891</v>
      </c>
      <c r="F1573" s="182">
        <v>4</v>
      </c>
      <c r="G1573" s="182" t="s">
        <v>465</v>
      </c>
      <c r="H1573" s="191" t="s">
        <v>1220</v>
      </c>
      <c r="I1573" s="190"/>
    </row>
    <row r="1574" spans="1:9" ht="60" thickBot="1">
      <c r="A1574" s="216" t="s">
        <v>1221</v>
      </c>
      <c r="B1574" s="216" t="s">
        <v>1222</v>
      </c>
      <c r="C1574" s="216" t="s">
        <v>1223</v>
      </c>
      <c r="D1574" s="216" t="s">
        <v>1224</v>
      </c>
      <c r="E1574" s="236" t="s">
        <v>891</v>
      </c>
      <c r="F1574" s="182">
        <v>12</v>
      </c>
      <c r="G1574" s="182" t="s">
        <v>468</v>
      </c>
      <c r="H1574" s="191" t="s">
        <v>1220</v>
      </c>
      <c r="I1574" s="190"/>
    </row>
    <row r="1575" spans="1:9" ht="15" thickBot="1">
      <c r="A1575" s="216" t="s">
        <v>1225</v>
      </c>
      <c r="B1575" s="216" t="s">
        <v>1226</v>
      </c>
      <c r="C1575" s="216"/>
      <c r="D1575" s="216"/>
      <c r="E1575" s="236" t="s">
        <v>916</v>
      </c>
      <c r="F1575" s="182" t="s">
        <v>914</v>
      </c>
      <c r="G1575" s="182"/>
      <c r="H1575" s="193"/>
      <c r="I1575" s="190"/>
    </row>
    <row r="1576" spans="1:9" ht="72" thickBot="1">
      <c r="A1576" s="216" t="s">
        <v>1227</v>
      </c>
      <c r="B1576" s="216" t="s">
        <v>1228</v>
      </c>
      <c r="C1576" s="216" t="s">
        <v>1229</v>
      </c>
      <c r="D1576" s="216" t="s">
        <v>1224</v>
      </c>
      <c r="E1576" s="236" t="s">
        <v>891</v>
      </c>
      <c r="F1576" s="182">
        <v>4</v>
      </c>
      <c r="G1576" s="182" t="s">
        <v>473</v>
      </c>
      <c r="H1576" s="191" t="s">
        <v>1220</v>
      </c>
      <c r="I1576" s="190"/>
    </row>
    <row r="1577" spans="1:9" ht="57.75" thickBot="1">
      <c r="A1577" s="216" t="s">
        <v>1230</v>
      </c>
      <c r="B1577" s="216" t="s">
        <v>1231</v>
      </c>
      <c r="C1577" s="216" t="s">
        <v>1232</v>
      </c>
      <c r="D1577" s="216" t="s">
        <v>1122</v>
      </c>
      <c r="E1577" s="236" t="s">
        <v>891</v>
      </c>
      <c r="F1577" s="182">
        <v>4</v>
      </c>
      <c r="G1577" s="182" t="s">
        <v>1233</v>
      </c>
      <c r="H1577" s="191" t="s">
        <v>1220</v>
      </c>
      <c r="I1577" s="190"/>
    </row>
    <row r="1578" spans="1:9" ht="45.75" thickBot="1">
      <c r="A1578" s="216" t="s">
        <v>1234</v>
      </c>
      <c r="B1578" s="216" t="s">
        <v>1235</v>
      </c>
      <c r="C1578" s="216" t="s">
        <v>1236</v>
      </c>
      <c r="D1578" s="216" t="s">
        <v>1237</v>
      </c>
      <c r="E1578" s="236" t="s">
        <v>891</v>
      </c>
      <c r="F1578" s="182">
        <v>20</v>
      </c>
      <c r="G1578" s="182" t="s">
        <v>1238</v>
      </c>
      <c r="H1578" s="191" t="s">
        <v>1220</v>
      </c>
      <c r="I1578" s="190"/>
    </row>
    <row r="1579" spans="1:9" ht="45.75" thickBot="1">
      <c r="A1579" s="216" t="s">
        <v>1239</v>
      </c>
      <c r="B1579" s="216" t="s">
        <v>1240</v>
      </c>
      <c r="C1579" s="216" t="s">
        <v>1241</v>
      </c>
      <c r="D1579" s="216" t="s">
        <v>1237</v>
      </c>
      <c r="E1579" s="236" t="s">
        <v>891</v>
      </c>
      <c r="F1579" s="182">
        <v>20</v>
      </c>
      <c r="G1579" s="182" t="s">
        <v>1238</v>
      </c>
      <c r="H1579" s="191" t="s">
        <v>1220</v>
      </c>
      <c r="I1579" s="190"/>
    </row>
    <row r="1580" spans="1:9" ht="60" thickBot="1">
      <c r="A1580" s="216" t="s">
        <v>1242</v>
      </c>
      <c r="B1580" s="216" t="s">
        <v>1243</v>
      </c>
      <c r="C1580" s="216" t="s">
        <v>1244</v>
      </c>
      <c r="D1580" s="216" t="s">
        <v>1237</v>
      </c>
      <c r="E1580" s="236" t="s">
        <v>891</v>
      </c>
      <c r="F1580" s="182">
        <v>20</v>
      </c>
      <c r="G1580" s="182" t="s">
        <v>1238</v>
      </c>
      <c r="H1580" s="191" t="s">
        <v>1220</v>
      </c>
      <c r="I1580" s="190"/>
    </row>
    <row r="1581" spans="1:9" ht="29.25" thickBot="1">
      <c r="A1581" s="216" t="s">
        <v>1245</v>
      </c>
      <c r="B1581" s="216" t="s">
        <v>1246</v>
      </c>
      <c r="C1581" s="216" t="s">
        <v>1247</v>
      </c>
      <c r="D1581" s="216" t="s">
        <v>1237</v>
      </c>
      <c r="E1581" s="236" t="s">
        <v>891</v>
      </c>
      <c r="F1581" s="182">
        <v>4</v>
      </c>
      <c r="G1581" s="182" t="s">
        <v>1248</v>
      </c>
      <c r="H1581" s="191" t="s">
        <v>1220</v>
      </c>
      <c r="I1581" s="190"/>
    </row>
    <row r="1582" spans="1:9" ht="29.25" thickBot="1">
      <c r="A1582" s="216" t="s">
        <v>1249</v>
      </c>
      <c r="B1582" s="216" t="s">
        <v>1250</v>
      </c>
      <c r="C1582" s="216" t="s">
        <v>1251</v>
      </c>
      <c r="D1582" s="216" t="s">
        <v>1237</v>
      </c>
      <c r="E1582" s="236" t="s">
        <v>891</v>
      </c>
      <c r="F1582" s="182">
        <v>4</v>
      </c>
      <c r="G1582" s="182" t="s">
        <v>1248</v>
      </c>
      <c r="H1582" s="191" t="s">
        <v>1220</v>
      </c>
      <c r="I1582" s="190"/>
    </row>
    <row r="1583" spans="1:9" ht="29.25" thickBot="1">
      <c r="A1583" s="216" t="s">
        <v>1252</v>
      </c>
      <c r="B1583" s="216" t="s">
        <v>212</v>
      </c>
      <c r="C1583" s="216" t="s">
        <v>1254</v>
      </c>
      <c r="D1583" s="216" t="s">
        <v>1237</v>
      </c>
      <c r="E1583" s="236" t="s">
        <v>891</v>
      </c>
      <c r="F1583" s="182">
        <v>12</v>
      </c>
      <c r="G1583" s="182" t="s">
        <v>1248</v>
      </c>
      <c r="H1583" s="191" t="s">
        <v>1220</v>
      </c>
      <c r="I1583" s="190"/>
    </row>
    <row r="1584" spans="1:9" ht="29.25" thickBot="1">
      <c r="A1584" s="216" t="s">
        <v>1255</v>
      </c>
      <c r="B1584" s="216" t="s">
        <v>1256</v>
      </c>
      <c r="C1584" s="216" t="s">
        <v>1257</v>
      </c>
      <c r="D1584" s="216" t="s">
        <v>1237</v>
      </c>
      <c r="E1584" s="236" t="s">
        <v>891</v>
      </c>
      <c r="F1584" s="182">
        <v>8</v>
      </c>
      <c r="G1584" s="182" t="s">
        <v>1238</v>
      </c>
      <c r="H1584" s="191" t="s">
        <v>1220</v>
      </c>
      <c r="I1584" s="190"/>
    </row>
    <row r="1585" spans="1:9" ht="43.5" thickBot="1">
      <c r="A1585" s="216" t="s">
        <v>1258</v>
      </c>
      <c r="B1585" s="216" t="s">
        <v>1259</v>
      </c>
      <c r="C1585" s="224" t="s">
        <v>1260</v>
      </c>
      <c r="D1585" s="216" t="s">
        <v>1261</v>
      </c>
      <c r="E1585" s="236" t="s">
        <v>891</v>
      </c>
      <c r="F1585" s="182" t="s">
        <v>1862</v>
      </c>
      <c r="G1585" s="182" t="s">
        <v>473</v>
      </c>
      <c r="H1585" s="193"/>
      <c r="I1585" s="190"/>
    </row>
    <row r="1586" spans="1:9" ht="15" thickBot="1">
      <c r="A1586" s="212"/>
      <c r="B1586" s="223" t="s">
        <v>1868</v>
      </c>
      <c r="C1586" s="210"/>
      <c r="D1586" s="210"/>
      <c r="E1586" s="231"/>
      <c r="F1586" s="175"/>
      <c r="G1586" s="175"/>
      <c r="H1586" s="177"/>
      <c r="I1586" s="190"/>
    </row>
    <row r="1587" spans="1:9" ht="74.25" thickBot="1">
      <c r="A1587" s="216" t="s">
        <v>406</v>
      </c>
      <c r="B1587" s="216" t="s">
        <v>283</v>
      </c>
      <c r="C1587" s="216" t="s">
        <v>1263</v>
      </c>
      <c r="D1587" s="216" t="s">
        <v>633</v>
      </c>
      <c r="E1587" s="236" t="s">
        <v>1359</v>
      </c>
      <c r="F1587" s="194" t="s">
        <v>1299</v>
      </c>
      <c r="G1587" s="182" t="s">
        <v>1265</v>
      </c>
      <c r="H1587" s="191"/>
      <c r="I1587" s="190"/>
    </row>
    <row r="1588" spans="1:9" ht="74.25" thickBot="1">
      <c r="A1588" s="216" t="s">
        <v>1225</v>
      </c>
      <c r="B1588" s="216" t="s">
        <v>1410</v>
      </c>
      <c r="C1588" s="216" t="s">
        <v>1267</v>
      </c>
      <c r="D1588" s="216" t="s">
        <v>633</v>
      </c>
      <c r="E1588" s="236" t="s">
        <v>1359</v>
      </c>
      <c r="F1588" s="194" t="s">
        <v>1415</v>
      </c>
      <c r="G1588" s="182" t="s">
        <v>1269</v>
      </c>
      <c r="H1588" s="191"/>
      <c r="I1588" s="190"/>
    </row>
    <row r="1589" spans="1:9" ht="60" thickBot="1">
      <c r="A1589" s="216" t="s">
        <v>1258</v>
      </c>
      <c r="B1589" s="216" t="s">
        <v>221</v>
      </c>
      <c r="C1589" s="216" t="s">
        <v>1275</v>
      </c>
      <c r="D1589" s="216" t="s">
        <v>633</v>
      </c>
      <c r="E1589" s="236" t="s">
        <v>1359</v>
      </c>
      <c r="F1589" s="182" t="s">
        <v>1288</v>
      </c>
      <c r="G1589" s="182" t="s">
        <v>1277</v>
      </c>
      <c r="H1589" s="191"/>
      <c r="I1589" s="190"/>
    </row>
    <row r="1590" spans="1:9" ht="15" thickBot="1">
      <c r="A1590" s="212"/>
      <c r="B1590" s="223" t="s">
        <v>1278</v>
      </c>
      <c r="C1590" s="210"/>
      <c r="D1590" s="210"/>
      <c r="E1590" s="231"/>
      <c r="F1590" s="175"/>
      <c r="G1590" s="175"/>
      <c r="H1590" s="177"/>
      <c r="I1590" s="190"/>
    </row>
    <row r="1591" spans="1:9" ht="43.5" thickBot="1">
      <c r="A1591" s="216" t="s">
        <v>406</v>
      </c>
      <c r="B1591" s="216" t="s">
        <v>1279</v>
      </c>
      <c r="C1591" s="216" t="s">
        <v>1280</v>
      </c>
      <c r="D1591" s="216" t="s">
        <v>1224</v>
      </c>
      <c r="E1591" s="236" t="s">
        <v>891</v>
      </c>
      <c r="F1591" s="182" t="s">
        <v>225</v>
      </c>
      <c r="G1591" s="182" t="s">
        <v>469</v>
      </c>
      <c r="H1591" s="191"/>
      <c r="I1591" s="190"/>
    </row>
    <row r="1592" spans="1:9" ht="29.25" thickBot="1">
      <c r="A1592" s="216" t="s">
        <v>1225</v>
      </c>
      <c r="B1592" s="216" t="s">
        <v>1281</v>
      </c>
      <c r="C1592" s="216" t="s">
        <v>390</v>
      </c>
      <c r="D1592" s="216" t="s">
        <v>1224</v>
      </c>
      <c r="E1592" s="236" t="s">
        <v>891</v>
      </c>
      <c r="F1592" s="182" t="s">
        <v>1993</v>
      </c>
      <c r="G1592" s="182" t="s">
        <v>419</v>
      </c>
      <c r="H1592" s="191"/>
      <c r="I1592" s="190"/>
    </row>
    <row r="1593" spans="1:9" ht="31.5" thickBot="1">
      <c r="A1593" s="216" t="s">
        <v>1258</v>
      </c>
      <c r="B1593" s="216" t="s">
        <v>227</v>
      </c>
      <c r="C1593" s="216" t="s">
        <v>1283</v>
      </c>
      <c r="D1593" s="216" t="s">
        <v>1284</v>
      </c>
      <c r="E1593" s="236" t="s">
        <v>891</v>
      </c>
      <c r="F1593" s="182" t="s">
        <v>1901</v>
      </c>
      <c r="G1593" s="182" t="s">
        <v>1285</v>
      </c>
      <c r="H1593" s="191"/>
      <c r="I1593" s="195"/>
    </row>
    <row r="1594" spans="1:9" ht="15.75" customHeight="1" thickBot="1">
      <c r="A1594" s="215"/>
      <c r="B1594" s="227" t="s">
        <v>1416</v>
      </c>
      <c r="C1594" s="227"/>
      <c r="D1594" s="227"/>
      <c r="E1594" s="227"/>
      <c r="F1594" s="198"/>
      <c r="G1594" s="198"/>
      <c r="H1594" s="198"/>
      <c r="I1594" s="199"/>
    </row>
    <row r="1595" spans="1:9" ht="15" thickBot="1">
      <c r="A1595" s="212"/>
      <c r="B1595" s="223" t="s">
        <v>566</v>
      </c>
      <c r="C1595" s="210"/>
      <c r="D1595" s="210"/>
      <c r="E1595" s="231"/>
      <c r="F1595" s="175"/>
      <c r="G1595" s="175"/>
      <c r="H1595" s="177"/>
      <c r="I1595" s="190"/>
    </row>
    <row r="1596" spans="1:9" ht="15" thickBot="1">
      <c r="A1596" s="216" t="s">
        <v>406</v>
      </c>
      <c r="B1596" s="216" t="s">
        <v>567</v>
      </c>
      <c r="C1596" s="216"/>
      <c r="D1596" s="216"/>
      <c r="E1596" s="236" t="s">
        <v>891</v>
      </c>
      <c r="F1596" s="182" t="s">
        <v>914</v>
      </c>
      <c r="G1596" s="182"/>
      <c r="H1596" s="192"/>
      <c r="I1596" s="190"/>
    </row>
    <row r="1597" spans="1:9" ht="29.25" thickBot="1">
      <c r="A1597" s="216" t="s">
        <v>568</v>
      </c>
      <c r="B1597" s="216" t="s">
        <v>569</v>
      </c>
      <c r="C1597" s="216" t="s">
        <v>570</v>
      </c>
      <c r="D1597" s="216" t="s">
        <v>297</v>
      </c>
      <c r="E1597" s="236" t="s">
        <v>891</v>
      </c>
      <c r="F1597" s="182">
        <v>4</v>
      </c>
      <c r="G1597" s="182" t="s">
        <v>465</v>
      </c>
      <c r="H1597" s="191" t="s">
        <v>1220</v>
      </c>
      <c r="I1597" s="190"/>
    </row>
    <row r="1598" spans="1:9" ht="60" thickBot="1">
      <c r="A1598" s="216" t="s">
        <v>1221</v>
      </c>
      <c r="B1598" s="216" t="s">
        <v>1222</v>
      </c>
      <c r="C1598" s="216" t="s">
        <v>1223</v>
      </c>
      <c r="D1598" s="216" t="s">
        <v>1224</v>
      </c>
      <c r="E1598" s="236" t="s">
        <v>891</v>
      </c>
      <c r="F1598" s="182">
        <v>12</v>
      </c>
      <c r="G1598" s="182" t="s">
        <v>468</v>
      </c>
      <c r="H1598" s="191" t="s">
        <v>1220</v>
      </c>
      <c r="I1598" s="190"/>
    </row>
    <row r="1599" spans="1:9" ht="15" thickBot="1">
      <c r="A1599" s="216" t="s">
        <v>1225</v>
      </c>
      <c r="B1599" s="216" t="s">
        <v>1226</v>
      </c>
      <c r="C1599" s="216"/>
      <c r="D1599" s="216"/>
      <c r="E1599" s="236" t="s">
        <v>916</v>
      </c>
      <c r="F1599" s="182" t="s">
        <v>914</v>
      </c>
      <c r="G1599" s="182"/>
      <c r="H1599" s="193"/>
      <c r="I1599" s="190"/>
    </row>
    <row r="1600" spans="1:9" ht="72" thickBot="1">
      <c r="A1600" s="216" t="s">
        <v>1227</v>
      </c>
      <c r="B1600" s="216" t="s">
        <v>1228</v>
      </c>
      <c r="C1600" s="216" t="s">
        <v>1229</v>
      </c>
      <c r="D1600" s="216" t="s">
        <v>1224</v>
      </c>
      <c r="E1600" s="236" t="s">
        <v>891</v>
      </c>
      <c r="F1600" s="182">
        <v>4</v>
      </c>
      <c r="G1600" s="182" t="s">
        <v>473</v>
      </c>
      <c r="H1600" s="191" t="s">
        <v>1220</v>
      </c>
      <c r="I1600" s="190"/>
    </row>
    <row r="1601" spans="1:9" ht="57.75" thickBot="1">
      <c r="A1601" s="216" t="s">
        <v>1230</v>
      </c>
      <c r="B1601" s="216" t="s">
        <v>1231</v>
      </c>
      <c r="C1601" s="216" t="s">
        <v>1232</v>
      </c>
      <c r="D1601" s="216" t="s">
        <v>1122</v>
      </c>
      <c r="E1601" s="236" t="s">
        <v>891</v>
      </c>
      <c r="F1601" s="182">
        <v>4</v>
      </c>
      <c r="G1601" s="182" t="s">
        <v>1233</v>
      </c>
      <c r="H1601" s="191" t="s">
        <v>1220</v>
      </c>
      <c r="I1601" s="190"/>
    </row>
    <row r="1602" spans="1:9" ht="45.75" thickBot="1">
      <c r="A1602" s="216" t="s">
        <v>1234</v>
      </c>
      <c r="B1602" s="216" t="s">
        <v>1235</v>
      </c>
      <c r="C1602" s="216" t="s">
        <v>1236</v>
      </c>
      <c r="D1602" s="216" t="s">
        <v>1237</v>
      </c>
      <c r="E1602" s="236" t="s">
        <v>891</v>
      </c>
      <c r="F1602" s="182">
        <v>20</v>
      </c>
      <c r="G1602" s="182" t="s">
        <v>1238</v>
      </c>
      <c r="H1602" s="191" t="s">
        <v>1220</v>
      </c>
      <c r="I1602" s="190"/>
    </row>
    <row r="1603" spans="1:9" ht="45.75" thickBot="1">
      <c r="A1603" s="216" t="s">
        <v>1239</v>
      </c>
      <c r="B1603" s="216" t="s">
        <v>1240</v>
      </c>
      <c r="C1603" s="216" t="s">
        <v>1241</v>
      </c>
      <c r="D1603" s="216" t="s">
        <v>1237</v>
      </c>
      <c r="E1603" s="236" t="s">
        <v>891</v>
      </c>
      <c r="F1603" s="182">
        <v>20</v>
      </c>
      <c r="G1603" s="182" t="s">
        <v>1238</v>
      </c>
      <c r="H1603" s="191" t="s">
        <v>1220</v>
      </c>
      <c r="I1603" s="190"/>
    </row>
    <row r="1604" spans="1:9" ht="60" thickBot="1">
      <c r="A1604" s="216" t="s">
        <v>1242</v>
      </c>
      <c r="B1604" s="216" t="s">
        <v>1243</v>
      </c>
      <c r="C1604" s="216" t="s">
        <v>1244</v>
      </c>
      <c r="D1604" s="216" t="s">
        <v>1237</v>
      </c>
      <c r="E1604" s="236" t="s">
        <v>891</v>
      </c>
      <c r="F1604" s="182">
        <v>20</v>
      </c>
      <c r="G1604" s="182" t="s">
        <v>1238</v>
      </c>
      <c r="H1604" s="191" t="s">
        <v>1220</v>
      </c>
      <c r="I1604" s="190"/>
    </row>
    <row r="1605" spans="1:9" ht="29.25" thickBot="1">
      <c r="A1605" s="216" t="s">
        <v>1245</v>
      </c>
      <c r="B1605" s="216" t="s">
        <v>1246</v>
      </c>
      <c r="C1605" s="216" t="s">
        <v>1247</v>
      </c>
      <c r="D1605" s="216" t="s">
        <v>1237</v>
      </c>
      <c r="E1605" s="236" t="s">
        <v>891</v>
      </c>
      <c r="F1605" s="182">
        <v>4</v>
      </c>
      <c r="G1605" s="182" t="s">
        <v>1248</v>
      </c>
      <c r="H1605" s="191" t="s">
        <v>1220</v>
      </c>
      <c r="I1605" s="190"/>
    </row>
    <row r="1606" spans="1:9" ht="29.25" thickBot="1">
      <c r="A1606" s="216" t="s">
        <v>1249</v>
      </c>
      <c r="B1606" s="216" t="s">
        <v>1250</v>
      </c>
      <c r="C1606" s="216" t="s">
        <v>1251</v>
      </c>
      <c r="D1606" s="216" t="s">
        <v>1237</v>
      </c>
      <c r="E1606" s="236" t="s">
        <v>891</v>
      </c>
      <c r="F1606" s="182">
        <v>4</v>
      </c>
      <c r="G1606" s="182" t="s">
        <v>1248</v>
      </c>
      <c r="H1606" s="191" t="s">
        <v>1220</v>
      </c>
      <c r="I1606" s="190"/>
    </row>
    <row r="1607" spans="1:9" ht="29.25" thickBot="1">
      <c r="A1607" s="216" t="s">
        <v>1252</v>
      </c>
      <c r="B1607" s="216" t="s">
        <v>212</v>
      </c>
      <c r="C1607" s="216" t="s">
        <v>1254</v>
      </c>
      <c r="D1607" s="216" t="s">
        <v>1237</v>
      </c>
      <c r="E1607" s="236" t="s">
        <v>891</v>
      </c>
      <c r="F1607" s="182">
        <v>12</v>
      </c>
      <c r="G1607" s="182" t="s">
        <v>1248</v>
      </c>
      <c r="H1607" s="191" t="s">
        <v>1220</v>
      </c>
      <c r="I1607" s="190"/>
    </row>
    <row r="1608" spans="1:9" ht="29.25" thickBot="1">
      <c r="A1608" s="216" t="s">
        <v>1255</v>
      </c>
      <c r="B1608" s="216" t="s">
        <v>1256</v>
      </c>
      <c r="C1608" s="216" t="s">
        <v>1257</v>
      </c>
      <c r="D1608" s="216" t="s">
        <v>1237</v>
      </c>
      <c r="E1608" s="236" t="s">
        <v>891</v>
      </c>
      <c r="F1608" s="182">
        <v>8</v>
      </c>
      <c r="G1608" s="182" t="s">
        <v>1238</v>
      </c>
      <c r="H1608" s="191" t="s">
        <v>1220</v>
      </c>
      <c r="I1608" s="190"/>
    </row>
    <row r="1609" spans="1:9" ht="15" thickBot="1">
      <c r="A1609" s="212"/>
      <c r="B1609" s="223" t="s">
        <v>1868</v>
      </c>
      <c r="C1609" s="210"/>
      <c r="D1609" s="210"/>
      <c r="E1609" s="231"/>
      <c r="F1609" s="175"/>
      <c r="G1609" s="175"/>
      <c r="H1609" s="177"/>
      <c r="I1609" s="190"/>
    </row>
    <row r="1610" spans="1:9" ht="74.25" thickBot="1">
      <c r="A1610" s="216" t="s">
        <v>406</v>
      </c>
      <c r="B1610" s="216" t="s">
        <v>283</v>
      </c>
      <c r="C1610" s="216" t="s">
        <v>1263</v>
      </c>
      <c r="D1610" s="216" t="s">
        <v>633</v>
      </c>
      <c r="E1610" s="236" t="s">
        <v>1359</v>
      </c>
      <c r="F1610" s="194" t="s">
        <v>1417</v>
      </c>
      <c r="G1610" s="182" t="s">
        <v>1265</v>
      </c>
      <c r="H1610" s="191"/>
      <c r="I1610" s="190"/>
    </row>
    <row r="1611" spans="1:9" ht="74.25" thickBot="1">
      <c r="A1611" s="216" t="s">
        <v>1225</v>
      </c>
      <c r="B1611" s="216" t="s">
        <v>1410</v>
      </c>
      <c r="C1611" s="216" t="s">
        <v>1267</v>
      </c>
      <c r="D1611" s="216" t="s">
        <v>633</v>
      </c>
      <c r="E1611" s="236" t="s">
        <v>1359</v>
      </c>
      <c r="F1611" s="194" t="s">
        <v>1417</v>
      </c>
      <c r="G1611" s="182" t="s">
        <v>1269</v>
      </c>
      <c r="H1611" s="191"/>
      <c r="I1611" s="190"/>
    </row>
    <row r="1612" spans="1:9" ht="15" thickBot="1">
      <c r="A1612" s="212"/>
      <c r="B1612" s="223" t="s">
        <v>1278</v>
      </c>
      <c r="C1612" s="210"/>
      <c r="D1612" s="210"/>
      <c r="E1612" s="231"/>
      <c r="F1612" s="175"/>
      <c r="G1612" s="175"/>
      <c r="H1612" s="177"/>
      <c r="I1612" s="190"/>
    </row>
    <row r="1613" spans="1:9" ht="43.5" thickBot="1">
      <c r="A1613" s="216" t="s">
        <v>406</v>
      </c>
      <c r="B1613" s="216" t="s">
        <v>1279</v>
      </c>
      <c r="C1613" s="216" t="s">
        <v>1280</v>
      </c>
      <c r="D1613" s="216" t="s">
        <v>1224</v>
      </c>
      <c r="E1613" s="236" t="s">
        <v>891</v>
      </c>
      <c r="F1613" s="182" t="s">
        <v>1974</v>
      </c>
      <c r="G1613" s="182" t="s">
        <v>469</v>
      </c>
      <c r="H1613" s="191"/>
      <c r="I1613" s="190"/>
    </row>
    <row r="1614" spans="1:9" ht="29.25" thickBot="1">
      <c r="A1614" s="216" t="s">
        <v>1225</v>
      </c>
      <c r="B1614" s="216" t="s">
        <v>1281</v>
      </c>
      <c r="C1614" s="216" t="s">
        <v>390</v>
      </c>
      <c r="D1614" s="216" t="s">
        <v>1224</v>
      </c>
      <c r="E1614" s="236" t="s">
        <v>891</v>
      </c>
      <c r="F1614" s="182" t="s">
        <v>1301</v>
      </c>
      <c r="G1614" s="182" t="s">
        <v>419</v>
      </c>
      <c r="H1614" s="191"/>
      <c r="I1614" s="195"/>
    </row>
    <row r="1615" spans="1:9" ht="15.75" customHeight="1" thickBot="1">
      <c r="A1615" s="215"/>
      <c r="B1615" s="227" t="s">
        <v>1418</v>
      </c>
      <c r="C1615" s="227"/>
      <c r="D1615" s="227"/>
      <c r="E1615" s="227"/>
      <c r="F1615" s="198"/>
      <c r="G1615" s="198"/>
      <c r="H1615" s="198"/>
      <c r="I1615" s="199"/>
    </row>
    <row r="1616" spans="1:9" ht="15" thickBot="1">
      <c r="A1616" s="212"/>
      <c r="B1616" s="223" t="s">
        <v>566</v>
      </c>
      <c r="C1616" s="210"/>
      <c r="D1616" s="210"/>
      <c r="E1616" s="231"/>
      <c r="F1616" s="175"/>
      <c r="G1616" s="175"/>
      <c r="H1616" s="177"/>
      <c r="I1616" s="190"/>
    </row>
    <row r="1617" spans="1:9" ht="15" thickBot="1">
      <c r="A1617" s="216" t="s">
        <v>406</v>
      </c>
      <c r="B1617" s="216" t="s">
        <v>1419</v>
      </c>
      <c r="C1617" s="216"/>
      <c r="D1617" s="216"/>
      <c r="E1617" s="236" t="s">
        <v>891</v>
      </c>
      <c r="F1617" s="182" t="s">
        <v>914</v>
      </c>
      <c r="G1617" s="182"/>
      <c r="H1617" s="192"/>
      <c r="I1617" s="190"/>
    </row>
    <row r="1618" spans="1:9" ht="29.25" thickBot="1">
      <c r="A1618" s="216" t="s">
        <v>568</v>
      </c>
      <c r="B1618" s="216" t="s">
        <v>569</v>
      </c>
      <c r="C1618" s="216" t="s">
        <v>570</v>
      </c>
      <c r="D1618" s="216" t="s">
        <v>297</v>
      </c>
      <c r="E1618" s="236" t="s">
        <v>891</v>
      </c>
      <c r="F1618" s="182">
        <v>4</v>
      </c>
      <c r="G1618" s="182" t="s">
        <v>465</v>
      </c>
      <c r="H1618" s="191" t="s">
        <v>1220</v>
      </c>
      <c r="I1618" s="190"/>
    </row>
    <row r="1619" spans="1:9" ht="60" thickBot="1">
      <c r="A1619" s="216" t="s">
        <v>1221</v>
      </c>
      <c r="B1619" s="216" t="s">
        <v>1222</v>
      </c>
      <c r="C1619" s="216" t="s">
        <v>1223</v>
      </c>
      <c r="D1619" s="216" t="s">
        <v>1224</v>
      </c>
      <c r="E1619" s="236" t="s">
        <v>891</v>
      </c>
      <c r="F1619" s="182">
        <v>12</v>
      </c>
      <c r="G1619" s="182" t="s">
        <v>468</v>
      </c>
      <c r="H1619" s="191" t="s">
        <v>1220</v>
      </c>
      <c r="I1619" s="190"/>
    </row>
    <row r="1620" spans="1:9" ht="15" thickBot="1">
      <c r="A1620" s="216" t="s">
        <v>1225</v>
      </c>
      <c r="B1620" s="216" t="s">
        <v>1226</v>
      </c>
      <c r="C1620" s="216"/>
      <c r="D1620" s="216"/>
      <c r="E1620" s="236" t="s">
        <v>916</v>
      </c>
      <c r="F1620" s="182" t="s">
        <v>914</v>
      </c>
      <c r="G1620" s="182"/>
      <c r="H1620" s="193"/>
      <c r="I1620" s="190"/>
    </row>
    <row r="1621" spans="1:9" ht="72" thickBot="1">
      <c r="A1621" s="216" t="s">
        <v>1227</v>
      </c>
      <c r="B1621" s="216" t="s">
        <v>1228</v>
      </c>
      <c r="C1621" s="216" t="s">
        <v>1229</v>
      </c>
      <c r="D1621" s="216" t="s">
        <v>1224</v>
      </c>
      <c r="E1621" s="236" t="s">
        <v>891</v>
      </c>
      <c r="F1621" s="182">
        <v>4</v>
      </c>
      <c r="G1621" s="182" t="s">
        <v>473</v>
      </c>
      <c r="H1621" s="191" t="s">
        <v>1220</v>
      </c>
      <c r="I1621" s="190"/>
    </row>
    <row r="1622" spans="1:9" ht="57.75" thickBot="1">
      <c r="A1622" s="216" t="s">
        <v>1230</v>
      </c>
      <c r="B1622" s="216" t="s">
        <v>1231</v>
      </c>
      <c r="C1622" s="216" t="s">
        <v>1232</v>
      </c>
      <c r="D1622" s="216" t="s">
        <v>1122</v>
      </c>
      <c r="E1622" s="236" t="s">
        <v>891</v>
      </c>
      <c r="F1622" s="182">
        <v>4</v>
      </c>
      <c r="G1622" s="182" t="s">
        <v>1233</v>
      </c>
      <c r="H1622" s="191" t="s">
        <v>1220</v>
      </c>
      <c r="I1622" s="190"/>
    </row>
    <row r="1623" spans="1:9" ht="45.75" thickBot="1">
      <c r="A1623" s="216" t="s">
        <v>1234</v>
      </c>
      <c r="B1623" s="216" t="s">
        <v>1235</v>
      </c>
      <c r="C1623" s="216" t="s">
        <v>1236</v>
      </c>
      <c r="D1623" s="216" t="s">
        <v>1237</v>
      </c>
      <c r="E1623" s="236" t="s">
        <v>891</v>
      </c>
      <c r="F1623" s="182">
        <v>20</v>
      </c>
      <c r="G1623" s="182" t="s">
        <v>1238</v>
      </c>
      <c r="H1623" s="191" t="s">
        <v>1220</v>
      </c>
      <c r="I1623" s="190"/>
    </row>
    <row r="1624" spans="1:9" ht="45.75" thickBot="1">
      <c r="A1624" s="216" t="s">
        <v>1239</v>
      </c>
      <c r="B1624" s="216" t="s">
        <v>1240</v>
      </c>
      <c r="C1624" s="216" t="s">
        <v>1241</v>
      </c>
      <c r="D1624" s="216" t="s">
        <v>1237</v>
      </c>
      <c r="E1624" s="236" t="s">
        <v>891</v>
      </c>
      <c r="F1624" s="182">
        <v>20</v>
      </c>
      <c r="G1624" s="182" t="s">
        <v>1238</v>
      </c>
      <c r="H1624" s="191" t="s">
        <v>1220</v>
      </c>
      <c r="I1624" s="190"/>
    </row>
    <row r="1625" spans="1:9" ht="60" thickBot="1">
      <c r="A1625" s="216" t="s">
        <v>1242</v>
      </c>
      <c r="B1625" s="216" t="s">
        <v>1243</v>
      </c>
      <c r="C1625" s="216" t="s">
        <v>1244</v>
      </c>
      <c r="D1625" s="216" t="s">
        <v>1237</v>
      </c>
      <c r="E1625" s="236" t="s">
        <v>891</v>
      </c>
      <c r="F1625" s="182">
        <v>20</v>
      </c>
      <c r="G1625" s="182" t="s">
        <v>1238</v>
      </c>
      <c r="H1625" s="191" t="s">
        <v>1220</v>
      </c>
      <c r="I1625" s="190"/>
    </row>
    <row r="1626" spans="1:9" ht="29.25" thickBot="1">
      <c r="A1626" s="216" t="s">
        <v>1245</v>
      </c>
      <c r="B1626" s="216" t="s">
        <v>1246</v>
      </c>
      <c r="C1626" s="216" t="s">
        <v>1247</v>
      </c>
      <c r="D1626" s="216" t="s">
        <v>1237</v>
      </c>
      <c r="E1626" s="236" t="s">
        <v>891</v>
      </c>
      <c r="F1626" s="182">
        <v>4</v>
      </c>
      <c r="G1626" s="182" t="s">
        <v>1248</v>
      </c>
      <c r="H1626" s="191" t="s">
        <v>1220</v>
      </c>
      <c r="I1626" s="190"/>
    </row>
    <row r="1627" spans="1:9" ht="29.25" thickBot="1">
      <c r="A1627" s="216" t="s">
        <v>1249</v>
      </c>
      <c r="B1627" s="216" t="s">
        <v>1250</v>
      </c>
      <c r="C1627" s="216" t="s">
        <v>1251</v>
      </c>
      <c r="D1627" s="216" t="s">
        <v>1237</v>
      </c>
      <c r="E1627" s="236" t="s">
        <v>891</v>
      </c>
      <c r="F1627" s="182">
        <v>4</v>
      </c>
      <c r="G1627" s="182" t="s">
        <v>1248</v>
      </c>
      <c r="H1627" s="191" t="s">
        <v>1220</v>
      </c>
      <c r="I1627" s="190"/>
    </row>
    <row r="1628" spans="1:9" ht="29.25" thickBot="1">
      <c r="A1628" s="216" t="s">
        <v>1252</v>
      </c>
      <c r="B1628" s="216" t="s">
        <v>212</v>
      </c>
      <c r="C1628" s="216" t="s">
        <v>1254</v>
      </c>
      <c r="D1628" s="216" t="s">
        <v>1237</v>
      </c>
      <c r="E1628" s="236" t="s">
        <v>891</v>
      </c>
      <c r="F1628" s="182">
        <v>12</v>
      </c>
      <c r="G1628" s="182" t="s">
        <v>1248</v>
      </c>
      <c r="H1628" s="191" t="s">
        <v>1220</v>
      </c>
      <c r="I1628" s="190"/>
    </row>
    <row r="1629" spans="1:9" ht="29.25" thickBot="1">
      <c r="A1629" s="216" t="s">
        <v>1255</v>
      </c>
      <c r="B1629" s="216" t="s">
        <v>1256</v>
      </c>
      <c r="C1629" s="216" t="s">
        <v>1257</v>
      </c>
      <c r="D1629" s="216" t="s">
        <v>1237</v>
      </c>
      <c r="E1629" s="236" t="s">
        <v>891</v>
      </c>
      <c r="F1629" s="182">
        <v>8</v>
      </c>
      <c r="G1629" s="182" t="s">
        <v>1238</v>
      </c>
      <c r="H1629" s="191" t="s">
        <v>1220</v>
      </c>
      <c r="I1629" s="190"/>
    </row>
    <row r="1630" spans="1:9" ht="43.5" thickBot="1">
      <c r="A1630" s="216" t="s">
        <v>1258</v>
      </c>
      <c r="B1630" s="216" t="s">
        <v>1259</v>
      </c>
      <c r="C1630" s="224" t="s">
        <v>1260</v>
      </c>
      <c r="D1630" s="216" t="s">
        <v>1261</v>
      </c>
      <c r="E1630" s="236" t="s">
        <v>891</v>
      </c>
      <c r="F1630" s="182" t="s">
        <v>1862</v>
      </c>
      <c r="G1630" s="182" t="s">
        <v>473</v>
      </c>
      <c r="H1630" s="193"/>
      <c r="I1630" s="190"/>
    </row>
    <row r="1631" spans="1:9" ht="15" thickBot="1">
      <c r="A1631" s="212"/>
      <c r="B1631" s="223" t="s">
        <v>1868</v>
      </c>
      <c r="C1631" s="210"/>
      <c r="D1631" s="210"/>
      <c r="E1631" s="231"/>
      <c r="F1631" s="175"/>
      <c r="G1631" s="175"/>
      <c r="H1631" s="177"/>
      <c r="I1631" s="190"/>
    </row>
    <row r="1632" spans="1:9" ht="74.25" thickBot="1">
      <c r="A1632" s="216" t="s">
        <v>406</v>
      </c>
      <c r="B1632" s="216" t="s">
        <v>283</v>
      </c>
      <c r="C1632" s="216" t="s">
        <v>1263</v>
      </c>
      <c r="D1632" s="216" t="s">
        <v>633</v>
      </c>
      <c r="E1632" s="236" t="s">
        <v>1359</v>
      </c>
      <c r="F1632" s="194" t="s">
        <v>1420</v>
      </c>
      <c r="G1632" s="182" t="s">
        <v>1265</v>
      </c>
      <c r="H1632" s="191"/>
      <c r="I1632" s="190"/>
    </row>
    <row r="1633" spans="1:9" ht="74.25" thickBot="1">
      <c r="A1633" s="216" t="s">
        <v>1225</v>
      </c>
      <c r="B1633" s="216" t="s">
        <v>1410</v>
      </c>
      <c r="C1633" s="216" t="s">
        <v>1267</v>
      </c>
      <c r="D1633" s="216" t="s">
        <v>633</v>
      </c>
      <c r="E1633" s="236" t="s">
        <v>1359</v>
      </c>
      <c r="F1633" s="194" t="s">
        <v>1421</v>
      </c>
      <c r="G1633" s="182" t="s">
        <v>1269</v>
      </c>
      <c r="H1633" s="191"/>
      <c r="I1633" s="190"/>
    </row>
    <row r="1634" spans="1:9" ht="60" thickBot="1">
      <c r="A1634" s="216" t="s">
        <v>1258</v>
      </c>
      <c r="B1634" s="216" t="s">
        <v>221</v>
      </c>
      <c r="C1634" s="216" t="s">
        <v>1275</v>
      </c>
      <c r="D1634" s="216" t="s">
        <v>633</v>
      </c>
      <c r="E1634" s="236" t="s">
        <v>1359</v>
      </c>
      <c r="F1634" s="182" t="s">
        <v>1288</v>
      </c>
      <c r="G1634" s="182" t="s">
        <v>1277</v>
      </c>
      <c r="H1634" s="191"/>
      <c r="I1634" s="190"/>
    </row>
    <row r="1635" spans="1:9" ht="15" thickBot="1">
      <c r="A1635" s="212"/>
      <c r="B1635" s="223" t="s">
        <v>1278</v>
      </c>
      <c r="C1635" s="210"/>
      <c r="D1635" s="210"/>
      <c r="E1635" s="231"/>
      <c r="F1635" s="175"/>
      <c r="G1635" s="175"/>
      <c r="H1635" s="177"/>
      <c r="I1635" s="190"/>
    </row>
    <row r="1636" spans="1:9" ht="43.5" thickBot="1">
      <c r="A1636" s="216" t="s">
        <v>406</v>
      </c>
      <c r="B1636" s="216" t="s">
        <v>1279</v>
      </c>
      <c r="C1636" s="216" t="s">
        <v>1280</v>
      </c>
      <c r="D1636" s="216" t="s">
        <v>1224</v>
      </c>
      <c r="E1636" s="236" t="s">
        <v>891</v>
      </c>
      <c r="F1636" s="182" t="s">
        <v>225</v>
      </c>
      <c r="G1636" s="182" t="s">
        <v>469</v>
      </c>
      <c r="H1636" s="191"/>
      <c r="I1636" s="190"/>
    </row>
    <row r="1637" spans="1:9" ht="29.25" thickBot="1">
      <c r="A1637" s="216" t="s">
        <v>1225</v>
      </c>
      <c r="B1637" s="216" t="s">
        <v>1281</v>
      </c>
      <c r="C1637" s="216" t="s">
        <v>390</v>
      </c>
      <c r="D1637" s="216" t="s">
        <v>1224</v>
      </c>
      <c r="E1637" s="236" t="s">
        <v>891</v>
      </c>
      <c r="F1637" s="182" t="s">
        <v>1993</v>
      </c>
      <c r="G1637" s="182" t="s">
        <v>419</v>
      </c>
      <c r="H1637" s="191"/>
      <c r="I1637" s="190"/>
    </row>
    <row r="1638" spans="1:9" ht="31.5" thickBot="1">
      <c r="A1638" s="216" t="s">
        <v>1258</v>
      </c>
      <c r="B1638" s="216" t="s">
        <v>227</v>
      </c>
      <c r="C1638" s="216" t="s">
        <v>1283</v>
      </c>
      <c r="D1638" s="216" t="s">
        <v>1284</v>
      </c>
      <c r="E1638" s="236" t="s">
        <v>891</v>
      </c>
      <c r="F1638" s="182" t="s">
        <v>1901</v>
      </c>
      <c r="G1638" s="182" t="s">
        <v>1285</v>
      </c>
      <c r="H1638" s="191"/>
      <c r="I1638" s="195"/>
    </row>
    <row r="1639" spans="1:9" ht="15.75" customHeight="1" thickBot="1">
      <c r="A1639" s="215"/>
      <c r="B1639" s="227" t="s">
        <v>1422</v>
      </c>
      <c r="C1639" s="227"/>
      <c r="D1639" s="227"/>
      <c r="E1639" s="227"/>
      <c r="F1639" s="198"/>
      <c r="G1639" s="198"/>
      <c r="H1639" s="198"/>
      <c r="I1639" s="199"/>
    </row>
    <row r="1640" spans="1:9" ht="15" thickBot="1">
      <c r="A1640" s="212"/>
      <c r="B1640" s="223" t="s">
        <v>566</v>
      </c>
      <c r="C1640" s="210"/>
      <c r="D1640" s="210"/>
      <c r="E1640" s="231"/>
      <c r="F1640" s="175"/>
      <c r="G1640" s="175"/>
      <c r="H1640" s="177"/>
      <c r="I1640" s="190"/>
    </row>
    <row r="1641" spans="1:9" ht="15" thickBot="1">
      <c r="A1641" s="216" t="s">
        <v>406</v>
      </c>
      <c r="B1641" s="216" t="s">
        <v>1419</v>
      </c>
      <c r="C1641" s="216"/>
      <c r="D1641" s="216"/>
      <c r="E1641" s="236" t="s">
        <v>891</v>
      </c>
      <c r="F1641" s="182" t="s">
        <v>914</v>
      </c>
      <c r="G1641" s="182"/>
      <c r="H1641" s="192"/>
      <c r="I1641" s="190"/>
    </row>
    <row r="1642" spans="1:9" ht="29.25" thickBot="1">
      <c r="A1642" s="216" t="s">
        <v>568</v>
      </c>
      <c r="B1642" s="216" t="s">
        <v>569</v>
      </c>
      <c r="C1642" s="216" t="s">
        <v>570</v>
      </c>
      <c r="D1642" s="216" t="s">
        <v>297</v>
      </c>
      <c r="E1642" s="236" t="s">
        <v>891</v>
      </c>
      <c r="F1642" s="182">
        <v>4</v>
      </c>
      <c r="G1642" s="182" t="s">
        <v>465</v>
      </c>
      <c r="H1642" s="191" t="s">
        <v>1220</v>
      </c>
      <c r="I1642" s="190"/>
    </row>
    <row r="1643" spans="1:9" ht="60" thickBot="1">
      <c r="A1643" s="216" t="s">
        <v>1221</v>
      </c>
      <c r="B1643" s="216" t="s">
        <v>1222</v>
      </c>
      <c r="C1643" s="216" t="s">
        <v>1223</v>
      </c>
      <c r="D1643" s="216" t="s">
        <v>1224</v>
      </c>
      <c r="E1643" s="236" t="s">
        <v>891</v>
      </c>
      <c r="F1643" s="182">
        <v>12</v>
      </c>
      <c r="G1643" s="182" t="s">
        <v>468</v>
      </c>
      <c r="H1643" s="191" t="s">
        <v>1220</v>
      </c>
      <c r="I1643" s="190"/>
    </row>
    <row r="1644" spans="1:9" ht="15" thickBot="1">
      <c r="A1644" s="216" t="s">
        <v>1225</v>
      </c>
      <c r="B1644" s="216" t="s">
        <v>1226</v>
      </c>
      <c r="C1644" s="216"/>
      <c r="D1644" s="216"/>
      <c r="E1644" s="236" t="s">
        <v>916</v>
      </c>
      <c r="F1644" s="182" t="s">
        <v>914</v>
      </c>
      <c r="G1644" s="182"/>
      <c r="H1644" s="193"/>
      <c r="I1644" s="190"/>
    </row>
    <row r="1645" spans="1:9" ht="72" thickBot="1">
      <c r="A1645" s="216" t="s">
        <v>1227</v>
      </c>
      <c r="B1645" s="216" t="s">
        <v>1228</v>
      </c>
      <c r="C1645" s="216" t="s">
        <v>1229</v>
      </c>
      <c r="D1645" s="216" t="s">
        <v>1224</v>
      </c>
      <c r="E1645" s="236" t="s">
        <v>891</v>
      </c>
      <c r="F1645" s="182">
        <v>4</v>
      </c>
      <c r="G1645" s="182" t="s">
        <v>473</v>
      </c>
      <c r="H1645" s="191" t="s">
        <v>1220</v>
      </c>
      <c r="I1645" s="190"/>
    </row>
    <row r="1646" spans="1:9" ht="57.75" thickBot="1">
      <c r="A1646" s="216" t="s">
        <v>1230</v>
      </c>
      <c r="B1646" s="216" t="s">
        <v>1231</v>
      </c>
      <c r="C1646" s="216" t="s">
        <v>1232</v>
      </c>
      <c r="D1646" s="216" t="s">
        <v>1122</v>
      </c>
      <c r="E1646" s="236" t="s">
        <v>891</v>
      </c>
      <c r="F1646" s="182">
        <v>4</v>
      </c>
      <c r="G1646" s="182" t="s">
        <v>1233</v>
      </c>
      <c r="H1646" s="191" t="s">
        <v>1220</v>
      </c>
      <c r="I1646" s="190"/>
    </row>
    <row r="1647" spans="1:9" ht="45.75" thickBot="1">
      <c r="A1647" s="216" t="s">
        <v>1234</v>
      </c>
      <c r="B1647" s="216" t="s">
        <v>1235</v>
      </c>
      <c r="C1647" s="216" t="s">
        <v>1236</v>
      </c>
      <c r="D1647" s="216" t="s">
        <v>1237</v>
      </c>
      <c r="E1647" s="236" t="s">
        <v>891</v>
      </c>
      <c r="F1647" s="182">
        <v>20</v>
      </c>
      <c r="G1647" s="182" t="s">
        <v>1238</v>
      </c>
      <c r="H1647" s="191" t="s">
        <v>1220</v>
      </c>
      <c r="I1647" s="190"/>
    </row>
    <row r="1648" spans="1:9" ht="45.75" thickBot="1">
      <c r="A1648" s="216" t="s">
        <v>1239</v>
      </c>
      <c r="B1648" s="216" t="s">
        <v>1240</v>
      </c>
      <c r="C1648" s="216" t="s">
        <v>1241</v>
      </c>
      <c r="D1648" s="216" t="s">
        <v>1237</v>
      </c>
      <c r="E1648" s="236" t="s">
        <v>891</v>
      </c>
      <c r="F1648" s="182">
        <v>20</v>
      </c>
      <c r="G1648" s="182" t="s">
        <v>1238</v>
      </c>
      <c r="H1648" s="191" t="s">
        <v>1220</v>
      </c>
      <c r="I1648" s="190"/>
    </row>
    <row r="1649" spans="1:10" ht="60" thickBot="1">
      <c r="A1649" s="216" t="s">
        <v>1242</v>
      </c>
      <c r="B1649" s="216" t="s">
        <v>1243</v>
      </c>
      <c r="C1649" s="216" t="s">
        <v>1244</v>
      </c>
      <c r="D1649" s="216" t="s">
        <v>1237</v>
      </c>
      <c r="E1649" s="236" t="s">
        <v>891</v>
      </c>
      <c r="F1649" s="182">
        <v>20</v>
      </c>
      <c r="G1649" s="182" t="s">
        <v>1238</v>
      </c>
      <c r="H1649" s="191" t="s">
        <v>1220</v>
      </c>
      <c r="I1649" s="190"/>
    </row>
    <row r="1650" spans="1:10" ht="29.25" thickBot="1">
      <c r="A1650" s="216" t="s">
        <v>1245</v>
      </c>
      <c r="B1650" s="216" t="s">
        <v>1246</v>
      </c>
      <c r="C1650" s="216" t="s">
        <v>1247</v>
      </c>
      <c r="D1650" s="216" t="s">
        <v>1237</v>
      </c>
      <c r="E1650" s="236" t="s">
        <v>891</v>
      </c>
      <c r="F1650" s="182">
        <v>4</v>
      </c>
      <c r="G1650" s="182" t="s">
        <v>1248</v>
      </c>
      <c r="H1650" s="191" t="s">
        <v>1220</v>
      </c>
      <c r="I1650" s="190"/>
    </row>
    <row r="1651" spans="1:10" ht="29.25" thickBot="1">
      <c r="A1651" s="216" t="s">
        <v>1249</v>
      </c>
      <c r="B1651" s="216" t="s">
        <v>1250</v>
      </c>
      <c r="C1651" s="216" t="s">
        <v>1251</v>
      </c>
      <c r="D1651" s="216" t="s">
        <v>1237</v>
      </c>
      <c r="E1651" s="236" t="s">
        <v>891</v>
      </c>
      <c r="F1651" s="182">
        <v>4</v>
      </c>
      <c r="G1651" s="182" t="s">
        <v>1248</v>
      </c>
      <c r="H1651" s="191" t="s">
        <v>1220</v>
      </c>
      <c r="I1651" s="190"/>
    </row>
    <row r="1652" spans="1:10" ht="29.25" thickBot="1">
      <c r="A1652" s="216" t="s">
        <v>1252</v>
      </c>
      <c r="B1652" s="216" t="s">
        <v>212</v>
      </c>
      <c r="C1652" s="216" t="s">
        <v>1254</v>
      </c>
      <c r="D1652" s="216" t="s">
        <v>1237</v>
      </c>
      <c r="E1652" s="236" t="s">
        <v>891</v>
      </c>
      <c r="F1652" s="182">
        <v>12</v>
      </c>
      <c r="G1652" s="182" t="s">
        <v>1248</v>
      </c>
      <c r="H1652" s="191" t="s">
        <v>1220</v>
      </c>
      <c r="I1652" s="190"/>
    </row>
    <row r="1653" spans="1:10" ht="29.25" thickBot="1">
      <c r="A1653" s="216" t="s">
        <v>1255</v>
      </c>
      <c r="B1653" s="216" t="s">
        <v>1256</v>
      </c>
      <c r="C1653" s="216" t="s">
        <v>1257</v>
      </c>
      <c r="D1653" s="216" t="s">
        <v>1237</v>
      </c>
      <c r="E1653" s="236" t="s">
        <v>891</v>
      </c>
      <c r="F1653" s="182">
        <v>8</v>
      </c>
      <c r="G1653" s="182" t="s">
        <v>1238</v>
      </c>
      <c r="H1653" s="191" t="s">
        <v>1220</v>
      </c>
      <c r="I1653" s="190"/>
    </row>
    <row r="1654" spans="1:10" ht="43.5" thickBot="1">
      <c r="A1654" s="216" t="s">
        <v>1258</v>
      </c>
      <c r="B1654" s="216" t="s">
        <v>1259</v>
      </c>
      <c r="C1654" s="224" t="s">
        <v>1260</v>
      </c>
      <c r="D1654" s="216" t="s">
        <v>1261</v>
      </c>
      <c r="E1654" s="236" t="s">
        <v>891</v>
      </c>
      <c r="F1654" s="182" t="s">
        <v>1862</v>
      </c>
      <c r="G1654" s="182" t="s">
        <v>473</v>
      </c>
      <c r="H1654" s="193"/>
      <c r="I1654" s="190"/>
    </row>
    <row r="1655" spans="1:10" ht="15" thickBot="1">
      <c r="A1655" s="212"/>
      <c r="B1655" s="223" t="s">
        <v>1868</v>
      </c>
      <c r="C1655" s="210"/>
      <c r="D1655" s="210"/>
      <c r="E1655" s="231"/>
      <c r="F1655" s="175"/>
      <c r="G1655" s="175"/>
      <c r="H1655" s="177"/>
      <c r="I1655" s="190"/>
    </row>
    <row r="1656" spans="1:10" ht="74.25" thickBot="1">
      <c r="A1656" s="216" t="s">
        <v>406</v>
      </c>
      <c r="B1656" s="216" t="s">
        <v>283</v>
      </c>
      <c r="C1656" s="216" t="s">
        <v>1263</v>
      </c>
      <c r="D1656" s="216" t="s">
        <v>633</v>
      </c>
      <c r="E1656" s="236" t="s">
        <v>1359</v>
      </c>
      <c r="F1656" s="194" t="s">
        <v>1420</v>
      </c>
      <c r="G1656" s="182" t="s">
        <v>1265</v>
      </c>
      <c r="H1656" s="191"/>
      <c r="I1656" s="190"/>
    </row>
    <row r="1657" spans="1:10" ht="74.25" thickBot="1">
      <c r="A1657" s="216" t="s">
        <v>1225</v>
      </c>
      <c r="B1657" s="216" t="s">
        <v>1410</v>
      </c>
      <c r="C1657" s="216" t="s">
        <v>1267</v>
      </c>
      <c r="D1657" s="216" t="s">
        <v>633</v>
      </c>
      <c r="E1657" s="236" t="s">
        <v>1359</v>
      </c>
      <c r="F1657" s="194" t="s">
        <v>1423</v>
      </c>
      <c r="G1657" s="182" t="s">
        <v>1269</v>
      </c>
      <c r="H1657" s="191"/>
      <c r="I1657" s="190"/>
    </row>
    <row r="1658" spans="1:10" ht="60" thickBot="1">
      <c r="A1658" s="216" t="s">
        <v>1258</v>
      </c>
      <c r="B1658" s="216" t="s">
        <v>221</v>
      </c>
      <c r="C1658" s="216" t="s">
        <v>1275</v>
      </c>
      <c r="D1658" s="216" t="s">
        <v>633</v>
      </c>
      <c r="E1658" s="236" t="s">
        <v>1359</v>
      </c>
      <c r="F1658" s="182" t="s">
        <v>1288</v>
      </c>
      <c r="G1658" s="182" t="s">
        <v>1277</v>
      </c>
      <c r="H1658" s="191"/>
      <c r="I1658" s="190"/>
    </row>
    <row r="1659" spans="1:10" ht="15" thickBot="1">
      <c r="A1659" s="212"/>
      <c r="B1659" s="223" t="s">
        <v>1278</v>
      </c>
      <c r="C1659" s="210"/>
      <c r="D1659" s="210"/>
      <c r="E1659" s="231"/>
      <c r="F1659" s="175"/>
      <c r="G1659" s="175"/>
      <c r="H1659" s="177"/>
      <c r="I1659" s="190"/>
    </row>
    <row r="1660" spans="1:10" ht="43.5" thickBot="1">
      <c r="A1660" s="216" t="s">
        <v>406</v>
      </c>
      <c r="B1660" s="216" t="s">
        <v>1279</v>
      </c>
      <c r="C1660" s="216" t="s">
        <v>1280</v>
      </c>
      <c r="D1660" s="216" t="s">
        <v>1224</v>
      </c>
      <c r="E1660" s="236" t="s">
        <v>891</v>
      </c>
      <c r="F1660" s="182" t="s">
        <v>225</v>
      </c>
      <c r="G1660" s="182" t="s">
        <v>469</v>
      </c>
      <c r="H1660" s="191"/>
      <c r="I1660" s="190"/>
    </row>
    <row r="1661" spans="1:10" ht="29.25" thickBot="1">
      <c r="A1661" s="216" t="s">
        <v>1225</v>
      </c>
      <c r="B1661" s="216" t="s">
        <v>1281</v>
      </c>
      <c r="C1661" s="216" t="s">
        <v>390</v>
      </c>
      <c r="D1661" s="216" t="s">
        <v>1224</v>
      </c>
      <c r="E1661" s="236" t="s">
        <v>891</v>
      </c>
      <c r="F1661" s="182" t="s">
        <v>1993</v>
      </c>
      <c r="G1661" s="182" t="s">
        <v>419</v>
      </c>
      <c r="H1661" s="191"/>
      <c r="I1661" s="190"/>
    </row>
    <row r="1662" spans="1:10" ht="31.5" thickBot="1">
      <c r="A1662" s="216" t="s">
        <v>1258</v>
      </c>
      <c r="B1662" s="216" t="s">
        <v>227</v>
      </c>
      <c r="C1662" s="216" t="s">
        <v>1283</v>
      </c>
      <c r="D1662" s="216" t="s">
        <v>1284</v>
      </c>
      <c r="E1662" s="236" t="s">
        <v>891</v>
      </c>
      <c r="F1662" s="182" t="s">
        <v>1901</v>
      </c>
      <c r="G1662" s="182" t="s">
        <v>1285</v>
      </c>
      <c r="H1662" s="191"/>
      <c r="I1662" s="190"/>
    </row>
    <row r="1663" spans="1:10" ht="45">
      <c r="A1663" s="216"/>
      <c r="B1663" s="228" t="s">
        <v>1446</v>
      </c>
      <c r="C1663" s="216"/>
      <c r="D1663" s="216"/>
      <c r="E1663" s="236"/>
      <c r="F1663" s="236"/>
      <c r="G1663" s="205"/>
      <c r="H1663" s="205"/>
      <c r="I1663" s="205"/>
      <c r="J1663" s="190"/>
    </row>
    <row r="1664" spans="1:10" ht="15.75" thickBot="1">
      <c r="A1664" s="215"/>
      <c r="B1664" s="222" t="s">
        <v>1431</v>
      </c>
      <c r="C1664" s="84"/>
      <c r="D1664" s="84"/>
      <c r="E1664" s="84"/>
      <c r="F1664" s="84"/>
    </row>
    <row r="1665" spans="1:9" ht="15" thickBot="1">
      <c r="A1665" s="212"/>
      <c r="B1665" s="223" t="s">
        <v>566</v>
      </c>
      <c r="C1665" s="210"/>
      <c r="D1665" s="210"/>
      <c r="E1665" s="210"/>
      <c r="F1665" s="210"/>
      <c r="G1665" s="174"/>
      <c r="H1665" s="189"/>
      <c r="I1665" s="190"/>
    </row>
    <row r="1666" spans="1:9" ht="15" thickBot="1">
      <c r="A1666" s="216" t="s">
        <v>406</v>
      </c>
      <c r="B1666" s="216" t="s">
        <v>567</v>
      </c>
      <c r="C1666" s="216"/>
      <c r="D1666" s="216"/>
      <c r="E1666" s="216" t="s">
        <v>891</v>
      </c>
      <c r="F1666" s="216" t="s">
        <v>1901</v>
      </c>
      <c r="G1666" s="182"/>
      <c r="H1666" s="192"/>
      <c r="I1666" s="190"/>
    </row>
    <row r="1667" spans="1:9" ht="29.25" thickBot="1">
      <c r="A1667" s="216" t="s">
        <v>568</v>
      </c>
      <c r="B1667" s="216" t="s">
        <v>569</v>
      </c>
      <c r="C1667" s="216" t="s">
        <v>570</v>
      </c>
      <c r="D1667" s="216" t="s">
        <v>297</v>
      </c>
      <c r="E1667" s="216" t="s">
        <v>891</v>
      </c>
      <c r="F1667" s="216">
        <v>2</v>
      </c>
      <c r="G1667" s="182" t="s">
        <v>465</v>
      </c>
      <c r="H1667" s="191" t="s">
        <v>1220</v>
      </c>
      <c r="I1667" s="190"/>
    </row>
    <row r="1668" spans="1:9" ht="60" thickBot="1">
      <c r="A1668" s="216" t="s">
        <v>1221</v>
      </c>
      <c r="B1668" s="216" t="s">
        <v>1222</v>
      </c>
      <c r="C1668" s="216" t="s">
        <v>1223</v>
      </c>
      <c r="D1668" s="216" t="s">
        <v>1224</v>
      </c>
      <c r="E1668" s="216" t="s">
        <v>891</v>
      </c>
      <c r="F1668" s="216">
        <v>6</v>
      </c>
      <c r="G1668" s="182" t="s">
        <v>468</v>
      </c>
      <c r="H1668" s="191" t="s">
        <v>1220</v>
      </c>
      <c r="I1668" s="190"/>
    </row>
    <row r="1669" spans="1:9" ht="15" thickBot="1">
      <c r="A1669" s="216" t="s">
        <v>1225</v>
      </c>
      <c r="B1669" s="216" t="s">
        <v>1226</v>
      </c>
      <c r="C1669" s="216"/>
      <c r="D1669" s="216"/>
      <c r="E1669" s="216" t="s">
        <v>916</v>
      </c>
      <c r="F1669" s="216" t="s">
        <v>1854</v>
      </c>
      <c r="G1669" s="182"/>
      <c r="H1669" s="193"/>
      <c r="I1669" s="190"/>
    </row>
    <row r="1670" spans="1:9" ht="72" thickBot="1">
      <c r="A1670" s="216" t="s">
        <v>1227</v>
      </c>
      <c r="B1670" s="216" t="s">
        <v>1228</v>
      </c>
      <c r="C1670" s="216" t="s">
        <v>1229</v>
      </c>
      <c r="D1670" s="216" t="s">
        <v>1224</v>
      </c>
      <c r="E1670" s="216" t="s">
        <v>891</v>
      </c>
      <c r="F1670" s="216">
        <v>3</v>
      </c>
      <c r="G1670" s="182" t="s">
        <v>473</v>
      </c>
      <c r="H1670" s="191" t="s">
        <v>1220</v>
      </c>
      <c r="I1670" s="190"/>
    </row>
    <row r="1671" spans="1:9" ht="57.75" thickBot="1">
      <c r="A1671" s="216" t="s">
        <v>1230</v>
      </c>
      <c r="B1671" s="216" t="s">
        <v>1231</v>
      </c>
      <c r="C1671" s="216" t="s">
        <v>1232</v>
      </c>
      <c r="D1671" s="216" t="s">
        <v>1122</v>
      </c>
      <c r="E1671" s="216" t="s">
        <v>891</v>
      </c>
      <c r="F1671" s="216">
        <v>3</v>
      </c>
      <c r="G1671" s="182" t="s">
        <v>1233</v>
      </c>
      <c r="H1671" s="191" t="s">
        <v>1220</v>
      </c>
      <c r="I1671" s="190"/>
    </row>
    <row r="1672" spans="1:9" ht="45.75" thickBot="1">
      <c r="A1672" s="216" t="s">
        <v>1234</v>
      </c>
      <c r="B1672" s="216" t="s">
        <v>1235</v>
      </c>
      <c r="C1672" s="216" t="s">
        <v>1236</v>
      </c>
      <c r="D1672" s="216" t="s">
        <v>1237</v>
      </c>
      <c r="E1672" s="216" t="s">
        <v>891</v>
      </c>
      <c r="F1672" s="216">
        <v>15</v>
      </c>
      <c r="G1672" s="182" t="s">
        <v>1238</v>
      </c>
      <c r="H1672" s="191" t="s">
        <v>1220</v>
      </c>
      <c r="I1672" s="190"/>
    </row>
    <row r="1673" spans="1:9" ht="45.75" thickBot="1">
      <c r="A1673" s="216" t="s">
        <v>1239</v>
      </c>
      <c r="B1673" s="216" t="s">
        <v>1240</v>
      </c>
      <c r="C1673" s="216" t="s">
        <v>1241</v>
      </c>
      <c r="D1673" s="216" t="s">
        <v>1237</v>
      </c>
      <c r="E1673" s="216" t="s">
        <v>891</v>
      </c>
      <c r="F1673" s="216">
        <v>15</v>
      </c>
      <c r="G1673" s="182" t="s">
        <v>1238</v>
      </c>
      <c r="H1673" s="191" t="s">
        <v>1220</v>
      </c>
      <c r="I1673" s="190"/>
    </row>
    <row r="1674" spans="1:9" ht="60" thickBot="1">
      <c r="A1674" s="216" t="s">
        <v>1242</v>
      </c>
      <c r="B1674" s="216" t="s">
        <v>1243</v>
      </c>
      <c r="C1674" s="216" t="s">
        <v>1244</v>
      </c>
      <c r="D1674" s="216" t="s">
        <v>1237</v>
      </c>
      <c r="E1674" s="216" t="s">
        <v>891</v>
      </c>
      <c r="F1674" s="216">
        <v>15</v>
      </c>
      <c r="G1674" s="182" t="s">
        <v>1238</v>
      </c>
      <c r="H1674" s="191" t="s">
        <v>1220</v>
      </c>
      <c r="I1674" s="190"/>
    </row>
    <row r="1675" spans="1:9" ht="29.25" thickBot="1">
      <c r="A1675" s="216" t="s">
        <v>1245</v>
      </c>
      <c r="B1675" s="216" t="s">
        <v>1246</v>
      </c>
      <c r="C1675" s="216" t="s">
        <v>1247</v>
      </c>
      <c r="D1675" s="216" t="s">
        <v>1237</v>
      </c>
      <c r="E1675" s="216" t="s">
        <v>891</v>
      </c>
      <c r="F1675" s="216">
        <v>3</v>
      </c>
      <c r="G1675" s="182" t="s">
        <v>1248</v>
      </c>
      <c r="H1675" s="191" t="s">
        <v>1220</v>
      </c>
      <c r="I1675" s="190"/>
    </row>
    <row r="1676" spans="1:9" ht="29.25" thickBot="1">
      <c r="A1676" s="216" t="s">
        <v>1249</v>
      </c>
      <c r="B1676" s="216" t="s">
        <v>1250</v>
      </c>
      <c r="C1676" s="216" t="s">
        <v>1251</v>
      </c>
      <c r="D1676" s="216" t="s">
        <v>1237</v>
      </c>
      <c r="E1676" s="216" t="s">
        <v>891</v>
      </c>
      <c r="F1676" s="216">
        <v>3</v>
      </c>
      <c r="G1676" s="182" t="s">
        <v>1248</v>
      </c>
      <c r="H1676" s="191" t="s">
        <v>1220</v>
      </c>
      <c r="I1676" s="190"/>
    </row>
    <row r="1677" spans="1:9" ht="29.25" thickBot="1">
      <c r="A1677" s="216" t="s">
        <v>1252</v>
      </c>
      <c r="B1677" s="216" t="s">
        <v>1253</v>
      </c>
      <c r="C1677" s="216" t="s">
        <v>1254</v>
      </c>
      <c r="D1677" s="216" t="s">
        <v>1237</v>
      </c>
      <c r="E1677" s="216" t="s">
        <v>891</v>
      </c>
      <c r="F1677" s="216">
        <v>9</v>
      </c>
      <c r="G1677" s="182" t="s">
        <v>1248</v>
      </c>
      <c r="H1677" s="191" t="s">
        <v>1220</v>
      </c>
      <c r="I1677" s="190"/>
    </row>
    <row r="1678" spans="1:9" ht="29.25" thickBot="1">
      <c r="A1678" s="216" t="s">
        <v>1255</v>
      </c>
      <c r="B1678" s="216" t="s">
        <v>1256</v>
      </c>
      <c r="C1678" s="216" t="s">
        <v>1257</v>
      </c>
      <c r="D1678" s="216" t="s">
        <v>1237</v>
      </c>
      <c r="E1678" s="216" t="s">
        <v>891</v>
      </c>
      <c r="F1678" s="216">
        <v>6</v>
      </c>
      <c r="G1678" s="182" t="s">
        <v>1238</v>
      </c>
      <c r="H1678" s="191" t="s">
        <v>1220</v>
      </c>
      <c r="I1678" s="190"/>
    </row>
    <row r="1679" spans="1:9" ht="43.5" thickBot="1">
      <c r="A1679" s="216" t="s">
        <v>1258</v>
      </c>
      <c r="B1679" s="216" t="s">
        <v>1259</v>
      </c>
      <c r="C1679" s="224" t="s">
        <v>1260</v>
      </c>
      <c r="D1679" s="216" t="s">
        <v>1261</v>
      </c>
      <c r="E1679" s="216" t="s">
        <v>891</v>
      </c>
      <c r="F1679" s="216" t="s">
        <v>1862</v>
      </c>
      <c r="G1679" s="182" t="s">
        <v>473</v>
      </c>
      <c r="H1679" s="193"/>
      <c r="I1679" s="190"/>
    </row>
    <row r="1680" spans="1:9" ht="15" thickBot="1">
      <c r="A1680" s="212"/>
      <c r="B1680" s="223" t="s">
        <v>1868</v>
      </c>
      <c r="C1680" s="210"/>
      <c r="D1680" s="210"/>
      <c r="E1680" s="210"/>
      <c r="F1680" s="210"/>
      <c r="G1680" s="175"/>
      <c r="H1680" s="177"/>
      <c r="I1680" s="190"/>
    </row>
    <row r="1681" spans="1:9" ht="74.25" thickBot="1">
      <c r="A1681" s="216" t="s">
        <v>406</v>
      </c>
      <c r="B1681" s="216" t="s">
        <v>1262</v>
      </c>
      <c r="C1681" s="216" t="s">
        <v>1263</v>
      </c>
      <c r="D1681" s="216" t="s">
        <v>633</v>
      </c>
      <c r="E1681" s="216" t="s">
        <v>1359</v>
      </c>
      <c r="F1681" s="225" t="s">
        <v>1287</v>
      </c>
      <c r="G1681" s="182" t="s">
        <v>1265</v>
      </c>
      <c r="H1681" s="191"/>
      <c r="I1681" s="190"/>
    </row>
    <row r="1682" spans="1:9" ht="74.25" thickBot="1">
      <c r="A1682" s="216" t="s">
        <v>1225</v>
      </c>
      <c r="B1682" s="216" t="s">
        <v>1266</v>
      </c>
      <c r="C1682" s="216" t="s">
        <v>1267</v>
      </c>
      <c r="D1682" s="216" t="s">
        <v>633</v>
      </c>
      <c r="E1682" s="216" t="s">
        <v>1359</v>
      </c>
      <c r="F1682" s="225" t="s">
        <v>1268</v>
      </c>
      <c r="G1682" s="182" t="s">
        <v>1269</v>
      </c>
      <c r="H1682" s="191"/>
      <c r="I1682" s="190"/>
    </row>
    <row r="1683" spans="1:9" ht="60" thickBot="1">
      <c r="A1683" s="216" t="s">
        <v>1258</v>
      </c>
      <c r="B1683" s="216" t="s">
        <v>1274</v>
      </c>
      <c r="C1683" s="216" t="s">
        <v>1275</v>
      </c>
      <c r="D1683" s="216" t="s">
        <v>633</v>
      </c>
      <c r="E1683" s="216" t="s">
        <v>1359</v>
      </c>
      <c r="F1683" s="216" t="s">
        <v>1288</v>
      </c>
      <c r="G1683" s="182" t="s">
        <v>1277</v>
      </c>
      <c r="H1683" s="191"/>
      <c r="I1683" s="190"/>
    </row>
    <row r="1684" spans="1:9" ht="15" thickBot="1">
      <c r="A1684" s="212"/>
      <c r="B1684" s="223" t="s">
        <v>1278</v>
      </c>
      <c r="C1684" s="210"/>
      <c r="D1684" s="210"/>
      <c r="E1684" s="210"/>
      <c r="F1684" s="210"/>
      <c r="G1684" s="175"/>
      <c r="H1684" s="177"/>
      <c r="I1684" s="190"/>
    </row>
    <row r="1685" spans="1:9" ht="43.5" thickBot="1">
      <c r="A1685" s="216" t="s">
        <v>406</v>
      </c>
      <c r="B1685" s="216" t="s">
        <v>1279</v>
      </c>
      <c r="C1685" s="216" t="s">
        <v>1280</v>
      </c>
      <c r="D1685" s="216" t="s">
        <v>1224</v>
      </c>
      <c r="E1685" s="216" t="s">
        <v>891</v>
      </c>
      <c r="F1685" s="216" t="s">
        <v>1936</v>
      </c>
      <c r="G1685" s="182" t="s">
        <v>469</v>
      </c>
      <c r="H1685" s="191"/>
      <c r="I1685" s="190"/>
    </row>
    <row r="1686" spans="1:9" ht="29.25" thickBot="1">
      <c r="A1686" s="216" t="s">
        <v>1225</v>
      </c>
      <c r="B1686" s="216" t="s">
        <v>1281</v>
      </c>
      <c r="C1686" s="216" t="s">
        <v>390</v>
      </c>
      <c r="D1686" s="216" t="s">
        <v>1224</v>
      </c>
      <c r="E1686" s="216" t="s">
        <v>891</v>
      </c>
      <c r="F1686" s="216" t="s">
        <v>1870</v>
      </c>
      <c r="G1686" s="182" t="s">
        <v>419</v>
      </c>
      <c r="H1686" s="191"/>
      <c r="I1686" s="190"/>
    </row>
    <row r="1687" spans="1:9" ht="31.5" thickBot="1">
      <c r="A1687" s="216" t="s">
        <v>1258</v>
      </c>
      <c r="B1687" s="216" t="s">
        <v>1282</v>
      </c>
      <c r="C1687" s="216" t="s">
        <v>1283</v>
      </c>
      <c r="D1687" s="216" t="s">
        <v>1284</v>
      </c>
      <c r="E1687" s="216" t="s">
        <v>891</v>
      </c>
      <c r="F1687" s="216" t="s">
        <v>1901</v>
      </c>
      <c r="G1687" s="182" t="s">
        <v>1285</v>
      </c>
      <c r="H1687" s="191"/>
      <c r="I1687" s="195"/>
    </row>
    <row r="1688" spans="1:9" ht="15.75" customHeight="1" thickBot="1">
      <c r="A1688" s="215"/>
      <c r="B1688" s="226" t="s">
        <v>1425</v>
      </c>
      <c r="C1688" s="226"/>
      <c r="D1688" s="226"/>
      <c r="E1688" s="226"/>
      <c r="F1688" s="226"/>
      <c r="G1688" s="196"/>
      <c r="H1688" s="196"/>
      <c r="I1688" s="197"/>
    </row>
    <row r="1689" spans="1:9" ht="15" thickBot="1">
      <c r="A1689" s="212"/>
      <c r="B1689" s="223" t="s">
        <v>566</v>
      </c>
      <c r="C1689" s="210"/>
      <c r="D1689" s="210"/>
      <c r="E1689" s="210"/>
      <c r="F1689" s="210"/>
      <c r="G1689" s="175"/>
      <c r="H1689" s="177"/>
      <c r="I1689" s="190"/>
    </row>
    <row r="1690" spans="1:9" ht="15" thickBot="1">
      <c r="A1690" s="216" t="s">
        <v>406</v>
      </c>
      <c r="B1690" s="216" t="s">
        <v>567</v>
      </c>
      <c r="C1690" s="216"/>
      <c r="D1690" s="216"/>
      <c r="E1690" s="216" t="s">
        <v>891</v>
      </c>
      <c r="F1690" s="216" t="s">
        <v>1901</v>
      </c>
      <c r="G1690" s="182"/>
      <c r="H1690" s="192"/>
      <c r="I1690" s="190"/>
    </row>
    <row r="1691" spans="1:9" ht="29.25" thickBot="1">
      <c r="A1691" s="216" t="s">
        <v>568</v>
      </c>
      <c r="B1691" s="216" t="s">
        <v>569</v>
      </c>
      <c r="C1691" s="216" t="s">
        <v>570</v>
      </c>
      <c r="D1691" s="216" t="s">
        <v>297</v>
      </c>
      <c r="E1691" s="216" t="s">
        <v>891</v>
      </c>
      <c r="F1691" s="216">
        <v>2</v>
      </c>
      <c r="G1691" s="182" t="s">
        <v>465</v>
      </c>
      <c r="H1691" s="191" t="s">
        <v>1220</v>
      </c>
      <c r="I1691" s="190"/>
    </row>
    <row r="1692" spans="1:9" ht="60" thickBot="1">
      <c r="A1692" s="216" t="s">
        <v>1221</v>
      </c>
      <c r="B1692" s="216" t="s">
        <v>1222</v>
      </c>
      <c r="C1692" s="216" t="s">
        <v>1223</v>
      </c>
      <c r="D1692" s="216" t="s">
        <v>1224</v>
      </c>
      <c r="E1692" s="216" t="s">
        <v>891</v>
      </c>
      <c r="F1692" s="216">
        <v>6</v>
      </c>
      <c r="G1692" s="182" t="s">
        <v>468</v>
      </c>
      <c r="H1692" s="191" t="s">
        <v>1220</v>
      </c>
      <c r="I1692" s="190"/>
    </row>
    <row r="1693" spans="1:9" ht="15" thickBot="1">
      <c r="A1693" s="216" t="s">
        <v>1225</v>
      </c>
      <c r="B1693" s="216" t="s">
        <v>1226</v>
      </c>
      <c r="C1693" s="216"/>
      <c r="D1693" s="216"/>
      <c r="E1693" s="216" t="s">
        <v>916</v>
      </c>
      <c r="F1693" s="216" t="s">
        <v>1854</v>
      </c>
      <c r="G1693" s="182"/>
      <c r="H1693" s="193"/>
      <c r="I1693" s="190"/>
    </row>
    <row r="1694" spans="1:9" ht="72" thickBot="1">
      <c r="A1694" s="216" t="s">
        <v>1227</v>
      </c>
      <c r="B1694" s="216" t="s">
        <v>1228</v>
      </c>
      <c r="C1694" s="216" t="s">
        <v>1229</v>
      </c>
      <c r="D1694" s="216" t="s">
        <v>1224</v>
      </c>
      <c r="E1694" s="216" t="s">
        <v>891</v>
      </c>
      <c r="F1694" s="216">
        <v>3</v>
      </c>
      <c r="G1694" s="182" t="s">
        <v>473</v>
      </c>
      <c r="H1694" s="191" t="s">
        <v>1220</v>
      </c>
      <c r="I1694" s="190"/>
    </row>
    <row r="1695" spans="1:9" ht="57.75" thickBot="1">
      <c r="A1695" s="216" t="s">
        <v>1230</v>
      </c>
      <c r="B1695" s="216" t="s">
        <v>1231</v>
      </c>
      <c r="C1695" s="216" t="s">
        <v>1232</v>
      </c>
      <c r="D1695" s="216" t="s">
        <v>1122</v>
      </c>
      <c r="E1695" s="216" t="s">
        <v>891</v>
      </c>
      <c r="F1695" s="216">
        <v>3</v>
      </c>
      <c r="G1695" s="182" t="s">
        <v>1233</v>
      </c>
      <c r="H1695" s="191" t="s">
        <v>1220</v>
      </c>
      <c r="I1695" s="190"/>
    </row>
    <row r="1696" spans="1:9" ht="45.75" thickBot="1">
      <c r="A1696" s="216" t="s">
        <v>1234</v>
      </c>
      <c r="B1696" s="216" t="s">
        <v>1235</v>
      </c>
      <c r="C1696" s="216" t="s">
        <v>1236</v>
      </c>
      <c r="D1696" s="216" t="s">
        <v>1237</v>
      </c>
      <c r="E1696" s="216" t="s">
        <v>891</v>
      </c>
      <c r="F1696" s="216">
        <v>15</v>
      </c>
      <c r="G1696" s="182" t="s">
        <v>1238</v>
      </c>
      <c r="H1696" s="191" t="s">
        <v>1220</v>
      </c>
      <c r="I1696" s="190"/>
    </row>
    <row r="1697" spans="1:9" ht="45.75" thickBot="1">
      <c r="A1697" s="216" t="s">
        <v>1239</v>
      </c>
      <c r="B1697" s="216" t="s">
        <v>1240</v>
      </c>
      <c r="C1697" s="216" t="s">
        <v>1241</v>
      </c>
      <c r="D1697" s="216" t="s">
        <v>1237</v>
      </c>
      <c r="E1697" s="216" t="s">
        <v>891</v>
      </c>
      <c r="F1697" s="216">
        <v>15</v>
      </c>
      <c r="G1697" s="182" t="s">
        <v>1238</v>
      </c>
      <c r="H1697" s="191" t="s">
        <v>1220</v>
      </c>
      <c r="I1697" s="190"/>
    </row>
    <row r="1698" spans="1:9" ht="60" thickBot="1">
      <c r="A1698" s="216" t="s">
        <v>1242</v>
      </c>
      <c r="B1698" s="216" t="s">
        <v>1243</v>
      </c>
      <c r="C1698" s="216" t="s">
        <v>1244</v>
      </c>
      <c r="D1698" s="216" t="s">
        <v>1237</v>
      </c>
      <c r="E1698" s="216" t="s">
        <v>891</v>
      </c>
      <c r="F1698" s="216">
        <v>15</v>
      </c>
      <c r="G1698" s="182" t="s">
        <v>1238</v>
      </c>
      <c r="H1698" s="191" t="s">
        <v>1220</v>
      </c>
      <c r="I1698" s="190"/>
    </row>
    <row r="1699" spans="1:9" ht="29.25" thickBot="1">
      <c r="A1699" s="216" t="s">
        <v>1245</v>
      </c>
      <c r="B1699" s="216" t="s">
        <v>1246</v>
      </c>
      <c r="C1699" s="216" t="s">
        <v>1247</v>
      </c>
      <c r="D1699" s="216" t="s">
        <v>1237</v>
      </c>
      <c r="E1699" s="216" t="s">
        <v>891</v>
      </c>
      <c r="F1699" s="216">
        <v>3</v>
      </c>
      <c r="G1699" s="182" t="s">
        <v>1248</v>
      </c>
      <c r="H1699" s="191" t="s">
        <v>1220</v>
      </c>
      <c r="I1699" s="190"/>
    </row>
    <row r="1700" spans="1:9" ht="29.25" thickBot="1">
      <c r="A1700" s="216" t="s">
        <v>1249</v>
      </c>
      <c r="B1700" s="216" t="s">
        <v>1250</v>
      </c>
      <c r="C1700" s="216" t="s">
        <v>1251</v>
      </c>
      <c r="D1700" s="216" t="s">
        <v>1237</v>
      </c>
      <c r="E1700" s="216" t="s">
        <v>891</v>
      </c>
      <c r="F1700" s="216">
        <v>3</v>
      </c>
      <c r="G1700" s="182" t="s">
        <v>1248</v>
      </c>
      <c r="H1700" s="191" t="s">
        <v>1220</v>
      </c>
      <c r="I1700" s="190"/>
    </row>
    <row r="1701" spans="1:9" ht="29.25" thickBot="1">
      <c r="A1701" s="216" t="s">
        <v>1252</v>
      </c>
      <c r="B1701" s="216" t="s">
        <v>1253</v>
      </c>
      <c r="C1701" s="216" t="s">
        <v>1254</v>
      </c>
      <c r="D1701" s="216" t="s">
        <v>1237</v>
      </c>
      <c r="E1701" s="216" t="s">
        <v>891</v>
      </c>
      <c r="F1701" s="216">
        <v>9</v>
      </c>
      <c r="G1701" s="182" t="s">
        <v>1248</v>
      </c>
      <c r="H1701" s="191" t="s">
        <v>1220</v>
      </c>
      <c r="I1701" s="190"/>
    </row>
    <row r="1702" spans="1:9" ht="29.25" thickBot="1">
      <c r="A1702" s="216" t="s">
        <v>1255</v>
      </c>
      <c r="B1702" s="216" t="s">
        <v>1256</v>
      </c>
      <c r="C1702" s="216" t="s">
        <v>1257</v>
      </c>
      <c r="D1702" s="216" t="s">
        <v>1237</v>
      </c>
      <c r="E1702" s="216" t="s">
        <v>891</v>
      </c>
      <c r="F1702" s="216">
        <v>6</v>
      </c>
      <c r="G1702" s="182" t="s">
        <v>1238</v>
      </c>
      <c r="H1702" s="191" t="s">
        <v>1220</v>
      </c>
      <c r="I1702" s="190"/>
    </row>
    <row r="1703" spans="1:9" ht="43.5" thickBot="1">
      <c r="A1703" s="216" t="s">
        <v>1258</v>
      </c>
      <c r="B1703" s="216" t="s">
        <v>1259</v>
      </c>
      <c r="C1703" s="224" t="s">
        <v>1260</v>
      </c>
      <c r="D1703" s="216" t="s">
        <v>1261</v>
      </c>
      <c r="E1703" s="216" t="s">
        <v>891</v>
      </c>
      <c r="F1703" s="216" t="s">
        <v>1862</v>
      </c>
      <c r="G1703" s="182" t="s">
        <v>473</v>
      </c>
      <c r="H1703" s="193"/>
      <c r="I1703" s="190"/>
    </row>
    <row r="1704" spans="1:9" ht="15" thickBot="1">
      <c r="A1704" s="212"/>
      <c r="B1704" s="223" t="s">
        <v>1868</v>
      </c>
      <c r="C1704" s="210"/>
      <c r="D1704" s="210"/>
      <c r="E1704" s="210"/>
      <c r="F1704" s="210"/>
      <c r="G1704" s="175"/>
      <c r="H1704" s="177"/>
      <c r="I1704" s="190"/>
    </row>
    <row r="1705" spans="1:9" ht="74.25" thickBot="1">
      <c r="A1705" s="216" t="s">
        <v>406</v>
      </c>
      <c r="B1705" s="216" t="s">
        <v>1262</v>
      </c>
      <c r="C1705" s="216" t="s">
        <v>1263</v>
      </c>
      <c r="D1705" s="216" t="s">
        <v>633</v>
      </c>
      <c r="E1705" s="216" t="s">
        <v>1359</v>
      </c>
      <c r="F1705" s="225" t="s">
        <v>1287</v>
      </c>
      <c r="G1705" s="182" t="s">
        <v>1265</v>
      </c>
      <c r="H1705" s="191"/>
      <c r="I1705" s="190"/>
    </row>
    <row r="1706" spans="1:9" ht="74.25" thickBot="1">
      <c r="A1706" s="216" t="s">
        <v>1225</v>
      </c>
      <c r="B1706" s="216" t="s">
        <v>1266</v>
      </c>
      <c r="C1706" s="216" t="s">
        <v>1267</v>
      </c>
      <c r="D1706" s="216" t="s">
        <v>633</v>
      </c>
      <c r="E1706" s="216" t="s">
        <v>1359</v>
      </c>
      <c r="F1706" s="225" t="s">
        <v>1423</v>
      </c>
      <c r="G1706" s="182" t="s">
        <v>1269</v>
      </c>
      <c r="H1706" s="191"/>
      <c r="I1706" s="190"/>
    </row>
    <row r="1707" spans="1:9" ht="60" thickBot="1">
      <c r="A1707" s="216" t="s">
        <v>1258</v>
      </c>
      <c r="B1707" s="216" t="s">
        <v>1274</v>
      </c>
      <c r="C1707" s="216" t="s">
        <v>1275</v>
      </c>
      <c r="D1707" s="216" t="s">
        <v>633</v>
      </c>
      <c r="E1707" s="216" t="s">
        <v>1359</v>
      </c>
      <c r="F1707" s="216" t="s">
        <v>1288</v>
      </c>
      <c r="G1707" s="182" t="s">
        <v>1277</v>
      </c>
      <c r="H1707" s="191"/>
      <c r="I1707" s="190"/>
    </row>
    <row r="1708" spans="1:9" ht="15" thickBot="1">
      <c r="A1708" s="212"/>
      <c r="B1708" s="223" t="s">
        <v>1278</v>
      </c>
      <c r="C1708" s="210"/>
      <c r="D1708" s="210"/>
      <c r="E1708" s="210"/>
      <c r="F1708" s="210"/>
      <c r="G1708" s="175"/>
      <c r="H1708" s="177"/>
      <c r="I1708" s="190"/>
    </row>
    <row r="1709" spans="1:9" ht="43.5" thickBot="1">
      <c r="A1709" s="216" t="s">
        <v>406</v>
      </c>
      <c r="B1709" s="216" t="s">
        <v>1279</v>
      </c>
      <c r="C1709" s="216" t="s">
        <v>1280</v>
      </c>
      <c r="D1709" s="216" t="s">
        <v>1224</v>
      </c>
      <c r="E1709" s="216" t="s">
        <v>891</v>
      </c>
      <c r="F1709" s="216" t="s">
        <v>1936</v>
      </c>
      <c r="G1709" s="182" t="s">
        <v>469</v>
      </c>
      <c r="H1709" s="191"/>
      <c r="I1709" s="190"/>
    </row>
    <row r="1710" spans="1:9" ht="29.25" thickBot="1">
      <c r="A1710" s="216" t="s">
        <v>1225</v>
      </c>
      <c r="B1710" s="216" t="s">
        <v>1281</v>
      </c>
      <c r="C1710" s="216" t="s">
        <v>390</v>
      </c>
      <c r="D1710" s="216" t="s">
        <v>1224</v>
      </c>
      <c r="E1710" s="216" t="s">
        <v>891</v>
      </c>
      <c r="F1710" s="216" t="s">
        <v>1870</v>
      </c>
      <c r="G1710" s="182" t="s">
        <v>419</v>
      </c>
      <c r="H1710" s="191"/>
      <c r="I1710" s="190"/>
    </row>
    <row r="1711" spans="1:9" ht="31.5" thickBot="1">
      <c r="A1711" s="216" t="s">
        <v>1258</v>
      </c>
      <c r="B1711" s="216" t="s">
        <v>1282</v>
      </c>
      <c r="C1711" s="216" t="s">
        <v>1283</v>
      </c>
      <c r="D1711" s="216" t="s">
        <v>1284</v>
      </c>
      <c r="E1711" s="216" t="s">
        <v>891</v>
      </c>
      <c r="F1711" s="216" t="s">
        <v>1901</v>
      </c>
      <c r="G1711" s="182" t="s">
        <v>1285</v>
      </c>
      <c r="H1711" s="191"/>
      <c r="I1711" s="195"/>
    </row>
    <row r="1712" spans="1:9" ht="15.75" customHeight="1" thickBot="1">
      <c r="A1712" s="215"/>
      <c r="B1712" s="226" t="s">
        <v>1426</v>
      </c>
      <c r="C1712" s="226"/>
      <c r="D1712" s="226"/>
      <c r="E1712" s="226"/>
      <c r="F1712" s="226"/>
      <c r="G1712" s="196"/>
      <c r="H1712" s="196"/>
      <c r="I1712" s="197"/>
    </row>
    <row r="1713" spans="1:9" ht="15" thickBot="1">
      <c r="A1713" s="212"/>
      <c r="B1713" s="223" t="s">
        <v>566</v>
      </c>
      <c r="C1713" s="210"/>
      <c r="D1713" s="210"/>
      <c r="E1713" s="210"/>
      <c r="F1713" s="210"/>
      <c r="G1713" s="175"/>
      <c r="H1713" s="177"/>
      <c r="I1713" s="190"/>
    </row>
    <row r="1714" spans="1:9" ht="15" thickBot="1">
      <c r="A1714" s="216" t="s">
        <v>406</v>
      </c>
      <c r="B1714" s="216" t="s">
        <v>567</v>
      </c>
      <c r="C1714" s="216"/>
      <c r="D1714" s="216"/>
      <c r="E1714" s="216" t="s">
        <v>891</v>
      </c>
      <c r="F1714" s="216" t="s">
        <v>1901</v>
      </c>
      <c r="G1714" s="182"/>
      <c r="H1714" s="192"/>
      <c r="I1714" s="190"/>
    </row>
    <row r="1715" spans="1:9" ht="29.25" thickBot="1">
      <c r="A1715" s="216" t="s">
        <v>568</v>
      </c>
      <c r="B1715" s="216" t="s">
        <v>569</v>
      </c>
      <c r="C1715" s="216" t="s">
        <v>570</v>
      </c>
      <c r="D1715" s="216" t="s">
        <v>297</v>
      </c>
      <c r="E1715" s="216" t="s">
        <v>891</v>
      </c>
      <c r="F1715" s="216">
        <v>2</v>
      </c>
      <c r="G1715" s="182" t="s">
        <v>465</v>
      </c>
      <c r="H1715" s="191" t="s">
        <v>1220</v>
      </c>
      <c r="I1715" s="190"/>
    </row>
    <row r="1716" spans="1:9" ht="60" thickBot="1">
      <c r="A1716" s="216" t="s">
        <v>1221</v>
      </c>
      <c r="B1716" s="216" t="s">
        <v>1222</v>
      </c>
      <c r="C1716" s="216" t="s">
        <v>1223</v>
      </c>
      <c r="D1716" s="216" t="s">
        <v>1224</v>
      </c>
      <c r="E1716" s="216" t="s">
        <v>891</v>
      </c>
      <c r="F1716" s="216">
        <v>6</v>
      </c>
      <c r="G1716" s="182" t="s">
        <v>468</v>
      </c>
      <c r="H1716" s="191" t="s">
        <v>1220</v>
      </c>
      <c r="I1716" s="190"/>
    </row>
    <row r="1717" spans="1:9" ht="15" thickBot="1">
      <c r="A1717" s="216" t="s">
        <v>1225</v>
      </c>
      <c r="B1717" s="216" t="s">
        <v>1226</v>
      </c>
      <c r="C1717" s="216"/>
      <c r="D1717" s="216"/>
      <c r="E1717" s="216" t="s">
        <v>916</v>
      </c>
      <c r="F1717" s="216" t="s">
        <v>1854</v>
      </c>
      <c r="G1717" s="182"/>
      <c r="H1717" s="193"/>
      <c r="I1717" s="190"/>
    </row>
    <row r="1718" spans="1:9" ht="72" thickBot="1">
      <c r="A1718" s="216" t="s">
        <v>1227</v>
      </c>
      <c r="B1718" s="216" t="s">
        <v>1228</v>
      </c>
      <c r="C1718" s="216" t="s">
        <v>1229</v>
      </c>
      <c r="D1718" s="216" t="s">
        <v>1224</v>
      </c>
      <c r="E1718" s="216" t="s">
        <v>891</v>
      </c>
      <c r="F1718" s="216">
        <v>3</v>
      </c>
      <c r="G1718" s="182" t="s">
        <v>473</v>
      </c>
      <c r="H1718" s="191" t="s">
        <v>1220</v>
      </c>
      <c r="I1718" s="190"/>
    </row>
    <row r="1719" spans="1:9" ht="57.75" thickBot="1">
      <c r="A1719" s="216" t="s">
        <v>1230</v>
      </c>
      <c r="B1719" s="216" t="s">
        <v>1231</v>
      </c>
      <c r="C1719" s="216" t="s">
        <v>1232</v>
      </c>
      <c r="D1719" s="216" t="s">
        <v>1122</v>
      </c>
      <c r="E1719" s="216" t="s">
        <v>891</v>
      </c>
      <c r="F1719" s="216">
        <v>3</v>
      </c>
      <c r="G1719" s="182" t="s">
        <v>1233</v>
      </c>
      <c r="H1719" s="191" t="s">
        <v>1220</v>
      </c>
      <c r="I1719" s="190"/>
    </row>
    <row r="1720" spans="1:9" ht="45.75" thickBot="1">
      <c r="A1720" s="216" t="s">
        <v>1234</v>
      </c>
      <c r="B1720" s="216" t="s">
        <v>1235</v>
      </c>
      <c r="C1720" s="216" t="s">
        <v>1236</v>
      </c>
      <c r="D1720" s="216" t="s">
        <v>1237</v>
      </c>
      <c r="E1720" s="216" t="s">
        <v>891</v>
      </c>
      <c r="F1720" s="216">
        <v>15</v>
      </c>
      <c r="G1720" s="182" t="s">
        <v>1238</v>
      </c>
      <c r="H1720" s="191" t="s">
        <v>1220</v>
      </c>
      <c r="I1720" s="190"/>
    </row>
    <row r="1721" spans="1:9" ht="45.75" thickBot="1">
      <c r="A1721" s="216" t="s">
        <v>1239</v>
      </c>
      <c r="B1721" s="216" t="s">
        <v>1240</v>
      </c>
      <c r="C1721" s="216" t="s">
        <v>1241</v>
      </c>
      <c r="D1721" s="216" t="s">
        <v>1237</v>
      </c>
      <c r="E1721" s="216" t="s">
        <v>891</v>
      </c>
      <c r="F1721" s="216">
        <v>15</v>
      </c>
      <c r="G1721" s="182" t="s">
        <v>1238</v>
      </c>
      <c r="H1721" s="191" t="s">
        <v>1220</v>
      </c>
      <c r="I1721" s="190"/>
    </row>
    <row r="1722" spans="1:9" ht="60" thickBot="1">
      <c r="A1722" s="216" t="s">
        <v>1242</v>
      </c>
      <c r="B1722" s="216" t="s">
        <v>1243</v>
      </c>
      <c r="C1722" s="216" t="s">
        <v>1244</v>
      </c>
      <c r="D1722" s="216" t="s">
        <v>1237</v>
      </c>
      <c r="E1722" s="216" t="s">
        <v>891</v>
      </c>
      <c r="F1722" s="216">
        <v>15</v>
      </c>
      <c r="G1722" s="182" t="s">
        <v>1238</v>
      </c>
      <c r="H1722" s="191" t="s">
        <v>1220</v>
      </c>
      <c r="I1722" s="190"/>
    </row>
    <row r="1723" spans="1:9" ht="29.25" thickBot="1">
      <c r="A1723" s="216" t="s">
        <v>1245</v>
      </c>
      <c r="B1723" s="216" t="s">
        <v>1246</v>
      </c>
      <c r="C1723" s="216" t="s">
        <v>1247</v>
      </c>
      <c r="D1723" s="216" t="s">
        <v>1237</v>
      </c>
      <c r="E1723" s="216" t="s">
        <v>891</v>
      </c>
      <c r="F1723" s="216">
        <v>3</v>
      </c>
      <c r="G1723" s="182" t="s">
        <v>1248</v>
      </c>
      <c r="H1723" s="191" t="s">
        <v>1220</v>
      </c>
      <c r="I1723" s="190"/>
    </row>
    <row r="1724" spans="1:9" ht="29.25" thickBot="1">
      <c r="A1724" s="216" t="s">
        <v>1249</v>
      </c>
      <c r="B1724" s="216" t="s">
        <v>1250</v>
      </c>
      <c r="C1724" s="216" t="s">
        <v>1251</v>
      </c>
      <c r="D1724" s="216" t="s">
        <v>1237</v>
      </c>
      <c r="E1724" s="216" t="s">
        <v>891</v>
      </c>
      <c r="F1724" s="216">
        <v>3</v>
      </c>
      <c r="G1724" s="182" t="s">
        <v>1248</v>
      </c>
      <c r="H1724" s="191" t="s">
        <v>1220</v>
      </c>
      <c r="I1724" s="190"/>
    </row>
    <row r="1725" spans="1:9" ht="29.25" thickBot="1">
      <c r="A1725" s="216" t="s">
        <v>1252</v>
      </c>
      <c r="B1725" s="216" t="s">
        <v>1253</v>
      </c>
      <c r="C1725" s="216" t="s">
        <v>1254</v>
      </c>
      <c r="D1725" s="216" t="s">
        <v>1237</v>
      </c>
      <c r="E1725" s="216" t="s">
        <v>891</v>
      </c>
      <c r="F1725" s="216">
        <v>9</v>
      </c>
      <c r="G1725" s="182" t="s">
        <v>1248</v>
      </c>
      <c r="H1725" s="191" t="s">
        <v>1220</v>
      </c>
      <c r="I1725" s="190"/>
    </row>
    <row r="1726" spans="1:9" ht="29.25" thickBot="1">
      <c r="A1726" s="216" t="s">
        <v>1255</v>
      </c>
      <c r="B1726" s="216" t="s">
        <v>1256</v>
      </c>
      <c r="C1726" s="216" t="s">
        <v>1257</v>
      </c>
      <c r="D1726" s="216" t="s">
        <v>1237</v>
      </c>
      <c r="E1726" s="216" t="s">
        <v>891</v>
      </c>
      <c r="F1726" s="216">
        <v>6</v>
      </c>
      <c r="G1726" s="182" t="s">
        <v>1238</v>
      </c>
      <c r="H1726" s="191" t="s">
        <v>1220</v>
      </c>
      <c r="I1726" s="190"/>
    </row>
    <row r="1727" spans="1:9" ht="43.5" thickBot="1">
      <c r="A1727" s="216" t="s">
        <v>1258</v>
      </c>
      <c r="B1727" s="216" t="s">
        <v>1259</v>
      </c>
      <c r="C1727" s="224" t="s">
        <v>1260</v>
      </c>
      <c r="D1727" s="216" t="s">
        <v>1261</v>
      </c>
      <c r="E1727" s="216" t="s">
        <v>891</v>
      </c>
      <c r="F1727" s="216" t="s">
        <v>1862</v>
      </c>
      <c r="G1727" s="182" t="s">
        <v>473</v>
      </c>
      <c r="H1727" s="193"/>
      <c r="I1727" s="190"/>
    </row>
    <row r="1728" spans="1:9" ht="15" thickBot="1">
      <c r="A1728" s="212"/>
      <c r="B1728" s="223" t="s">
        <v>1868</v>
      </c>
      <c r="C1728" s="210"/>
      <c r="D1728" s="210"/>
      <c r="E1728" s="210"/>
      <c r="F1728" s="210"/>
      <c r="G1728" s="175"/>
      <c r="H1728" s="177"/>
      <c r="I1728" s="190"/>
    </row>
    <row r="1729" spans="1:9" ht="74.25" thickBot="1">
      <c r="A1729" s="216" t="s">
        <v>406</v>
      </c>
      <c r="B1729" s="216" t="s">
        <v>1262</v>
      </c>
      <c r="C1729" s="216" t="s">
        <v>1263</v>
      </c>
      <c r="D1729" s="216" t="s">
        <v>633</v>
      </c>
      <c r="E1729" s="216" t="s">
        <v>1359</v>
      </c>
      <c r="F1729" s="225" t="s">
        <v>1287</v>
      </c>
      <c r="G1729" s="182" t="s">
        <v>1265</v>
      </c>
      <c r="H1729" s="191"/>
      <c r="I1729" s="190"/>
    </row>
    <row r="1730" spans="1:9" ht="74.25" thickBot="1">
      <c r="A1730" s="216" t="s">
        <v>1225</v>
      </c>
      <c r="B1730" s="216" t="s">
        <v>1266</v>
      </c>
      <c r="C1730" s="216" t="s">
        <v>1267</v>
      </c>
      <c r="D1730" s="216" t="s">
        <v>633</v>
      </c>
      <c r="E1730" s="216" t="s">
        <v>1359</v>
      </c>
      <c r="F1730" s="225" t="s">
        <v>1268</v>
      </c>
      <c r="G1730" s="182" t="s">
        <v>1269</v>
      </c>
      <c r="H1730" s="191"/>
      <c r="I1730" s="190"/>
    </row>
    <row r="1731" spans="1:9" ht="43.5" thickBot="1">
      <c r="A1731" s="216" t="s">
        <v>1258</v>
      </c>
      <c r="B1731" s="216" t="s">
        <v>1270</v>
      </c>
      <c r="C1731" s="216" t="s">
        <v>1271</v>
      </c>
      <c r="D1731" s="216" t="s">
        <v>633</v>
      </c>
      <c r="E1731" s="216" t="s">
        <v>1359</v>
      </c>
      <c r="F1731" s="225" t="s">
        <v>1272</v>
      </c>
      <c r="G1731" s="182"/>
      <c r="H1731" s="191"/>
      <c r="I1731" s="190"/>
    </row>
    <row r="1732" spans="1:9" ht="60" thickBot="1">
      <c r="A1732" s="216" t="s">
        <v>1273</v>
      </c>
      <c r="B1732" s="216" t="s">
        <v>1274</v>
      </c>
      <c r="C1732" s="216" t="s">
        <v>1275</v>
      </c>
      <c r="D1732" s="216" t="s">
        <v>633</v>
      </c>
      <c r="E1732" s="216" t="s">
        <v>1359</v>
      </c>
      <c r="F1732" s="216" t="s">
        <v>1276</v>
      </c>
      <c r="G1732" s="182" t="s">
        <v>1277</v>
      </c>
      <c r="H1732" s="191"/>
      <c r="I1732" s="190"/>
    </row>
    <row r="1733" spans="1:9" ht="15" thickBot="1">
      <c r="A1733" s="212"/>
      <c r="B1733" s="223" t="s">
        <v>1278</v>
      </c>
      <c r="C1733" s="210"/>
      <c r="D1733" s="210"/>
      <c r="E1733" s="210"/>
      <c r="F1733" s="210"/>
      <c r="G1733" s="175"/>
      <c r="H1733" s="177"/>
      <c r="I1733" s="190"/>
    </row>
    <row r="1734" spans="1:9" ht="43.5" thickBot="1">
      <c r="A1734" s="216" t="s">
        <v>406</v>
      </c>
      <c r="B1734" s="216" t="s">
        <v>1279</v>
      </c>
      <c r="C1734" s="216" t="s">
        <v>1280</v>
      </c>
      <c r="D1734" s="216" t="s">
        <v>1224</v>
      </c>
      <c r="E1734" s="216" t="s">
        <v>891</v>
      </c>
      <c r="F1734" s="216" t="s">
        <v>1936</v>
      </c>
      <c r="G1734" s="182" t="s">
        <v>469</v>
      </c>
      <c r="H1734" s="191"/>
      <c r="I1734" s="190"/>
    </row>
    <row r="1735" spans="1:9" ht="29.25" thickBot="1">
      <c r="A1735" s="216" t="s">
        <v>1225</v>
      </c>
      <c r="B1735" s="216" t="s">
        <v>1281</v>
      </c>
      <c r="C1735" s="216" t="s">
        <v>390</v>
      </c>
      <c r="D1735" s="216" t="s">
        <v>1224</v>
      </c>
      <c r="E1735" s="216" t="s">
        <v>891</v>
      </c>
      <c r="F1735" s="216" t="s">
        <v>1870</v>
      </c>
      <c r="G1735" s="182" t="s">
        <v>419</v>
      </c>
      <c r="H1735" s="191"/>
      <c r="I1735" s="190"/>
    </row>
    <row r="1736" spans="1:9" ht="31.5" thickBot="1">
      <c r="A1736" s="216" t="s">
        <v>1258</v>
      </c>
      <c r="B1736" s="216" t="s">
        <v>1282</v>
      </c>
      <c r="C1736" s="216" t="s">
        <v>1283</v>
      </c>
      <c r="D1736" s="216" t="s">
        <v>1284</v>
      </c>
      <c r="E1736" s="216" t="s">
        <v>891</v>
      </c>
      <c r="F1736" s="216" t="s">
        <v>914</v>
      </c>
      <c r="G1736" s="182" t="s">
        <v>1285</v>
      </c>
      <c r="H1736" s="191"/>
      <c r="I1736" s="195"/>
    </row>
    <row r="1737" spans="1:9" ht="15.75" customHeight="1" thickBot="1">
      <c r="A1737" s="215"/>
      <c r="B1737" s="226" t="s">
        <v>1427</v>
      </c>
      <c r="C1737" s="226"/>
      <c r="D1737" s="226"/>
      <c r="E1737" s="226"/>
      <c r="F1737" s="226"/>
      <c r="G1737" s="196"/>
      <c r="H1737" s="196"/>
      <c r="I1737" s="197"/>
    </row>
    <row r="1738" spans="1:9" ht="15" thickBot="1">
      <c r="A1738" s="212"/>
      <c r="B1738" s="223" t="s">
        <v>566</v>
      </c>
      <c r="C1738" s="210"/>
      <c r="D1738" s="210"/>
      <c r="E1738" s="210"/>
      <c r="F1738" s="210"/>
      <c r="G1738" s="175"/>
      <c r="H1738" s="177"/>
      <c r="I1738" s="190"/>
    </row>
    <row r="1739" spans="1:9" ht="15" thickBot="1">
      <c r="A1739" s="216" t="s">
        <v>406</v>
      </c>
      <c r="B1739" s="216" t="s">
        <v>567</v>
      </c>
      <c r="C1739" s="216"/>
      <c r="D1739" s="216"/>
      <c r="E1739" s="216" t="s">
        <v>891</v>
      </c>
      <c r="F1739" s="216" t="s">
        <v>1862</v>
      </c>
      <c r="G1739" s="182"/>
      <c r="H1739" s="192"/>
      <c r="I1739" s="190"/>
    </row>
    <row r="1740" spans="1:9" ht="29.25" thickBot="1">
      <c r="A1740" s="216" t="s">
        <v>568</v>
      </c>
      <c r="B1740" s="216" t="s">
        <v>569</v>
      </c>
      <c r="C1740" s="216" t="s">
        <v>570</v>
      </c>
      <c r="D1740" s="216" t="s">
        <v>297</v>
      </c>
      <c r="E1740" s="216" t="s">
        <v>891</v>
      </c>
      <c r="F1740" s="216" t="s">
        <v>1862</v>
      </c>
      <c r="G1740" s="182" t="s">
        <v>465</v>
      </c>
      <c r="H1740" s="191" t="s">
        <v>1220</v>
      </c>
      <c r="I1740" s="190"/>
    </row>
    <row r="1741" spans="1:9" ht="60" thickBot="1">
      <c r="A1741" s="216" t="s">
        <v>1221</v>
      </c>
      <c r="B1741" s="216" t="s">
        <v>1222</v>
      </c>
      <c r="C1741" s="216" t="s">
        <v>1223</v>
      </c>
      <c r="D1741" s="216" t="s">
        <v>1224</v>
      </c>
      <c r="E1741" s="216" t="s">
        <v>891</v>
      </c>
      <c r="F1741" s="216" t="s">
        <v>1854</v>
      </c>
      <c r="G1741" s="182" t="s">
        <v>468</v>
      </c>
      <c r="H1741" s="191" t="s">
        <v>1220</v>
      </c>
      <c r="I1741" s="190"/>
    </row>
    <row r="1742" spans="1:9" ht="15" thickBot="1">
      <c r="A1742" s="216" t="s">
        <v>1225</v>
      </c>
      <c r="B1742" s="216" t="s">
        <v>1226</v>
      </c>
      <c r="C1742" s="216"/>
      <c r="D1742" s="216"/>
      <c r="E1742" s="216" t="s">
        <v>916</v>
      </c>
      <c r="F1742" s="216" t="s">
        <v>1901</v>
      </c>
      <c r="G1742" s="182"/>
      <c r="H1742" s="193"/>
      <c r="I1742" s="190"/>
    </row>
    <row r="1743" spans="1:9" ht="72" thickBot="1">
      <c r="A1743" s="216" t="s">
        <v>1227</v>
      </c>
      <c r="B1743" s="216" t="s">
        <v>1228</v>
      </c>
      <c r="C1743" s="216" t="s">
        <v>1229</v>
      </c>
      <c r="D1743" s="216" t="s">
        <v>1224</v>
      </c>
      <c r="E1743" s="216" t="s">
        <v>891</v>
      </c>
      <c r="F1743" s="216">
        <v>2</v>
      </c>
      <c r="G1743" s="182" t="s">
        <v>473</v>
      </c>
      <c r="H1743" s="191" t="s">
        <v>1220</v>
      </c>
      <c r="I1743" s="190"/>
    </row>
    <row r="1744" spans="1:9" ht="57.75" thickBot="1">
      <c r="A1744" s="216" t="s">
        <v>1230</v>
      </c>
      <c r="B1744" s="216" t="s">
        <v>1231</v>
      </c>
      <c r="C1744" s="216" t="s">
        <v>1232</v>
      </c>
      <c r="D1744" s="216" t="s">
        <v>1122</v>
      </c>
      <c r="E1744" s="216" t="s">
        <v>891</v>
      </c>
      <c r="F1744" s="216">
        <v>2</v>
      </c>
      <c r="G1744" s="182" t="s">
        <v>1233</v>
      </c>
      <c r="H1744" s="191" t="s">
        <v>1220</v>
      </c>
      <c r="I1744" s="190"/>
    </row>
    <row r="1745" spans="1:9" ht="45.75" thickBot="1">
      <c r="A1745" s="216" t="s">
        <v>1234</v>
      </c>
      <c r="B1745" s="216" t="s">
        <v>1235</v>
      </c>
      <c r="C1745" s="216" t="s">
        <v>1236</v>
      </c>
      <c r="D1745" s="216" t="s">
        <v>1237</v>
      </c>
      <c r="E1745" s="216" t="s">
        <v>891</v>
      </c>
      <c r="F1745" s="216">
        <v>10</v>
      </c>
      <c r="G1745" s="182" t="s">
        <v>1238</v>
      </c>
      <c r="H1745" s="191" t="s">
        <v>1220</v>
      </c>
      <c r="I1745" s="190"/>
    </row>
    <row r="1746" spans="1:9" ht="45.75" thickBot="1">
      <c r="A1746" s="216" t="s">
        <v>1239</v>
      </c>
      <c r="B1746" s="216" t="s">
        <v>1240</v>
      </c>
      <c r="C1746" s="216" t="s">
        <v>1241</v>
      </c>
      <c r="D1746" s="216" t="s">
        <v>1237</v>
      </c>
      <c r="E1746" s="216" t="s">
        <v>891</v>
      </c>
      <c r="F1746" s="216">
        <v>10</v>
      </c>
      <c r="G1746" s="182" t="s">
        <v>1238</v>
      </c>
      <c r="H1746" s="191" t="s">
        <v>1220</v>
      </c>
      <c r="I1746" s="190"/>
    </row>
    <row r="1747" spans="1:9" ht="60" thickBot="1">
      <c r="A1747" s="216" t="s">
        <v>1242</v>
      </c>
      <c r="B1747" s="216" t="s">
        <v>1243</v>
      </c>
      <c r="C1747" s="216" t="s">
        <v>1244</v>
      </c>
      <c r="D1747" s="216" t="s">
        <v>1237</v>
      </c>
      <c r="E1747" s="216" t="s">
        <v>891</v>
      </c>
      <c r="F1747" s="216">
        <v>10</v>
      </c>
      <c r="G1747" s="182" t="s">
        <v>1238</v>
      </c>
      <c r="H1747" s="191" t="s">
        <v>1220</v>
      </c>
      <c r="I1747" s="190"/>
    </row>
    <row r="1748" spans="1:9" ht="29.25" thickBot="1">
      <c r="A1748" s="216" t="s">
        <v>1245</v>
      </c>
      <c r="B1748" s="216" t="s">
        <v>1246</v>
      </c>
      <c r="C1748" s="216" t="s">
        <v>1247</v>
      </c>
      <c r="D1748" s="216" t="s">
        <v>1237</v>
      </c>
      <c r="E1748" s="216" t="s">
        <v>891</v>
      </c>
      <c r="F1748" s="216">
        <v>2</v>
      </c>
      <c r="G1748" s="182" t="s">
        <v>1248</v>
      </c>
      <c r="H1748" s="191" t="s">
        <v>1220</v>
      </c>
      <c r="I1748" s="190"/>
    </row>
    <row r="1749" spans="1:9" ht="29.25" thickBot="1">
      <c r="A1749" s="216" t="s">
        <v>1249</v>
      </c>
      <c r="B1749" s="216" t="s">
        <v>1250</v>
      </c>
      <c r="C1749" s="216" t="s">
        <v>1251</v>
      </c>
      <c r="D1749" s="216" t="s">
        <v>1237</v>
      </c>
      <c r="E1749" s="216" t="s">
        <v>891</v>
      </c>
      <c r="F1749" s="216">
        <v>2</v>
      </c>
      <c r="G1749" s="182" t="s">
        <v>1248</v>
      </c>
      <c r="H1749" s="191" t="s">
        <v>1220</v>
      </c>
      <c r="I1749" s="190"/>
    </row>
    <row r="1750" spans="1:9" ht="29.25" thickBot="1">
      <c r="A1750" s="216" t="s">
        <v>1252</v>
      </c>
      <c r="B1750" s="216" t="s">
        <v>1253</v>
      </c>
      <c r="C1750" s="216" t="s">
        <v>1254</v>
      </c>
      <c r="D1750" s="216" t="s">
        <v>1237</v>
      </c>
      <c r="E1750" s="216" t="s">
        <v>891</v>
      </c>
      <c r="F1750" s="216">
        <v>6</v>
      </c>
      <c r="G1750" s="182" t="s">
        <v>1248</v>
      </c>
      <c r="H1750" s="191" t="s">
        <v>1220</v>
      </c>
      <c r="I1750" s="190"/>
    </row>
    <row r="1751" spans="1:9" ht="29.25" thickBot="1">
      <c r="A1751" s="216" t="s">
        <v>1255</v>
      </c>
      <c r="B1751" s="216" t="s">
        <v>1256</v>
      </c>
      <c r="C1751" s="216" t="s">
        <v>1257</v>
      </c>
      <c r="D1751" s="216" t="s">
        <v>1237</v>
      </c>
      <c r="E1751" s="216" t="s">
        <v>891</v>
      </c>
      <c r="F1751" s="216">
        <v>4</v>
      </c>
      <c r="G1751" s="182" t="s">
        <v>1238</v>
      </c>
      <c r="H1751" s="191" t="s">
        <v>1220</v>
      </c>
      <c r="I1751" s="190"/>
    </row>
    <row r="1752" spans="1:9" ht="43.5" thickBot="1">
      <c r="A1752" s="216" t="s">
        <v>1258</v>
      </c>
      <c r="B1752" s="216" t="s">
        <v>1259</v>
      </c>
      <c r="C1752" s="224" t="s">
        <v>1260</v>
      </c>
      <c r="D1752" s="216" t="s">
        <v>1261</v>
      </c>
      <c r="E1752" s="216" t="s">
        <v>891</v>
      </c>
      <c r="F1752" s="216" t="s">
        <v>1862</v>
      </c>
      <c r="G1752" s="182" t="s">
        <v>473</v>
      </c>
      <c r="H1752" s="193"/>
      <c r="I1752" s="190"/>
    </row>
    <row r="1753" spans="1:9" ht="15" thickBot="1">
      <c r="A1753" s="212"/>
      <c r="B1753" s="223" t="s">
        <v>1868</v>
      </c>
      <c r="C1753" s="210"/>
      <c r="D1753" s="210"/>
      <c r="E1753" s="210"/>
      <c r="F1753" s="210"/>
      <c r="G1753" s="175"/>
      <c r="H1753" s="177"/>
      <c r="I1753" s="190"/>
    </row>
    <row r="1754" spans="1:9" ht="74.25" thickBot="1">
      <c r="A1754" s="216" t="s">
        <v>406</v>
      </c>
      <c r="B1754" s="216" t="s">
        <v>1262</v>
      </c>
      <c r="C1754" s="216" t="s">
        <v>1263</v>
      </c>
      <c r="D1754" s="216" t="s">
        <v>633</v>
      </c>
      <c r="E1754" s="216" t="s">
        <v>1359</v>
      </c>
      <c r="F1754" s="225" t="s">
        <v>1428</v>
      </c>
      <c r="G1754" s="182" t="s">
        <v>1265</v>
      </c>
      <c r="H1754" s="191"/>
      <c r="I1754" s="190"/>
    </row>
    <row r="1755" spans="1:9" ht="74.25" thickBot="1">
      <c r="A1755" s="216" t="s">
        <v>1225</v>
      </c>
      <c r="B1755" s="216" t="s">
        <v>1266</v>
      </c>
      <c r="C1755" s="216" t="s">
        <v>1267</v>
      </c>
      <c r="D1755" s="216" t="s">
        <v>633</v>
      </c>
      <c r="E1755" s="216" t="s">
        <v>1359</v>
      </c>
      <c r="F1755" s="225" t="s">
        <v>1429</v>
      </c>
      <c r="G1755" s="182" t="s">
        <v>1269</v>
      </c>
      <c r="H1755" s="191"/>
      <c r="I1755" s="190"/>
    </row>
    <row r="1756" spans="1:9" ht="60" thickBot="1">
      <c r="A1756" s="216" t="s">
        <v>1258</v>
      </c>
      <c r="B1756" s="216" t="s">
        <v>1274</v>
      </c>
      <c r="C1756" s="216" t="s">
        <v>1275</v>
      </c>
      <c r="D1756" s="216" t="s">
        <v>633</v>
      </c>
      <c r="E1756" s="216" t="s">
        <v>1359</v>
      </c>
      <c r="F1756" s="216" t="s">
        <v>1288</v>
      </c>
      <c r="G1756" s="182" t="s">
        <v>1277</v>
      </c>
      <c r="H1756" s="191"/>
      <c r="I1756" s="190"/>
    </row>
    <row r="1757" spans="1:9" ht="15" thickBot="1">
      <c r="A1757" s="212"/>
      <c r="B1757" s="223" t="s">
        <v>1278</v>
      </c>
      <c r="C1757" s="210"/>
      <c r="D1757" s="210"/>
      <c r="E1757" s="210"/>
      <c r="F1757" s="210"/>
      <c r="G1757" s="175"/>
      <c r="H1757" s="177"/>
      <c r="I1757" s="190"/>
    </row>
    <row r="1758" spans="1:9" ht="43.5" thickBot="1">
      <c r="A1758" s="216" t="s">
        <v>406</v>
      </c>
      <c r="B1758" s="216" t="s">
        <v>1279</v>
      </c>
      <c r="C1758" s="216" t="s">
        <v>1280</v>
      </c>
      <c r="D1758" s="216" t="s">
        <v>1224</v>
      </c>
      <c r="E1758" s="216" t="s">
        <v>891</v>
      </c>
      <c r="F1758" s="216" t="s">
        <v>1936</v>
      </c>
      <c r="G1758" s="182" t="s">
        <v>469</v>
      </c>
      <c r="H1758" s="191"/>
      <c r="I1758" s="190"/>
    </row>
    <row r="1759" spans="1:9" ht="29.25" thickBot="1">
      <c r="A1759" s="216" t="s">
        <v>1225</v>
      </c>
      <c r="B1759" s="216" t="s">
        <v>1281</v>
      </c>
      <c r="C1759" s="216" t="s">
        <v>390</v>
      </c>
      <c r="D1759" s="216" t="s">
        <v>1224</v>
      </c>
      <c r="E1759" s="216" t="s">
        <v>891</v>
      </c>
      <c r="F1759" s="216" t="s">
        <v>1870</v>
      </c>
      <c r="G1759" s="182" t="s">
        <v>419</v>
      </c>
      <c r="H1759" s="191"/>
      <c r="I1759" s="190"/>
    </row>
    <row r="1760" spans="1:9" ht="31.5" thickBot="1">
      <c r="A1760" s="216" t="s">
        <v>1258</v>
      </c>
      <c r="B1760" s="216" t="s">
        <v>1282</v>
      </c>
      <c r="C1760" s="216" t="s">
        <v>1283</v>
      </c>
      <c r="D1760" s="216" t="s">
        <v>1284</v>
      </c>
      <c r="E1760" s="216" t="s">
        <v>891</v>
      </c>
      <c r="F1760" s="216" t="s">
        <v>1901</v>
      </c>
      <c r="G1760" s="182" t="s">
        <v>1285</v>
      </c>
      <c r="H1760" s="191"/>
      <c r="I1760" s="195"/>
    </row>
    <row r="1761" spans="1:9" ht="15.75" customHeight="1" thickBot="1">
      <c r="A1761" s="215"/>
      <c r="B1761" s="226" t="s">
        <v>1430</v>
      </c>
      <c r="C1761" s="226"/>
      <c r="D1761" s="226"/>
      <c r="E1761" s="226"/>
      <c r="F1761" s="226"/>
      <c r="G1761" s="196"/>
      <c r="H1761" s="196"/>
      <c r="I1761" s="197"/>
    </row>
    <row r="1762" spans="1:9" ht="15" thickBot="1">
      <c r="A1762" s="212"/>
      <c r="B1762" s="223" t="s">
        <v>566</v>
      </c>
      <c r="C1762" s="210"/>
      <c r="D1762" s="210"/>
      <c r="E1762" s="210"/>
      <c r="F1762" s="210"/>
      <c r="G1762" s="175"/>
      <c r="H1762" s="177"/>
      <c r="I1762" s="190"/>
    </row>
    <row r="1763" spans="1:9" ht="15" thickBot="1">
      <c r="A1763" s="216" t="s">
        <v>406</v>
      </c>
      <c r="B1763" s="216" t="s">
        <v>567</v>
      </c>
      <c r="C1763" s="216"/>
      <c r="D1763" s="216"/>
      <c r="E1763" s="216" t="s">
        <v>891</v>
      </c>
      <c r="F1763" s="216" t="s">
        <v>1862</v>
      </c>
      <c r="G1763" s="182"/>
      <c r="H1763" s="192"/>
      <c r="I1763" s="190"/>
    </row>
    <row r="1764" spans="1:9" ht="29.25" thickBot="1">
      <c r="A1764" s="216" t="s">
        <v>568</v>
      </c>
      <c r="B1764" s="216" t="s">
        <v>569</v>
      </c>
      <c r="C1764" s="216" t="s">
        <v>570</v>
      </c>
      <c r="D1764" s="216" t="s">
        <v>297</v>
      </c>
      <c r="E1764" s="216" t="s">
        <v>891</v>
      </c>
      <c r="F1764" s="216" t="s">
        <v>1862</v>
      </c>
      <c r="G1764" s="182" t="s">
        <v>465</v>
      </c>
      <c r="H1764" s="191" t="s">
        <v>1220</v>
      </c>
      <c r="I1764" s="190"/>
    </row>
    <row r="1765" spans="1:9" ht="60" thickBot="1">
      <c r="A1765" s="216" t="s">
        <v>1221</v>
      </c>
      <c r="B1765" s="216" t="s">
        <v>1222</v>
      </c>
      <c r="C1765" s="216" t="s">
        <v>1223</v>
      </c>
      <c r="D1765" s="216" t="s">
        <v>1224</v>
      </c>
      <c r="E1765" s="216" t="s">
        <v>891</v>
      </c>
      <c r="F1765" s="216" t="s">
        <v>1854</v>
      </c>
      <c r="G1765" s="182" t="s">
        <v>468</v>
      </c>
      <c r="H1765" s="191" t="s">
        <v>1220</v>
      </c>
      <c r="I1765" s="190"/>
    </row>
    <row r="1766" spans="1:9" ht="15" thickBot="1">
      <c r="A1766" s="216" t="s">
        <v>1225</v>
      </c>
      <c r="B1766" s="216" t="s">
        <v>1226</v>
      </c>
      <c r="C1766" s="216"/>
      <c r="D1766" s="216"/>
      <c r="E1766" s="216" t="s">
        <v>916</v>
      </c>
      <c r="F1766" s="216" t="s">
        <v>1901</v>
      </c>
      <c r="G1766" s="182"/>
      <c r="H1766" s="193"/>
      <c r="I1766" s="190"/>
    </row>
    <row r="1767" spans="1:9" ht="72" thickBot="1">
      <c r="A1767" s="216" t="s">
        <v>1227</v>
      </c>
      <c r="B1767" s="216" t="s">
        <v>1228</v>
      </c>
      <c r="C1767" s="216" t="s">
        <v>1229</v>
      </c>
      <c r="D1767" s="216" t="s">
        <v>1224</v>
      </c>
      <c r="E1767" s="216" t="s">
        <v>891</v>
      </c>
      <c r="F1767" s="216">
        <v>2</v>
      </c>
      <c r="G1767" s="182" t="s">
        <v>473</v>
      </c>
      <c r="H1767" s="191" t="s">
        <v>1220</v>
      </c>
      <c r="I1767" s="190"/>
    </row>
    <row r="1768" spans="1:9" ht="57.75" thickBot="1">
      <c r="A1768" s="216" t="s">
        <v>1230</v>
      </c>
      <c r="B1768" s="216" t="s">
        <v>1231</v>
      </c>
      <c r="C1768" s="216" t="s">
        <v>1232</v>
      </c>
      <c r="D1768" s="216" t="s">
        <v>1122</v>
      </c>
      <c r="E1768" s="216" t="s">
        <v>891</v>
      </c>
      <c r="F1768" s="216">
        <v>2</v>
      </c>
      <c r="G1768" s="182" t="s">
        <v>1233</v>
      </c>
      <c r="H1768" s="191" t="s">
        <v>1220</v>
      </c>
      <c r="I1768" s="190"/>
    </row>
    <row r="1769" spans="1:9" ht="45.75" thickBot="1">
      <c r="A1769" s="216" t="s">
        <v>1234</v>
      </c>
      <c r="B1769" s="216" t="s">
        <v>1235</v>
      </c>
      <c r="C1769" s="216" t="s">
        <v>1236</v>
      </c>
      <c r="D1769" s="216" t="s">
        <v>1237</v>
      </c>
      <c r="E1769" s="216" t="s">
        <v>891</v>
      </c>
      <c r="F1769" s="216">
        <v>10</v>
      </c>
      <c r="G1769" s="182" t="s">
        <v>1238</v>
      </c>
      <c r="H1769" s="191" t="s">
        <v>1220</v>
      </c>
      <c r="I1769" s="190"/>
    </row>
    <row r="1770" spans="1:9" ht="45.75" thickBot="1">
      <c r="A1770" s="216" t="s">
        <v>1239</v>
      </c>
      <c r="B1770" s="216" t="s">
        <v>1240</v>
      </c>
      <c r="C1770" s="216" t="s">
        <v>1241</v>
      </c>
      <c r="D1770" s="216" t="s">
        <v>1237</v>
      </c>
      <c r="E1770" s="216" t="s">
        <v>891</v>
      </c>
      <c r="F1770" s="216">
        <v>10</v>
      </c>
      <c r="G1770" s="182" t="s">
        <v>1238</v>
      </c>
      <c r="H1770" s="191" t="s">
        <v>1220</v>
      </c>
      <c r="I1770" s="190"/>
    </row>
    <row r="1771" spans="1:9" ht="60" thickBot="1">
      <c r="A1771" s="216" t="s">
        <v>1242</v>
      </c>
      <c r="B1771" s="216" t="s">
        <v>1243</v>
      </c>
      <c r="C1771" s="216" t="s">
        <v>1244</v>
      </c>
      <c r="D1771" s="216" t="s">
        <v>1237</v>
      </c>
      <c r="E1771" s="216" t="s">
        <v>891</v>
      </c>
      <c r="F1771" s="216">
        <v>10</v>
      </c>
      <c r="G1771" s="182" t="s">
        <v>1238</v>
      </c>
      <c r="H1771" s="191" t="s">
        <v>1220</v>
      </c>
      <c r="I1771" s="190"/>
    </row>
    <row r="1772" spans="1:9" ht="29.25" thickBot="1">
      <c r="A1772" s="216" t="s">
        <v>1245</v>
      </c>
      <c r="B1772" s="216" t="s">
        <v>1246</v>
      </c>
      <c r="C1772" s="216" t="s">
        <v>1247</v>
      </c>
      <c r="D1772" s="216" t="s">
        <v>1237</v>
      </c>
      <c r="E1772" s="216" t="s">
        <v>891</v>
      </c>
      <c r="F1772" s="216">
        <v>2</v>
      </c>
      <c r="G1772" s="182" t="s">
        <v>1248</v>
      </c>
      <c r="H1772" s="191" t="s">
        <v>1220</v>
      </c>
      <c r="I1772" s="190"/>
    </row>
    <row r="1773" spans="1:9" ht="29.25" thickBot="1">
      <c r="A1773" s="216" t="s">
        <v>1249</v>
      </c>
      <c r="B1773" s="216" t="s">
        <v>1250</v>
      </c>
      <c r="C1773" s="216" t="s">
        <v>1251</v>
      </c>
      <c r="D1773" s="216" t="s">
        <v>1237</v>
      </c>
      <c r="E1773" s="216" t="s">
        <v>891</v>
      </c>
      <c r="F1773" s="216">
        <v>2</v>
      </c>
      <c r="G1773" s="182" t="s">
        <v>1248</v>
      </c>
      <c r="H1773" s="191" t="s">
        <v>1220</v>
      </c>
      <c r="I1773" s="190"/>
    </row>
    <row r="1774" spans="1:9" ht="29.25" thickBot="1">
      <c r="A1774" s="216" t="s">
        <v>1252</v>
      </c>
      <c r="B1774" s="216" t="s">
        <v>1253</v>
      </c>
      <c r="C1774" s="216" t="s">
        <v>1254</v>
      </c>
      <c r="D1774" s="216" t="s">
        <v>1237</v>
      </c>
      <c r="E1774" s="216" t="s">
        <v>891</v>
      </c>
      <c r="F1774" s="216">
        <v>6</v>
      </c>
      <c r="G1774" s="182" t="s">
        <v>1248</v>
      </c>
      <c r="H1774" s="191" t="s">
        <v>1220</v>
      </c>
      <c r="I1774" s="190"/>
    </row>
    <row r="1775" spans="1:9" ht="29.25" thickBot="1">
      <c r="A1775" s="216" t="s">
        <v>1255</v>
      </c>
      <c r="B1775" s="216" t="s">
        <v>1256</v>
      </c>
      <c r="C1775" s="216" t="s">
        <v>1257</v>
      </c>
      <c r="D1775" s="216" t="s">
        <v>1237</v>
      </c>
      <c r="E1775" s="216" t="s">
        <v>891</v>
      </c>
      <c r="F1775" s="216">
        <v>4</v>
      </c>
      <c r="G1775" s="182" t="s">
        <v>1238</v>
      </c>
      <c r="H1775" s="191" t="s">
        <v>1220</v>
      </c>
      <c r="I1775" s="190"/>
    </row>
    <row r="1776" spans="1:9" ht="15" thickBot="1">
      <c r="A1776" s="212"/>
      <c r="B1776" s="223" t="s">
        <v>1868</v>
      </c>
      <c r="C1776" s="210"/>
      <c r="D1776" s="210"/>
      <c r="E1776" s="210"/>
      <c r="F1776" s="210"/>
      <c r="G1776" s="175"/>
      <c r="H1776" s="177"/>
      <c r="I1776" s="190"/>
    </row>
    <row r="1777" spans="1:9" ht="74.25" thickBot="1">
      <c r="A1777" s="216" t="s">
        <v>406</v>
      </c>
      <c r="B1777" s="216" t="s">
        <v>1262</v>
      </c>
      <c r="C1777" s="216" t="s">
        <v>1263</v>
      </c>
      <c r="D1777" s="216" t="s">
        <v>633</v>
      </c>
      <c r="E1777" s="216" t="s">
        <v>1359</v>
      </c>
      <c r="F1777" s="225" t="s">
        <v>1428</v>
      </c>
      <c r="G1777" s="182" t="s">
        <v>1265</v>
      </c>
      <c r="H1777" s="191"/>
      <c r="I1777" s="190"/>
    </row>
    <row r="1778" spans="1:9" ht="74.25" thickBot="1">
      <c r="A1778" s="216" t="s">
        <v>1225</v>
      </c>
      <c r="B1778" s="216" t="s">
        <v>1266</v>
      </c>
      <c r="C1778" s="216" t="s">
        <v>1267</v>
      </c>
      <c r="D1778" s="216" t="s">
        <v>633</v>
      </c>
      <c r="E1778" s="216" t="s">
        <v>1359</v>
      </c>
      <c r="F1778" s="225" t="s">
        <v>1412</v>
      </c>
      <c r="G1778" s="182" t="s">
        <v>1269</v>
      </c>
      <c r="H1778" s="191"/>
      <c r="I1778" s="190"/>
    </row>
    <row r="1779" spans="1:9" ht="15" thickBot="1">
      <c r="A1779" s="212"/>
      <c r="B1779" s="223" t="s">
        <v>1278</v>
      </c>
      <c r="C1779" s="210"/>
      <c r="D1779" s="210"/>
      <c r="E1779" s="210"/>
      <c r="F1779" s="210"/>
      <c r="G1779" s="175"/>
      <c r="H1779" s="177"/>
      <c r="I1779" s="190"/>
    </row>
    <row r="1780" spans="1:9" ht="43.5" thickBot="1">
      <c r="A1780" s="216" t="s">
        <v>406</v>
      </c>
      <c r="B1780" s="216" t="s">
        <v>1279</v>
      </c>
      <c r="C1780" s="216" t="s">
        <v>1280</v>
      </c>
      <c r="D1780" s="216" t="s">
        <v>1224</v>
      </c>
      <c r="E1780" s="216" t="s">
        <v>891</v>
      </c>
      <c r="F1780" s="216" t="s">
        <v>1936</v>
      </c>
      <c r="G1780" s="182" t="s">
        <v>469</v>
      </c>
      <c r="H1780" s="191"/>
      <c r="I1780" s="190"/>
    </row>
    <row r="1781" spans="1:9" ht="29.25" thickBot="1">
      <c r="A1781" s="216" t="s">
        <v>1225</v>
      </c>
      <c r="B1781" s="216" t="s">
        <v>1281</v>
      </c>
      <c r="C1781" s="216" t="s">
        <v>390</v>
      </c>
      <c r="D1781" s="216" t="s">
        <v>1224</v>
      </c>
      <c r="E1781" s="216" t="s">
        <v>891</v>
      </c>
      <c r="F1781" s="216" t="s">
        <v>1870</v>
      </c>
      <c r="G1781" s="182" t="s">
        <v>419</v>
      </c>
      <c r="H1781" s="191"/>
      <c r="I1781" s="190"/>
    </row>
  </sheetData>
  <phoneticPr fontId="23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3:H630"/>
  <sheetViews>
    <sheetView topLeftCell="A498" workbookViewId="0">
      <selection activeCell="A523" sqref="A4:IV523"/>
    </sheetView>
  </sheetViews>
  <sheetFormatPr defaultRowHeight="12.75"/>
  <cols>
    <col min="1" max="1" width="21.5703125" customWidth="1"/>
    <col min="2" max="2" width="40.28515625" customWidth="1"/>
    <col min="3" max="3" width="116.28515625" customWidth="1"/>
    <col min="6" max="6" width="15.5703125" customWidth="1"/>
    <col min="7" max="7" width="17.85546875" bestFit="1" customWidth="1"/>
    <col min="8" max="8" width="5" bestFit="1" customWidth="1"/>
  </cols>
  <sheetData>
    <row r="3" spans="1:8">
      <c r="A3" s="118" t="s">
        <v>629</v>
      </c>
      <c r="B3" s="119"/>
      <c r="C3" s="119"/>
      <c r="D3" s="119"/>
      <c r="E3" s="119"/>
      <c r="F3" s="119"/>
      <c r="G3" s="119"/>
      <c r="H3" s="120"/>
    </row>
    <row r="4" spans="1:8">
      <c r="A4" s="118" t="s">
        <v>884</v>
      </c>
      <c r="B4" s="118" t="s">
        <v>875</v>
      </c>
      <c r="C4" s="118" t="s">
        <v>873</v>
      </c>
      <c r="D4" s="118" t="s">
        <v>883</v>
      </c>
      <c r="E4" s="118" t="s">
        <v>877</v>
      </c>
      <c r="F4" s="118" t="s">
        <v>880</v>
      </c>
      <c r="G4" s="118" t="s">
        <v>901</v>
      </c>
      <c r="H4" s="120" t="s">
        <v>867</v>
      </c>
    </row>
    <row r="5" spans="1:8">
      <c r="A5" s="121" t="s">
        <v>307</v>
      </c>
      <c r="B5" s="121" t="s">
        <v>702</v>
      </c>
      <c r="C5" s="121" t="s">
        <v>306</v>
      </c>
      <c r="D5" s="121" t="s">
        <v>891</v>
      </c>
      <c r="E5" s="121">
        <v>1</v>
      </c>
      <c r="F5" s="178">
        <v>3992</v>
      </c>
      <c r="G5" s="121" t="s">
        <v>296</v>
      </c>
      <c r="H5" s="122">
        <v>6</v>
      </c>
    </row>
    <row r="6" spans="1:8">
      <c r="A6" s="123"/>
      <c r="B6" s="123"/>
      <c r="C6" s="123"/>
      <c r="D6" s="123"/>
      <c r="E6" s="121">
        <v>2</v>
      </c>
      <c r="F6" s="178">
        <v>3992</v>
      </c>
      <c r="G6" s="121" t="s">
        <v>296</v>
      </c>
      <c r="H6" s="122">
        <v>3</v>
      </c>
    </row>
    <row r="7" spans="1:8">
      <c r="A7" s="123"/>
      <c r="B7" s="123"/>
      <c r="C7" s="123"/>
      <c r="D7" s="123"/>
      <c r="E7" s="121" t="s">
        <v>1862</v>
      </c>
      <c r="F7" s="178">
        <v>3992</v>
      </c>
      <c r="G7" s="121" t="s">
        <v>296</v>
      </c>
      <c r="H7" s="122">
        <v>5</v>
      </c>
    </row>
    <row r="8" spans="1:8">
      <c r="A8" s="123"/>
      <c r="B8" s="123"/>
      <c r="C8" s="123"/>
      <c r="D8" s="123"/>
      <c r="E8" s="121" t="s">
        <v>1901</v>
      </c>
      <c r="F8" s="178">
        <v>3992</v>
      </c>
      <c r="G8" s="121" t="s">
        <v>296</v>
      </c>
      <c r="H8" s="122">
        <v>4</v>
      </c>
    </row>
    <row r="9" spans="1:8">
      <c r="A9" s="123"/>
      <c r="B9" s="123"/>
      <c r="C9" s="123"/>
      <c r="D9" s="123"/>
      <c r="E9" s="121" t="s">
        <v>1854</v>
      </c>
      <c r="F9" s="178">
        <v>3992</v>
      </c>
      <c r="G9" s="121" t="s">
        <v>296</v>
      </c>
      <c r="H9" s="122">
        <v>1</v>
      </c>
    </row>
    <row r="10" spans="1:8">
      <c r="A10" s="123"/>
      <c r="B10" s="123"/>
      <c r="C10" s="123"/>
      <c r="D10" s="123"/>
      <c r="E10" s="121" t="s">
        <v>914</v>
      </c>
      <c r="F10" s="178">
        <v>3992</v>
      </c>
      <c r="G10" s="121" t="s">
        <v>296</v>
      </c>
      <c r="H10" s="122">
        <v>2</v>
      </c>
    </row>
    <row r="11" spans="1:8">
      <c r="A11" s="123"/>
      <c r="B11" s="123"/>
      <c r="C11" s="123"/>
      <c r="D11" s="123"/>
      <c r="E11" s="121" t="s">
        <v>1988</v>
      </c>
      <c r="F11" s="178">
        <v>3992</v>
      </c>
      <c r="G11" s="121" t="s">
        <v>296</v>
      </c>
      <c r="H11" s="122">
        <v>1</v>
      </c>
    </row>
    <row r="12" spans="1:8">
      <c r="A12" s="123"/>
      <c r="B12" s="121" t="s">
        <v>295</v>
      </c>
      <c r="C12" s="121" t="s">
        <v>543</v>
      </c>
      <c r="D12" s="121" t="s">
        <v>1359</v>
      </c>
      <c r="E12" s="121" t="s">
        <v>471</v>
      </c>
      <c r="F12" s="178">
        <v>41526</v>
      </c>
      <c r="G12" s="121" t="s">
        <v>296</v>
      </c>
      <c r="H12" s="122">
        <v>1</v>
      </c>
    </row>
    <row r="13" spans="1:8">
      <c r="A13" s="123"/>
      <c r="B13" s="121" t="s">
        <v>717</v>
      </c>
      <c r="C13" s="121" t="s">
        <v>317</v>
      </c>
      <c r="D13" s="121" t="s">
        <v>891</v>
      </c>
      <c r="E13" s="121">
        <v>8</v>
      </c>
      <c r="F13" s="178">
        <v>102</v>
      </c>
      <c r="G13" s="121" t="s">
        <v>296</v>
      </c>
      <c r="H13" s="122">
        <v>1</v>
      </c>
    </row>
    <row r="14" spans="1:8">
      <c r="A14" s="123"/>
      <c r="B14" s="123"/>
      <c r="C14" s="123"/>
      <c r="D14" s="123"/>
      <c r="E14" s="121">
        <v>9</v>
      </c>
      <c r="F14" s="178">
        <v>102</v>
      </c>
      <c r="G14" s="121" t="s">
        <v>296</v>
      </c>
      <c r="H14" s="122">
        <v>2</v>
      </c>
    </row>
    <row r="15" spans="1:8">
      <c r="A15" s="123"/>
      <c r="B15" s="123"/>
      <c r="C15" s="123"/>
      <c r="D15" s="123"/>
      <c r="E15" s="121">
        <v>10</v>
      </c>
      <c r="F15" s="178">
        <v>102</v>
      </c>
      <c r="G15" s="121" t="s">
        <v>296</v>
      </c>
      <c r="H15" s="122">
        <v>1</v>
      </c>
    </row>
    <row r="16" spans="1:8">
      <c r="A16" s="123"/>
      <c r="B16" s="123"/>
      <c r="C16" s="123"/>
      <c r="D16" s="123"/>
      <c r="E16" s="121">
        <v>11</v>
      </c>
      <c r="F16" s="178">
        <v>102</v>
      </c>
      <c r="G16" s="121" t="s">
        <v>296</v>
      </c>
      <c r="H16" s="122">
        <v>1</v>
      </c>
    </row>
    <row r="17" spans="1:8">
      <c r="A17" s="123"/>
      <c r="B17" s="123"/>
      <c r="C17" s="123"/>
      <c r="D17" s="123"/>
      <c r="E17" s="121">
        <v>12</v>
      </c>
      <c r="F17" s="178">
        <v>102</v>
      </c>
      <c r="G17" s="121" t="s">
        <v>296</v>
      </c>
      <c r="H17" s="122">
        <v>2</v>
      </c>
    </row>
    <row r="18" spans="1:8">
      <c r="A18" s="123"/>
      <c r="B18" s="123"/>
      <c r="C18" s="123"/>
      <c r="D18" s="123"/>
      <c r="E18" s="121">
        <v>13</v>
      </c>
      <c r="F18" s="178">
        <v>102</v>
      </c>
      <c r="G18" s="121" t="s">
        <v>296</v>
      </c>
      <c r="H18" s="122">
        <v>1</v>
      </c>
    </row>
    <row r="19" spans="1:8">
      <c r="A19" s="123"/>
      <c r="B19" s="123"/>
      <c r="C19" s="123"/>
      <c r="D19" s="123"/>
      <c r="E19" s="121">
        <v>20</v>
      </c>
      <c r="F19" s="178">
        <v>102</v>
      </c>
      <c r="G19" s="121" t="s">
        <v>296</v>
      </c>
      <c r="H19" s="122">
        <v>1</v>
      </c>
    </row>
    <row r="20" spans="1:8">
      <c r="A20" s="123"/>
      <c r="B20" s="123"/>
      <c r="C20" s="123"/>
      <c r="D20" s="123"/>
      <c r="E20" s="121" t="s">
        <v>1859</v>
      </c>
      <c r="F20" s="178">
        <v>102</v>
      </c>
      <c r="G20" s="121" t="s">
        <v>296</v>
      </c>
      <c r="H20" s="122">
        <v>3</v>
      </c>
    </row>
    <row r="21" spans="1:8">
      <c r="A21" s="123"/>
      <c r="B21" s="123"/>
      <c r="C21" s="123"/>
      <c r="D21" s="123"/>
      <c r="E21" s="121" t="s">
        <v>1954</v>
      </c>
      <c r="F21" s="178">
        <v>102</v>
      </c>
      <c r="G21" s="121" t="s">
        <v>296</v>
      </c>
      <c r="H21" s="122">
        <v>1</v>
      </c>
    </row>
    <row r="22" spans="1:8">
      <c r="A22" s="123"/>
      <c r="B22" s="123"/>
      <c r="C22" s="123"/>
      <c r="D22" s="123"/>
      <c r="E22" s="121" t="s">
        <v>483</v>
      </c>
      <c r="F22" s="178">
        <v>102</v>
      </c>
      <c r="G22" s="121" t="s">
        <v>296</v>
      </c>
      <c r="H22" s="122">
        <v>1</v>
      </c>
    </row>
    <row r="23" spans="1:8">
      <c r="A23" s="123"/>
      <c r="B23" s="123"/>
      <c r="C23" s="123"/>
      <c r="D23" s="123"/>
      <c r="E23" s="121" t="s">
        <v>1982</v>
      </c>
      <c r="F23" s="178">
        <v>102</v>
      </c>
      <c r="G23" s="121" t="s">
        <v>296</v>
      </c>
      <c r="H23" s="122">
        <v>1</v>
      </c>
    </row>
    <row r="24" spans="1:8">
      <c r="A24" s="123"/>
      <c r="B24" s="123"/>
      <c r="C24" s="123"/>
      <c r="D24" s="123"/>
      <c r="E24" s="121" t="s">
        <v>1978</v>
      </c>
      <c r="F24" s="178">
        <v>102</v>
      </c>
      <c r="G24" s="121" t="s">
        <v>296</v>
      </c>
      <c r="H24" s="122">
        <v>1</v>
      </c>
    </row>
    <row r="25" spans="1:8">
      <c r="A25" s="123"/>
      <c r="B25" s="123"/>
      <c r="C25" s="123"/>
      <c r="D25" s="123"/>
      <c r="E25" s="121" t="s">
        <v>466</v>
      </c>
      <c r="F25" s="178">
        <v>102</v>
      </c>
      <c r="G25" s="121" t="s">
        <v>296</v>
      </c>
      <c r="H25" s="122">
        <v>1</v>
      </c>
    </row>
    <row r="26" spans="1:8">
      <c r="A26" s="123"/>
      <c r="B26" s="123"/>
      <c r="C26" s="123"/>
      <c r="D26" s="123"/>
      <c r="E26" s="121" t="s">
        <v>1975</v>
      </c>
      <c r="F26" s="178">
        <v>102</v>
      </c>
      <c r="G26" s="121" t="s">
        <v>296</v>
      </c>
      <c r="H26" s="122">
        <v>1</v>
      </c>
    </row>
    <row r="27" spans="1:8">
      <c r="A27" s="123"/>
      <c r="B27" s="123"/>
      <c r="C27" s="123"/>
      <c r="D27" s="123"/>
      <c r="E27" s="121" t="s">
        <v>490</v>
      </c>
      <c r="F27" s="178">
        <v>102</v>
      </c>
      <c r="G27" s="121" t="s">
        <v>296</v>
      </c>
      <c r="H27" s="122">
        <v>1</v>
      </c>
    </row>
    <row r="28" spans="1:8">
      <c r="A28" s="123"/>
      <c r="B28" s="123"/>
      <c r="C28" s="123"/>
      <c r="D28" s="123"/>
      <c r="E28" s="121" t="s">
        <v>1952</v>
      </c>
      <c r="F28" s="178">
        <v>102</v>
      </c>
      <c r="G28" s="121" t="s">
        <v>296</v>
      </c>
      <c r="H28" s="122">
        <v>1</v>
      </c>
    </row>
    <row r="29" spans="1:8">
      <c r="A29" s="123"/>
      <c r="B29" s="123"/>
      <c r="C29" s="123"/>
      <c r="D29" s="123"/>
      <c r="E29" s="121" t="s">
        <v>1974</v>
      </c>
      <c r="F29" s="178">
        <v>102</v>
      </c>
      <c r="G29" s="121" t="s">
        <v>296</v>
      </c>
      <c r="H29" s="122">
        <v>1</v>
      </c>
    </row>
    <row r="30" spans="1:8">
      <c r="A30" s="123"/>
      <c r="B30" s="123"/>
      <c r="C30" s="123"/>
      <c r="D30" s="123"/>
      <c r="E30" s="121" t="s">
        <v>1880</v>
      </c>
      <c r="F30" s="178">
        <v>102</v>
      </c>
      <c r="G30" s="121" t="s">
        <v>296</v>
      </c>
      <c r="H30" s="122">
        <v>1</v>
      </c>
    </row>
    <row r="31" spans="1:8">
      <c r="A31" s="123"/>
      <c r="B31" s="121" t="s">
        <v>719</v>
      </c>
      <c r="C31" s="121" t="s">
        <v>315</v>
      </c>
      <c r="D31" s="121" t="s">
        <v>891</v>
      </c>
      <c r="E31" s="121">
        <v>2</v>
      </c>
      <c r="F31" s="178">
        <v>162</v>
      </c>
      <c r="G31" s="121" t="s">
        <v>296</v>
      </c>
      <c r="H31" s="122">
        <v>8</v>
      </c>
    </row>
    <row r="32" spans="1:8">
      <c r="A32" s="123"/>
      <c r="B32" s="123"/>
      <c r="C32" s="123"/>
      <c r="D32" s="123"/>
      <c r="E32" s="121">
        <v>20</v>
      </c>
      <c r="F32" s="178">
        <v>162</v>
      </c>
      <c r="G32" s="121" t="s">
        <v>296</v>
      </c>
      <c r="H32" s="122">
        <v>1</v>
      </c>
    </row>
    <row r="33" spans="1:8">
      <c r="A33" s="123"/>
      <c r="B33" s="123"/>
      <c r="C33" s="123"/>
      <c r="D33" s="123"/>
      <c r="E33" s="121" t="s">
        <v>1862</v>
      </c>
      <c r="F33" s="178">
        <v>162</v>
      </c>
      <c r="G33" s="121" t="s">
        <v>296</v>
      </c>
      <c r="H33" s="122">
        <v>2</v>
      </c>
    </row>
    <row r="34" spans="1:8">
      <c r="A34" s="123"/>
      <c r="B34" s="123"/>
      <c r="C34" s="123"/>
      <c r="D34" s="123"/>
      <c r="E34" s="121" t="s">
        <v>1997</v>
      </c>
      <c r="F34" s="178">
        <v>162</v>
      </c>
      <c r="G34" s="121" t="s">
        <v>296</v>
      </c>
      <c r="H34" s="122">
        <v>1</v>
      </c>
    </row>
    <row r="35" spans="1:8">
      <c r="A35" s="123"/>
      <c r="B35" s="123"/>
      <c r="C35" s="123"/>
      <c r="D35" s="123"/>
      <c r="E35" s="121" t="s">
        <v>1901</v>
      </c>
      <c r="F35" s="178">
        <v>162</v>
      </c>
      <c r="G35" s="121" t="s">
        <v>296</v>
      </c>
      <c r="H35" s="122">
        <v>6</v>
      </c>
    </row>
    <row r="36" spans="1:8">
      <c r="A36" s="123"/>
      <c r="B36" s="123"/>
      <c r="C36" s="123"/>
      <c r="D36" s="123"/>
      <c r="E36" s="121" t="s">
        <v>1975</v>
      </c>
      <c r="F36" s="178">
        <v>162</v>
      </c>
      <c r="G36" s="121" t="s">
        <v>296</v>
      </c>
      <c r="H36" s="122">
        <v>1</v>
      </c>
    </row>
    <row r="37" spans="1:8">
      <c r="A37" s="123"/>
      <c r="B37" s="123"/>
      <c r="C37" s="123"/>
      <c r="D37" s="123"/>
      <c r="E37" s="121" t="s">
        <v>1952</v>
      </c>
      <c r="F37" s="178">
        <v>162</v>
      </c>
      <c r="G37" s="121" t="s">
        <v>296</v>
      </c>
      <c r="H37" s="122">
        <v>1</v>
      </c>
    </row>
    <row r="38" spans="1:8">
      <c r="A38" s="123"/>
      <c r="B38" s="123"/>
      <c r="C38" s="123"/>
      <c r="D38" s="123"/>
      <c r="E38" s="121" t="s">
        <v>1974</v>
      </c>
      <c r="F38" s="178">
        <v>162</v>
      </c>
      <c r="G38" s="121" t="s">
        <v>296</v>
      </c>
      <c r="H38" s="122">
        <v>1</v>
      </c>
    </row>
    <row r="39" spans="1:8">
      <c r="A39" s="123"/>
      <c r="B39" s="123"/>
      <c r="C39" s="123"/>
      <c r="D39" s="123"/>
      <c r="E39" s="121" t="s">
        <v>1880</v>
      </c>
      <c r="F39" s="178">
        <v>162</v>
      </c>
      <c r="G39" s="121" t="s">
        <v>296</v>
      </c>
      <c r="H39" s="122">
        <v>1</v>
      </c>
    </row>
    <row r="40" spans="1:8">
      <c r="A40" s="123"/>
      <c r="B40" s="121" t="s">
        <v>313</v>
      </c>
      <c r="C40" s="121" t="s">
        <v>312</v>
      </c>
      <c r="D40" s="121" t="s">
        <v>891</v>
      </c>
      <c r="E40" s="121">
        <v>7</v>
      </c>
      <c r="F40" s="178">
        <v>0</v>
      </c>
      <c r="G40" s="121" t="s">
        <v>296</v>
      </c>
      <c r="H40" s="122">
        <v>1</v>
      </c>
    </row>
    <row r="41" spans="1:8">
      <c r="A41" s="123"/>
      <c r="B41" s="123"/>
      <c r="C41" s="123"/>
      <c r="D41" s="123"/>
      <c r="E41" s="121">
        <v>8</v>
      </c>
      <c r="F41" s="178">
        <v>0</v>
      </c>
      <c r="G41" s="121" t="s">
        <v>296</v>
      </c>
      <c r="H41" s="122">
        <v>2</v>
      </c>
    </row>
    <row r="42" spans="1:8">
      <c r="A42" s="123"/>
      <c r="B42" s="123"/>
      <c r="C42" s="123"/>
      <c r="D42" s="123"/>
      <c r="E42" s="121">
        <v>9</v>
      </c>
      <c r="F42" s="178">
        <v>0</v>
      </c>
      <c r="G42" s="121" t="s">
        <v>296</v>
      </c>
      <c r="H42" s="122">
        <v>1</v>
      </c>
    </row>
    <row r="43" spans="1:8">
      <c r="A43" s="123"/>
      <c r="B43" s="123"/>
      <c r="C43" s="123"/>
      <c r="D43" s="123"/>
      <c r="E43" s="121">
        <v>11</v>
      </c>
      <c r="F43" s="178">
        <v>0</v>
      </c>
      <c r="G43" s="121" t="s">
        <v>296</v>
      </c>
      <c r="H43" s="122">
        <v>3</v>
      </c>
    </row>
    <row r="44" spans="1:8">
      <c r="A44" s="123"/>
      <c r="B44" s="123"/>
      <c r="C44" s="123"/>
      <c r="D44" s="123"/>
      <c r="E44" s="121">
        <v>13</v>
      </c>
      <c r="F44" s="178">
        <v>0</v>
      </c>
      <c r="G44" s="121" t="s">
        <v>296</v>
      </c>
      <c r="H44" s="122">
        <v>2</v>
      </c>
    </row>
    <row r="45" spans="1:8">
      <c r="A45" s="123"/>
      <c r="B45" s="123"/>
      <c r="C45" s="123"/>
      <c r="D45" s="123"/>
      <c r="E45" s="121" t="s">
        <v>1997</v>
      </c>
      <c r="F45" s="178">
        <v>0</v>
      </c>
      <c r="G45" s="121" t="s">
        <v>296</v>
      </c>
      <c r="H45" s="122">
        <v>2</v>
      </c>
    </row>
    <row r="46" spans="1:8">
      <c r="A46" s="123"/>
      <c r="B46" s="123"/>
      <c r="C46" s="123"/>
      <c r="D46" s="123"/>
      <c r="E46" s="121" t="s">
        <v>1859</v>
      </c>
      <c r="F46" s="178">
        <v>0</v>
      </c>
      <c r="G46" s="121" t="s">
        <v>296</v>
      </c>
      <c r="H46" s="122">
        <v>1</v>
      </c>
    </row>
    <row r="47" spans="1:8">
      <c r="A47" s="123"/>
      <c r="B47" s="123"/>
      <c r="C47" s="123"/>
      <c r="D47" s="123"/>
      <c r="E47" s="121" t="s">
        <v>1977</v>
      </c>
      <c r="F47" s="178">
        <v>0</v>
      </c>
      <c r="G47" s="121" t="s">
        <v>296</v>
      </c>
      <c r="H47" s="122">
        <v>1</v>
      </c>
    </row>
    <row r="48" spans="1:8">
      <c r="A48" s="123"/>
      <c r="B48" s="123"/>
      <c r="C48" s="123"/>
      <c r="D48" s="123"/>
      <c r="E48" s="121" t="s">
        <v>1954</v>
      </c>
      <c r="F48" s="178">
        <v>0</v>
      </c>
      <c r="G48" s="121" t="s">
        <v>296</v>
      </c>
      <c r="H48" s="122">
        <v>1</v>
      </c>
    </row>
    <row r="49" spans="1:8">
      <c r="A49" s="123"/>
      <c r="B49" s="123"/>
      <c r="C49" s="123"/>
      <c r="D49" s="123"/>
      <c r="E49" s="121" t="s">
        <v>483</v>
      </c>
      <c r="F49" s="178">
        <v>0</v>
      </c>
      <c r="G49" s="121" t="s">
        <v>296</v>
      </c>
      <c r="H49" s="122">
        <v>1</v>
      </c>
    </row>
    <row r="50" spans="1:8">
      <c r="A50" s="123"/>
      <c r="B50" s="123"/>
      <c r="C50" s="123"/>
      <c r="D50" s="123"/>
      <c r="E50" s="121" t="s">
        <v>1982</v>
      </c>
      <c r="F50" s="178">
        <v>0</v>
      </c>
      <c r="G50" s="121" t="s">
        <v>296</v>
      </c>
      <c r="H50" s="122">
        <v>1</v>
      </c>
    </row>
    <row r="51" spans="1:8">
      <c r="A51" s="123"/>
      <c r="B51" s="123"/>
      <c r="C51" s="123"/>
      <c r="D51" s="123"/>
      <c r="E51" s="121" t="s">
        <v>1901</v>
      </c>
      <c r="F51" s="178">
        <v>0</v>
      </c>
      <c r="G51" s="121" t="s">
        <v>296</v>
      </c>
      <c r="H51" s="122">
        <v>1</v>
      </c>
    </row>
    <row r="52" spans="1:8">
      <c r="A52" s="123"/>
      <c r="B52" s="123"/>
      <c r="C52" s="123"/>
      <c r="D52" s="123"/>
      <c r="E52" s="121" t="s">
        <v>1904</v>
      </c>
      <c r="F52" s="178">
        <v>0</v>
      </c>
      <c r="G52" s="121" t="s">
        <v>296</v>
      </c>
      <c r="H52" s="122">
        <v>1</v>
      </c>
    </row>
    <row r="53" spans="1:8">
      <c r="A53" s="123"/>
      <c r="B53" s="123"/>
      <c r="C53" s="123"/>
      <c r="D53" s="123"/>
      <c r="E53" s="121" t="s">
        <v>1965</v>
      </c>
      <c r="F53" s="178">
        <v>0</v>
      </c>
      <c r="G53" s="121" t="s">
        <v>296</v>
      </c>
      <c r="H53" s="122">
        <v>1</v>
      </c>
    </row>
    <row r="54" spans="1:8">
      <c r="A54" s="123"/>
      <c r="B54" s="123"/>
      <c r="C54" s="123"/>
      <c r="D54" s="123"/>
      <c r="E54" s="121" t="s">
        <v>1907</v>
      </c>
      <c r="F54" s="178">
        <v>0</v>
      </c>
      <c r="G54" s="121" t="s">
        <v>296</v>
      </c>
      <c r="H54" s="122">
        <v>1</v>
      </c>
    </row>
    <row r="55" spans="1:8">
      <c r="A55" s="123"/>
      <c r="B55" s="123"/>
      <c r="C55" s="123"/>
      <c r="D55" s="123"/>
      <c r="E55" s="121" t="s">
        <v>1941</v>
      </c>
      <c r="F55" s="178">
        <v>0</v>
      </c>
      <c r="G55" s="121" t="s">
        <v>296</v>
      </c>
      <c r="H55" s="122">
        <v>1</v>
      </c>
    </row>
    <row r="56" spans="1:8">
      <c r="A56" s="123"/>
      <c r="B56" s="123"/>
      <c r="C56" s="123"/>
      <c r="D56" s="123"/>
      <c r="E56" s="121" t="s">
        <v>489</v>
      </c>
      <c r="F56" s="178">
        <v>0</v>
      </c>
      <c r="G56" s="121" t="s">
        <v>296</v>
      </c>
      <c r="H56" s="122">
        <v>1</v>
      </c>
    </row>
    <row r="57" spans="1:8">
      <c r="A57" s="123"/>
      <c r="B57" s="123"/>
      <c r="C57" s="123"/>
      <c r="D57" s="123"/>
      <c r="E57" s="121" t="s">
        <v>432</v>
      </c>
      <c r="F57" s="178">
        <v>0</v>
      </c>
      <c r="G57" s="121" t="s">
        <v>296</v>
      </c>
      <c r="H57" s="122">
        <v>1</v>
      </c>
    </row>
    <row r="58" spans="1:8">
      <c r="A58" s="123"/>
      <c r="B58" s="123"/>
      <c r="C58" s="123"/>
      <c r="D58" s="123"/>
      <c r="E58" s="121" t="s">
        <v>1880</v>
      </c>
      <c r="F58" s="178">
        <v>0</v>
      </c>
      <c r="G58" s="121" t="s">
        <v>296</v>
      </c>
      <c r="H58" s="122">
        <v>1</v>
      </c>
    </row>
    <row r="59" spans="1:8">
      <c r="A59" s="123"/>
      <c r="B59" s="121" t="s">
        <v>310</v>
      </c>
      <c r="C59" s="121" t="s">
        <v>309</v>
      </c>
      <c r="D59" s="121" t="s">
        <v>891</v>
      </c>
      <c r="E59" s="121">
        <v>1</v>
      </c>
      <c r="F59" s="178">
        <v>0</v>
      </c>
      <c r="G59" s="121" t="s">
        <v>296</v>
      </c>
      <c r="H59" s="122">
        <v>9</v>
      </c>
    </row>
    <row r="60" spans="1:8">
      <c r="A60" s="123"/>
      <c r="B60" s="123"/>
      <c r="C60" s="123"/>
      <c r="D60" s="123"/>
      <c r="E60" s="121" t="s">
        <v>1862</v>
      </c>
      <c r="F60" s="178">
        <v>0</v>
      </c>
      <c r="G60" s="121" t="s">
        <v>296</v>
      </c>
      <c r="H60" s="122">
        <v>12</v>
      </c>
    </row>
    <row r="61" spans="1:8">
      <c r="A61" s="123"/>
      <c r="B61" s="121" t="s">
        <v>326</v>
      </c>
      <c r="C61" s="121" t="s">
        <v>325</v>
      </c>
      <c r="D61" s="121" t="s">
        <v>891</v>
      </c>
      <c r="E61" s="121">
        <v>7</v>
      </c>
      <c r="F61" s="178">
        <v>34</v>
      </c>
      <c r="G61" s="121" t="s">
        <v>296</v>
      </c>
      <c r="H61" s="122">
        <v>1</v>
      </c>
    </row>
    <row r="62" spans="1:8">
      <c r="A62" s="123"/>
      <c r="B62" s="123"/>
      <c r="C62" s="123"/>
      <c r="D62" s="123"/>
      <c r="E62" s="121">
        <v>8</v>
      </c>
      <c r="F62" s="178">
        <v>34</v>
      </c>
      <c r="G62" s="121" t="s">
        <v>296</v>
      </c>
      <c r="H62" s="122">
        <v>2</v>
      </c>
    </row>
    <row r="63" spans="1:8">
      <c r="A63" s="123"/>
      <c r="B63" s="123"/>
      <c r="C63" s="123"/>
      <c r="D63" s="123"/>
      <c r="E63" s="121">
        <v>9</v>
      </c>
      <c r="F63" s="178">
        <v>34</v>
      </c>
      <c r="G63" s="121" t="s">
        <v>296</v>
      </c>
      <c r="H63" s="122">
        <v>1</v>
      </c>
    </row>
    <row r="64" spans="1:8">
      <c r="A64" s="123"/>
      <c r="B64" s="123"/>
      <c r="C64" s="123"/>
      <c r="D64" s="123"/>
      <c r="E64" s="121">
        <v>11</v>
      </c>
      <c r="F64" s="178">
        <v>34</v>
      </c>
      <c r="G64" s="121" t="s">
        <v>296</v>
      </c>
      <c r="H64" s="122">
        <v>3</v>
      </c>
    </row>
    <row r="65" spans="1:8">
      <c r="A65" s="123"/>
      <c r="B65" s="123"/>
      <c r="C65" s="123"/>
      <c r="D65" s="123"/>
      <c r="E65" s="121">
        <v>12</v>
      </c>
      <c r="F65" s="178">
        <v>34</v>
      </c>
      <c r="G65" s="121" t="s">
        <v>296</v>
      </c>
      <c r="H65" s="122">
        <v>2</v>
      </c>
    </row>
    <row r="66" spans="1:8">
      <c r="A66" s="123"/>
      <c r="B66" s="123"/>
      <c r="C66" s="123"/>
      <c r="D66" s="123"/>
      <c r="E66" s="121" t="s">
        <v>1997</v>
      </c>
      <c r="F66" s="178">
        <v>34</v>
      </c>
      <c r="G66" s="121" t="s">
        <v>296</v>
      </c>
      <c r="H66" s="122">
        <v>3</v>
      </c>
    </row>
    <row r="67" spans="1:8">
      <c r="A67" s="123"/>
      <c r="B67" s="123"/>
      <c r="C67" s="123"/>
      <c r="D67" s="123"/>
      <c r="E67" s="121" t="s">
        <v>1859</v>
      </c>
      <c r="F67" s="178">
        <v>34</v>
      </c>
      <c r="G67" s="121" t="s">
        <v>296</v>
      </c>
      <c r="H67" s="122">
        <v>1</v>
      </c>
    </row>
    <row r="68" spans="1:8">
      <c r="A68" s="123"/>
      <c r="B68" s="123"/>
      <c r="C68" s="123"/>
      <c r="D68" s="123"/>
      <c r="E68" s="121" t="s">
        <v>1977</v>
      </c>
      <c r="F68" s="178">
        <v>34</v>
      </c>
      <c r="G68" s="121" t="s">
        <v>296</v>
      </c>
      <c r="H68" s="122">
        <v>1</v>
      </c>
    </row>
    <row r="69" spans="1:8">
      <c r="A69" s="123"/>
      <c r="B69" s="123"/>
      <c r="C69" s="123"/>
      <c r="D69" s="123"/>
      <c r="E69" s="121" t="s">
        <v>1954</v>
      </c>
      <c r="F69" s="178">
        <v>34</v>
      </c>
      <c r="G69" s="121" t="s">
        <v>296</v>
      </c>
      <c r="H69" s="122">
        <v>1</v>
      </c>
    </row>
    <row r="70" spans="1:8">
      <c r="A70" s="123"/>
      <c r="B70" s="123"/>
      <c r="C70" s="123"/>
      <c r="D70" s="123"/>
      <c r="E70" s="121" t="s">
        <v>1901</v>
      </c>
      <c r="F70" s="178">
        <v>34</v>
      </c>
      <c r="G70" s="121" t="s">
        <v>296</v>
      </c>
      <c r="H70" s="122">
        <v>1</v>
      </c>
    </row>
    <row r="71" spans="1:8">
      <c r="A71" s="123"/>
      <c r="B71" s="123"/>
      <c r="C71" s="123"/>
      <c r="D71" s="123"/>
      <c r="E71" s="121" t="s">
        <v>1904</v>
      </c>
      <c r="F71" s="178">
        <v>34</v>
      </c>
      <c r="G71" s="121" t="s">
        <v>296</v>
      </c>
      <c r="H71" s="122">
        <v>1</v>
      </c>
    </row>
    <row r="72" spans="1:8">
      <c r="A72" s="123"/>
      <c r="B72" s="123"/>
      <c r="C72" s="123"/>
      <c r="D72" s="123"/>
      <c r="E72" s="121" t="s">
        <v>1965</v>
      </c>
      <c r="F72" s="178">
        <v>34</v>
      </c>
      <c r="G72" s="121" t="s">
        <v>296</v>
      </c>
      <c r="H72" s="122">
        <v>1</v>
      </c>
    </row>
    <row r="73" spans="1:8">
      <c r="A73" s="123"/>
      <c r="B73" s="123"/>
      <c r="C73" s="123"/>
      <c r="D73" s="123"/>
      <c r="E73" s="121" t="s">
        <v>466</v>
      </c>
      <c r="F73" s="178">
        <v>34</v>
      </c>
      <c r="G73" s="121" t="s">
        <v>296</v>
      </c>
      <c r="H73" s="122">
        <v>1</v>
      </c>
    </row>
    <row r="74" spans="1:8">
      <c r="A74" s="123"/>
      <c r="B74" s="123"/>
      <c r="C74" s="123"/>
      <c r="D74" s="123"/>
      <c r="E74" s="121" t="s">
        <v>1907</v>
      </c>
      <c r="F74" s="178">
        <v>34</v>
      </c>
      <c r="G74" s="121" t="s">
        <v>296</v>
      </c>
      <c r="H74" s="122">
        <v>1</v>
      </c>
    </row>
    <row r="75" spans="1:8">
      <c r="A75" s="123"/>
      <c r="B75" s="123"/>
      <c r="C75" s="123"/>
      <c r="D75" s="123"/>
      <c r="E75" s="121" t="s">
        <v>491</v>
      </c>
      <c r="F75" s="178">
        <v>34</v>
      </c>
      <c r="G75" s="121" t="s">
        <v>296</v>
      </c>
      <c r="H75" s="122">
        <v>2</v>
      </c>
    </row>
    <row r="76" spans="1:8">
      <c r="A76" s="123"/>
      <c r="B76" s="123"/>
      <c r="C76" s="123"/>
      <c r="D76" s="123"/>
      <c r="E76" s="121" t="s">
        <v>1952</v>
      </c>
      <c r="F76" s="178">
        <v>34</v>
      </c>
      <c r="G76" s="121" t="s">
        <v>296</v>
      </c>
      <c r="H76" s="122">
        <v>1</v>
      </c>
    </row>
    <row r="77" spans="1:8">
      <c r="A77" s="123"/>
      <c r="B77" s="123"/>
      <c r="C77" s="123"/>
      <c r="D77" s="123"/>
      <c r="E77" s="121" t="s">
        <v>1880</v>
      </c>
      <c r="F77" s="178">
        <v>34</v>
      </c>
      <c r="G77" s="121" t="s">
        <v>296</v>
      </c>
      <c r="H77" s="122">
        <v>1</v>
      </c>
    </row>
    <row r="78" spans="1:8">
      <c r="A78" s="123"/>
      <c r="B78" s="121" t="s">
        <v>367</v>
      </c>
      <c r="C78" s="121" t="s">
        <v>366</v>
      </c>
      <c r="D78" s="121" t="s">
        <v>1359</v>
      </c>
      <c r="E78" s="121">
        <v>0.1</v>
      </c>
      <c r="F78" s="178">
        <v>88136</v>
      </c>
      <c r="G78" s="121" t="s">
        <v>296</v>
      </c>
      <c r="H78" s="122">
        <v>1</v>
      </c>
    </row>
    <row r="79" spans="1:8">
      <c r="A79" s="123"/>
      <c r="B79" s="123"/>
      <c r="C79" s="123"/>
      <c r="D79" s="123"/>
      <c r="E79" s="121" t="s">
        <v>559</v>
      </c>
      <c r="F79" s="178">
        <v>88136</v>
      </c>
      <c r="G79" s="121" t="s">
        <v>296</v>
      </c>
      <c r="H79" s="122">
        <v>1</v>
      </c>
    </row>
    <row r="80" spans="1:8">
      <c r="A80" s="123"/>
      <c r="B80" s="121" t="s">
        <v>723</v>
      </c>
      <c r="C80" s="121" t="s">
        <v>361</v>
      </c>
      <c r="D80" s="121" t="s">
        <v>891</v>
      </c>
      <c r="E80" s="121">
        <v>1</v>
      </c>
      <c r="F80" s="178">
        <v>567</v>
      </c>
      <c r="G80" s="121" t="s">
        <v>296</v>
      </c>
      <c r="H80" s="122">
        <v>1</v>
      </c>
    </row>
    <row r="81" spans="1:8">
      <c r="A81" s="123"/>
      <c r="B81" s="123"/>
      <c r="C81" s="123"/>
      <c r="D81" s="123"/>
      <c r="E81" s="121" t="s">
        <v>1901</v>
      </c>
      <c r="F81" s="178">
        <v>567</v>
      </c>
      <c r="G81" s="121" t="s">
        <v>296</v>
      </c>
      <c r="H81" s="122">
        <v>2</v>
      </c>
    </row>
    <row r="82" spans="1:8">
      <c r="A82" s="123"/>
      <c r="B82" s="121" t="s">
        <v>364</v>
      </c>
      <c r="C82" s="121" t="s">
        <v>363</v>
      </c>
      <c r="D82" s="121" t="s">
        <v>891</v>
      </c>
      <c r="E82" s="121">
        <v>1</v>
      </c>
      <c r="F82" s="178">
        <v>597</v>
      </c>
      <c r="G82" s="121" t="s">
        <v>296</v>
      </c>
      <c r="H82" s="122">
        <v>1</v>
      </c>
    </row>
    <row r="83" spans="1:8">
      <c r="A83" s="123"/>
      <c r="B83" s="123"/>
      <c r="C83" s="123"/>
      <c r="D83" s="123"/>
      <c r="E83" s="121" t="s">
        <v>1901</v>
      </c>
      <c r="F83" s="178">
        <v>597</v>
      </c>
      <c r="G83" s="121" t="s">
        <v>296</v>
      </c>
      <c r="H83" s="122">
        <v>2</v>
      </c>
    </row>
    <row r="84" spans="1:8">
      <c r="A84" s="123"/>
      <c r="B84" s="121" t="s">
        <v>1794</v>
      </c>
      <c r="C84" s="121" t="s">
        <v>356</v>
      </c>
      <c r="D84" s="121" t="s">
        <v>891</v>
      </c>
      <c r="E84" s="121">
        <v>4</v>
      </c>
      <c r="F84" s="178">
        <v>0</v>
      </c>
      <c r="G84" s="121" t="s">
        <v>296</v>
      </c>
      <c r="H84" s="122">
        <v>1</v>
      </c>
    </row>
    <row r="85" spans="1:8">
      <c r="A85" s="123"/>
      <c r="B85" s="123"/>
      <c r="C85" s="123"/>
      <c r="D85" s="123"/>
      <c r="E85" s="121" t="s">
        <v>914</v>
      </c>
      <c r="F85" s="178">
        <v>0</v>
      </c>
      <c r="G85" s="121" t="s">
        <v>296</v>
      </c>
      <c r="H85" s="122">
        <v>1</v>
      </c>
    </row>
    <row r="86" spans="1:8">
      <c r="A86" s="123"/>
      <c r="B86" s="123"/>
      <c r="C86" s="123"/>
      <c r="D86" s="123"/>
      <c r="E86" s="121" t="s">
        <v>1952</v>
      </c>
      <c r="F86" s="178">
        <v>0</v>
      </c>
      <c r="G86" s="121" t="s">
        <v>296</v>
      </c>
      <c r="H86" s="122">
        <v>1</v>
      </c>
    </row>
    <row r="87" spans="1:8">
      <c r="A87" s="123"/>
      <c r="B87" s="121" t="s">
        <v>359</v>
      </c>
      <c r="C87" s="121" t="s">
        <v>358</v>
      </c>
      <c r="D87" s="121" t="s">
        <v>891</v>
      </c>
      <c r="E87" s="121">
        <v>4</v>
      </c>
      <c r="F87" s="178">
        <v>7</v>
      </c>
      <c r="G87" s="121" t="s">
        <v>296</v>
      </c>
      <c r="H87" s="122">
        <v>1</v>
      </c>
    </row>
    <row r="88" spans="1:8">
      <c r="A88" s="123"/>
      <c r="B88" s="123"/>
      <c r="C88" s="123"/>
      <c r="D88" s="123"/>
      <c r="E88" s="121" t="s">
        <v>914</v>
      </c>
      <c r="F88" s="178">
        <v>7</v>
      </c>
      <c r="G88" s="121" t="s">
        <v>296</v>
      </c>
      <c r="H88" s="122">
        <v>1</v>
      </c>
    </row>
    <row r="89" spans="1:8">
      <c r="A89" s="123"/>
      <c r="B89" s="123"/>
      <c r="C89" s="123"/>
      <c r="D89" s="123"/>
      <c r="E89" s="121" t="s">
        <v>1952</v>
      </c>
      <c r="F89" s="178">
        <v>7</v>
      </c>
      <c r="G89" s="121" t="s">
        <v>296</v>
      </c>
      <c r="H89" s="122">
        <v>1</v>
      </c>
    </row>
    <row r="90" spans="1:8">
      <c r="A90" s="123"/>
      <c r="B90" s="121" t="s">
        <v>323</v>
      </c>
      <c r="C90" s="121" t="s">
        <v>322</v>
      </c>
      <c r="D90" s="121" t="s">
        <v>891</v>
      </c>
      <c r="E90" s="121">
        <v>14</v>
      </c>
      <c r="F90" s="178">
        <v>152</v>
      </c>
      <c r="G90" s="121" t="s">
        <v>296</v>
      </c>
      <c r="H90" s="122">
        <v>1</v>
      </c>
    </row>
    <row r="91" spans="1:8">
      <c r="A91" s="123"/>
      <c r="B91" s="123"/>
      <c r="C91" s="123"/>
      <c r="D91" s="123"/>
      <c r="E91" s="121">
        <v>16</v>
      </c>
      <c r="F91" s="178">
        <v>152</v>
      </c>
      <c r="G91" s="121" t="s">
        <v>296</v>
      </c>
      <c r="H91" s="122">
        <v>2</v>
      </c>
    </row>
    <row r="92" spans="1:8">
      <c r="A92" s="123"/>
      <c r="B92" s="123"/>
      <c r="C92" s="123"/>
      <c r="D92" s="123"/>
      <c r="E92" s="121">
        <v>18</v>
      </c>
      <c r="F92" s="178">
        <v>152</v>
      </c>
      <c r="G92" s="121" t="s">
        <v>296</v>
      </c>
      <c r="H92" s="122">
        <v>1</v>
      </c>
    </row>
    <row r="93" spans="1:8">
      <c r="A93" s="123"/>
      <c r="B93" s="123"/>
      <c r="C93" s="123"/>
      <c r="D93" s="123"/>
      <c r="E93" s="121">
        <v>22</v>
      </c>
      <c r="F93" s="178">
        <v>152</v>
      </c>
      <c r="G93" s="121" t="s">
        <v>296</v>
      </c>
      <c r="H93" s="122">
        <v>3</v>
      </c>
    </row>
    <row r="94" spans="1:8">
      <c r="A94" s="123"/>
      <c r="B94" s="123"/>
      <c r="C94" s="123"/>
      <c r="D94" s="123"/>
      <c r="E94" s="121">
        <v>24</v>
      </c>
      <c r="F94" s="178">
        <v>152</v>
      </c>
      <c r="G94" s="121" t="s">
        <v>296</v>
      </c>
      <c r="H94" s="122">
        <v>2</v>
      </c>
    </row>
    <row r="95" spans="1:8">
      <c r="A95" s="123"/>
      <c r="B95" s="123"/>
      <c r="C95" s="123"/>
      <c r="D95" s="123"/>
      <c r="E95" s="121" t="s">
        <v>1982</v>
      </c>
      <c r="F95" s="178">
        <v>152</v>
      </c>
      <c r="G95" s="121" t="s">
        <v>296</v>
      </c>
      <c r="H95" s="122">
        <v>1</v>
      </c>
    </row>
    <row r="96" spans="1:8">
      <c r="A96" s="123"/>
      <c r="B96" s="123"/>
      <c r="C96" s="123"/>
      <c r="D96" s="123"/>
      <c r="E96" s="121" t="s">
        <v>563</v>
      </c>
      <c r="F96" s="178">
        <v>152</v>
      </c>
      <c r="G96" s="121" t="s">
        <v>296</v>
      </c>
      <c r="H96" s="122">
        <v>1</v>
      </c>
    </row>
    <row r="97" spans="1:8">
      <c r="A97" s="123"/>
      <c r="B97" s="123"/>
      <c r="C97" s="123"/>
      <c r="D97" s="123"/>
      <c r="E97" s="121" t="s">
        <v>1911</v>
      </c>
      <c r="F97" s="178">
        <v>152</v>
      </c>
      <c r="G97" s="121" t="s">
        <v>296</v>
      </c>
      <c r="H97" s="122">
        <v>3</v>
      </c>
    </row>
    <row r="98" spans="1:8">
      <c r="A98" s="123"/>
      <c r="B98" s="123"/>
      <c r="C98" s="123"/>
      <c r="D98" s="123"/>
      <c r="E98" s="121" t="s">
        <v>1978</v>
      </c>
      <c r="F98" s="178">
        <v>152</v>
      </c>
      <c r="G98" s="121" t="s">
        <v>296</v>
      </c>
      <c r="H98" s="122">
        <v>1</v>
      </c>
    </row>
    <row r="99" spans="1:8">
      <c r="A99" s="123"/>
      <c r="B99" s="123"/>
      <c r="C99" s="123"/>
      <c r="D99" s="123"/>
      <c r="E99" s="121" t="s">
        <v>466</v>
      </c>
      <c r="F99" s="178">
        <v>152</v>
      </c>
      <c r="G99" s="121" t="s">
        <v>296</v>
      </c>
      <c r="H99" s="122">
        <v>1</v>
      </c>
    </row>
    <row r="100" spans="1:8">
      <c r="A100" s="123"/>
      <c r="B100" s="123"/>
      <c r="C100" s="123"/>
      <c r="D100" s="123"/>
      <c r="E100" s="121" t="s">
        <v>1995</v>
      </c>
      <c r="F100" s="178">
        <v>152</v>
      </c>
      <c r="G100" s="121" t="s">
        <v>296</v>
      </c>
      <c r="H100" s="122">
        <v>1</v>
      </c>
    </row>
    <row r="101" spans="1:8">
      <c r="A101" s="123"/>
      <c r="B101" s="123"/>
      <c r="C101" s="123"/>
      <c r="D101" s="123"/>
      <c r="E101" s="121" t="s">
        <v>914</v>
      </c>
      <c r="F101" s="178">
        <v>152</v>
      </c>
      <c r="G101" s="121" t="s">
        <v>296</v>
      </c>
      <c r="H101" s="122">
        <v>1</v>
      </c>
    </row>
    <row r="102" spans="1:8">
      <c r="A102" s="123"/>
      <c r="B102" s="123"/>
      <c r="C102" s="123"/>
      <c r="D102" s="123"/>
      <c r="E102" s="121" t="s">
        <v>490</v>
      </c>
      <c r="F102" s="178">
        <v>152</v>
      </c>
      <c r="G102" s="121" t="s">
        <v>296</v>
      </c>
      <c r="H102" s="122">
        <v>1</v>
      </c>
    </row>
    <row r="103" spans="1:8">
      <c r="A103" s="123"/>
      <c r="B103" s="123"/>
      <c r="C103" s="123"/>
      <c r="D103" s="123"/>
      <c r="E103" s="121" t="s">
        <v>432</v>
      </c>
      <c r="F103" s="178">
        <v>152</v>
      </c>
      <c r="G103" s="121" t="s">
        <v>296</v>
      </c>
      <c r="H103" s="122">
        <v>1</v>
      </c>
    </row>
    <row r="104" spans="1:8">
      <c r="A104" s="123"/>
      <c r="B104" s="123"/>
      <c r="C104" s="123"/>
      <c r="D104" s="123"/>
      <c r="E104" s="121" t="s">
        <v>1983</v>
      </c>
      <c r="F104" s="178">
        <v>152</v>
      </c>
      <c r="G104" s="121" t="s">
        <v>296</v>
      </c>
      <c r="H104" s="122">
        <v>1</v>
      </c>
    </row>
    <row r="105" spans="1:8">
      <c r="A105" s="123"/>
      <c r="B105" s="123"/>
      <c r="C105" s="123"/>
      <c r="D105" s="123"/>
      <c r="E105" s="121" t="s">
        <v>1936</v>
      </c>
      <c r="F105" s="178">
        <v>152</v>
      </c>
      <c r="G105" s="121" t="s">
        <v>296</v>
      </c>
      <c r="H105" s="122">
        <v>1</v>
      </c>
    </row>
    <row r="106" spans="1:8">
      <c r="A106" s="123"/>
      <c r="B106" s="123"/>
      <c r="C106" s="123"/>
      <c r="D106" s="123"/>
      <c r="E106" s="121" t="s">
        <v>492</v>
      </c>
      <c r="F106" s="178">
        <v>152</v>
      </c>
      <c r="G106" s="121" t="s">
        <v>296</v>
      </c>
      <c r="H106" s="122">
        <v>2</v>
      </c>
    </row>
    <row r="107" spans="1:8">
      <c r="A107" s="123"/>
      <c r="B107" s="121" t="s">
        <v>354</v>
      </c>
      <c r="C107" s="121" t="s">
        <v>353</v>
      </c>
      <c r="D107" s="121" t="s">
        <v>891</v>
      </c>
      <c r="E107" s="121">
        <v>2</v>
      </c>
      <c r="F107" s="178">
        <v>83</v>
      </c>
      <c r="G107" s="121" t="s">
        <v>296</v>
      </c>
      <c r="H107" s="122">
        <v>1</v>
      </c>
    </row>
    <row r="108" spans="1:8">
      <c r="A108" s="123"/>
      <c r="B108" s="123"/>
      <c r="C108" s="123"/>
      <c r="D108" s="123"/>
      <c r="E108" s="121" t="s">
        <v>1901</v>
      </c>
      <c r="F108" s="178">
        <v>83</v>
      </c>
      <c r="G108" s="121" t="s">
        <v>296</v>
      </c>
      <c r="H108" s="122">
        <v>1</v>
      </c>
    </row>
    <row r="109" spans="1:8">
      <c r="A109" s="123"/>
      <c r="B109" s="123"/>
      <c r="C109" s="123"/>
      <c r="D109" s="123"/>
      <c r="E109" s="121" t="s">
        <v>1952</v>
      </c>
      <c r="F109" s="178">
        <v>83</v>
      </c>
      <c r="G109" s="121" t="s">
        <v>296</v>
      </c>
      <c r="H109" s="122">
        <v>1</v>
      </c>
    </row>
    <row r="110" spans="1:8">
      <c r="A110" s="123"/>
      <c r="B110" s="121" t="s">
        <v>693</v>
      </c>
      <c r="C110" s="121" t="s">
        <v>1465</v>
      </c>
      <c r="D110" s="121" t="s">
        <v>891</v>
      </c>
      <c r="E110" s="121">
        <v>1</v>
      </c>
      <c r="F110" s="178">
        <v>4178</v>
      </c>
      <c r="G110" s="121" t="s">
        <v>296</v>
      </c>
      <c r="H110" s="122">
        <v>1</v>
      </c>
    </row>
    <row r="111" spans="1:8">
      <c r="A111" s="123"/>
      <c r="B111" s="123"/>
      <c r="C111" s="123"/>
      <c r="D111" s="123"/>
      <c r="E111" s="121" t="s">
        <v>1862</v>
      </c>
      <c r="F111" s="178">
        <v>4178</v>
      </c>
      <c r="G111" s="121" t="s">
        <v>296</v>
      </c>
      <c r="H111" s="122">
        <v>2</v>
      </c>
    </row>
    <row r="112" spans="1:8">
      <c r="A112" s="123"/>
      <c r="B112" s="121" t="s">
        <v>695</v>
      </c>
      <c r="C112" s="121" t="s">
        <v>351</v>
      </c>
      <c r="D112" s="121" t="s">
        <v>891</v>
      </c>
      <c r="E112" s="121">
        <v>1</v>
      </c>
      <c r="F112" s="178">
        <v>145</v>
      </c>
      <c r="G112" s="121" t="s">
        <v>296</v>
      </c>
      <c r="H112" s="122">
        <v>1</v>
      </c>
    </row>
    <row r="113" spans="1:8">
      <c r="A113" s="123"/>
      <c r="B113" s="123"/>
      <c r="C113" s="123"/>
      <c r="D113" s="123"/>
      <c r="E113" s="121" t="s">
        <v>1862</v>
      </c>
      <c r="F113" s="178">
        <v>145</v>
      </c>
      <c r="G113" s="121" t="s">
        <v>296</v>
      </c>
      <c r="H113" s="122">
        <v>2</v>
      </c>
    </row>
    <row r="114" spans="1:8">
      <c r="A114" s="123"/>
      <c r="B114" s="121" t="s">
        <v>320</v>
      </c>
      <c r="C114" s="121" t="s">
        <v>319</v>
      </c>
      <c r="D114" s="121" t="s">
        <v>891</v>
      </c>
      <c r="E114" s="121">
        <v>7</v>
      </c>
      <c r="F114" s="178">
        <v>145</v>
      </c>
      <c r="G114" s="121" t="s">
        <v>296</v>
      </c>
      <c r="H114" s="122">
        <v>1</v>
      </c>
    </row>
    <row r="115" spans="1:8">
      <c r="A115" s="123"/>
      <c r="B115" s="123"/>
      <c r="C115" s="123"/>
      <c r="D115" s="123"/>
      <c r="E115" s="121">
        <v>8</v>
      </c>
      <c r="F115" s="178">
        <v>145</v>
      </c>
      <c r="G115" s="121" t="s">
        <v>296</v>
      </c>
      <c r="H115" s="122">
        <v>2</v>
      </c>
    </row>
    <row r="116" spans="1:8">
      <c r="A116" s="123"/>
      <c r="B116" s="123"/>
      <c r="C116" s="123"/>
      <c r="D116" s="123"/>
      <c r="E116" s="121">
        <v>9</v>
      </c>
      <c r="F116" s="178">
        <v>145</v>
      </c>
      <c r="G116" s="121" t="s">
        <v>296</v>
      </c>
      <c r="H116" s="122">
        <v>1</v>
      </c>
    </row>
    <row r="117" spans="1:8">
      <c r="A117" s="123"/>
      <c r="B117" s="123"/>
      <c r="C117" s="123"/>
      <c r="D117" s="123"/>
      <c r="E117" s="121">
        <v>11</v>
      </c>
      <c r="F117" s="178">
        <v>145</v>
      </c>
      <c r="G117" s="121" t="s">
        <v>296</v>
      </c>
      <c r="H117" s="122">
        <v>3</v>
      </c>
    </row>
    <row r="118" spans="1:8">
      <c r="A118" s="123"/>
      <c r="B118" s="123"/>
      <c r="C118" s="123"/>
      <c r="D118" s="123"/>
      <c r="E118" s="121">
        <v>12</v>
      </c>
      <c r="F118" s="178">
        <v>145</v>
      </c>
      <c r="G118" s="121" t="s">
        <v>296</v>
      </c>
      <c r="H118" s="122">
        <v>2</v>
      </c>
    </row>
    <row r="119" spans="1:8">
      <c r="A119" s="123"/>
      <c r="B119" s="123"/>
      <c r="C119" s="123"/>
      <c r="D119" s="123"/>
      <c r="E119" s="121" t="s">
        <v>1997</v>
      </c>
      <c r="F119" s="178">
        <v>145</v>
      </c>
      <c r="G119" s="121" t="s">
        <v>296</v>
      </c>
      <c r="H119" s="122">
        <v>3</v>
      </c>
    </row>
    <row r="120" spans="1:8">
      <c r="A120" s="123"/>
      <c r="B120" s="123"/>
      <c r="C120" s="123"/>
      <c r="D120" s="123"/>
      <c r="E120" s="121" t="s">
        <v>1859</v>
      </c>
      <c r="F120" s="178">
        <v>145</v>
      </c>
      <c r="G120" s="121" t="s">
        <v>296</v>
      </c>
      <c r="H120" s="122">
        <v>1</v>
      </c>
    </row>
    <row r="121" spans="1:8">
      <c r="A121" s="123"/>
      <c r="B121" s="123"/>
      <c r="C121" s="123"/>
      <c r="D121" s="123"/>
      <c r="E121" s="121" t="s">
        <v>1977</v>
      </c>
      <c r="F121" s="178">
        <v>145</v>
      </c>
      <c r="G121" s="121" t="s">
        <v>296</v>
      </c>
      <c r="H121" s="122">
        <v>1</v>
      </c>
    </row>
    <row r="122" spans="1:8">
      <c r="A122" s="123"/>
      <c r="B122" s="123"/>
      <c r="C122" s="123"/>
      <c r="D122" s="123"/>
      <c r="E122" s="121" t="s">
        <v>1954</v>
      </c>
      <c r="F122" s="178">
        <v>145</v>
      </c>
      <c r="G122" s="121" t="s">
        <v>296</v>
      </c>
      <c r="H122" s="122">
        <v>1</v>
      </c>
    </row>
    <row r="123" spans="1:8">
      <c r="A123" s="123"/>
      <c r="B123" s="123"/>
      <c r="C123" s="123"/>
      <c r="D123" s="123"/>
      <c r="E123" s="121" t="s">
        <v>1901</v>
      </c>
      <c r="F123" s="178">
        <v>145</v>
      </c>
      <c r="G123" s="121" t="s">
        <v>296</v>
      </c>
      <c r="H123" s="122">
        <v>1</v>
      </c>
    </row>
    <row r="124" spans="1:8">
      <c r="A124" s="123"/>
      <c r="B124" s="123"/>
      <c r="C124" s="123"/>
      <c r="D124" s="123"/>
      <c r="E124" s="121" t="s">
        <v>1904</v>
      </c>
      <c r="F124" s="178">
        <v>145</v>
      </c>
      <c r="G124" s="121" t="s">
        <v>296</v>
      </c>
      <c r="H124" s="122">
        <v>1</v>
      </c>
    </row>
    <row r="125" spans="1:8">
      <c r="A125" s="123"/>
      <c r="B125" s="123"/>
      <c r="C125" s="123"/>
      <c r="D125" s="123"/>
      <c r="E125" s="121" t="s">
        <v>1965</v>
      </c>
      <c r="F125" s="178">
        <v>145</v>
      </c>
      <c r="G125" s="121" t="s">
        <v>296</v>
      </c>
      <c r="H125" s="122">
        <v>1</v>
      </c>
    </row>
    <row r="126" spans="1:8">
      <c r="A126" s="123"/>
      <c r="B126" s="123"/>
      <c r="C126" s="123"/>
      <c r="D126" s="123"/>
      <c r="E126" s="121" t="s">
        <v>466</v>
      </c>
      <c r="F126" s="178">
        <v>145</v>
      </c>
      <c r="G126" s="121" t="s">
        <v>296</v>
      </c>
      <c r="H126" s="122">
        <v>1</v>
      </c>
    </row>
    <row r="127" spans="1:8">
      <c r="A127" s="123"/>
      <c r="B127" s="123"/>
      <c r="C127" s="123"/>
      <c r="D127" s="123"/>
      <c r="E127" s="121" t="s">
        <v>1907</v>
      </c>
      <c r="F127" s="178">
        <v>145</v>
      </c>
      <c r="G127" s="121" t="s">
        <v>296</v>
      </c>
      <c r="H127" s="122">
        <v>1</v>
      </c>
    </row>
    <row r="128" spans="1:8">
      <c r="A128" s="123"/>
      <c r="B128" s="123"/>
      <c r="C128" s="123"/>
      <c r="D128" s="123"/>
      <c r="E128" s="121" t="s">
        <v>491</v>
      </c>
      <c r="F128" s="178">
        <v>145</v>
      </c>
      <c r="G128" s="121" t="s">
        <v>296</v>
      </c>
      <c r="H128" s="122">
        <v>2</v>
      </c>
    </row>
    <row r="129" spans="1:8">
      <c r="A129" s="123"/>
      <c r="B129" s="123"/>
      <c r="C129" s="123"/>
      <c r="D129" s="123"/>
      <c r="E129" s="121" t="s">
        <v>1952</v>
      </c>
      <c r="F129" s="178">
        <v>145</v>
      </c>
      <c r="G129" s="121" t="s">
        <v>296</v>
      </c>
      <c r="H129" s="122">
        <v>1</v>
      </c>
    </row>
    <row r="130" spans="1:8">
      <c r="A130" s="123"/>
      <c r="B130" s="123"/>
      <c r="C130" s="123"/>
      <c r="D130" s="123"/>
      <c r="E130" s="121" t="s">
        <v>1880</v>
      </c>
      <c r="F130" s="178">
        <v>145</v>
      </c>
      <c r="G130" s="121" t="s">
        <v>296</v>
      </c>
      <c r="H130" s="122">
        <v>1</v>
      </c>
    </row>
    <row r="131" spans="1:8">
      <c r="A131" s="121" t="s">
        <v>13</v>
      </c>
      <c r="B131" s="121" t="s">
        <v>12</v>
      </c>
      <c r="C131" s="121" t="s">
        <v>2143</v>
      </c>
      <c r="D131" s="121" t="s">
        <v>891</v>
      </c>
      <c r="E131" s="121" t="s">
        <v>1862</v>
      </c>
      <c r="F131" s="178">
        <v>0</v>
      </c>
      <c r="G131" s="121" t="s">
        <v>1704</v>
      </c>
      <c r="H131" s="122">
        <v>1</v>
      </c>
    </row>
    <row r="132" spans="1:8">
      <c r="A132" s="121" t="s">
        <v>2119</v>
      </c>
      <c r="B132" s="121" t="s">
        <v>107</v>
      </c>
      <c r="C132" s="121" t="s">
        <v>106</v>
      </c>
      <c r="D132" s="121" t="s">
        <v>891</v>
      </c>
      <c r="E132" s="121" t="s">
        <v>1854</v>
      </c>
      <c r="F132" s="178">
        <v>634</v>
      </c>
      <c r="G132" s="121" t="s">
        <v>1704</v>
      </c>
      <c r="H132" s="122">
        <v>1</v>
      </c>
    </row>
    <row r="133" spans="1:8">
      <c r="A133" s="123"/>
      <c r="B133" s="123"/>
      <c r="C133" s="123"/>
      <c r="D133" s="123"/>
      <c r="E133" s="121" t="s">
        <v>914</v>
      </c>
      <c r="F133" s="178">
        <v>634</v>
      </c>
      <c r="G133" s="121" t="s">
        <v>1704</v>
      </c>
      <c r="H133" s="122">
        <v>1</v>
      </c>
    </row>
    <row r="134" spans="1:8">
      <c r="A134" s="123"/>
      <c r="B134" s="123"/>
      <c r="C134" s="123"/>
      <c r="D134" s="123"/>
      <c r="E134" s="121" t="s">
        <v>1988</v>
      </c>
      <c r="F134" s="178">
        <v>634</v>
      </c>
      <c r="G134" s="121" t="s">
        <v>1704</v>
      </c>
      <c r="H134" s="122">
        <v>1</v>
      </c>
    </row>
    <row r="135" spans="1:8">
      <c r="A135" s="123"/>
      <c r="B135" s="121" t="s">
        <v>603</v>
      </c>
      <c r="C135" s="121" t="s">
        <v>108</v>
      </c>
      <c r="D135" s="121" t="s">
        <v>891</v>
      </c>
      <c r="E135" s="121" t="s">
        <v>1854</v>
      </c>
      <c r="F135" s="178">
        <v>865</v>
      </c>
      <c r="G135" s="121" t="s">
        <v>1704</v>
      </c>
      <c r="H135" s="122">
        <v>1</v>
      </c>
    </row>
    <row r="136" spans="1:8">
      <c r="A136" s="123"/>
      <c r="B136" s="121" t="s">
        <v>110</v>
      </c>
      <c r="C136" s="121" t="s">
        <v>109</v>
      </c>
      <c r="D136" s="121" t="s">
        <v>891</v>
      </c>
      <c r="E136" s="121" t="s">
        <v>1862</v>
      </c>
      <c r="F136" s="178">
        <v>1643</v>
      </c>
      <c r="G136" s="121" t="s">
        <v>1704</v>
      </c>
      <c r="H136" s="122">
        <v>3</v>
      </c>
    </row>
    <row r="137" spans="1:8">
      <c r="A137" s="123"/>
      <c r="B137" s="121" t="s">
        <v>23</v>
      </c>
      <c r="C137" s="121" t="s">
        <v>22</v>
      </c>
      <c r="D137" s="121" t="s">
        <v>891</v>
      </c>
      <c r="E137" s="121" t="s">
        <v>1862</v>
      </c>
      <c r="F137" s="178">
        <v>93068</v>
      </c>
      <c r="G137" s="121" t="s">
        <v>1704</v>
      </c>
      <c r="H137" s="122">
        <v>3</v>
      </c>
    </row>
    <row r="138" spans="1:8">
      <c r="A138" s="121" t="s">
        <v>795</v>
      </c>
      <c r="B138" s="121" t="s">
        <v>1177</v>
      </c>
      <c r="C138" s="121" t="s">
        <v>1176</v>
      </c>
      <c r="D138" s="121" t="s">
        <v>891</v>
      </c>
      <c r="E138" s="121" t="s">
        <v>1862</v>
      </c>
      <c r="F138" s="178">
        <v>105212</v>
      </c>
      <c r="G138" s="121" t="s">
        <v>795</v>
      </c>
      <c r="H138" s="122">
        <v>1</v>
      </c>
    </row>
    <row r="139" spans="1:8">
      <c r="A139" s="121" t="s">
        <v>1332</v>
      </c>
      <c r="B139" s="121" t="s">
        <v>28</v>
      </c>
      <c r="C139" s="121" t="s">
        <v>27</v>
      </c>
      <c r="D139" s="121" t="s">
        <v>891</v>
      </c>
      <c r="E139" s="121" t="s">
        <v>1862</v>
      </c>
      <c r="F139" s="178">
        <v>0</v>
      </c>
      <c r="G139" s="121" t="s">
        <v>1332</v>
      </c>
      <c r="H139" s="122">
        <v>3</v>
      </c>
    </row>
    <row r="140" spans="1:8">
      <c r="A140" s="123"/>
      <c r="B140" s="121" t="s">
        <v>1331</v>
      </c>
      <c r="C140" s="121" t="s">
        <v>1330</v>
      </c>
      <c r="D140" s="121" t="s">
        <v>891</v>
      </c>
      <c r="E140" s="121">
        <v>3</v>
      </c>
      <c r="F140" s="178">
        <v>119066</v>
      </c>
      <c r="G140" s="121" t="s">
        <v>1332</v>
      </c>
      <c r="H140" s="122">
        <v>1</v>
      </c>
    </row>
    <row r="141" spans="1:8">
      <c r="A141" s="123"/>
      <c r="B141" s="121" t="s">
        <v>1190</v>
      </c>
      <c r="C141" s="121" t="s">
        <v>1189</v>
      </c>
      <c r="D141" s="121" t="s">
        <v>891</v>
      </c>
      <c r="E141" s="121" t="s">
        <v>1862</v>
      </c>
      <c r="F141" s="178">
        <v>788726</v>
      </c>
      <c r="G141" s="121" t="s">
        <v>1332</v>
      </c>
      <c r="H141" s="122">
        <v>8</v>
      </c>
    </row>
    <row r="142" spans="1:8">
      <c r="A142" s="123"/>
      <c r="B142" s="121" t="s">
        <v>136</v>
      </c>
      <c r="C142" s="121" t="s">
        <v>135</v>
      </c>
      <c r="D142" s="121" t="s">
        <v>891</v>
      </c>
      <c r="E142" s="121" t="s">
        <v>1862</v>
      </c>
      <c r="F142" s="178">
        <v>442934</v>
      </c>
      <c r="G142" s="121" t="s">
        <v>1332</v>
      </c>
      <c r="H142" s="122">
        <v>2</v>
      </c>
    </row>
    <row r="143" spans="1:8">
      <c r="A143" s="123"/>
      <c r="B143" s="121" t="s">
        <v>3</v>
      </c>
      <c r="C143" s="121" t="s">
        <v>2</v>
      </c>
      <c r="D143" s="121" t="s">
        <v>891</v>
      </c>
      <c r="E143" s="121" t="s">
        <v>1862</v>
      </c>
      <c r="F143" s="178">
        <v>575166</v>
      </c>
      <c r="G143" s="121" t="s">
        <v>1332</v>
      </c>
      <c r="H143" s="122">
        <v>2</v>
      </c>
    </row>
    <row r="144" spans="1:8">
      <c r="A144" s="121" t="s">
        <v>1342</v>
      </c>
      <c r="B144" s="121" t="s">
        <v>1341</v>
      </c>
      <c r="C144" s="121" t="s">
        <v>1340</v>
      </c>
      <c r="D144" s="121" t="s">
        <v>891</v>
      </c>
      <c r="E144" s="121" t="s">
        <v>1862</v>
      </c>
      <c r="F144" s="178">
        <v>32985</v>
      </c>
      <c r="G144" s="121" t="s">
        <v>1705</v>
      </c>
      <c r="H144" s="122">
        <v>1</v>
      </c>
    </row>
    <row r="145" spans="1:8">
      <c r="A145" s="121" t="s">
        <v>297</v>
      </c>
      <c r="B145" s="121" t="s">
        <v>570</v>
      </c>
      <c r="C145" s="121" t="s">
        <v>569</v>
      </c>
      <c r="D145" s="121" t="s">
        <v>891</v>
      </c>
      <c r="E145" s="121">
        <v>2</v>
      </c>
      <c r="F145" s="178">
        <v>35</v>
      </c>
      <c r="G145" s="121" t="s">
        <v>1735</v>
      </c>
      <c r="H145" s="122">
        <v>14</v>
      </c>
    </row>
    <row r="146" spans="1:8">
      <c r="A146" s="123"/>
      <c r="B146" s="123"/>
      <c r="C146" s="123"/>
      <c r="D146" s="123"/>
      <c r="E146" s="121">
        <v>4</v>
      </c>
      <c r="F146" s="178">
        <v>35</v>
      </c>
      <c r="G146" s="121" t="s">
        <v>1735</v>
      </c>
      <c r="H146" s="122">
        <v>5</v>
      </c>
    </row>
    <row r="147" spans="1:8">
      <c r="A147" s="123"/>
      <c r="B147" s="123"/>
      <c r="C147" s="123"/>
      <c r="D147" s="123"/>
      <c r="E147" s="121" t="s">
        <v>1862</v>
      </c>
      <c r="F147" s="178">
        <v>35</v>
      </c>
      <c r="G147" s="121" t="s">
        <v>1735</v>
      </c>
      <c r="H147" s="122">
        <v>3</v>
      </c>
    </row>
    <row r="148" spans="1:8">
      <c r="A148" s="121" t="s">
        <v>825</v>
      </c>
      <c r="B148" s="121" t="s">
        <v>83</v>
      </c>
      <c r="C148" s="121" t="s">
        <v>82</v>
      </c>
      <c r="D148" s="121" t="s">
        <v>891</v>
      </c>
      <c r="E148" s="121" t="s">
        <v>1854</v>
      </c>
      <c r="F148" s="178">
        <v>388</v>
      </c>
      <c r="G148" s="121" t="s">
        <v>1735</v>
      </c>
      <c r="H148" s="122">
        <v>1</v>
      </c>
    </row>
    <row r="149" spans="1:8">
      <c r="A149" s="121" t="s">
        <v>778</v>
      </c>
      <c r="B149" s="121" t="s">
        <v>1202</v>
      </c>
      <c r="C149" s="121" t="s">
        <v>1201</v>
      </c>
      <c r="D149" s="121" t="s">
        <v>891</v>
      </c>
      <c r="E149" s="121" t="s">
        <v>1862</v>
      </c>
      <c r="F149" s="178">
        <v>4000</v>
      </c>
      <c r="G149" s="121" t="s">
        <v>778</v>
      </c>
      <c r="H149" s="122">
        <v>1</v>
      </c>
    </row>
    <row r="150" spans="1:8">
      <c r="A150" s="123"/>
      <c r="B150" s="123"/>
      <c r="C150" s="123"/>
      <c r="D150" s="123"/>
      <c r="E150" s="121" t="s">
        <v>1854</v>
      </c>
      <c r="F150" s="178">
        <v>4000</v>
      </c>
      <c r="G150" s="121" t="s">
        <v>778</v>
      </c>
      <c r="H150" s="122">
        <v>1</v>
      </c>
    </row>
    <row r="151" spans="1:8">
      <c r="A151" s="123"/>
      <c r="B151" s="123"/>
      <c r="C151" s="123"/>
      <c r="D151" s="123"/>
      <c r="E151" s="121" t="s">
        <v>1930</v>
      </c>
      <c r="F151" s="178">
        <v>4000</v>
      </c>
      <c r="G151" s="121" t="s">
        <v>778</v>
      </c>
      <c r="H151" s="122">
        <v>1</v>
      </c>
    </row>
    <row r="152" spans="1:8">
      <c r="A152" s="123"/>
      <c r="B152" s="123"/>
      <c r="C152" s="123"/>
      <c r="D152" s="123"/>
      <c r="E152" s="121" t="s">
        <v>1952</v>
      </c>
      <c r="F152" s="178">
        <v>4000</v>
      </c>
      <c r="G152" s="121" t="s">
        <v>778</v>
      </c>
      <c r="H152" s="122">
        <v>1</v>
      </c>
    </row>
    <row r="153" spans="1:8">
      <c r="A153" s="123"/>
      <c r="B153" s="121" t="s">
        <v>1199</v>
      </c>
      <c r="C153" s="121" t="s">
        <v>1198</v>
      </c>
      <c r="D153" s="121" t="s">
        <v>891</v>
      </c>
      <c r="E153" s="121" t="s">
        <v>1859</v>
      </c>
      <c r="F153" s="178">
        <v>6000</v>
      </c>
      <c r="G153" s="121" t="s">
        <v>778</v>
      </c>
      <c r="H153" s="122">
        <v>1</v>
      </c>
    </row>
    <row r="154" spans="1:8">
      <c r="A154" s="123"/>
      <c r="B154" s="123"/>
      <c r="C154" s="123"/>
      <c r="D154" s="123"/>
      <c r="E154" s="121" t="s">
        <v>563</v>
      </c>
      <c r="F154" s="178">
        <v>6000</v>
      </c>
      <c r="G154" s="121" t="s">
        <v>778</v>
      </c>
      <c r="H154" s="122">
        <v>1</v>
      </c>
    </row>
    <row r="155" spans="1:8">
      <c r="A155" s="123"/>
      <c r="B155" s="123"/>
      <c r="C155" s="123"/>
      <c r="D155" s="123"/>
      <c r="E155" s="121" t="s">
        <v>491</v>
      </c>
      <c r="F155" s="178">
        <v>6000</v>
      </c>
      <c r="G155" s="121" t="s">
        <v>778</v>
      </c>
      <c r="H155" s="122">
        <v>1</v>
      </c>
    </row>
    <row r="156" spans="1:8">
      <c r="A156" s="123"/>
      <c r="B156" s="123"/>
      <c r="C156" s="123"/>
      <c r="D156" s="123"/>
      <c r="E156" s="121" t="s">
        <v>1854</v>
      </c>
      <c r="F156" s="178">
        <v>6000</v>
      </c>
      <c r="G156" s="121" t="s">
        <v>778</v>
      </c>
      <c r="H156" s="122">
        <v>1</v>
      </c>
    </row>
    <row r="157" spans="1:8">
      <c r="A157" s="123"/>
      <c r="B157" s="123"/>
      <c r="C157" s="123"/>
      <c r="D157" s="123"/>
      <c r="E157" s="121" t="s">
        <v>1213</v>
      </c>
      <c r="F157" s="178">
        <v>6000</v>
      </c>
      <c r="G157" s="121" t="s">
        <v>778</v>
      </c>
      <c r="H157" s="122">
        <v>1</v>
      </c>
    </row>
    <row r="158" spans="1:8">
      <c r="A158" s="123"/>
      <c r="B158" s="123"/>
      <c r="C158" s="123"/>
      <c r="D158" s="123"/>
      <c r="E158" s="121" t="s">
        <v>1930</v>
      </c>
      <c r="F158" s="178">
        <v>6000</v>
      </c>
      <c r="G158" s="121" t="s">
        <v>778</v>
      </c>
      <c r="H158" s="122">
        <v>1</v>
      </c>
    </row>
    <row r="159" spans="1:8">
      <c r="A159" s="123"/>
      <c r="B159" s="123"/>
      <c r="C159" s="123"/>
      <c r="D159" s="123"/>
      <c r="E159" s="121" t="s">
        <v>182</v>
      </c>
      <c r="F159" s="178">
        <v>6000</v>
      </c>
      <c r="G159" s="121" t="s">
        <v>778</v>
      </c>
      <c r="H159" s="122">
        <v>1</v>
      </c>
    </row>
    <row r="160" spans="1:8">
      <c r="A160" s="123"/>
      <c r="B160" s="123"/>
      <c r="C160" s="123"/>
      <c r="D160" s="123"/>
      <c r="E160" s="121" t="s">
        <v>1994</v>
      </c>
      <c r="F160" s="178">
        <v>6000</v>
      </c>
      <c r="G160" s="121" t="s">
        <v>778</v>
      </c>
      <c r="H160" s="122">
        <v>3</v>
      </c>
    </row>
    <row r="161" spans="1:8">
      <c r="A161" s="123"/>
      <c r="B161" s="123"/>
      <c r="C161" s="123"/>
      <c r="D161" s="123"/>
      <c r="E161" s="121" t="s">
        <v>1219</v>
      </c>
      <c r="F161" s="178">
        <v>6000</v>
      </c>
      <c r="G161" s="121" t="s">
        <v>778</v>
      </c>
      <c r="H161" s="122">
        <v>1</v>
      </c>
    </row>
    <row r="162" spans="1:8">
      <c r="A162" s="123"/>
      <c r="B162" s="123"/>
      <c r="C162" s="123"/>
      <c r="D162" s="123"/>
      <c r="E162" s="121" t="s">
        <v>1952</v>
      </c>
      <c r="F162" s="178">
        <v>6000</v>
      </c>
      <c r="G162" s="121" t="s">
        <v>778</v>
      </c>
      <c r="H162" s="122">
        <v>1</v>
      </c>
    </row>
    <row r="163" spans="1:8">
      <c r="A163" s="123"/>
      <c r="B163" s="121" t="s">
        <v>1193</v>
      </c>
      <c r="C163" s="121" t="s">
        <v>1192</v>
      </c>
      <c r="D163" s="121" t="s">
        <v>891</v>
      </c>
      <c r="E163" s="121" t="s">
        <v>1862</v>
      </c>
      <c r="F163" s="178">
        <v>1600</v>
      </c>
      <c r="G163" s="121" t="s">
        <v>778</v>
      </c>
      <c r="H163" s="122">
        <v>15</v>
      </c>
    </row>
    <row r="164" spans="1:8">
      <c r="A164" s="123"/>
      <c r="B164" s="121" t="s">
        <v>1338</v>
      </c>
      <c r="C164" s="121" t="s">
        <v>1337</v>
      </c>
      <c r="D164" s="121" t="s">
        <v>891</v>
      </c>
      <c r="E164" s="121" t="s">
        <v>1862</v>
      </c>
      <c r="F164" s="178">
        <v>0</v>
      </c>
      <c r="G164" s="121" t="s">
        <v>778</v>
      </c>
      <c r="H164" s="122">
        <v>4</v>
      </c>
    </row>
    <row r="165" spans="1:8">
      <c r="A165" s="123"/>
      <c r="B165" s="121" t="s">
        <v>1335</v>
      </c>
      <c r="C165" s="121" t="s">
        <v>1334</v>
      </c>
      <c r="D165" s="121" t="s">
        <v>891</v>
      </c>
      <c r="E165" s="121">
        <v>3</v>
      </c>
      <c r="F165" s="178">
        <v>0</v>
      </c>
      <c r="G165" s="121" t="s">
        <v>778</v>
      </c>
      <c r="H165" s="122">
        <v>1</v>
      </c>
    </row>
    <row r="166" spans="1:8">
      <c r="A166" s="123"/>
      <c r="B166" s="121" t="s">
        <v>1196</v>
      </c>
      <c r="C166" s="121" t="s">
        <v>1195</v>
      </c>
      <c r="D166" s="121" t="s">
        <v>891</v>
      </c>
      <c r="E166" s="121" t="s">
        <v>1862</v>
      </c>
      <c r="F166" s="178">
        <v>20300</v>
      </c>
      <c r="G166" s="121" t="s">
        <v>778</v>
      </c>
      <c r="H166" s="122">
        <v>12</v>
      </c>
    </row>
    <row r="167" spans="1:8">
      <c r="A167" s="121" t="s">
        <v>572</v>
      </c>
      <c r="B167" s="121" t="s">
        <v>53</v>
      </c>
      <c r="C167" s="121" t="s">
        <v>52</v>
      </c>
      <c r="D167" s="121" t="s">
        <v>891</v>
      </c>
      <c r="E167" s="121" t="s">
        <v>1862</v>
      </c>
      <c r="F167" s="178">
        <v>1356</v>
      </c>
      <c r="G167" s="121" t="s">
        <v>1744</v>
      </c>
      <c r="H167" s="122">
        <v>1</v>
      </c>
    </row>
    <row r="168" spans="1:8">
      <c r="A168" s="123"/>
      <c r="B168" s="123"/>
      <c r="C168" s="123"/>
      <c r="D168" s="123"/>
      <c r="E168" s="121" t="s">
        <v>1901</v>
      </c>
      <c r="F168" s="178">
        <v>1356</v>
      </c>
      <c r="G168" s="121" t="s">
        <v>1744</v>
      </c>
      <c r="H168" s="122">
        <v>2</v>
      </c>
    </row>
    <row r="169" spans="1:8">
      <c r="A169" s="123"/>
      <c r="B169" s="123"/>
      <c r="C169" s="123"/>
      <c r="D169" s="123"/>
      <c r="E169" s="121" t="s">
        <v>1930</v>
      </c>
      <c r="F169" s="178">
        <v>1356</v>
      </c>
      <c r="G169" s="121" t="s">
        <v>1744</v>
      </c>
      <c r="H169" s="122">
        <v>1</v>
      </c>
    </row>
    <row r="170" spans="1:8">
      <c r="A170" s="123"/>
      <c r="B170" s="123"/>
      <c r="C170" s="123"/>
      <c r="D170" s="123"/>
      <c r="E170" s="121" t="s">
        <v>1912</v>
      </c>
      <c r="F170" s="178">
        <v>1356</v>
      </c>
      <c r="G170" s="121" t="s">
        <v>1744</v>
      </c>
      <c r="H170" s="122">
        <v>1</v>
      </c>
    </row>
    <row r="171" spans="1:8">
      <c r="A171" s="123"/>
      <c r="B171" s="121" t="s">
        <v>1315</v>
      </c>
      <c r="C171" s="121" t="s">
        <v>2144</v>
      </c>
      <c r="D171" s="121" t="s">
        <v>891</v>
      </c>
      <c r="E171" s="121" t="s">
        <v>1862</v>
      </c>
      <c r="F171" s="178">
        <v>31711</v>
      </c>
      <c r="G171" s="121" t="s">
        <v>1744</v>
      </c>
      <c r="H171" s="122">
        <v>2</v>
      </c>
    </row>
    <row r="172" spans="1:8">
      <c r="A172" s="123"/>
      <c r="B172" s="121" t="s">
        <v>1309</v>
      </c>
      <c r="C172" s="121" t="s">
        <v>2145</v>
      </c>
      <c r="D172" s="121" t="s">
        <v>891</v>
      </c>
      <c r="E172" s="121" t="s">
        <v>1901</v>
      </c>
      <c r="F172" s="178">
        <v>0</v>
      </c>
      <c r="G172" s="121" t="s">
        <v>1744</v>
      </c>
      <c r="H172" s="122">
        <v>2</v>
      </c>
    </row>
    <row r="173" spans="1:8">
      <c r="A173" s="123"/>
      <c r="B173" s="123"/>
      <c r="C173" s="123"/>
      <c r="D173" s="123"/>
      <c r="E173" s="121" t="s">
        <v>1930</v>
      </c>
      <c r="F173" s="178">
        <v>0</v>
      </c>
      <c r="G173" s="121" t="s">
        <v>1744</v>
      </c>
      <c r="H173" s="122">
        <v>1</v>
      </c>
    </row>
    <row r="174" spans="1:8">
      <c r="A174" s="123"/>
      <c r="B174" s="123"/>
      <c r="C174" s="123"/>
      <c r="D174" s="123"/>
      <c r="E174" s="121" t="s">
        <v>1988</v>
      </c>
      <c r="F174" s="178">
        <v>0</v>
      </c>
      <c r="G174" s="121" t="s">
        <v>1744</v>
      </c>
      <c r="H174" s="122">
        <v>1</v>
      </c>
    </row>
    <row r="175" spans="1:8">
      <c r="A175" s="123"/>
      <c r="B175" s="121" t="s">
        <v>1306</v>
      </c>
      <c r="C175" s="121" t="s">
        <v>2146</v>
      </c>
      <c r="D175" s="121" t="s">
        <v>891</v>
      </c>
      <c r="E175" s="121">
        <v>2</v>
      </c>
      <c r="F175" s="178">
        <v>17787</v>
      </c>
      <c r="G175" s="121" t="s">
        <v>1744</v>
      </c>
      <c r="H175" s="122">
        <v>1</v>
      </c>
    </row>
    <row r="176" spans="1:8">
      <c r="A176" s="123"/>
      <c r="B176" s="123"/>
      <c r="C176" s="123"/>
      <c r="D176" s="123"/>
      <c r="E176" s="121" t="s">
        <v>1997</v>
      </c>
      <c r="F176" s="178">
        <v>17787</v>
      </c>
      <c r="G176" s="121" t="s">
        <v>1744</v>
      </c>
      <c r="H176" s="122">
        <v>3</v>
      </c>
    </row>
    <row r="177" spans="1:8">
      <c r="A177" s="123"/>
      <c r="B177" s="123"/>
      <c r="C177" s="123"/>
      <c r="D177" s="123"/>
      <c r="E177" s="121" t="s">
        <v>1859</v>
      </c>
      <c r="F177" s="178">
        <v>17787</v>
      </c>
      <c r="G177" s="121" t="s">
        <v>1744</v>
      </c>
      <c r="H177" s="122">
        <v>4</v>
      </c>
    </row>
    <row r="178" spans="1:8">
      <c r="A178" s="123"/>
      <c r="B178" s="123"/>
      <c r="C178" s="123"/>
      <c r="D178" s="123"/>
      <c r="E178" s="121" t="s">
        <v>1977</v>
      </c>
      <c r="F178" s="178">
        <v>17787</v>
      </c>
      <c r="G178" s="121" t="s">
        <v>1744</v>
      </c>
      <c r="H178" s="122">
        <v>2</v>
      </c>
    </row>
    <row r="179" spans="1:8">
      <c r="A179" s="123"/>
      <c r="B179" s="123"/>
      <c r="C179" s="123"/>
      <c r="D179" s="123"/>
      <c r="E179" s="121" t="s">
        <v>1904</v>
      </c>
      <c r="F179" s="178">
        <v>17787</v>
      </c>
      <c r="G179" s="121" t="s">
        <v>1744</v>
      </c>
      <c r="H179" s="122">
        <v>2</v>
      </c>
    </row>
    <row r="180" spans="1:8">
      <c r="A180" s="123"/>
      <c r="B180" s="123"/>
      <c r="C180" s="123"/>
      <c r="D180" s="123"/>
      <c r="E180" s="121" t="s">
        <v>1978</v>
      </c>
      <c r="F180" s="178">
        <v>17787</v>
      </c>
      <c r="G180" s="121" t="s">
        <v>1744</v>
      </c>
      <c r="H180" s="122">
        <v>1</v>
      </c>
    </row>
    <row r="181" spans="1:8">
      <c r="A181" s="123"/>
      <c r="B181" s="123"/>
      <c r="C181" s="123"/>
      <c r="D181" s="123"/>
      <c r="E181" s="121" t="s">
        <v>466</v>
      </c>
      <c r="F181" s="178">
        <v>17787</v>
      </c>
      <c r="G181" s="121" t="s">
        <v>1744</v>
      </c>
      <c r="H181" s="122">
        <v>1</v>
      </c>
    </row>
    <row r="182" spans="1:8">
      <c r="A182" s="123"/>
      <c r="B182" s="123"/>
      <c r="C182" s="123"/>
      <c r="D182" s="123"/>
      <c r="E182" s="121" t="s">
        <v>491</v>
      </c>
      <c r="F182" s="178">
        <v>17787</v>
      </c>
      <c r="G182" s="121" t="s">
        <v>1744</v>
      </c>
      <c r="H182" s="122">
        <v>1</v>
      </c>
    </row>
    <row r="183" spans="1:8">
      <c r="A183" s="123"/>
      <c r="B183" s="123"/>
      <c r="C183" s="123"/>
      <c r="D183" s="123"/>
      <c r="E183" s="121" t="s">
        <v>1988</v>
      </c>
      <c r="F183" s="178">
        <v>17787</v>
      </c>
      <c r="G183" s="121" t="s">
        <v>1744</v>
      </c>
      <c r="H183" s="122">
        <v>1</v>
      </c>
    </row>
    <row r="184" spans="1:8">
      <c r="A184" s="123"/>
      <c r="B184" s="123"/>
      <c r="C184" s="123"/>
      <c r="D184" s="123"/>
      <c r="E184" s="121" t="s">
        <v>1912</v>
      </c>
      <c r="F184" s="178">
        <v>17787</v>
      </c>
      <c r="G184" s="121" t="s">
        <v>1744</v>
      </c>
      <c r="H184" s="122">
        <v>2</v>
      </c>
    </row>
    <row r="185" spans="1:8">
      <c r="A185" s="123"/>
      <c r="B185" s="123"/>
      <c r="C185" s="123"/>
      <c r="D185" s="123"/>
      <c r="E185" s="121" t="s">
        <v>1952</v>
      </c>
      <c r="F185" s="178">
        <v>17787</v>
      </c>
      <c r="G185" s="121" t="s">
        <v>1744</v>
      </c>
      <c r="H185" s="122">
        <v>3</v>
      </c>
    </row>
    <row r="186" spans="1:8">
      <c r="A186" s="123"/>
      <c r="B186" s="123"/>
      <c r="C186" s="123"/>
      <c r="D186" s="123"/>
      <c r="E186" s="121" t="s">
        <v>1880</v>
      </c>
      <c r="F186" s="178">
        <v>17787</v>
      </c>
      <c r="G186" s="121" t="s">
        <v>1744</v>
      </c>
      <c r="H186" s="122">
        <v>2</v>
      </c>
    </row>
    <row r="187" spans="1:8">
      <c r="A187" s="123"/>
      <c r="B187" s="123"/>
      <c r="C187" s="121" t="s">
        <v>292</v>
      </c>
      <c r="D187" s="121" t="s">
        <v>891</v>
      </c>
      <c r="E187" s="121" t="s">
        <v>1997</v>
      </c>
      <c r="F187" s="178">
        <v>17787</v>
      </c>
      <c r="G187" s="121" t="s">
        <v>1744</v>
      </c>
      <c r="H187" s="122">
        <v>1</v>
      </c>
    </row>
    <row r="188" spans="1:8">
      <c r="A188" s="123"/>
      <c r="B188" s="121" t="s">
        <v>1158</v>
      </c>
      <c r="C188" s="121" t="s">
        <v>293</v>
      </c>
      <c r="D188" s="121" t="s">
        <v>891</v>
      </c>
      <c r="E188" s="121" t="s">
        <v>914</v>
      </c>
      <c r="F188" s="178">
        <v>49946</v>
      </c>
      <c r="G188" s="121" t="s">
        <v>1744</v>
      </c>
      <c r="H188" s="122">
        <v>1</v>
      </c>
    </row>
    <row r="189" spans="1:8">
      <c r="A189" s="121" t="s">
        <v>78</v>
      </c>
      <c r="B189" s="121" t="s">
        <v>77</v>
      </c>
      <c r="C189" s="121" t="s">
        <v>76</v>
      </c>
      <c r="D189" s="121" t="s">
        <v>891</v>
      </c>
      <c r="E189" s="121" t="s">
        <v>1952</v>
      </c>
      <c r="F189" s="178">
        <v>0</v>
      </c>
      <c r="G189" s="121" t="s">
        <v>1744</v>
      </c>
      <c r="H189" s="122">
        <v>1</v>
      </c>
    </row>
    <row r="190" spans="1:8">
      <c r="A190" s="121" t="s">
        <v>743</v>
      </c>
      <c r="B190" s="121" t="s">
        <v>89</v>
      </c>
      <c r="C190" s="121" t="s">
        <v>88</v>
      </c>
      <c r="D190" s="121" t="s">
        <v>891</v>
      </c>
      <c r="E190" s="121" t="s">
        <v>1862</v>
      </c>
      <c r="F190" s="178">
        <v>716</v>
      </c>
      <c r="G190" s="121" t="s">
        <v>1735</v>
      </c>
      <c r="H190" s="122">
        <v>3</v>
      </c>
    </row>
    <row r="191" spans="1:8">
      <c r="A191" s="123"/>
      <c r="B191" s="123"/>
      <c r="C191" s="123"/>
      <c r="D191" s="123"/>
      <c r="E191" s="121" t="s">
        <v>1901</v>
      </c>
      <c r="F191" s="178">
        <v>716</v>
      </c>
      <c r="G191" s="121" t="s">
        <v>1735</v>
      </c>
      <c r="H191" s="122">
        <v>1</v>
      </c>
    </row>
    <row r="192" spans="1:8">
      <c r="A192" s="121" t="s">
        <v>1237</v>
      </c>
      <c r="B192" s="121" t="s">
        <v>1257</v>
      </c>
      <c r="C192" s="121" t="s">
        <v>1256</v>
      </c>
      <c r="D192" s="121" t="s">
        <v>891</v>
      </c>
      <c r="E192" s="121">
        <v>4</v>
      </c>
      <c r="F192" s="178">
        <v>0</v>
      </c>
      <c r="G192" s="121" t="s">
        <v>1735</v>
      </c>
      <c r="H192" s="122">
        <v>2</v>
      </c>
    </row>
    <row r="193" spans="1:8">
      <c r="A193" s="123"/>
      <c r="B193" s="123"/>
      <c r="C193" s="123"/>
      <c r="D193" s="123"/>
      <c r="E193" s="121">
        <v>6</v>
      </c>
      <c r="F193" s="178">
        <v>0</v>
      </c>
      <c r="G193" s="121" t="s">
        <v>1735</v>
      </c>
      <c r="H193" s="122">
        <v>12</v>
      </c>
    </row>
    <row r="194" spans="1:8">
      <c r="A194" s="123"/>
      <c r="B194" s="123"/>
      <c r="C194" s="123"/>
      <c r="D194" s="123"/>
      <c r="E194" s="121">
        <v>8</v>
      </c>
      <c r="F194" s="178">
        <v>0</v>
      </c>
      <c r="G194" s="121" t="s">
        <v>1735</v>
      </c>
      <c r="H194" s="122">
        <v>6</v>
      </c>
    </row>
    <row r="195" spans="1:8">
      <c r="A195" s="123"/>
      <c r="B195" s="123"/>
      <c r="C195" s="123"/>
      <c r="D195" s="123"/>
      <c r="E195" s="121" t="s">
        <v>1901</v>
      </c>
      <c r="F195" s="178">
        <v>0</v>
      </c>
      <c r="G195" s="121" t="s">
        <v>1735</v>
      </c>
      <c r="H195" s="122">
        <v>2</v>
      </c>
    </row>
    <row r="196" spans="1:8">
      <c r="A196" s="123"/>
      <c r="B196" s="121" t="s">
        <v>1254</v>
      </c>
      <c r="C196" s="121" t="s">
        <v>212</v>
      </c>
      <c r="D196" s="121" t="s">
        <v>891</v>
      </c>
      <c r="E196" s="121">
        <v>9</v>
      </c>
      <c r="F196" s="178">
        <v>0</v>
      </c>
      <c r="G196" s="121" t="s">
        <v>1735</v>
      </c>
      <c r="H196" s="122">
        <v>1</v>
      </c>
    </row>
    <row r="197" spans="1:8">
      <c r="A197" s="123"/>
      <c r="B197" s="123"/>
      <c r="C197" s="123"/>
      <c r="D197" s="123"/>
      <c r="E197" s="121">
        <v>12</v>
      </c>
      <c r="F197" s="178">
        <v>0</v>
      </c>
      <c r="G197" s="121" t="s">
        <v>1735</v>
      </c>
      <c r="H197" s="122">
        <v>5</v>
      </c>
    </row>
    <row r="198" spans="1:8">
      <c r="A198" s="123"/>
      <c r="B198" s="123"/>
      <c r="C198" s="123"/>
      <c r="D198" s="123"/>
      <c r="E198" s="121" t="s">
        <v>1854</v>
      </c>
      <c r="F198" s="178">
        <v>0</v>
      </c>
      <c r="G198" s="121" t="s">
        <v>1735</v>
      </c>
      <c r="H198" s="122">
        <v>2</v>
      </c>
    </row>
    <row r="199" spans="1:8">
      <c r="A199" s="123"/>
      <c r="B199" s="123"/>
      <c r="C199" s="121" t="s">
        <v>1253</v>
      </c>
      <c r="D199" s="121" t="s">
        <v>891</v>
      </c>
      <c r="E199" s="121">
        <v>6</v>
      </c>
      <c r="F199" s="178">
        <v>0</v>
      </c>
      <c r="G199" s="121" t="s">
        <v>1735</v>
      </c>
      <c r="H199" s="122">
        <v>2</v>
      </c>
    </row>
    <row r="200" spans="1:8">
      <c r="A200" s="123"/>
      <c r="B200" s="123"/>
      <c r="C200" s="123"/>
      <c r="D200" s="123"/>
      <c r="E200" s="121">
        <v>9</v>
      </c>
      <c r="F200" s="178">
        <v>0</v>
      </c>
      <c r="G200" s="121" t="s">
        <v>1735</v>
      </c>
      <c r="H200" s="122">
        <v>11</v>
      </c>
    </row>
    <row r="201" spans="1:8">
      <c r="A201" s="123"/>
      <c r="B201" s="123"/>
      <c r="C201" s="123"/>
      <c r="D201" s="123"/>
      <c r="E201" s="121">
        <v>12</v>
      </c>
      <c r="F201" s="178">
        <v>0</v>
      </c>
      <c r="G201" s="121" t="s">
        <v>1735</v>
      </c>
      <c r="H201" s="122">
        <v>1</v>
      </c>
    </row>
    <row r="202" spans="1:8">
      <c r="A202" s="123"/>
      <c r="B202" s="121" t="s">
        <v>1236</v>
      </c>
      <c r="C202" s="121" t="s">
        <v>1498</v>
      </c>
      <c r="D202" s="121" t="s">
        <v>891</v>
      </c>
      <c r="E202" s="121">
        <v>10</v>
      </c>
      <c r="F202" s="178">
        <v>0</v>
      </c>
      <c r="G202" s="121" t="s">
        <v>1735</v>
      </c>
      <c r="H202" s="122">
        <v>2</v>
      </c>
    </row>
    <row r="203" spans="1:8">
      <c r="A203" s="123"/>
      <c r="B203" s="123"/>
      <c r="C203" s="123"/>
      <c r="D203" s="123"/>
      <c r="E203" s="121">
        <v>15</v>
      </c>
      <c r="F203" s="178">
        <v>0</v>
      </c>
      <c r="G203" s="121" t="s">
        <v>1735</v>
      </c>
      <c r="H203" s="122">
        <v>12</v>
      </c>
    </row>
    <row r="204" spans="1:8">
      <c r="A204" s="123"/>
      <c r="B204" s="123"/>
      <c r="C204" s="123"/>
      <c r="D204" s="123"/>
      <c r="E204" s="121">
        <v>20</v>
      </c>
      <c r="F204" s="178">
        <v>0</v>
      </c>
      <c r="G204" s="121" t="s">
        <v>1735</v>
      </c>
      <c r="H204" s="122">
        <v>6</v>
      </c>
    </row>
    <row r="205" spans="1:8">
      <c r="A205" s="123"/>
      <c r="B205" s="123"/>
      <c r="C205" s="123"/>
      <c r="D205" s="123"/>
      <c r="E205" s="121" t="s">
        <v>1930</v>
      </c>
      <c r="F205" s="178">
        <v>0</v>
      </c>
      <c r="G205" s="121" t="s">
        <v>1735</v>
      </c>
      <c r="H205" s="122">
        <v>2</v>
      </c>
    </row>
    <row r="206" spans="1:8">
      <c r="A206" s="123"/>
      <c r="B206" s="121" t="s">
        <v>1241</v>
      </c>
      <c r="C206" s="121" t="s">
        <v>1500</v>
      </c>
      <c r="D206" s="121" t="s">
        <v>891</v>
      </c>
      <c r="E206" s="121">
        <v>10</v>
      </c>
      <c r="F206" s="178">
        <v>0</v>
      </c>
      <c r="G206" s="121" t="s">
        <v>1735</v>
      </c>
      <c r="H206" s="122">
        <v>2</v>
      </c>
    </row>
    <row r="207" spans="1:8">
      <c r="A207" s="123"/>
      <c r="B207" s="123"/>
      <c r="C207" s="123"/>
      <c r="D207" s="123"/>
      <c r="E207" s="121">
        <v>15</v>
      </c>
      <c r="F207" s="178">
        <v>0</v>
      </c>
      <c r="G207" s="121" t="s">
        <v>1735</v>
      </c>
      <c r="H207" s="122">
        <v>12</v>
      </c>
    </row>
    <row r="208" spans="1:8">
      <c r="A208" s="123"/>
      <c r="B208" s="123"/>
      <c r="C208" s="123"/>
      <c r="D208" s="123"/>
      <c r="E208" s="121">
        <v>20</v>
      </c>
      <c r="F208" s="178">
        <v>0</v>
      </c>
      <c r="G208" s="121" t="s">
        <v>1735</v>
      </c>
      <c r="H208" s="122">
        <v>6</v>
      </c>
    </row>
    <row r="209" spans="1:8">
      <c r="A209" s="123"/>
      <c r="B209" s="123"/>
      <c r="C209" s="123"/>
      <c r="D209" s="123"/>
      <c r="E209" s="121" t="s">
        <v>1930</v>
      </c>
      <c r="F209" s="178">
        <v>0</v>
      </c>
      <c r="G209" s="121" t="s">
        <v>1735</v>
      </c>
      <c r="H209" s="122">
        <v>2</v>
      </c>
    </row>
    <row r="210" spans="1:8">
      <c r="A210" s="123"/>
      <c r="B210" s="121" t="s">
        <v>1244</v>
      </c>
      <c r="C210" s="121" t="s">
        <v>1502</v>
      </c>
      <c r="D210" s="121" t="s">
        <v>891</v>
      </c>
      <c r="E210" s="121">
        <v>5</v>
      </c>
      <c r="F210" s="178">
        <v>0</v>
      </c>
      <c r="G210" s="121" t="s">
        <v>1735</v>
      </c>
      <c r="H210" s="122">
        <v>1</v>
      </c>
    </row>
    <row r="211" spans="1:8">
      <c r="A211" s="123"/>
      <c r="B211" s="123"/>
      <c r="C211" s="123"/>
      <c r="D211" s="123"/>
      <c r="E211" s="121">
        <v>10</v>
      </c>
      <c r="F211" s="178">
        <v>0</v>
      </c>
      <c r="G211" s="121" t="s">
        <v>1735</v>
      </c>
      <c r="H211" s="122">
        <v>2</v>
      </c>
    </row>
    <row r="212" spans="1:8">
      <c r="A212" s="123"/>
      <c r="B212" s="123"/>
      <c r="C212" s="123"/>
      <c r="D212" s="123"/>
      <c r="E212" s="121">
        <v>15</v>
      </c>
      <c r="F212" s="178">
        <v>0</v>
      </c>
      <c r="G212" s="121" t="s">
        <v>1735</v>
      </c>
      <c r="H212" s="122">
        <v>11</v>
      </c>
    </row>
    <row r="213" spans="1:8">
      <c r="A213" s="123"/>
      <c r="B213" s="123"/>
      <c r="C213" s="123"/>
      <c r="D213" s="123"/>
      <c r="E213" s="121">
        <v>20</v>
      </c>
      <c r="F213" s="178">
        <v>0</v>
      </c>
      <c r="G213" s="121" t="s">
        <v>1735</v>
      </c>
      <c r="H213" s="122">
        <v>6</v>
      </c>
    </row>
    <row r="214" spans="1:8">
      <c r="A214" s="123"/>
      <c r="B214" s="123"/>
      <c r="C214" s="123"/>
      <c r="D214" s="123"/>
      <c r="E214" s="121" t="s">
        <v>1930</v>
      </c>
      <c r="F214" s="178">
        <v>0</v>
      </c>
      <c r="G214" s="121" t="s">
        <v>1735</v>
      </c>
      <c r="H214" s="122">
        <v>2</v>
      </c>
    </row>
    <row r="215" spans="1:8">
      <c r="A215" s="123"/>
      <c r="B215" s="121" t="s">
        <v>1247</v>
      </c>
      <c r="C215" s="121" t="s">
        <v>1246</v>
      </c>
      <c r="D215" s="121" t="s">
        <v>891</v>
      </c>
      <c r="E215" s="121">
        <v>2</v>
      </c>
      <c r="F215" s="178">
        <v>0</v>
      </c>
      <c r="G215" s="121" t="s">
        <v>1735</v>
      </c>
      <c r="H215" s="122">
        <v>2</v>
      </c>
    </row>
    <row r="216" spans="1:8">
      <c r="A216" s="123"/>
      <c r="B216" s="123"/>
      <c r="C216" s="123"/>
      <c r="D216" s="123"/>
      <c r="E216" s="121">
        <v>3</v>
      </c>
      <c r="F216" s="178">
        <v>0</v>
      </c>
      <c r="G216" s="121" t="s">
        <v>1735</v>
      </c>
      <c r="H216" s="122">
        <v>12</v>
      </c>
    </row>
    <row r="217" spans="1:8">
      <c r="A217" s="123"/>
      <c r="B217" s="123"/>
      <c r="C217" s="123"/>
      <c r="D217" s="123"/>
      <c r="E217" s="121">
        <v>4</v>
      </c>
      <c r="F217" s="178">
        <v>0</v>
      </c>
      <c r="G217" s="121" t="s">
        <v>1735</v>
      </c>
      <c r="H217" s="122">
        <v>6</v>
      </c>
    </row>
    <row r="218" spans="1:8">
      <c r="A218" s="123"/>
      <c r="B218" s="123"/>
      <c r="C218" s="123"/>
      <c r="D218" s="123"/>
      <c r="E218" s="121" t="s">
        <v>1862</v>
      </c>
      <c r="F218" s="178">
        <v>0</v>
      </c>
      <c r="G218" s="121" t="s">
        <v>1735</v>
      </c>
      <c r="H218" s="122">
        <v>2</v>
      </c>
    </row>
    <row r="219" spans="1:8">
      <c r="A219" s="123"/>
      <c r="B219" s="121" t="s">
        <v>1251</v>
      </c>
      <c r="C219" s="121" t="s">
        <v>1250</v>
      </c>
      <c r="D219" s="121" t="s">
        <v>891</v>
      </c>
      <c r="E219" s="121">
        <v>2</v>
      </c>
      <c r="F219" s="178">
        <v>0</v>
      </c>
      <c r="G219" s="121" t="s">
        <v>1735</v>
      </c>
      <c r="H219" s="122">
        <v>2</v>
      </c>
    </row>
    <row r="220" spans="1:8">
      <c r="A220" s="123"/>
      <c r="B220" s="123"/>
      <c r="C220" s="123"/>
      <c r="D220" s="123"/>
      <c r="E220" s="121">
        <v>3</v>
      </c>
      <c r="F220" s="178">
        <v>0</v>
      </c>
      <c r="G220" s="121" t="s">
        <v>1735</v>
      </c>
      <c r="H220" s="122">
        <v>12</v>
      </c>
    </row>
    <row r="221" spans="1:8">
      <c r="A221" s="123"/>
      <c r="B221" s="123"/>
      <c r="C221" s="123"/>
      <c r="D221" s="123"/>
      <c r="E221" s="121">
        <v>4</v>
      </c>
      <c r="F221" s="178">
        <v>0</v>
      </c>
      <c r="G221" s="121" t="s">
        <v>1735</v>
      </c>
      <c r="H221" s="122">
        <v>6</v>
      </c>
    </row>
    <row r="222" spans="1:8">
      <c r="A222" s="123"/>
      <c r="B222" s="123"/>
      <c r="C222" s="123"/>
      <c r="D222" s="123"/>
      <c r="E222" s="121" t="s">
        <v>1862</v>
      </c>
      <c r="F222" s="178">
        <v>0</v>
      </c>
      <c r="G222" s="121" t="s">
        <v>1735</v>
      </c>
      <c r="H222" s="122">
        <v>2</v>
      </c>
    </row>
    <row r="223" spans="1:8">
      <c r="A223" s="121" t="s">
        <v>1163</v>
      </c>
      <c r="B223" s="121" t="s">
        <v>1162</v>
      </c>
      <c r="C223" s="121" t="s">
        <v>294</v>
      </c>
      <c r="D223" s="121" t="s">
        <v>891</v>
      </c>
      <c r="E223" s="121" t="s">
        <v>1952</v>
      </c>
      <c r="F223" s="178">
        <v>47373</v>
      </c>
      <c r="G223" s="121" t="s">
        <v>1704</v>
      </c>
      <c r="H223" s="122">
        <v>1</v>
      </c>
    </row>
    <row r="224" spans="1:8">
      <c r="A224" s="121" t="s">
        <v>87</v>
      </c>
      <c r="B224" s="121" t="s">
        <v>86</v>
      </c>
      <c r="C224" s="121" t="s">
        <v>85</v>
      </c>
      <c r="D224" s="121" t="s">
        <v>891</v>
      </c>
      <c r="E224" s="121" t="s">
        <v>1862</v>
      </c>
      <c r="F224" s="178">
        <v>413</v>
      </c>
      <c r="G224" s="121" t="s">
        <v>1735</v>
      </c>
      <c r="H224" s="122">
        <v>3</v>
      </c>
    </row>
    <row r="225" spans="1:8">
      <c r="A225" s="123"/>
      <c r="B225" s="123"/>
      <c r="C225" s="123"/>
      <c r="D225" s="123"/>
      <c r="E225" s="121" t="s">
        <v>1901</v>
      </c>
      <c r="F225" s="178">
        <v>413</v>
      </c>
      <c r="G225" s="121" t="s">
        <v>1735</v>
      </c>
      <c r="H225" s="122">
        <v>1</v>
      </c>
    </row>
    <row r="226" spans="1:8">
      <c r="A226" s="121" t="s">
        <v>1261</v>
      </c>
      <c r="B226" s="121">
        <v>9192025</v>
      </c>
      <c r="C226" s="121" t="s">
        <v>375</v>
      </c>
      <c r="D226" s="121" t="s">
        <v>1805</v>
      </c>
      <c r="E226" s="121">
        <v>270</v>
      </c>
      <c r="F226" s="178">
        <v>0</v>
      </c>
      <c r="G226" s="121" t="s">
        <v>907</v>
      </c>
      <c r="H226" s="122">
        <v>1</v>
      </c>
    </row>
    <row r="227" spans="1:8">
      <c r="A227" s="123"/>
      <c r="B227" s="123"/>
      <c r="C227" s="123"/>
      <c r="D227" s="123"/>
      <c r="E227" s="121">
        <v>380</v>
      </c>
      <c r="F227" s="178">
        <v>0</v>
      </c>
      <c r="G227" s="121" t="s">
        <v>907</v>
      </c>
      <c r="H227" s="122">
        <v>1</v>
      </c>
    </row>
    <row r="228" spans="1:8">
      <c r="A228" s="123"/>
      <c r="B228" s="123"/>
      <c r="C228" s="123"/>
      <c r="D228" s="123"/>
      <c r="E228" s="121">
        <v>400</v>
      </c>
      <c r="F228" s="178">
        <v>0</v>
      </c>
      <c r="G228" s="121" t="s">
        <v>907</v>
      </c>
      <c r="H228" s="122">
        <v>1</v>
      </c>
    </row>
    <row r="229" spans="1:8">
      <c r="A229" s="123"/>
      <c r="B229" s="123"/>
      <c r="C229" s="123"/>
      <c r="D229" s="123"/>
      <c r="E229" s="121">
        <v>420</v>
      </c>
      <c r="F229" s="178">
        <v>0</v>
      </c>
      <c r="G229" s="121" t="s">
        <v>907</v>
      </c>
      <c r="H229" s="122">
        <v>1</v>
      </c>
    </row>
    <row r="230" spans="1:8">
      <c r="A230" s="123"/>
      <c r="B230" s="123"/>
      <c r="C230" s="123"/>
      <c r="D230" s="123"/>
      <c r="E230" s="121">
        <v>440</v>
      </c>
      <c r="F230" s="178">
        <v>0</v>
      </c>
      <c r="G230" s="121" t="s">
        <v>907</v>
      </c>
      <c r="H230" s="122">
        <v>1</v>
      </c>
    </row>
    <row r="231" spans="1:8">
      <c r="A231" s="123"/>
      <c r="B231" s="123"/>
      <c r="C231" s="123"/>
      <c r="D231" s="123"/>
      <c r="E231" s="121">
        <v>520</v>
      </c>
      <c r="F231" s="178">
        <v>0</v>
      </c>
      <c r="G231" s="121" t="s">
        <v>907</v>
      </c>
      <c r="H231" s="122">
        <v>1</v>
      </c>
    </row>
    <row r="232" spans="1:8">
      <c r="A232" s="123"/>
      <c r="B232" s="123"/>
      <c r="C232" s="123"/>
      <c r="D232" s="123"/>
      <c r="E232" s="121">
        <v>540</v>
      </c>
      <c r="F232" s="178">
        <v>0</v>
      </c>
      <c r="G232" s="121" t="s">
        <v>907</v>
      </c>
      <c r="H232" s="122">
        <v>1</v>
      </c>
    </row>
    <row r="233" spans="1:8">
      <c r="A233" s="123"/>
      <c r="B233" s="123"/>
      <c r="C233" s="123"/>
      <c r="D233" s="123"/>
      <c r="E233" s="121">
        <v>550</v>
      </c>
      <c r="F233" s="178">
        <v>0</v>
      </c>
      <c r="G233" s="121" t="s">
        <v>907</v>
      </c>
      <c r="H233" s="122">
        <v>1</v>
      </c>
    </row>
    <row r="234" spans="1:8">
      <c r="A234" s="123"/>
      <c r="B234" s="123"/>
      <c r="C234" s="123"/>
      <c r="D234" s="123"/>
      <c r="E234" s="121">
        <v>900</v>
      </c>
      <c r="F234" s="178">
        <v>0</v>
      </c>
      <c r="G234" s="121" t="s">
        <v>907</v>
      </c>
      <c r="H234" s="122">
        <v>1</v>
      </c>
    </row>
    <row r="235" spans="1:8">
      <c r="A235" s="123"/>
      <c r="B235" s="121" t="s">
        <v>101</v>
      </c>
      <c r="C235" s="121" t="s">
        <v>100</v>
      </c>
      <c r="D235" s="121" t="s">
        <v>891</v>
      </c>
      <c r="E235" s="121" t="s">
        <v>914</v>
      </c>
      <c r="F235" s="178">
        <v>0</v>
      </c>
      <c r="G235" s="121" t="s">
        <v>907</v>
      </c>
      <c r="H235" s="122">
        <v>1</v>
      </c>
    </row>
    <row r="236" spans="1:8">
      <c r="A236" s="123"/>
      <c r="B236" s="121" t="s">
        <v>104</v>
      </c>
      <c r="C236" s="121" t="s">
        <v>103</v>
      </c>
      <c r="D236" s="121" t="s">
        <v>891</v>
      </c>
      <c r="E236" s="121" t="s">
        <v>1901</v>
      </c>
      <c r="F236" s="178">
        <v>0</v>
      </c>
      <c r="G236" s="121" t="s">
        <v>907</v>
      </c>
      <c r="H236" s="122">
        <v>1</v>
      </c>
    </row>
    <row r="237" spans="1:8">
      <c r="A237" s="123"/>
      <c r="B237" s="121" t="s">
        <v>502</v>
      </c>
      <c r="C237" s="121" t="s">
        <v>501</v>
      </c>
      <c r="D237" s="121" t="s">
        <v>891</v>
      </c>
      <c r="E237" s="121" t="s">
        <v>1982</v>
      </c>
      <c r="F237" s="178">
        <v>0</v>
      </c>
      <c r="G237" s="121" t="s">
        <v>907</v>
      </c>
      <c r="H237" s="122">
        <v>1</v>
      </c>
    </row>
    <row r="238" spans="1:8">
      <c r="A238" s="123"/>
      <c r="B238" s="123"/>
      <c r="C238" s="121" t="s">
        <v>1345</v>
      </c>
      <c r="D238" s="121" t="s">
        <v>891</v>
      </c>
      <c r="E238" s="121" t="s">
        <v>1911</v>
      </c>
      <c r="F238" s="178">
        <v>0</v>
      </c>
      <c r="G238" s="121" t="s">
        <v>907</v>
      </c>
      <c r="H238" s="122">
        <v>1</v>
      </c>
    </row>
    <row r="239" spans="1:8">
      <c r="A239" s="123"/>
      <c r="B239" s="121" t="s">
        <v>278</v>
      </c>
      <c r="C239" s="121" t="s">
        <v>1347</v>
      </c>
      <c r="D239" s="121" t="s">
        <v>891</v>
      </c>
      <c r="E239" s="121" t="s">
        <v>1930</v>
      </c>
      <c r="F239" s="178">
        <v>0</v>
      </c>
      <c r="G239" s="121" t="s">
        <v>907</v>
      </c>
      <c r="H239" s="122">
        <v>1</v>
      </c>
    </row>
    <row r="240" spans="1:8">
      <c r="A240" s="123"/>
      <c r="B240" s="121" t="s">
        <v>504</v>
      </c>
      <c r="C240" s="121" t="s">
        <v>503</v>
      </c>
      <c r="D240" s="121" t="s">
        <v>891</v>
      </c>
      <c r="E240" s="121" t="s">
        <v>1982</v>
      </c>
      <c r="F240" s="178">
        <v>0</v>
      </c>
      <c r="G240" s="121" t="s">
        <v>907</v>
      </c>
      <c r="H240" s="122">
        <v>1</v>
      </c>
    </row>
    <row r="241" spans="1:8">
      <c r="A241" s="123"/>
      <c r="B241" s="123"/>
      <c r="C241" s="121" t="s">
        <v>1346</v>
      </c>
      <c r="D241" s="121" t="s">
        <v>891</v>
      </c>
      <c r="E241" s="121" t="s">
        <v>1911</v>
      </c>
      <c r="F241" s="178">
        <v>0</v>
      </c>
      <c r="G241" s="121" t="s">
        <v>907</v>
      </c>
      <c r="H241" s="122">
        <v>1</v>
      </c>
    </row>
    <row r="242" spans="1:8">
      <c r="A242" s="123"/>
      <c r="B242" s="121" t="s">
        <v>98</v>
      </c>
      <c r="C242" s="121" t="s">
        <v>97</v>
      </c>
      <c r="D242" s="121" t="s">
        <v>891</v>
      </c>
      <c r="E242" s="121" t="s">
        <v>914</v>
      </c>
      <c r="F242" s="178">
        <v>0</v>
      </c>
      <c r="G242" s="121" t="s">
        <v>907</v>
      </c>
      <c r="H242" s="122">
        <v>1</v>
      </c>
    </row>
    <row r="243" spans="1:8">
      <c r="A243" s="123"/>
      <c r="B243" s="121" t="s">
        <v>498</v>
      </c>
      <c r="C243" s="121" t="s">
        <v>497</v>
      </c>
      <c r="D243" s="121" t="s">
        <v>1805</v>
      </c>
      <c r="E243" s="121" t="s">
        <v>1987</v>
      </c>
      <c r="F243" s="178">
        <v>0</v>
      </c>
      <c r="G243" s="121" t="s">
        <v>907</v>
      </c>
      <c r="H243" s="122">
        <v>1</v>
      </c>
    </row>
    <row r="244" spans="1:8">
      <c r="A244" s="123"/>
      <c r="B244" s="121" t="s">
        <v>270</v>
      </c>
      <c r="C244" s="121" t="s">
        <v>269</v>
      </c>
      <c r="D244" s="121" t="s">
        <v>891</v>
      </c>
      <c r="E244" s="121" t="s">
        <v>914</v>
      </c>
      <c r="F244" s="178">
        <v>0</v>
      </c>
      <c r="G244" s="121" t="s">
        <v>907</v>
      </c>
      <c r="H244" s="122">
        <v>1</v>
      </c>
    </row>
    <row r="245" spans="1:8">
      <c r="A245" s="123"/>
      <c r="B245" s="121" t="s">
        <v>510</v>
      </c>
      <c r="C245" s="121" t="s">
        <v>1344</v>
      </c>
      <c r="D245" s="121" t="s">
        <v>891</v>
      </c>
      <c r="E245" s="121" t="s">
        <v>914</v>
      </c>
      <c r="F245" s="178">
        <v>0</v>
      </c>
      <c r="G245" s="121" t="s">
        <v>907</v>
      </c>
      <c r="H245" s="122">
        <v>1</v>
      </c>
    </row>
    <row r="246" spans="1:8">
      <c r="A246" s="123"/>
      <c r="B246" s="123"/>
      <c r="C246" s="121" t="s">
        <v>509</v>
      </c>
      <c r="D246" s="121" t="s">
        <v>891</v>
      </c>
      <c r="E246" s="121" t="s">
        <v>914</v>
      </c>
      <c r="F246" s="178">
        <v>0</v>
      </c>
      <c r="G246" s="121" t="s">
        <v>907</v>
      </c>
      <c r="H246" s="122">
        <v>1</v>
      </c>
    </row>
    <row r="247" spans="1:8">
      <c r="A247" s="123"/>
      <c r="B247" s="121" t="s">
        <v>273</v>
      </c>
      <c r="C247" s="121" t="s">
        <v>272</v>
      </c>
      <c r="D247" s="121" t="s">
        <v>891</v>
      </c>
      <c r="E247" s="121" t="s">
        <v>1901</v>
      </c>
      <c r="F247" s="178">
        <v>0</v>
      </c>
      <c r="G247" s="121" t="s">
        <v>907</v>
      </c>
      <c r="H247" s="122">
        <v>1</v>
      </c>
    </row>
    <row r="248" spans="1:8">
      <c r="A248" s="123"/>
      <c r="B248" s="121" t="s">
        <v>508</v>
      </c>
      <c r="C248" s="121" t="s">
        <v>507</v>
      </c>
      <c r="D248" s="121" t="s">
        <v>891</v>
      </c>
      <c r="E248" s="121" t="s">
        <v>914</v>
      </c>
      <c r="F248" s="178">
        <v>0</v>
      </c>
      <c r="G248" s="121" t="s">
        <v>907</v>
      </c>
      <c r="H248" s="122">
        <v>1</v>
      </c>
    </row>
    <row r="249" spans="1:8">
      <c r="A249" s="123"/>
      <c r="B249" s="121" t="s">
        <v>495</v>
      </c>
      <c r="C249" s="121" t="s">
        <v>494</v>
      </c>
      <c r="D249" s="121" t="s">
        <v>1805</v>
      </c>
      <c r="E249" s="121" t="s">
        <v>1987</v>
      </c>
      <c r="F249" s="178">
        <v>0</v>
      </c>
      <c r="G249" s="121" t="s">
        <v>907</v>
      </c>
      <c r="H249" s="122">
        <v>1</v>
      </c>
    </row>
    <row r="250" spans="1:8">
      <c r="A250" s="123"/>
      <c r="B250" s="123"/>
      <c r="C250" s="121" t="s">
        <v>1447</v>
      </c>
      <c r="D250" s="121" t="s">
        <v>891</v>
      </c>
      <c r="E250" s="121" t="s">
        <v>1997</v>
      </c>
      <c r="F250" s="178">
        <v>0</v>
      </c>
      <c r="G250" s="121" t="s">
        <v>907</v>
      </c>
      <c r="H250" s="122">
        <v>1</v>
      </c>
    </row>
    <row r="251" spans="1:8">
      <c r="A251" s="123"/>
      <c r="B251" s="121" t="s">
        <v>500</v>
      </c>
      <c r="C251" s="121" t="s">
        <v>499</v>
      </c>
      <c r="D251" s="121" t="s">
        <v>891</v>
      </c>
      <c r="E251" s="121" t="s">
        <v>1988</v>
      </c>
      <c r="F251" s="178">
        <v>0</v>
      </c>
      <c r="G251" s="121" t="s">
        <v>907</v>
      </c>
      <c r="H251" s="122">
        <v>1</v>
      </c>
    </row>
    <row r="252" spans="1:8">
      <c r="A252" s="123"/>
      <c r="B252" s="121" t="s">
        <v>512</v>
      </c>
      <c r="C252" s="121" t="s">
        <v>511</v>
      </c>
      <c r="D252" s="121" t="s">
        <v>891</v>
      </c>
      <c r="E252" s="121" t="s">
        <v>1954</v>
      </c>
      <c r="F252" s="178">
        <v>0</v>
      </c>
      <c r="G252" s="121" t="s">
        <v>907</v>
      </c>
      <c r="H252" s="122">
        <v>1</v>
      </c>
    </row>
    <row r="253" spans="1:8">
      <c r="A253" s="123"/>
      <c r="B253" s="121" t="s">
        <v>298</v>
      </c>
      <c r="C253" s="121" t="s">
        <v>71</v>
      </c>
      <c r="D253" s="121" t="s">
        <v>891</v>
      </c>
      <c r="E253" s="121" t="s">
        <v>1862</v>
      </c>
      <c r="F253" s="178">
        <v>0</v>
      </c>
      <c r="G253" s="121" t="s">
        <v>907</v>
      </c>
      <c r="H253" s="122">
        <v>7</v>
      </c>
    </row>
    <row r="254" spans="1:8">
      <c r="A254" s="123"/>
      <c r="B254" s="123"/>
      <c r="C254" s="123"/>
      <c r="D254" s="123"/>
      <c r="E254" s="121" t="s">
        <v>1901</v>
      </c>
      <c r="F254" s="178">
        <v>0</v>
      </c>
      <c r="G254" s="121" t="s">
        <v>907</v>
      </c>
      <c r="H254" s="122">
        <v>5</v>
      </c>
    </row>
    <row r="255" spans="1:8">
      <c r="A255" s="123"/>
      <c r="B255" s="121" t="s">
        <v>299</v>
      </c>
      <c r="C255" s="121" t="s">
        <v>379</v>
      </c>
      <c r="D255" s="121" t="s">
        <v>891</v>
      </c>
      <c r="E255" s="121">
        <v>7</v>
      </c>
      <c r="F255" s="178">
        <v>0</v>
      </c>
      <c r="G255" s="121" t="s">
        <v>907</v>
      </c>
      <c r="H255" s="122">
        <v>1</v>
      </c>
    </row>
    <row r="256" spans="1:8">
      <c r="A256" s="123"/>
      <c r="B256" s="123"/>
      <c r="C256" s="123"/>
      <c r="D256" s="123"/>
      <c r="E256" s="121">
        <v>8</v>
      </c>
      <c r="F256" s="178">
        <v>0</v>
      </c>
      <c r="G256" s="121" t="s">
        <v>907</v>
      </c>
      <c r="H256" s="122">
        <v>2</v>
      </c>
    </row>
    <row r="257" spans="1:8">
      <c r="A257" s="123"/>
      <c r="B257" s="123"/>
      <c r="C257" s="123"/>
      <c r="D257" s="123"/>
      <c r="E257" s="121">
        <v>9</v>
      </c>
      <c r="F257" s="178">
        <v>0</v>
      </c>
      <c r="G257" s="121" t="s">
        <v>907</v>
      </c>
      <c r="H257" s="122">
        <v>1</v>
      </c>
    </row>
    <row r="258" spans="1:8">
      <c r="A258" s="123"/>
      <c r="B258" s="123"/>
      <c r="C258" s="123"/>
      <c r="D258" s="123"/>
      <c r="E258" s="121">
        <v>11</v>
      </c>
      <c r="F258" s="178">
        <v>0</v>
      </c>
      <c r="G258" s="121" t="s">
        <v>907</v>
      </c>
      <c r="H258" s="122">
        <v>3</v>
      </c>
    </row>
    <row r="259" spans="1:8">
      <c r="A259" s="123"/>
      <c r="B259" s="123"/>
      <c r="C259" s="123"/>
      <c r="D259" s="123"/>
      <c r="E259" s="121">
        <v>12</v>
      </c>
      <c r="F259" s="178">
        <v>0</v>
      </c>
      <c r="G259" s="121" t="s">
        <v>907</v>
      </c>
      <c r="H259" s="122">
        <v>2</v>
      </c>
    </row>
    <row r="260" spans="1:8">
      <c r="A260" s="123"/>
      <c r="B260" s="123"/>
      <c r="C260" s="123"/>
      <c r="D260" s="123"/>
      <c r="E260" s="121" t="s">
        <v>1997</v>
      </c>
      <c r="F260" s="178">
        <v>0</v>
      </c>
      <c r="G260" s="121" t="s">
        <v>907</v>
      </c>
      <c r="H260" s="122">
        <v>3</v>
      </c>
    </row>
    <row r="261" spans="1:8">
      <c r="A261" s="123"/>
      <c r="B261" s="123"/>
      <c r="C261" s="123"/>
      <c r="D261" s="123"/>
      <c r="E261" s="121" t="s">
        <v>1859</v>
      </c>
      <c r="F261" s="178">
        <v>0</v>
      </c>
      <c r="G261" s="121" t="s">
        <v>907</v>
      </c>
      <c r="H261" s="122">
        <v>1</v>
      </c>
    </row>
    <row r="262" spans="1:8">
      <c r="A262" s="123"/>
      <c r="B262" s="123"/>
      <c r="C262" s="123"/>
      <c r="D262" s="123"/>
      <c r="E262" s="121" t="s">
        <v>1977</v>
      </c>
      <c r="F262" s="178">
        <v>0</v>
      </c>
      <c r="G262" s="121" t="s">
        <v>907</v>
      </c>
      <c r="H262" s="122">
        <v>1</v>
      </c>
    </row>
    <row r="263" spans="1:8">
      <c r="A263" s="123"/>
      <c r="B263" s="123"/>
      <c r="C263" s="123"/>
      <c r="D263" s="123"/>
      <c r="E263" s="121" t="s">
        <v>1954</v>
      </c>
      <c r="F263" s="178">
        <v>0</v>
      </c>
      <c r="G263" s="121" t="s">
        <v>907</v>
      </c>
      <c r="H263" s="122">
        <v>1</v>
      </c>
    </row>
    <row r="264" spans="1:8">
      <c r="A264" s="123"/>
      <c r="B264" s="123"/>
      <c r="C264" s="123"/>
      <c r="D264" s="123"/>
      <c r="E264" s="121" t="s">
        <v>1901</v>
      </c>
      <c r="F264" s="178">
        <v>0</v>
      </c>
      <c r="G264" s="121" t="s">
        <v>907</v>
      </c>
      <c r="H264" s="122">
        <v>1</v>
      </c>
    </row>
    <row r="265" spans="1:8">
      <c r="A265" s="123"/>
      <c r="B265" s="123"/>
      <c r="C265" s="123"/>
      <c r="D265" s="123"/>
      <c r="E265" s="121" t="s">
        <v>1904</v>
      </c>
      <c r="F265" s="178">
        <v>0</v>
      </c>
      <c r="G265" s="121" t="s">
        <v>907</v>
      </c>
      <c r="H265" s="122">
        <v>1</v>
      </c>
    </row>
    <row r="266" spans="1:8">
      <c r="A266" s="123"/>
      <c r="B266" s="123"/>
      <c r="C266" s="123"/>
      <c r="D266" s="123"/>
      <c r="E266" s="121" t="s">
        <v>1965</v>
      </c>
      <c r="F266" s="178">
        <v>0</v>
      </c>
      <c r="G266" s="121" t="s">
        <v>907</v>
      </c>
      <c r="H266" s="122">
        <v>1</v>
      </c>
    </row>
    <row r="267" spans="1:8">
      <c r="A267" s="123"/>
      <c r="B267" s="123"/>
      <c r="C267" s="123"/>
      <c r="D267" s="123"/>
      <c r="E267" s="121" t="s">
        <v>466</v>
      </c>
      <c r="F267" s="178">
        <v>0</v>
      </c>
      <c r="G267" s="121" t="s">
        <v>907</v>
      </c>
      <c r="H267" s="122">
        <v>1</v>
      </c>
    </row>
    <row r="268" spans="1:8">
      <c r="A268" s="123"/>
      <c r="B268" s="123"/>
      <c r="C268" s="123"/>
      <c r="D268" s="123"/>
      <c r="E268" s="121" t="s">
        <v>1907</v>
      </c>
      <c r="F268" s="178">
        <v>0</v>
      </c>
      <c r="G268" s="121" t="s">
        <v>907</v>
      </c>
      <c r="H268" s="122">
        <v>1</v>
      </c>
    </row>
    <row r="269" spans="1:8">
      <c r="A269" s="123"/>
      <c r="B269" s="123"/>
      <c r="C269" s="123"/>
      <c r="D269" s="123"/>
      <c r="E269" s="121" t="s">
        <v>491</v>
      </c>
      <c r="F269" s="178">
        <v>0</v>
      </c>
      <c r="G269" s="121" t="s">
        <v>907</v>
      </c>
      <c r="H269" s="122">
        <v>1</v>
      </c>
    </row>
    <row r="270" spans="1:8">
      <c r="A270" s="123"/>
      <c r="B270" s="123"/>
      <c r="C270" s="123"/>
      <c r="D270" s="123"/>
      <c r="E270" s="121" t="s">
        <v>523</v>
      </c>
      <c r="F270" s="178">
        <v>0</v>
      </c>
      <c r="G270" s="121" t="s">
        <v>907</v>
      </c>
      <c r="H270" s="122">
        <v>1</v>
      </c>
    </row>
    <row r="271" spans="1:8">
      <c r="A271" s="123"/>
      <c r="B271" s="123"/>
      <c r="C271" s="123"/>
      <c r="D271" s="123"/>
      <c r="E271" s="121" t="s">
        <v>1952</v>
      </c>
      <c r="F271" s="178">
        <v>0</v>
      </c>
      <c r="G271" s="121" t="s">
        <v>907</v>
      </c>
      <c r="H271" s="122">
        <v>1</v>
      </c>
    </row>
    <row r="272" spans="1:8">
      <c r="A272" s="123"/>
      <c r="B272" s="123"/>
      <c r="C272" s="123"/>
      <c r="D272" s="123"/>
      <c r="E272" s="121" t="s">
        <v>1880</v>
      </c>
      <c r="F272" s="178">
        <v>0</v>
      </c>
      <c r="G272" s="121" t="s">
        <v>907</v>
      </c>
      <c r="H272" s="122">
        <v>1</v>
      </c>
    </row>
    <row r="273" spans="1:8">
      <c r="A273" s="123"/>
      <c r="B273" s="121" t="s">
        <v>1876</v>
      </c>
      <c r="C273" s="121" t="s">
        <v>223</v>
      </c>
      <c r="D273" s="121" t="s">
        <v>891</v>
      </c>
      <c r="E273" s="121" t="s">
        <v>1948</v>
      </c>
      <c r="F273" s="178">
        <v>0</v>
      </c>
      <c r="G273" s="121" t="s">
        <v>907</v>
      </c>
      <c r="H273" s="122">
        <v>2</v>
      </c>
    </row>
    <row r="274" spans="1:8">
      <c r="A274" s="123"/>
      <c r="B274" s="123"/>
      <c r="C274" s="123"/>
      <c r="D274" s="123"/>
      <c r="E274" s="121" t="s">
        <v>1962</v>
      </c>
      <c r="F274" s="178">
        <v>0</v>
      </c>
      <c r="G274" s="121" t="s">
        <v>907</v>
      </c>
      <c r="H274" s="122">
        <v>1</v>
      </c>
    </row>
    <row r="275" spans="1:8">
      <c r="A275" s="123"/>
      <c r="B275" s="123"/>
      <c r="C275" s="121" t="s">
        <v>1348</v>
      </c>
      <c r="D275" s="121" t="s">
        <v>891</v>
      </c>
      <c r="E275" s="121" t="s">
        <v>1997</v>
      </c>
      <c r="F275" s="178">
        <v>0</v>
      </c>
      <c r="G275" s="121" t="s">
        <v>907</v>
      </c>
      <c r="H275" s="122">
        <v>7</v>
      </c>
    </row>
    <row r="276" spans="1:8">
      <c r="A276" s="123"/>
      <c r="B276" s="123"/>
      <c r="C276" s="123"/>
      <c r="D276" s="123"/>
      <c r="E276" s="121" t="s">
        <v>1911</v>
      </c>
      <c r="F276" s="178">
        <v>0</v>
      </c>
      <c r="G276" s="121" t="s">
        <v>907</v>
      </c>
      <c r="H276" s="122">
        <v>5</v>
      </c>
    </row>
    <row r="277" spans="1:8">
      <c r="A277" s="123"/>
      <c r="B277" s="121" t="s">
        <v>1349</v>
      </c>
      <c r="C277" s="121" t="s">
        <v>377</v>
      </c>
      <c r="D277" s="121" t="s">
        <v>891</v>
      </c>
      <c r="E277" s="121">
        <v>540</v>
      </c>
      <c r="F277" s="178">
        <v>0</v>
      </c>
      <c r="G277" s="121" t="s">
        <v>907</v>
      </c>
      <c r="H277" s="122">
        <v>1</v>
      </c>
    </row>
    <row r="278" spans="1:8">
      <c r="A278" s="123"/>
      <c r="B278" s="123"/>
      <c r="C278" s="123"/>
      <c r="D278" s="123"/>
      <c r="E278" s="121">
        <v>760</v>
      </c>
      <c r="F278" s="178">
        <v>0</v>
      </c>
      <c r="G278" s="121" t="s">
        <v>907</v>
      </c>
      <c r="H278" s="122">
        <v>1</v>
      </c>
    </row>
    <row r="279" spans="1:8">
      <c r="A279" s="123"/>
      <c r="B279" s="123"/>
      <c r="C279" s="123"/>
      <c r="D279" s="123"/>
      <c r="E279" s="121">
        <v>800</v>
      </c>
      <c r="F279" s="178">
        <v>0</v>
      </c>
      <c r="G279" s="121" t="s">
        <v>907</v>
      </c>
      <c r="H279" s="122">
        <v>1</v>
      </c>
    </row>
    <row r="280" spans="1:8">
      <c r="A280" s="123"/>
      <c r="B280" s="123"/>
      <c r="C280" s="123"/>
      <c r="D280" s="123"/>
      <c r="E280" s="121">
        <v>840</v>
      </c>
      <c r="F280" s="178">
        <v>0</v>
      </c>
      <c r="G280" s="121" t="s">
        <v>907</v>
      </c>
      <c r="H280" s="122">
        <v>1</v>
      </c>
    </row>
    <row r="281" spans="1:8">
      <c r="A281" s="123"/>
      <c r="B281" s="123"/>
      <c r="C281" s="123"/>
      <c r="D281" s="123"/>
      <c r="E281" s="121">
        <v>880</v>
      </c>
      <c r="F281" s="178">
        <v>0</v>
      </c>
      <c r="G281" s="121" t="s">
        <v>907</v>
      </c>
      <c r="H281" s="122">
        <v>1</v>
      </c>
    </row>
    <row r="282" spans="1:8">
      <c r="A282" s="123"/>
      <c r="B282" s="123"/>
      <c r="C282" s="123"/>
      <c r="D282" s="123"/>
      <c r="E282" s="121">
        <v>1040</v>
      </c>
      <c r="F282" s="178">
        <v>0</v>
      </c>
      <c r="G282" s="121" t="s">
        <v>907</v>
      </c>
      <c r="H282" s="122">
        <v>1</v>
      </c>
    </row>
    <row r="283" spans="1:8">
      <c r="A283" s="123"/>
      <c r="B283" s="123"/>
      <c r="C283" s="123"/>
      <c r="D283" s="123"/>
      <c r="E283" s="121">
        <v>1080</v>
      </c>
      <c r="F283" s="178">
        <v>0</v>
      </c>
      <c r="G283" s="121" t="s">
        <v>907</v>
      </c>
      <c r="H283" s="122">
        <v>1</v>
      </c>
    </row>
    <row r="284" spans="1:8">
      <c r="A284" s="123"/>
      <c r="B284" s="123"/>
      <c r="C284" s="123"/>
      <c r="D284" s="123"/>
      <c r="E284" s="121">
        <v>1670</v>
      </c>
      <c r="F284" s="178">
        <v>0</v>
      </c>
      <c r="G284" s="121" t="s">
        <v>907</v>
      </c>
      <c r="H284" s="122">
        <v>1</v>
      </c>
    </row>
    <row r="285" spans="1:8">
      <c r="A285" s="123"/>
      <c r="B285" s="123"/>
      <c r="C285" s="123"/>
      <c r="D285" s="123"/>
      <c r="E285" s="121">
        <v>1800</v>
      </c>
      <c r="F285" s="178">
        <v>0</v>
      </c>
      <c r="G285" s="121" t="s">
        <v>907</v>
      </c>
      <c r="H285" s="122">
        <v>1</v>
      </c>
    </row>
    <row r="286" spans="1:8">
      <c r="A286" s="123"/>
      <c r="B286" s="123"/>
      <c r="C286" s="123"/>
      <c r="D286" s="123"/>
      <c r="E286" s="121" t="s">
        <v>580</v>
      </c>
      <c r="F286" s="178">
        <v>0</v>
      </c>
      <c r="G286" s="121" t="s">
        <v>907</v>
      </c>
      <c r="H286" s="122">
        <v>1</v>
      </c>
    </row>
    <row r="287" spans="1:8">
      <c r="A287" s="123"/>
      <c r="B287" s="123"/>
      <c r="C287" s="123"/>
      <c r="D287" s="123"/>
      <c r="E287" s="121" t="s">
        <v>561</v>
      </c>
      <c r="F287" s="178">
        <v>0</v>
      </c>
      <c r="G287" s="121" t="s">
        <v>907</v>
      </c>
      <c r="H287" s="122">
        <v>1</v>
      </c>
    </row>
    <row r="288" spans="1:8">
      <c r="A288" s="123"/>
      <c r="B288" s="123"/>
      <c r="C288" s="123"/>
      <c r="D288" s="123"/>
      <c r="E288" s="121" t="s">
        <v>484</v>
      </c>
      <c r="F288" s="178">
        <v>0</v>
      </c>
      <c r="G288" s="121" t="s">
        <v>907</v>
      </c>
      <c r="H288" s="122">
        <v>1</v>
      </c>
    </row>
    <row r="289" spans="1:8">
      <c r="A289" s="123"/>
      <c r="B289" s="123"/>
      <c r="C289" s="123"/>
      <c r="D289" s="123"/>
      <c r="E289" s="121" t="s">
        <v>551</v>
      </c>
      <c r="F289" s="178">
        <v>0</v>
      </c>
      <c r="G289" s="121" t="s">
        <v>907</v>
      </c>
      <c r="H289" s="122">
        <v>1</v>
      </c>
    </row>
    <row r="290" spans="1:8">
      <c r="A290" s="123"/>
      <c r="B290" s="123"/>
      <c r="C290" s="123"/>
      <c r="D290" s="123"/>
      <c r="E290" s="121" t="s">
        <v>2000</v>
      </c>
      <c r="F290" s="178">
        <v>0</v>
      </c>
      <c r="G290" s="121" t="s">
        <v>907</v>
      </c>
      <c r="H290" s="122">
        <v>1</v>
      </c>
    </row>
    <row r="291" spans="1:8">
      <c r="A291" s="123"/>
      <c r="B291" s="123"/>
      <c r="C291" s="123"/>
      <c r="D291" s="123"/>
      <c r="E291" s="121" t="s">
        <v>531</v>
      </c>
      <c r="F291" s="178">
        <v>0</v>
      </c>
      <c r="G291" s="121" t="s">
        <v>907</v>
      </c>
      <c r="H291" s="122">
        <v>1</v>
      </c>
    </row>
    <row r="292" spans="1:8">
      <c r="A292" s="123"/>
      <c r="B292" s="123"/>
      <c r="C292" s="123"/>
      <c r="D292" s="123"/>
      <c r="E292" s="121" t="s">
        <v>534</v>
      </c>
      <c r="F292" s="178">
        <v>0</v>
      </c>
      <c r="G292" s="121" t="s">
        <v>907</v>
      </c>
      <c r="H292" s="122">
        <v>1</v>
      </c>
    </row>
    <row r="293" spans="1:8">
      <c r="A293" s="123"/>
      <c r="B293" s="123"/>
      <c r="C293" s="123"/>
      <c r="D293" s="123"/>
      <c r="E293" s="121" t="s">
        <v>527</v>
      </c>
      <c r="F293" s="178">
        <v>0</v>
      </c>
      <c r="G293" s="121" t="s">
        <v>907</v>
      </c>
      <c r="H293" s="122">
        <v>1</v>
      </c>
    </row>
    <row r="294" spans="1:8">
      <c r="A294" s="123"/>
      <c r="B294" s="123"/>
      <c r="C294" s="123"/>
      <c r="D294" s="123"/>
      <c r="E294" s="121" t="s">
        <v>537</v>
      </c>
      <c r="F294" s="178">
        <v>0</v>
      </c>
      <c r="G294" s="121" t="s">
        <v>907</v>
      </c>
      <c r="H294" s="122">
        <v>1</v>
      </c>
    </row>
    <row r="295" spans="1:8">
      <c r="A295" s="123"/>
      <c r="B295" s="123"/>
      <c r="C295" s="123"/>
      <c r="D295" s="123"/>
      <c r="E295" s="121" t="s">
        <v>1973</v>
      </c>
      <c r="F295" s="178">
        <v>0</v>
      </c>
      <c r="G295" s="121" t="s">
        <v>907</v>
      </c>
      <c r="H295" s="122">
        <v>1</v>
      </c>
    </row>
    <row r="296" spans="1:8">
      <c r="A296" s="123"/>
      <c r="B296" s="123"/>
      <c r="C296" s="123"/>
      <c r="D296" s="123"/>
      <c r="E296" s="121" t="s">
        <v>522</v>
      </c>
      <c r="F296" s="178">
        <v>0</v>
      </c>
      <c r="G296" s="121" t="s">
        <v>907</v>
      </c>
      <c r="H296" s="122">
        <v>1</v>
      </c>
    </row>
    <row r="297" spans="1:8">
      <c r="A297" s="123"/>
      <c r="B297" s="123"/>
      <c r="C297" s="123"/>
      <c r="D297" s="123"/>
      <c r="E297" s="121" t="s">
        <v>1984</v>
      </c>
      <c r="F297" s="178">
        <v>0</v>
      </c>
      <c r="G297" s="121" t="s">
        <v>907</v>
      </c>
      <c r="H297" s="122">
        <v>1</v>
      </c>
    </row>
    <row r="298" spans="1:8">
      <c r="A298" s="123"/>
      <c r="B298" s="123"/>
      <c r="C298" s="123"/>
      <c r="D298" s="123"/>
      <c r="E298" s="121" t="s">
        <v>565</v>
      </c>
      <c r="F298" s="178">
        <v>0</v>
      </c>
      <c r="G298" s="121" t="s">
        <v>907</v>
      </c>
      <c r="H298" s="122">
        <v>1</v>
      </c>
    </row>
    <row r="299" spans="1:8">
      <c r="A299" s="123"/>
      <c r="B299" s="123"/>
      <c r="C299" s="123"/>
      <c r="D299" s="123"/>
      <c r="E299" s="121" t="s">
        <v>545</v>
      </c>
      <c r="F299" s="178">
        <v>0</v>
      </c>
      <c r="G299" s="121" t="s">
        <v>907</v>
      </c>
      <c r="H299" s="122">
        <v>2</v>
      </c>
    </row>
    <row r="300" spans="1:8">
      <c r="A300" s="123"/>
      <c r="B300" s="121" t="s">
        <v>68</v>
      </c>
      <c r="C300" s="121" t="s">
        <v>67</v>
      </c>
      <c r="D300" s="121" t="s">
        <v>891</v>
      </c>
      <c r="E300" s="121" t="s">
        <v>1862</v>
      </c>
      <c r="F300" s="178">
        <v>0</v>
      </c>
      <c r="G300" s="121" t="s">
        <v>907</v>
      </c>
      <c r="H300" s="122">
        <v>7</v>
      </c>
    </row>
    <row r="301" spans="1:8">
      <c r="A301" s="123"/>
      <c r="B301" s="123"/>
      <c r="C301" s="123"/>
      <c r="D301" s="123"/>
      <c r="E301" s="121" t="s">
        <v>1901</v>
      </c>
      <c r="F301" s="178">
        <v>0</v>
      </c>
      <c r="G301" s="121" t="s">
        <v>907</v>
      </c>
      <c r="H301" s="122">
        <v>5</v>
      </c>
    </row>
    <row r="302" spans="1:8">
      <c r="A302" s="123"/>
      <c r="B302" s="121" t="s">
        <v>514</v>
      </c>
      <c r="C302" s="121" t="s">
        <v>513</v>
      </c>
      <c r="D302" s="121" t="s">
        <v>891</v>
      </c>
      <c r="E302" s="121" t="s">
        <v>1954</v>
      </c>
      <c r="F302" s="178">
        <v>0</v>
      </c>
      <c r="G302" s="121" t="s">
        <v>907</v>
      </c>
      <c r="H302" s="122">
        <v>1</v>
      </c>
    </row>
    <row r="303" spans="1:8">
      <c r="A303" s="123"/>
      <c r="B303" s="121" t="s">
        <v>1888</v>
      </c>
      <c r="C303" s="121" t="s">
        <v>222</v>
      </c>
      <c r="D303" s="121" t="s">
        <v>1805</v>
      </c>
      <c r="E303" s="121" t="s">
        <v>266</v>
      </c>
      <c r="F303" s="178">
        <v>0</v>
      </c>
      <c r="G303" s="121" t="s">
        <v>907</v>
      </c>
      <c r="H303" s="122">
        <v>1</v>
      </c>
    </row>
    <row r="304" spans="1:8">
      <c r="A304" s="123"/>
      <c r="B304" s="123"/>
      <c r="C304" s="123"/>
      <c r="D304" s="123"/>
      <c r="E304" s="121" t="s">
        <v>565</v>
      </c>
      <c r="F304" s="178">
        <v>0</v>
      </c>
      <c r="G304" s="121" t="s">
        <v>907</v>
      </c>
      <c r="H304" s="122">
        <v>2</v>
      </c>
    </row>
    <row r="305" spans="1:8">
      <c r="A305" s="123"/>
      <c r="B305" s="123"/>
      <c r="C305" s="121" t="s">
        <v>73</v>
      </c>
      <c r="D305" s="121" t="s">
        <v>1805</v>
      </c>
      <c r="E305" s="121" t="s">
        <v>1997</v>
      </c>
      <c r="F305" s="178">
        <v>0</v>
      </c>
      <c r="G305" s="121" t="s">
        <v>907</v>
      </c>
      <c r="H305" s="122">
        <v>5</v>
      </c>
    </row>
    <row r="306" spans="1:8">
      <c r="A306" s="123"/>
      <c r="B306" s="123"/>
      <c r="C306" s="123"/>
      <c r="D306" s="123"/>
      <c r="E306" s="121" t="s">
        <v>1930</v>
      </c>
      <c r="F306" s="178">
        <v>0</v>
      </c>
      <c r="G306" s="121" t="s">
        <v>907</v>
      </c>
      <c r="H306" s="122">
        <v>7</v>
      </c>
    </row>
    <row r="307" spans="1:8">
      <c r="A307" s="123"/>
      <c r="B307" s="121" t="s">
        <v>478</v>
      </c>
      <c r="C307" s="121" t="s">
        <v>375</v>
      </c>
      <c r="D307" s="121" t="s">
        <v>1805</v>
      </c>
      <c r="E307" s="121" t="s">
        <v>526</v>
      </c>
      <c r="F307" s="178">
        <v>0</v>
      </c>
      <c r="G307" s="121" t="s">
        <v>907</v>
      </c>
      <c r="H307" s="122">
        <v>1</v>
      </c>
    </row>
    <row r="308" spans="1:8">
      <c r="A308" s="123"/>
      <c r="B308" s="123"/>
      <c r="C308" s="123"/>
      <c r="D308" s="123"/>
      <c r="E308" s="121" t="s">
        <v>530</v>
      </c>
      <c r="F308" s="178">
        <v>0</v>
      </c>
      <c r="G308" s="121" t="s">
        <v>907</v>
      </c>
      <c r="H308" s="122">
        <v>1</v>
      </c>
    </row>
    <row r="309" spans="1:8">
      <c r="A309" s="123"/>
      <c r="B309" s="123"/>
      <c r="C309" s="123"/>
      <c r="D309" s="123"/>
      <c r="E309" s="121" t="s">
        <v>536</v>
      </c>
      <c r="F309" s="178">
        <v>0</v>
      </c>
      <c r="G309" s="121" t="s">
        <v>907</v>
      </c>
      <c r="H309" s="122">
        <v>1</v>
      </c>
    </row>
    <row r="310" spans="1:8">
      <c r="A310" s="123"/>
      <c r="B310" s="123"/>
      <c r="C310" s="123"/>
      <c r="D310" s="123"/>
      <c r="E310" s="121" t="s">
        <v>484</v>
      </c>
      <c r="F310" s="178">
        <v>0</v>
      </c>
      <c r="G310" s="121" t="s">
        <v>907</v>
      </c>
      <c r="H310" s="122">
        <v>1</v>
      </c>
    </row>
    <row r="311" spans="1:8">
      <c r="A311" s="123"/>
      <c r="B311" s="123"/>
      <c r="C311" s="123"/>
      <c r="D311" s="123"/>
      <c r="E311" s="121" t="s">
        <v>1950</v>
      </c>
      <c r="F311" s="178">
        <v>0</v>
      </c>
      <c r="G311" s="121" t="s">
        <v>907</v>
      </c>
      <c r="H311" s="122">
        <v>1</v>
      </c>
    </row>
    <row r="312" spans="1:8">
      <c r="A312" s="123"/>
      <c r="B312" s="123"/>
      <c r="C312" s="123"/>
      <c r="D312" s="123"/>
      <c r="E312" s="121" t="s">
        <v>1972</v>
      </c>
      <c r="F312" s="178">
        <v>0</v>
      </c>
      <c r="G312" s="121" t="s">
        <v>907</v>
      </c>
      <c r="H312" s="122">
        <v>1</v>
      </c>
    </row>
    <row r="313" spans="1:8">
      <c r="A313" s="123"/>
      <c r="B313" s="123"/>
      <c r="C313" s="123"/>
      <c r="D313" s="123"/>
      <c r="E313" s="121" t="s">
        <v>487</v>
      </c>
      <c r="F313" s="178">
        <v>0</v>
      </c>
      <c r="G313" s="121" t="s">
        <v>907</v>
      </c>
      <c r="H313" s="122">
        <v>1</v>
      </c>
    </row>
    <row r="314" spans="1:8">
      <c r="A314" s="123"/>
      <c r="B314" s="123"/>
      <c r="C314" s="123"/>
      <c r="D314" s="123"/>
      <c r="E314" s="121" t="s">
        <v>564</v>
      </c>
      <c r="F314" s="178">
        <v>0</v>
      </c>
      <c r="G314" s="121" t="s">
        <v>907</v>
      </c>
      <c r="H314" s="122">
        <v>1</v>
      </c>
    </row>
    <row r="315" spans="1:8">
      <c r="A315" s="123"/>
      <c r="B315" s="123"/>
      <c r="C315" s="123"/>
      <c r="D315" s="123"/>
      <c r="E315" s="121" t="s">
        <v>544</v>
      </c>
      <c r="F315" s="178">
        <v>0</v>
      </c>
      <c r="G315" s="121" t="s">
        <v>907</v>
      </c>
      <c r="H315" s="122">
        <v>3</v>
      </c>
    </row>
    <row r="316" spans="1:8">
      <c r="A316" s="123"/>
      <c r="B316" s="123"/>
      <c r="C316" s="123"/>
      <c r="D316" s="123"/>
      <c r="E316" s="121" t="s">
        <v>1962</v>
      </c>
      <c r="F316" s="178">
        <v>0</v>
      </c>
      <c r="G316" s="121" t="s">
        <v>907</v>
      </c>
      <c r="H316" s="122">
        <v>1</v>
      </c>
    </row>
    <row r="317" spans="1:8">
      <c r="A317" s="123"/>
      <c r="B317" s="123"/>
      <c r="C317" s="123"/>
      <c r="D317" s="123"/>
      <c r="E317" s="121" t="s">
        <v>549</v>
      </c>
      <c r="F317" s="178">
        <v>0</v>
      </c>
      <c r="G317" s="121" t="s">
        <v>907</v>
      </c>
      <c r="H317" s="122">
        <v>1</v>
      </c>
    </row>
    <row r="318" spans="1:8">
      <c r="A318" s="123"/>
      <c r="B318" s="123"/>
      <c r="C318" s="123"/>
      <c r="D318" s="123"/>
      <c r="E318" s="121" t="s">
        <v>1980</v>
      </c>
      <c r="F318" s="178">
        <v>0</v>
      </c>
      <c r="G318" s="121" t="s">
        <v>907</v>
      </c>
      <c r="H318" s="122">
        <v>2</v>
      </c>
    </row>
    <row r="319" spans="1:8">
      <c r="A319" s="123"/>
      <c r="B319" s="121" t="s">
        <v>233</v>
      </c>
      <c r="C319" s="121" t="s">
        <v>232</v>
      </c>
      <c r="D319" s="121" t="s">
        <v>891</v>
      </c>
      <c r="E319" s="121">
        <v>6</v>
      </c>
      <c r="F319" s="178">
        <v>0</v>
      </c>
      <c r="G319" s="121" t="s">
        <v>907</v>
      </c>
      <c r="H319" s="122">
        <v>1</v>
      </c>
    </row>
    <row r="320" spans="1:8">
      <c r="A320" s="123"/>
      <c r="B320" s="121" t="s">
        <v>237</v>
      </c>
      <c r="C320" s="121" t="s">
        <v>236</v>
      </c>
      <c r="D320" s="121" t="s">
        <v>891</v>
      </c>
      <c r="E320" s="121">
        <v>6</v>
      </c>
      <c r="F320" s="178">
        <v>0</v>
      </c>
      <c r="G320" s="121" t="s">
        <v>907</v>
      </c>
      <c r="H320" s="122">
        <v>1</v>
      </c>
    </row>
    <row r="321" spans="1:8">
      <c r="A321" s="123"/>
      <c r="B321" s="121" t="s">
        <v>506</v>
      </c>
      <c r="C321" s="121" t="s">
        <v>505</v>
      </c>
      <c r="D321" s="121" t="s">
        <v>891</v>
      </c>
      <c r="E321" s="121" t="s">
        <v>1982</v>
      </c>
      <c r="F321" s="178">
        <v>0</v>
      </c>
      <c r="G321" s="121" t="s">
        <v>907</v>
      </c>
      <c r="H321" s="122">
        <v>1</v>
      </c>
    </row>
    <row r="322" spans="1:8">
      <c r="A322" s="123"/>
      <c r="B322" s="121" t="s">
        <v>1260</v>
      </c>
      <c r="C322" s="121" t="s">
        <v>1259</v>
      </c>
      <c r="D322" s="121" t="s">
        <v>891</v>
      </c>
      <c r="E322" s="121" t="s">
        <v>1862</v>
      </c>
      <c r="F322" s="178">
        <v>0</v>
      </c>
      <c r="G322" s="121" t="s">
        <v>907</v>
      </c>
      <c r="H322" s="122">
        <v>15</v>
      </c>
    </row>
    <row r="323" spans="1:8">
      <c r="A323" s="123"/>
      <c r="B323" s="123"/>
      <c r="C323" s="123"/>
      <c r="D323" s="123"/>
      <c r="E323" s="121" t="s">
        <v>1901</v>
      </c>
      <c r="F323" s="178">
        <v>0</v>
      </c>
      <c r="G323" s="121" t="s">
        <v>907</v>
      </c>
      <c r="H323" s="122">
        <v>1</v>
      </c>
    </row>
    <row r="324" spans="1:8">
      <c r="A324" s="123"/>
      <c r="B324" s="123"/>
      <c r="C324" s="123"/>
      <c r="D324" s="123"/>
      <c r="E324" s="121" t="s">
        <v>1854</v>
      </c>
      <c r="F324" s="178">
        <v>0</v>
      </c>
      <c r="G324" s="121" t="s">
        <v>907</v>
      </c>
      <c r="H324" s="122">
        <v>1</v>
      </c>
    </row>
    <row r="325" spans="1:8">
      <c r="A325" s="123"/>
      <c r="B325" s="123"/>
      <c r="C325" s="123"/>
      <c r="D325" s="123"/>
      <c r="E325" s="121" t="s">
        <v>1930</v>
      </c>
      <c r="F325" s="178">
        <v>0</v>
      </c>
      <c r="G325" s="121" t="s">
        <v>907</v>
      </c>
      <c r="H325" s="122">
        <v>2</v>
      </c>
    </row>
    <row r="326" spans="1:8">
      <c r="A326" s="123"/>
      <c r="B326" s="123"/>
      <c r="C326" s="123"/>
      <c r="D326" s="123"/>
      <c r="E326" s="121" t="s">
        <v>1952</v>
      </c>
      <c r="F326" s="178">
        <v>0</v>
      </c>
      <c r="G326" s="121" t="s">
        <v>907</v>
      </c>
      <c r="H326" s="122">
        <v>1</v>
      </c>
    </row>
    <row r="327" spans="1:8">
      <c r="A327" s="123"/>
      <c r="B327" s="121" t="s">
        <v>371</v>
      </c>
      <c r="C327" s="121" t="s">
        <v>370</v>
      </c>
      <c r="D327" s="121" t="s">
        <v>891</v>
      </c>
      <c r="E327" s="121">
        <v>14</v>
      </c>
      <c r="F327" s="178">
        <v>0</v>
      </c>
      <c r="G327" s="121" t="s">
        <v>907</v>
      </c>
      <c r="H327" s="122">
        <v>1</v>
      </c>
    </row>
    <row r="328" spans="1:8">
      <c r="A328" s="123"/>
      <c r="B328" s="123"/>
      <c r="C328" s="123"/>
      <c r="D328" s="123"/>
      <c r="E328" s="121">
        <v>16</v>
      </c>
      <c r="F328" s="178">
        <v>0</v>
      </c>
      <c r="G328" s="121" t="s">
        <v>907</v>
      </c>
      <c r="H328" s="122">
        <v>2</v>
      </c>
    </row>
    <row r="329" spans="1:8">
      <c r="A329" s="123"/>
      <c r="B329" s="123"/>
      <c r="C329" s="123"/>
      <c r="D329" s="123"/>
      <c r="E329" s="121">
        <v>18</v>
      </c>
      <c r="F329" s="178">
        <v>0</v>
      </c>
      <c r="G329" s="121" t="s">
        <v>907</v>
      </c>
      <c r="H329" s="122">
        <v>1</v>
      </c>
    </row>
    <row r="330" spans="1:8">
      <c r="A330" s="123"/>
      <c r="B330" s="123"/>
      <c r="C330" s="123"/>
      <c r="D330" s="123"/>
      <c r="E330" s="121">
        <v>22</v>
      </c>
      <c r="F330" s="178">
        <v>0</v>
      </c>
      <c r="G330" s="121" t="s">
        <v>907</v>
      </c>
      <c r="H330" s="122">
        <v>3</v>
      </c>
    </row>
    <row r="331" spans="1:8">
      <c r="A331" s="123"/>
      <c r="B331" s="123"/>
      <c r="C331" s="123"/>
      <c r="D331" s="123"/>
      <c r="E331" s="121">
        <v>24</v>
      </c>
      <c r="F331" s="178">
        <v>0</v>
      </c>
      <c r="G331" s="121" t="s">
        <v>907</v>
      </c>
      <c r="H331" s="122">
        <v>2</v>
      </c>
    </row>
    <row r="332" spans="1:8">
      <c r="A332" s="123"/>
      <c r="B332" s="123"/>
      <c r="C332" s="123"/>
      <c r="D332" s="123"/>
      <c r="E332" s="121" t="s">
        <v>1982</v>
      </c>
      <c r="F332" s="178">
        <v>0</v>
      </c>
      <c r="G332" s="121" t="s">
        <v>907</v>
      </c>
      <c r="H332" s="122">
        <v>1</v>
      </c>
    </row>
    <row r="333" spans="1:8">
      <c r="A333" s="123"/>
      <c r="B333" s="123"/>
      <c r="C333" s="123"/>
      <c r="D333" s="123"/>
      <c r="E333" s="121" t="s">
        <v>563</v>
      </c>
      <c r="F333" s="178">
        <v>0</v>
      </c>
      <c r="G333" s="121" t="s">
        <v>907</v>
      </c>
      <c r="H333" s="122">
        <v>1</v>
      </c>
    </row>
    <row r="334" spans="1:8">
      <c r="A334" s="123"/>
      <c r="B334" s="123"/>
      <c r="C334" s="123"/>
      <c r="D334" s="123"/>
      <c r="E334" s="121" t="s">
        <v>1911</v>
      </c>
      <c r="F334" s="178">
        <v>0</v>
      </c>
      <c r="G334" s="121" t="s">
        <v>907</v>
      </c>
      <c r="H334" s="122">
        <v>3</v>
      </c>
    </row>
    <row r="335" spans="1:8">
      <c r="A335" s="123"/>
      <c r="B335" s="123"/>
      <c r="C335" s="123"/>
      <c r="D335" s="123"/>
      <c r="E335" s="121" t="s">
        <v>1978</v>
      </c>
      <c r="F335" s="178">
        <v>0</v>
      </c>
      <c r="G335" s="121" t="s">
        <v>907</v>
      </c>
      <c r="H335" s="122">
        <v>1</v>
      </c>
    </row>
    <row r="336" spans="1:8">
      <c r="A336" s="123"/>
      <c r="B336" s="123"/>
      <c r="C336" s="123"/>
      <c r="D336" s="123"/>
      <c r="E336" s="121" t="s">
        <v>466</v>
      </c>
      <c r="F336" s="178">
        <v>0</v>
      </c>
      <c r="G336" s="121" t="s">
        <v>907</v>
      </c>
      <c r="H336" s="122">
        <v>1</v>
      </c>
    </row>
    <row r="337" spans="1:8">
      <c r="A337" s="123"/>
      <c r="B337" s="123"/>
      <c r="C337" s="123"/>
      <c r="D337" s="123"/>
      <c r="E337" s="121" t="s">
        <v>1995</v>
      </c>
      <c r="F337" s="178">
        <v>0</v>
      </c>
      <c r="G337" s="121" t="s">
        <v>907</v>
      </c>
      <c r="H337" s="122">
        <v>1</v>
      </c>
    </row>
    <row r="338" spans="1:8">
      <c r="A338" s="123"/>
      <c r="B338" s="123"/>
      <c r="C338" s="123"/>
      <c r="D338" s="123"/>
      <c r="E338" s="121" t="s">
        <v>914</v>
      </c>
      <c r="F338" s="178">
        <v>0</v>
      </c>
      <c r="G338" s="121" t="s">
        <v>907</v>
      </c>
      <c r="H338" s="122">
        <v>1</v>
      </c>
    </row>
    <row r="339" spans="1:8">
      <c r="A339" s="123"/>
      <c r="B339" s="123"/>
      <c r="C339" s="123"/>
      <c r="D339" s="123"/>
      <c r="E339" s="121" t="s">
        <v>490</v>
      </c>
      <c r="F339" s="178">
        <v>0</v>
      </c>
      <c r="G339" s="121" t="s">
        <v>907</v>
      </c>
      <c r="H339" s="122">
        <v>1</v>
      </c>
    </row>
    <row r="340" spans="1:8">
      <c r="A340" s="123"/>
      <c r="B340" s="123"/>
      <c r="C340" s="123"/>
      <c r="D340" s="123"/>
      <c r="E340" s="121" t="s">
        <v>432</v>
      </c>
      <c r="F340" s="178">
        <v>0</v>
      </c>
      <c r="G340" s="121" t="s">
        <v>907</v>
      </c>
      <c r="H340" s="122">
        <v>1</v>
      </c>
    </row>
    <row r="341" spans="1:8">
      <c r="A341" s="123"/>
      <c r="B341" s="123"/>
      <c r="C341" s="123"/>
      <c r="D341" s="123"/>
      <c r="E341" s="121" t="s">
        <v>1983</v>
      </c>
      <c r="F341" s="178">
        <v>0</v>
      </c>
      <c r="G341" s="121" t="s">
        <v>907</v>
      </c>
      <c r="H341" s="122">
        <v>2</v>
      </c>
    </row>
    <row r="342" spans="1:8">
      <c r="A342" s="123"/>
      <c r="B342" s="123"/>
      <c r="C342" s="123"/>
      <c r="D342" s="123"/>
      <c r="E342" s="121" t="s">
        <v>1936</v>
      </c>
      <c r="F342" s="178">
        <v>0</v>
      </c>
      <c r="G342" s="121" t="s">
        <v>907</v>
      </c>
      <c r="H342" s="122">
        <v>1</v>
      </c>
    </row>
    <row r="343" spans="1:8">
      <c r="A343" s="123"/>
      <c r="B343" s="123"/>
      <c r="C343" s="123"/>
      <c r="D343" s="123"/>
      <c r="E343" s="121" t="s">
        <v>443</v>
      </c>
      <c r="F343" s="178">
        <v>0</v>
      </c>
      <c r="G343" s="121" t="s">
        <v>907</v>
      </c>
      <c r="H343" s="122">
        <v>1</v>
      </c>
    </row>
    <row r="344" spans="1:8">
      <c r="A344" s="121" t="s">
        <v>252</v>
      </c>
      <c r="B344" s="121" t="s">
        <v>256</v>
      </c>
      <c r="C344" s="121" t="s">
        <v>255</v>
      </c>
      <c r="D344" s="121" t="s">
        <v>891</v>
      </c>
      <c r="E344" s="121" t="s">
        <v>1988</v>
      </c>
      <c r="F344" s="178">
        <v>0</v>
      </c>
      <c r="G344" s="121" t="s">
        <v>1735</v>
      </c>
      <c r="H344" s="122">
        <v>1</v>
      </c>
    </row>
    <row r="345" spans="1:8">
      <c r="A345" s="123"/>
      <c r="B345" s="121" t="s">
        <v>251</v>
      </c>
      <c r="C345" s="121" t="s">
        <v>250</v>
      </c>
      <c r="D345" s="121" t="s">
        <v>891</v>
      </c>
      <c r="E345" s="121" t="s">
        <v>1862</v>
      </c>
      <c r="F345" s="178">
        <v>0</v>
      </c>
      <c r="G345" s="121" t="s">
        <v>1735</v>
      </c>
      <c r="H345" s="122">
        <v>1</v>
      </c>
    </row>
    <row r="346" spans="1:8">
      <c r="A346" s="121" t="s">
        <v>343</v>
      </c>
      <c r="B346" s="121" t="s">
        <v>342</v>
      </c>
      <c r="C346" s="121" t="s">
        <v>1462</v>
      </c>
      <c r="D346" s="121" t="s">
        <v>1359</v>
      </c>
      <c r="E346" s="121">
        <v>1E-3</v>
      </c>
      <c r="F346" s="178">
        <v>0</v>
      </c>
      <c r="G346" s="121" t="s">
        <v>1735</v>
      </c>
      <c r="H346" s="122">
        <v>1</v>
      </c>
    </row>
    <row r="347" spans="1:8">
      <c r="A347" s="123"/>
      <c r="B347" s="123"/>
      <c r="C347" s="123"/>
      <c r="D347" s="123"/>
      <c r="E347" s="121" t="s">
        <v>558</v>
      </c>
      <c r="F347" s="178">
        <v>0</v>
      </c>
      <c r="G347" s="121" t="s">
        <v>1735</v>
      </c>
      <c r="H347" s="122">
        <v>1</v>
      </c>
    </row>
    <row r="348" spans="1:8">
      <c r="A348" s="123"/>
      <c r="B348" s="123"/>
      <c r="C348" s="123"/>
      <c r="D348" s="123"/>
      <c r="E348" s="121" t="s">
        <v>519</v>
      </c>
      <c r="F348" s="178">
        <v>0</v>
      </c>
      <c r="G348" s="121" t="s">
        <v>1735</v>
      </c>
      <c r="H348" s="122">
        <v>1</v>
      </c>
    </row>
    <row r="349" spans="1:8">
      <c r="A349" s="123"/>
      <c r="B349" s="121" t="s">
        <v>1263</v>
      </c>
      <c r="C349" s="121" t="s">
        <v>1697</v>
      </c>
      <c r="D349" s="121" t="s">
        <v>1359</v>
      </c>
      <c r="E349" s="121" t="s">
        <v>1299</v>
      </c>
      <c r="F349" s="178">
        <v>0</v>
      </c>
      <c r="G349" s="121" t="s">
        <v>1735</v>
      </c>
      <c r="H349" s="122">
        <v>1</v>
      </c>
    </row>
    <row r="350" spans="1:8">
      <c r="A350" s="123"/>
      <c r="B350" s="123"/>
      <c r="C350" s="123"/>
      <c r="D350" s="123"/>
      <c r="E350" s="121" t="s">
        <v>1420</v>
      </c>
      <c r="F350" s="178">
        <v>0</v>
      </c>
      <c r="G350" s="121" t="s">
        <v>1735</v>
      </c>
      <c r="H350" s="122">
        <v>2</v>
      </c>
    </row>
    <row r="351" spans="1:8">
      <c r="A351" s="123"/>
      <c r="B351" s="123"/>
      <c r="C351" s="123"/>
      <c r="D351" s="123"/>
      <c r="E351" s="121" t="s">
        <v>1417</v>
      </c>
      <c r="F351" s="178">
        <v>0</v>
      </c>
      <c r="G351" s="121" t="s">
        <v>1735</v>
      </c>
      <c r="H351" s="122">
        <v>1</v>
      </c>
    </row>
    <row r="352" spans="1:8">
      <c r="A352" s="123"/>
      <c r="B352" s="123"/>
      <c r="C352" s="123"/>
      <c r="D352" s="123"/>
      <c r="E352" s="121" t="s">
        <v>284</v>
      </c>
      <c r="F352" s="178">
        <v>0</v>
      </c>
      <c r="G352" s="121" t="s">
        <v>1735</v>
      </c>
      <c r="H352" s="122">
        <v>1</v>
      </c>
    </row>
    <row r="353" spans="1:8">
      <c r="A353" s="123"/>
      <c r="B353" s="123"/>
      <c r="C353" s="121" t="s">
        <v>1676</v>
      </c>
      <c r="D353" s="121" t="s">
        <v>1359</v>
      </c>
      <c r="E353" s="121" t="s">
        <v>216</v>
      </c>
      <c r="F353" s="178">
        <v>0</v>
      </c>
      <c r="G353" s="121" t="s">
        <v>1735</v>
      </c>
      <c r="H353" s="122">
        <v>2</v>
      </c>
    </row>
    <row r="354" spans="1:8">
      <c r="A354" s="123"/>
      <c r="B354" s="123"/>
      <c r="C354" s="123"/>
      <c r="D354" s="123"/>
      <c r="E354" s="121" t="s">
        <v>481</v>
      </c>
      <c r="F354" s="178">
        <v>0</v>
      </c>
      <c r="G354" s="121" t="s">
        <v>1735</v>
      </c>
      <c r="H354" s="122">
        <v>1</v>
      </c>
    </row>
    <row r="355" spans="1:8">
      <c r="A355" s="123"/>
      <c r="B355" s="123"/>
      <c r="C355" s="121" t="s">
        <v>1508</v>
      </c>
      <c r="D355" s="121" t="s">
        <v>1359</v>
      </c>
      <c r="E355" s="121" t="s">
        <v>1428</v>
      </c>
      <c r="F355" s="178">
        <v>0</v>
      </c>
      <c r="G355" s="121" t="s">
        <v>1735</v>
      </c>
      <c r="H355" s="122">
        <v>2</v>
      </c>
    </row>
    <row r="356" spans="1:8">
      <c r="A356" s="123"/>
      <c r="B356" s="123"/>
      <c r="C356" s="123"/>
      <c r="D356" s="123"/>
      <c r="E356" s="121" t="s">
        <v>1287</v>
      </c>
      <c r="F356" s="178">
        <v>0</v>
      </c>
      <c r="G356" s="121" t="s">
        <v>1735</v>
      </c>
      <c r="H356" s="122">
        <v>4</v>
      </c>
    </row>
    <row r="357" spans="1:8">
      <c r="A357" s="123"/>
      <c r="B357" s="123"/>
      <c r="C357" s="123"/>
      <c r="D357" s="123"/>
      <c r="E357" s="121" t="s">
        <v>481</v>
      </c>
      <c r="F357" s="178">
        <v>0</v>
      </c>
      <c r="G357" s="121" t="s">
        <v>1735</v>
      </c>
      <c r="H357" s="122">
        <v>2</v>
      </c>
    </row>
    <row r="358" spans="1:8">
      <c r="A358" s="123"/>
      <c r="B358" s="123"/>
      <c r="C358" s="123"/>
      <c r="D358" s="123"/>
      <c r="E358" s="121" t="s">
        <v>1264</v>
      </c>
      <c r="F358" s="178">
        <v>0</v>
      </c>
      <c r="G358" s="121" t="s">
        <v>1735</v>
      </c>
      <c r="H358" s="122">
        <v>3</v>
      </c>
    </row>
    <row r="359" spans="1:8">
      <c r="A359" s="123"/>
      <c r="B359" s="123"/>
      <c r="C359" s="123"/>
      <c r="D359" s="123"/>
      <c r="E359" s="121" t="s">
        <v>1291</v>
      </c>
      <c r="F359" s="178">
        <v>0</v>
      </c>
      <c r="G359" s="121" t="s">
        <v>1735</v>
      </c>
      <c r="H359" s="122">
        <v>1</v>
      </c>
    </row>
    <row r="360" spans="1:8">
      <c r="A360" s="123"/>
      <c r="B360" s="123"/>
      <c r="C360" s="123"/>
      <c r="D360" s="123"/>
      <c r="E360" s="121" t="s">
        <v>1268</v>
      </c>
      <c r="F360" s="178">
        <v>0</v>
      </c>
      <c r="G360" s="121" t="s">
        <v>1735</v>
      </c>
      <c r="H360" s="122">
        <v>1</v>
      </c>
    </row>
    <row r="361" spans="1:8">
      <c r="A361" s="123"/>
      <c r="B361" s="123"/>
      <c r="C361" s="123"/>
      <c r="D361" s="123"/>
      <c r="E361" s="121" t="s">
        <v>1299</v>
      </c>
      <c r="F361" s="178">
        <v>0</v>
      </c>
      <c r="G361" s="121" t="s">
        <v>1735</v>
      </c>
      <c r="H361" s="122">
        <v>1</v>
      </c>
    </row>
    <row r="362" spans="1:8">
      <c r="A362" s="123"/>
      <c r="B362" s="121" t="s">
        <v>1267</v>
      </c>
      <c r="C362" s="121" t="s">
        <v>1698</v>
      </c>
      <c r="D362" s="121" t="s">
        <v>1359</v>
      </c>
      <c r="E362" s="121" t="s">
        <v>1417</v>
      </c>
      <c r="F362" s="178">
        <v>0</v>
      </c>
      <c r="G362" s="121" t="s">
        <v>1735</v>
      </c>
      <c r="H362" s="122">
        <v>1</v>
      </c>
    </row>
    <row r="363" spans="1:8">
      <c r="A363" s="123"/>
      <c r="B363" s="123"/>
      <c r="C363" s="123"/>
      <c r="D363" s="123"/>
      <c r="E363" s="121" t="s">
        <v>1423</v>
      </c>
      <c r="F363" s="178">
        <v>0</v>
      </c>
      <c r="G363" s="121" t="s">
        <v>1735</v>
      </c>
      <c r="H363" s="122">
        <v>1</v>
      </c>
    </row>
    <row r="364" spans="1:8">
      <c r="A364" s="123"/>
      <c r="B364" s="123"/>
      <c r="C364" s="123"/>
      <c r="D364" s="123"/>
      <c r="E364" s="121" t="s">
        <v>1421</v>
      </c>
      <c r="F364" s="178">
        <v>0</v>
      </c>
      <c r="G364" s="121" t="s">
        <v>1735</v>
      </c>
      <c r="H364" s="122">
        <v>1</v>
      </c>
    </row>
    <row r="365" spans="1:8">
      <c r="A365" s="123"/>
      <c r="B365" s="123"/>
      <c r="C365" s="123"/>
      <c r="D365" s="123"/>
      <c r="E365" s="121" t="s">
        <v>1415</v>
      </c>
      <c r="F365" s="178">
        <v>0</v>
      </c>
      <c r="G365" s="121" t="s">
        <v>1735</v>
      </c>
      <c r="H365" s="122">
        <v>1</v>
      </c>
    </row>
    <row r="366" spans="1:8">
      <c r="A366" s="123"/>
      <c r="B366" s="123"/>
      <c r="C366" s="123"/>
      <c r="D366" s="123"/>
      <c r="E366" s="121" t="s">
        <v>1411</v>
      </c>
      <c r="F366" s="178">
        <v>0</v>
      </c>
      <c r="G366" s="121" t="s">
        <v>1735</v>
      </c>
      <c r="H366" s="122">
        <v>1</v>
      </c>
    </row>
    <row r="367" spans="1:8">
      <c r="A367" s="123"/>
      <c r="B367" s="123"/>
      <c r="C367" s="121" t="s">
        <v>1678</v>
      </c>
      <c r="D367" s="121" t="s">
        <v>1359</v>
      </c>
      <c r="E367" s="121" t="s">
        <v>261</v>
      </c>
      <c r="F367" s="178">
        <v>0</v>
      </c>
      <c r="G367" s="121" t="s">
        <v>1735</v>
      </c>
      <c r="H367" s="122">
        <v>1</v>
      </c>
    </row>
    <row r="368" spans="1:8">
      <c r="A368" s="123"/>
      <c r="B368" s="123"/>
      <c r="C368" s="123"/>
      <c r="D368" s="123"/>
      <c r="E368" s="121" t="s">
        <v>219</v>
      </c>
      <c r="F368" s="178">
        <v>0</v>
      </c>
      <c r="G368" s="121" t="s">
        <v>1735</v>
      </c>
      <c r="H368" s="122">
        <v>2</v>
      </c>
    </row>
    <row r="369" spans="1:8">
      <c r="A369" s="123"/>
      <c r="B369" s="123"/>
      <c r="C369" s="121" t="s">
        <v>1509</v>
      </c>
      <c r="D369" s="121" t="s">
        <v>1359</v>
      </c>
      <c r="E369" s="121" t="s">
        <v>1412</v>
      </c>
      <c r="F369" s="178">
        <v>0</v>
      </c>
      <c r="G369" s="121" t="s">
        <v>1735</v>
      </c>
      <c r="H369" s="122">
        <v>1</v>
      </c>
    </row>
    <row r="370" spans="1:8">
      <c r="A370" s="123"/>
      <c r="B370" s="123"/>
      <c r="C370" s="123"/>
      <c r="D370" s="123"/>
      <c r="E370" s="121" t="s">
        <v>1287</v>
      </c>
      <c r="F370" s="178">
        <v>0</v>
      </c>
      <c r="G370" s="121" t="s">
        <v>1735</v>
      </c>
      <c r="H370" s="122">
        <v>1</v>
      </c>
    </row>
    <row r="371" spans="1:8">
      <c r="A371" s="123"/>
      <c r="B371" s="123"/>
      <c r="C371" s="123"/>
      <c r="D371" s="123"/>
      <c r="E371" s="121" t="s">
        <v>1291</v>
      </c>
      <c r="F371" s="178">
        <v>0</v>
      </c>
      <c r="G371" s="121" t="s">
        <v>1735</v>
      </c>
      <c r="H371" s="122">
        <v>2</v>
      </c>
    </row>
    <row r="372" spans="1:8">
      <c r="A372" s="123"/>
      <c r="B372" s="123"/>
      <c r="C372" s="123"/>
      <c r="D372" s="123"/>
      <c r="E372" s="121" t="s">
        <v>1268</v>
      </c>
      <c r="F372" s="178">
        <v>0</v>
      </c>
      <c r="G372" s="121" t="s">
        <v>1735</v>
      </c>
      <c r="H372" s="122">
        <v>6</v>
      </c>
    </row>
    <row r="373" spans="1:8">
      <c r="A373" s="123"/>
      <c r="B373" s="123"/>
      <c r="C373" s="123"/>
      <c r="D373" s="123"/>
      <c r="E373" s="121" t="s">
        <v>1429</v>
      </c>
      <c r="F373" s="178">
        <v>0</v>
      </c>
      <c r="G373" s="121" t="s">
        <v>1735</v>
      </c>
      <c r="H373" s="122">
        <v>1</v>
      </c>
    </row>
    <row r="374" spans="1:8">
      <c r="A374" s="123"/>
      <c r="B374" s="123"/>
      <c r="C374" s="123"/>
      <c r="D374" s="123"/>
      <c r="E374" s="121" t="s">
        <v>1292</v>
      </c>
      <c r="F374" s="178">
        <v>0</v>
      </c>
      <c r="G374" s="121" t="s">
        <v>1735</v>
      </c>
      <c r="H374" s="122">
        <v>1</v>
      </c>
    </row>
    <row r="375" spans="1:8">
      <c r="A375" s="123"/>
      <c r="B375" s="123"/>
      <c r="C375" s="123"/>
      <c r="D375" s="123"/>
      <c r="E375" s="121" t="s">
        <v>1423</v>
      </c>
      <c r="F375" s="178">
        <v>0</v>
      </c>
      <c r="G375" s="121" t="s">
        <v>1735</v>
      </c>
      <c r="H375" s="122">
        <v>1</v>
      </c>
    </row>
    <row r="376" spans="1:8">
      <c r="A376" s="123"/>
      <c r="B376" s="123"/>
      <c r="C376" s="123"/>
      <c r="D376" s="123"/>
      <c r="E376" s="121" t="s">
        <v>1300</v>
      </c>
      <c r="F376" s="178">
        <v>0</v>
      </c>
      <c r="G376" s="121" t="s">
        <v>1735</v>
      </c>
      <c r="H376" s="122">
        <v>1</v>
      </c>
    </row>
    <row r="377" spans="1:8">
      <c r="A377" s="123"/>
      <c r="B377" s="121" t="s">
        <v>1271</v>
      </c>
      <c r="C377" s="121" t="s">
        <v>1270</v>
      </c>
      <c r="D377" s="121" t="s">
        <v>1359</v>
      </c>
      <c r="E377" s="121" t="s">
        <v>1272</v>
      </c>
      <c r="F377" s="178">
        <v>0</v>
      </c>
      <c r="G377" s="121" t="s">
        <v>1735</v>
      </c>
      <c r="H377" s="122">
        <v>2</v>
      </c>
    </row>
    <row r="378" spans="1:8">
      <c r="A378" s="123"/>
      <c r="B378" s="123"/>
      <c r="C378" s="123"/>
      <c r="D378" s="123"/>
      <c r="E378" s="121" t="s">
        <v>1412</v>
      </c>
      <c r="F378" s="178">
        <v>0</v>
      </c>
      <c r="G378" s="121" t="s">
        <v>1735</v>
      </c>
      <c r="H378" s="122">
        <v>1</v>
      </c>
    </row>
    <row r="379" spans="1:8">
      <c r="A379" s="123"/>
      <c r="B379" s="121" t="s">
        <v>263</v>
      </c>
      <c r="C379" s="121" t="s">
        <v>1689</v>
      </c>
      <c r="D379" s="121" t="s">
        <v>1359</v>
      </c>
      <c r="E379" s="121" t="s">
        <v>1288</v>
      </c>
      <c r="F379" s="178">
        <v>0</v>
      </c>
      <c r="G379" s="121" t="s">
        <v>1735</v>
      </c>
      <c r="H379" s="122">
        <v>1</v>
      </c>
    </row>
    <row r="380" spans="1:8">
      <c r="A380" s="123"/>
      <c r="B380" s="121" t="s">
        <v>1275</v>
      </c>
      <c r="C380" s="121" t="s">
        <v>1680</v>
      </c>
      <c r="D380" s="121" t="s">
        <v>1359</v>
      </c>
      <c r="E380" s="121" t="s">
        <v>1288</v>
      </c>
      <c r="F380" s="178">
        <v>0</v>
      </c>
      <c r="G380" s="121" t="s">
        <v>1735</v>
      </c>
      <c r="H380" s="122">
        <v>6</v>
      </c>
    </row>
    <row r="381" spans="1:8">
      <c r="A381" s="123"/>
      <c r="B381" s="123"/>
      <c r="C381" s="123"/>
      <c r="D381" s="123"/>
      <c r="E381" s="121" t="s">
        <v>1413</v>
      </c>
      <c r="F381" s="178">
        <v>0</v>
      </c>
      <c r="G381" s="121" t="s">
        <v>1735</v>
      </c>
      <c r="H381" s="122">
        <v>1</v>
      </c>
    </row>
    <row r="382" spans="1:8">
      <c r="A382" s="123"/>
      <c r="B382" s="123"/>
      <c r="C382" s="121" t="s">
        <v>1511</v>
      </c>
      <c r="D382" s="121" t="s">
        <v>1359</v>
      </c>
      <c r="E382" s="121" t="s">
        <v>1288</v>
      </c>
      <c r="F382" s="178">
        <v>0</v>
      </c>
      <c r="G382" s="121" t="s">
        <v>1735</v>
      </c>
      <c r="H382" s="122">
        <v>11</v>
      </c>
    </row>
    <row r="383" spans="1:8">
      <c r="A383" s="123"/>
      <c r="B383" s="123"/>
      <c r="C383" s="123"/>
      <c r="D383" s="123"/>
      <c r="E383" s="121" t="s">
        <v>1276</v>
      </c>
      <c r="F383" s="178">
        <v>0</v>
      </c>
      <c r="G383" s="121" t="s">
        <v>1735</v>
      </c>
      <c r="H383" s="122">
        <v>2</v>
      </c>
    </row>
    <row r="384" spans="1:8">
      <c r="A384" s="121" t="s">
        <v>1181</v>
      </c>
      <c r="B384" s="121" t="s">
        <v>1180</v>
      </c>
      <c r="C384" s="121" t="s">
        <v>1179</v>
      </c>
      <c r="D384" s="121" t="s">
        <v>891</v>
      </c>
      <c r="E384" s="121" t="s">
        <v>1901</v>
      </c>
      <c r="F384" s="178">
        <v>270621</v>
      </c>
      <c r="G384" s="121" t="s">
        <v>1181</v>
      </c>
      <c r="H384" s="122">
        <v>1</v>
      </c>
    </row>
    <row r="385" spans="1:8">
      <c r="A385" s="121" t="s">
        <v>1224</v>
      </c>
      <c r="B385" s="121" t="s">
        <v>390</v>
      </c>
      <c r="C385" s="121" t="s">
        <v>1281</v>
      </c>
      <c r="D385" s="121" t="s">
        <v>912</v>
      </c>
      <c r="E385" s="121">
        <v>1</v>
      </c>
      <c r="F385" s="178">
        <v>60</v>
      </c>
      <c r="G385" s="121" t="s">
        <v>1735</v>
      </c>
      <c r="H385" s="122">
        <v>13</v>
      </c>
    </row>
    <row r="386" spans="1:8">
      <c r="A386" s="123"/>
      <c r="B386" s="123"/>
      <c r="C386" s="123"/>
      <c r="D386" s="123"/>
      <c r="E386" s="121">
        <v>2</v>
      </c>
      <c r="F386" s="178">
        <v>60</v>
      </c>
      <c r="G386" s="121" t="s">
        <v>1735</v>
      </c>
      <c r="H386" s="122">
        <v>9</v>
      </c>
    </row>
    <row r="387" spans="1:8">
      <c r="A387" s="123"/>
      <c r="B387" s="121" t="s">
        <v>259</v>
      </c>
      <c r="C387" s="121" t="s">
        <v>258</v>
      </c>
      <c r="D387" s="121" t="s">
        <v>891</v>
      </c>
      <c r="E387" s="121" t="s">
        <v>1862</v>
      </c>
      <c r="F387" s="178">
        <v>0</v>
      </c>
      <c r="G387" s="121" t="s">
        <v>1735</v>
      </c>
      <c r="H387" s="122">
        <v>1</v>
      </c>
    </row>
    <row r="388" spans="1:8">
      <c r="A388" s="123"/>
      <c r="B388" s="121" t="s">
        <v>1229</v>
      </c>
      <c r="C388" s="121" t="s">
        <v>1228</v>
      </c>
      <c r="D388" s="121" t="s">
        <v>891</v>
      </c>
      <c r="E388" s="121">
        <v>2</v>
      </c>
      <c r="F388" s="178">
        <v>0</v>
      </c>
      <c r="G388" s="121" t="s">
        <v>1735</v>
      </c>
      <c r="H388" s="122">
        <v>2</v>
      </c>
    </row>
    <row r="389" spans="1:8">
      <c r="A389" s="123"/>
      <c r="B389" s="123"/>
      <c r="C389" s="123"/>
      <c r="D389" s="123"/>
      <c r="E389" s="121">
        <v>3</v>
      </c>
      <c r="F389" s="178">
        <v>0</v>
      </c>
      <c r="G389" s="121" t="s">
        <v>1735</v>
      </c>
      <c r="H389" s="122">
        <v>12</v>
      </c>
    </row>
    <row r="390" spans="1:8">
      <c r="A390" s="123"/>
      <c r="B390" s="123"/>
      <c r="C390" s="123"/>
      <c r="D390" s="123"/>
      <c r="E390" s="121">
        <v>4</v>
      </c>
      <c r="F390" s="178">
        <v>0</v>
      </c>
      <c r="G390" s="121" t="s">
        <v>1735</v>
      </c>
      <c r="H390" s="122">
        <v>6</v>
      </c>
    </row>
    <row r="391" spans="1:8">
      <c r="A391" s="123"/>
      <c r="B391" s="123"/>
      <c r="C391" s="123"/>
      <c r="D391" s="123"/>
      <c r="E391" s="121" t="s">
        <v>1862</v>
      </c>
      <c r="F391" s="178">
        <v>0</v>
      </c>
      <c r="G391" s="121" t="s">
        <v>1735</v>
      </c>
      <c r="H391" s="122">
        <v>2</v>
      </c>
    </row>
    <row r="392" spans="1:8">
      <c r="A392" s="123"/>
      <c r="B392" s="121" t="s">
        <v>1223</v>
      </c>
      <c r="C392" s="121" t="s">
        <v>1493</v>
      </c>
      <c r="D392" s="121" t="s">
        <v>891</v>
      </c>
      <c r="E392" s="121">
        <v>6</v>
      </c>
      <c r="F392" s="178">
        <v>0</v>
      </c>
      <c r="G392" s="121" t="s">
        <v>1735</v>
      </c>
      <c r="H392" s="122">
        <v>14</v>
      </c>
    </row>
    <row r="393" spans="1:8">
      <c r="A393" s="123"/>
      <c r="B393" s="123"/>
      <c r="C393" s="123"/>
      <c r="D393" s="123"/>
      <c r="E393" s="121">
        <v>12</v>
      </c>
      <c r="F393" s="178">
        <v>0</v>
      </c>
      <c r="G393" s="121" t="s">
        <v>1735</v>
      </c>
      <c r="H393" s="122">
        <v>5</v>
      </c>
    </row>
    <row r="394" spans="1:8">
      <c r="A394" s="123"/>
      <c r="B394" s="123"/>
      <c r="C394" s="123"/>
      <c r="D394" s="123"/>
      <c r="E394" s="121" t="s">
        <v>1854</v>
      </c>
      <c r="F394" s="178">
        <v>0</v>
      </c>
      <c r="G394" s="121" t="s">
        <v>1735</v>
      </c>
      <c r="H394" s="122">
        <v>3</v>
      </c>
    </row>
    <row r="395" spans="1:8">
      <c r="A395" s="123"/>
      <c r="B395" s="121" t="s">
        <v>1280</v>
      </c>
      <c r="C395" s="121" t="s">
        <v>1279</v>
      </c>
      <c r="D395" s="121" t="s">
        <v>891</v>
      </c>
      <c r="E395" s="121" t="s">
        <v>1936</v>
      </c>
      <c r="F395" s="178">
        <v>0</v>
      </c>
      <c r="G395" s="121" t="s">
        <v>1735</v>
      </c>
      <c r="H395" s="122">
        <v>12</v>
      </c>
    </row>
    <row r="396" spans="1:8">
      <c r="A396" s="123"/>
      <c r="B396" s="123"/>
      <c r="C396" s="123"/>
      <c r="D396" s="123"/>
      <c r="E396" s="121" t="s">
        <v>1994</v>
      </c>
      <c r="F396" s="178">
        <v>0</v>
      </c>
      <c r="G396" s="121" t="s">
        <v>1735</v>
      </c>
      <c r="H396" s="122">
        <v>1</v>
      </c>
    </row>
    <row r="397" spans="1:8">
      <c r="A397" s="123"/>
      <c r="B397" s="123"/>
      <c r="C397" s="123"/>
      <c r="D397" s="123"/>
      <c r="E397" s="121" t="s">
        <v>225</v>
      </c>
      <c r="F397" s="178">
        <v>0</v>
      </c>
      <c r="G397" s="121" t="s">
        <v>1735</v>
      </c>
      <c r="H397" s="122">
        <v>7</v>
      </c>
    </row>
    <row r="398" spans="1:8">
      <c r="A398" s="123"/>
      <c r="B398" s="123"/>
      <c r="C398" s="123"/>
      <c r="D398" s="123"/>
      <c r="E398" s="121" t="s">
        <v>1974</v>
      </c>
      <c r="F398" s="178">
        <v>0</v>
      </c>
      <c r="G398" s="121" t="s">
        <v>1735</v>
      </c>
      <c r="H398" s="122">
        <v>2</v>
      </c>
    </row>
    <row r="399" spans="1:8">
      <c r="A399" s="121" t="s">
        <v>61</v>
      </c>
      <c r="B399" s="121" t="s">
        <v>91</v>
      </c>
      <c r="C399" s="121" t="s">
        <v>90</v>
      </c>
      <c r="D399" s="121" t="s">
        <v>891</v>
      </c>
      <c r="E399" s="121" t="s">
        <v>914</v>
      </c>
      <c r="F399" s="178">
        <v>0</v>
      </c>
      <c r="G399" s="121" t="s">
        <v>1735</v>
      </c>
      <c r="H399" s="122">
        <v>1</v>
      </c>
    </row>
    <row r="400" spans="1:8">
      <c r="A400" s="123"/>
      <c r="B400" s="121" t="s">
        <v>60</v>
      </c>
      <c r="C400" s="121" t="s">
        <v>59</v>
      </c>
      <c r="D400" s="121" t="s">
        <v>891</v>
      </c>
      <c r="E400" s="121" t="s">
        <v>1862</v>
      </c>
      <c r="F400" s="178">
        <v>29</v>
      </c>
      <c r="G400" s="121" t="s">
        <v>1735</v>
      </c>
      <c r="H400" s="122">
        <v>7</v>
      </c>
    </row>
    <row r="401" spans="1:8">
      <c r="A401" s="123"/>
      <c r="B401" s="123"/>
      <c r="C401" s="123"/>
      <c r="D401" s="123"/>
      <c r="E401" s="121" t="s">
        <v>1901</v>
      </c>
      <c r="F401" s="178">
        <v>29</v>
      </c>
      <c r="G401" s="121" t="s">
        <v>1735</v>
      </c>
      <c r="H401" s="122">
        <v>5</v>
      </c>
    </row>
    <row r="402" spans="1:8">
      <c r="A402" s="123"/>
      <c r="B402" s="121" t="s">
        <v>96</v>
      </c>
      <c r="C402" s="121" t="s">
        <v>95</v>
      </c>
      <c r="D402" s="121" t="s">
        <v>891</v>
      </c>
      <c r="E402" s="121" t="s">
        <v>1854</v>
      </c>
      <c r="F402" s="178">
        <v>0</v>
      </c>
      <c r="G402" s="121" t="s">
        <v>1735</v>
      </c>
      <c r="H402" s="122">
        <v>1</v>
      </c>
    </row>
    <row r="403" spans="1:8">
      <c r="A403" s="121" t="s">
        <v>383</v>
      </c>
      <c r="B403" s="121" t="s">
        <v>390</v>
      </c>
      <c r="C403" s="121" t="s">
        <v>389</v>
      </c>
      <c r="D403" s="121" t="s">
        <v>912</v>
      </c>
      <c r="E403" s="121">
        <v>1</v>
      </c>
      <c r="F403" s="178">
        <v>60</v>
      </c>
      <c r="G403" s="121" t="s">
        <v>1735</v>
      </c>
      <c r="H403" s="122">
        <v>9</v>
      </c>
    </row>
    <row r="404" spans="1:8">
      <c r="A404" s="123"/>
      <c r="B404" s="123"/>
      <c r="C404" s="123"/>
      <c r="D404" s="123"/>
      <c r="E404" s="121" t="s">
        <v>1862</v>
      </c>
      <c r="F404" s="178">
        <v>60</v>
      </c>
      <c r="G404" s="121" t="s">
        <v>1735</v>
      </c>
      <c r="H404" s="122">
        <v>15</v>
      </c>
    </row>
    <row r="405" spans="1:8">
      <c r="A405" s="123"/>
      <c r="B405" s="121" t="s">
        <v>387</v>
      </c>
      <c r="C405" s="121" t="s">
        <v>386</v>
      </c>
      <c r="D405" s="121" t="s">
        <v>912</v>
      </c>
      <c r="E405" s="121">
        <v>1</v>
      </c>
      <c r="F405" s="178">
        <v>0</v>
      </c>
      <c r="G405" s="121" t="s">
        <v>1735</v>
      </c>
      <c r="H405" s="122">
        <v>9</v>
      </c>
    </row>
    <row r="406" spans="1:8">
      <c r="A406" s="123"/>
      <c r="B406" s="123"/>
      <c r="C406" s="123"/>
      <c r="D406" s="123"/>
      <c r="E406" s="121" t="s">
        <v>1862</v>
      </c>
      <c r="F406" s="178">
        <v>0</v>
      </c>
      <c r="G406" s="121" t="s">
        <v>1735</v>
      </c>
      <c r="H406" s="122">
        <v>15</v>
      </c>
    </row>
    <row r="407" spans="1:8">
      <c r="A407" s="123"/>
      <c r="B407" s="121" t="s">
        <v>382</v>
      </c>
      <c r="C407" s="121" t="s">
        <v>381</v>
      </c>
      <c r="D407" s="121" t="s">
        <v>912</v>
      </c>
      <c r="E407" s="121">
        <v>1</v>
      </c>
      <c r="F407" s="178">
        <v>0</v>
      </c>
      <c r="G407" s="121" t="s">
        <v>1735</v>
      </c>
      <c r="H407" s="122">
        <v>9</v>
      </c>
    </row>
    <row r="408" spans="1:8">
      <c r="A408" s="123"/>
      <c r="B408" s="123"/>
      <c r="C408" s="123"/>
      <c r="D408" s="123"/>
      <c r="E408" s="121" t="s">
        <v>1862</v>
      </c>
      <c r="F408" s="178">
        <v>0</v>
      </c>
      <c r="G408" s="121" t="s">
        <v>1735</v>
      </c>
      <c r="H408" s="122">
        <v>15</v>
      </c>
    </row>
    <row r="409" spans="1:8">
      <c r="A409" s="121" t="s">
        <v>1321</v>
      </c>
      <c r="B409" s="121" t="s">
        <v>1320</v>
      </c>
      <c r="C409" s="121" t="s">
        <v>1319</v>
      </c>
      <c r="D409" s="121" t="s">
        <v>891</v>
      </c>
      <c r="E409" s="121" t="s">
        <v>1862</v>
      </c>
      <c r="F409" s="178">
        <v>576</v>
      </c>
      <c r="G409" s="121" t="s">
        <v>1744</v>
      </c>
      <c r="H409" s="122">
        <v>7</v>
      </c>
    </row>
    <row r="410" spans="1:8">
      <c r="A410" s="123"/>
      <c r="B410" s="123"/>
      <c r="C410" s="123"/>
      <c r="D410" s="123"/>
      <c r="E410" s="121" t="s">
        <v>1901</v>
      </c>
      <c r="F410" s="178">
        <v>576</v>
      </c>
      <c r="G410" s="121" t="s">
        <v>1744</v>
      </c>
      <c r="H410" s="122">
        <v>5</v>
      </c>
    </row>
    <row r="411" spans="1:8">
      <c r="A411" s="121" t="s">
        <v>1284</v>
      </c>
      <c r="B411" s="121" t="s">
        <v>1283</v>
      </c>
      <c r="C411" s="121" t="s">
        <v>1681</v>
      </c>
      <c r="D411" s="121" t="s">
        <v>891</v>
      </c>
      <c r="E411" s="121" t="s">
        <v>1901</v>
      </c>
      <c r="F411" s="178">
        <v>0</v>
      </c>
      <c r="G411" s="121" t="s">
        <v>1735</v>
      </c>
      <c r="H411" s="122">
        <v>6</v>
      </c>
    </row>
    <row r="412" spans="1:8">
      <c r="A412" s="123"/>
      <c r="B412" s="123"/>
      <c r="C412" s="123"/>
      <c r="D412" s="123"/>
      <c r="E412" s="121" t="s">
        <v>1988</v>
      </c>
      <c r="F412" s="178">
        <v>0</v>
      </c>
      <c r="G412" s="121" t="s">
        <v>1735</v>
      </c>
      <c r="H412" s="122">
        <v>1</v>
      </c>
    </row>
    <row r="413" spans="1:8">
      <c r="A413" s="123"/>
      <c r="B413" s="123"/>
      <c r="C413" s="121" t="s">
        <v>1512</v>
      </c>
      <c r="D413" s="121" t="s">
        <v>891</v>
      </c>
      <c r="E413" s="121" t="s">
        <v>1901</v>
      </c>
      <c r="F413" s="178">
        <v>0</v>
      </c>
      <c r="G413" s="121" t="s">
        <v>1735</v>
      </c>
      <c r="H413" s="122">
        <v>11</v>
      </c>
    </row>
    <row r="414" spans="1:8">
      <c r="A414" s="123"/>
      <c r="B414" s="123"/>
      <c r="C414" s="123"/>
      <c r="D414" s="123"/>
      <c r="E414" s="121" t="s">
        <v>914</v>
      </c>
      <c r="F414" s="178">
        <v>0</v>
      </c>
      <c r="G414" s="121" t="s">
        <v>1735</v>
      </c>
      <c r="H414" s="122">
        <v>2</v>
      </c>
    </row>
    <row r="415" spans="1:8">
      <c r="A415" s="121" t="s">
        <v>17</v>
      </c>
      <c r="B415" s="121" t="s">
        <v>20</v>
      </c>
      <c r="C415" s="121" t="s">
        <v>19</v>
      </c>
      <c r="D415" s="121" t="s">
        <v>891</v>
      </c>
      <c r="E415" s="121" t="s">
        <v>1862</v>
      </c>
      <c r="F415" s="178">
        <v>0</v>
      </c>
      <c r="G415" s="121" t="s">
        <v>1744</v>
      </c>
      <c r="H415" s="122">
        <v>1</v>
      </c>
    </row>
    <row r="416" spans="1:8">
      <c r="A416" s="123"/>
      <c r="B416" s="121" t="s">
        <v>16</v>
      </c>
      <c r="C416" s="121" t="s">
        <v>15</v>
      </c>
      <c r="D416" s="121" t="s">
        <v>891</v>
      </c>
      <c r="E416" s="121" t="s">
        <v>1862</v>
      </c>
      <c r="F416" s="178">
        <v>0</v>
      </c>
      <c r="G416" s="121" t="s">
        <v>1744</v>
      </c>
      <c r="H416" s="122">
        <v>1</v>
      </c>
    </row>
    <row r="417" spans="1:8">
      <c r="A417" s="121" t="s">
        <v>394</v>
      </c>
      <c r="B417" s="121" t="s">
        <v>393</v>
      </c>
      <c r="C417" s="121" t="s">
        <v>392</v>
      </c>
      <c r="D417" s="121" t="s">
        <v>891</v>
      </c>
      <c r="E417" s="121">
        <v>1</v>
      </c>
      <c r="F417" s="178">
        <v>0</v>
      </c>
      <c r="G417" s="121" t="s">
        <v>1735</v>
      </c>
      <c r="H417" s="122">
        <v>9</v>
      </c>
    </row>
    <row r="418" spans="1:8">
      <c r="A418" s="123"/>
      <c r="B418" s="123"/>
      <c r="C418" s="123"/>
      <c r="D418" s="123"/>
      <c r="E418" s="121" t="s">
        <v>1862</v>
      </c>
      <c r="F418" s="178">
        <v>0</v>
      </c>
      <c r="G418" s="121" t="s">
        <v>1735</v>
      </c>
      <c r="H418" s="122">
        <v>15</v>
      </c>
    </row>
    <row r="419" spans="1:8">
      <c r="A419" s="121" t="s">
        <v>1808</v>
      </c>
      <c r="B419" s="121" t="s">
        <v>304</v>
      </c>
      <c r="C419" s="121" t="s">
        <v>303</v>
      </c>
      <c r="D419" s="121" t="s">
        <v>1359</v>
      </c>
      <c r="E419" s="121">
        <v>0.66</v>
      </c>
      <c r="F419" s="178">
        <v>0</v>
      </c>
      <c r="G419" s="121" t="s">
        <v>1808</v>
      </c>
      <c r="H419" s="122">
        <v>1</v>
      </c>
    </row>
    <row r="420" spans="1:8">
      <c r="A420" s="123"/>
      <c r="B420" s="123"/>
      <c r="C420" s="123"/>
      <c r="D420" s="123"/>
      <c r="E420" s="121">
        <v>0.95</v>
      </c>
      <c r="F420" s="178">
        <v>0</v>
      </c>
      <c r="G420" s="121" t="s">
        <v>1808</v>
      </c>
      <c r="H420" s="122">
        <v>1</v>
      </c>
    </row>
    <row r="421" spans="1:8">
      <c r="A421" s="123"/>
      <c r="B421" s="123"/>
      <c r="C421" s="123"/>
      <c r="D421" s="123"/>
      <c r="E421" s="121">
        <v>1.02</v>
      </c>
      <c r="F421" s="178">
        <v>0</v>
      </c>
      <c r="G421" s="121" t="s">
        <v>1808</v>
      </c>
      <c r="H421" s="122">
        <v>1</v>
      </c>
    </row>
    <row r="422" spans="1:8">
      <c r="A422" s="123"/>
      <c r="B422" s="123"/>
      <c r="C422" s="123"/>
      <c r="D422" s="123"/>
      <c r="E422" s="121">
        <v>1.03</v>
      </c>
      <c r="F422" s="178">
        <v>0</v>
      </c>
      <c r="G422" s="121" t="s">
        <v>1808</v>
      </c>
      <c r="H422" s="122">
        <v>1</v>
      </c>
    </row>
    <row r="423" spans="1:8">
      <c r="A423" s="123"/>
      <c r="B423" s="123"/>
      <c r="C423" s="123"/>
      <c r="D423" s="123"/>
      <c r="E423" s="121">
        <v>1.1000000000000001</v>
      </c>
      <c r="F423" s="178">
        <v>0</v>
      </c>
      <c r="G423" s="121" t="s">
        <v>1808</v>
      </c>
      <c r="H423" s="122">
        <v>1</v>
      </c>
    </row>
    <row r="424" spans="1:8">
      <c r="A424" s="123"/>
      <c r="B424" s="123"/>
      <c r="C424" s="123"/>
      <c r="D424" s="123"/>
      <c r="E424" s="121">
        <v>1.3</v>
      </c>
      <c r="F424" s="178">
        <v>0</v>
      </c>
      <c r="G424" s="121" t="s">
        <v>1808</v>
      </c>
      <c r="H424" s="122">
        <v>1</v>
      </c>
    </row>
    <row r="425" spans="1:8">
      <c r="A425" s="123"/>
      <c r="B425" s="123"/>
      <c r="C425" s="123"/>
      <c r="D425" s="123"/>
      <c r="E425" s="121">
        <v>1.33</v>
      </c>
      <c r="F425" s="178">
        <v>0</v>
      </c>
      <c r="G425" s="121" t="s">
        <v>1808</v>
      </c>
      <c r="H425" s="122">
        <v>1</v>
      </c>
    </row>
    <row r="426" spans="1:8">
      <c r="A426" s="123"/>
      <c r="B426" s="123"/>
      <c r="C426" s="123"/>
      <c r="D426" s="123"/>
      <c r="E426" s="121">
        <v>1.35</v>
      </c>
      <c r="F426" s="178">
        <v>0</v>
      </c>
      <c r="G426" s="121" t="s">
        <v>1808</v>
      </c>
      <c r="H426" s="122">
        <v>1</v>
      </c>
    </row>
    <row r="427" spans="1:8">
      <c r="A427" s="123"/>
      <c r="B427" s="123"/>
      <c r="C427" s="123"/>
      <c r="D427" s="123"/>
      <c r="E427" s="121">
        <v>2.17</v>
      </c>
      <c r="F427" s="178">
        <v>0</v>
      </c>
      <c r="G427" s="121" t="s">
        <v>1808</v>
      </c>
      <c r="H427" s="122">
        <v>1</v>
      </c>
    </row>
    <row r="428" spans="1:8">
      <c r="A428" s="123"/>
      <c r="B428" s="123"/>
      <c r="C428" s="123"/>
      <c r="D428" s="123"/>
      <c r="E428" s="121" t="s">
        <v>486</v>
      </c>
      <c r="F428" s="178">
        <v>0</v>
      </c>
      <c r="G428" s="121" t="s">
        <v>1808</v>
      </c>
      <c r="H428" s="122">
        <v>1</v>
      </c>
    </row>
    <row r="429" spans="1:8">
      <c r="A429" s="123"/>
      <c r="B429" s="123"/>
      <c r="C429" s="123"/>
      <c r="D429" s="123"/>
      <c r="E429" s="121" t="s">
        <v>562</v>
      </c>
      <c r="F429" s="178">
        <v>0</v>
      </c>
      <c r="G429" s="121" t="s">
        <v>1808</v>
      </c>
      <c r="H429" s="122">
        <v>1</v>
      </c>
    </row>
    <row r="430" spans="1:8">
      <c r="A430" s="123"/>
      <c r="B430" s="123"/>
      <c r="C430" s="123"/>
      <c r="D430" s="123"/>
      <c r="E430" s="121" t="s">
        <v>471</v>
      </c>
      <c r="F430" s="178">
        <v>0</v>
      </c>
      <c r="G430" s="121" t="s">
        <v>1808</v>
      </c>
      <c r="H430" s="122">
        <v>1</v>
      </c>
    </row>
    <row r="431" spans="1:8">
      <c r="A431" s="123"/>
      <c r="B431" s="123"/>
      <c r="C431" s="123"/>
      <c r="D431" s="123"/>
      <c r="E431" s="121" t="s">
        <v>557</v>
      </c>
      <c r="F431" s="178">
        <v>0</v>
      </c>
      <c r="G431" s="121" t="s">
        <v>1808</v>
      </c>
      <c r="H431" s="122">
        <v>1</v>
      </c>
    </row>
    <row r="432" spans="1:8">
      <c r="A432" s="123"/>
      <c r="B432" s="123"/>
      <c r="C432" s="123"/>
      <c r="D432" s="123"/>
      <c r="E432" s="121" t="s">
        <v>560</v>
      </c>
      <c r="F432" s="178">
        <v>0</v>
      </c>
      <c r="G432" s="121" t="s">
        <v>1808</v>
      </c>
      <c r="H432" s="122">
        <v>1</v>
      </c>
    </row>
    <row r="433" spans="1:8">
      <c r="A433" s="123"/>
      <c r="B433" s="123"/>
      <c r="C433" s="123"/>
      <c r="D433" s="123"/>
      <c r="E433" s="121" t="s">
        <v>546</v>
      </c>
      <c r="F433" s="178">
        <v>0</v>
      </c>
      <c r="G433" s="121" t="s">
        <v>1808</v>
      </c>
      <c r="H433" s="122">
        <v>1</v>
      </c>
    </row>
    <row r="434" spans="1:8">
      <c r="A434" s="123"/>
      <c r="B434" s="123"/>
      <c r="C434" s="123"/>
      <c r="D434" s="123"/>
      <c r="E434" s="121" t="s">
        <v>459</v>
      </c>
      <c r="F434" s="178">
        <v>0</v>
      </c>
      <c r="G434" s="121" t="s">
        <v>1808</v>
      </c>
      <c r="H434" s="122">
        <v>1</v>
      </c>
    </row>
    <row r="435" spans="1:8">
      <c r="A435" s="123"/>
      <c r="B435" s="123"/>
      <c r="C435" s="123"/>
      <c r="D435" s="123"/>
      <c r="E435" s="121" t="s">
        <v>482</v>
      </c>
      <c r="F435" s="178">
        <v>0</v>
      </c>
      <c r="G435" s="121" t="s">
        <v>1808</v>
      </c>
      <c r="H435" s="122">
        <v>1</v>
      </c>
    </row>
    <row r="436" spans="1:8">
      <c r="A436" s="123"/>
      <c r="B436" s="123"/>
      <c r="C436" s="123"/>
      <c r="D436" s="123"/>
      <c r="E436" s="121" t="s">
        <v>524</v>
      </c>
      <c r="F436" s="178">
        <v>0</v>
      </c>
      <c r="G436" s="121" t="s">
        <v>1808</v>
      </c>
      <c r="H436" s="122">
        <v>2</v>
      </c>
    </row>
    <row r="437" spans="1:8">
      <c r="A437" s="123"/>
      <c r="B437" s="123"/>
      <c r="C437" s="123"/>
      <c r="D437" s="123"/>
      <c r="E437" s="121" t="s">
        <v>535</v>
      </c>
      <c r="F437" s="178">
        <v>0</v>
      </c>
      <c r="G437" s="121" t="s">
        <v>1808</v>
      </c>
      <c r="H437" s="122">
        <v>1</v>
      </c>
    </row>
    <row r="438" spans="1:8">
      <c r="A438" s="123"/>
      <c r="B438" s="123"/>
      <c r="C438" s="123"/>
      <c r="D438" s="123"/>
      <c r="E438" s="121" t="s">
        <v>914</v>
      </c>
      <c r="F438" s="178">
        <v>0</v>
      </c>
      <c r="G438" s="121" t="s">
        <v>1808</v>
      </c>
      <c r="H438" s="122">
        <v>1</v>
      </c>
    </row>
    <row r="439" spans="1:8">
      <c r="A439" s="123"/>
      <c r="B439" s="123"/>
      <c r="C439" s="123"/>
      <c r="D439" s="123"/>
      <c r="E439" s="121" t="s">
        <v>515</v>
      </c>
      <c r="F439" s="178">
        <v>0</v>
      </c>
      <c r="G439" s="121" t="s">
        <v>1808</v>
      </c>
      <c r="H439" s="122">
        <v>1</v>
      </c>
    </row>
    <row r="440" spans="1:8">
      <c r="A440" s="123"/>
      <c r="B440" s="123"/>
      <c r="C440" s="123"/>
      <c r="D440" s="123"/>
      <c r="E440" s="121" t="s">
        <v>488</v>
      </c>
      <c r="F440" s="178">
        <v>0</v>
      </c>
      <c r="G440" s="121" t="s">
        <v>1808</v>
      </c>
      <c r="H440" s="122">
        <v>1</v>
      </c>
    </row>
    <row r="441" spans="1:8">
      <c r="A441" s="123"/>
      <c r="B441" s="121" t="s">
        <v>65</v>
      </c>
      <c r="C441" s="121" t="s">
        <v>64</v>
      </c>
      <c r="D441" s="121" t="s">
        <v>1359</v>
      </c>
      <c r="E441" s="121">
        <v>5.0000000000000001E-3</v>
      </c>
      <c r="F441" s="178">
        <v>44508</v>
      </c>
      <c r="G441" s="121" t="s">
        <v>1808</v>
      </c>
      <c r="H441" s="122">
        <v>7</v>
      </c>
    </row>
    <row r="442" spans="1:8">
      <c r="A442" s="123"/>
      <c r="B442" s="123"/>
      <c r="C442" s="123"/>
      <c r="D442" s="123"/>
      <c r="E442" s="121">
        <v>0.01</v>
      </c>
      <c r="F442" s="178">
        <v>44508</v>
      </c>
      <c r="G442" s="121" t="s">
        <v>1808</v>
      </c>
      <c r="H442" s="122">
        <v>5</v>
      </c>
    </row>
    <row r="443" spans="1:8">
      <c r="A443" s="121" t="s">
        <v>241</v>
      </c>
      <c r="B443" s="121" t="s">
        <v>240</v>
      </c>
      <c r="C443" s="121" t="s">
        <v>239</v>
      </c>
      <c r="D443" s="121" t="s">
        <v>891</v>
      </c>
      <c r="E443" s="121" t="s">
        <v>1862</v>
      </c>
      <c r="F443" s="178">
        <v>0</v>
      </c>
      <c r="G443" s="121" t="s">
        <v>1704</v>
      </c>
      <c r="H443" s="122">
        <v>1</v>
      </c>
    </row>
    <row r="444" spans="1:8">
      <c r="A444" s="121" t="s">
        <v>1122</v>
      </c>
      <c r="B444" s="121" t="s">
        <v>1232</v>
      </c>
      <c r="C444" s="121" t="s">
        <v>1231</v>
      </c>
      <c r="D444" s="121" t="s">
        <v>891</v>
      </c>
      <c r="E444" s="121">
        <v>2</v>
      </c>
      <c r="F444" s="178">
        <v>0</v>
      </c>
      <c r="G444" s="121" t="s">
        <v>1744</v>
      </c>
      <c r="H444" s="122">
        <v>2</v>
      </c>
    </row>
    <row r="445" spans="1:8">
      <c r="A445" s="123"/>
      <c r="B445" s="123"/>
      <c r="C445" s="123"/>
      <c r="D445" s="123"/>
      <c r="E445" s="121">
        <v>3</v>
      </c>
      <c r="F445" s="178">
        <v>0</v>
      </c>
      <c r="G445" s="121" t="s">
        <v>1744</v>
      </c>
      <c r="H445" s="122">
        <v>12</v>
      </c>
    </row>
    <row r="446" spans="1:8">
      <c r="A446" s="123"/>
      <c r="B446" s="123"/>
      <c r="C446" s="123"/>
      <c r="D446" s="123"/>
      <c r="E446" s="121">
        <v>4</v>
      </c>
      <c r="F446" s="178">
        <v>0</v>
      </c>
      <c r="G446" s="121" t="s">
        <v>1744</v>
      </c>
      <c r="H446" s="122">
        <v>6</v>
      </c>
    </row>
    <row r="447" spans="1:8">
      <c r="A447" s="123"/>
      <c r="B447" s="123"/>
      <c r="C447" s="123"/>
      <c r="D447" s="123"/>
      <c r="E447" s="121" t="s">
        <v>1862</v>
      </c>
      <c r="F447" s="178">
        <v>0</v>
      </c>
      <c r="G447" s="121" t="s">
        <v>1744</v>
      </c>
      <c r="H447" s="122">
        <v>2</v>
      </c>
    </row>
    <row r="448" spans="1:8">
      <c r="A448" s="121" t="s">
        <v>1325</v>
      </c>
      <c r="B448" s="121" t="s">
        <v>1324</v>
      </c>
      <c r="C448" s="121" t="s">
        <v>1323</v>
      </c>
      <c r="D448" s="121" t="s">
        <v>891</v>
      </c>
      <c r="E448" s="121" t="s">
        <v>1862</v>
      </c>
      <c r="F448" s="178">
        <v>723</v>
      </c>
      <c r="G448" s="121" t="s">
        <v>2142</v>
      </c>
      <c r="H448" s="122">
        <v>7</v>
      </c>
    </row>
    <row r="449" spans="1:8">
      <c r="A449" s="123"/>
      <c r="B449" s="123"/>
      <c r="C449" s="123"/>
      <c r="D449" s="123"/>
      <c r="E449" s="121" t="s">
        <v>1901</v>
      </c>
      <c r="F449" s="178">
        <v>723</v>
      </c>
      <c r="G449" s="121" t="s">
        <v>2142</v>
      </c>
      <c r="H449" s="122">
        <v>5</v>
      </c>
    </row>
    <row r="450" spans="1:8">
      <c r="A450" s="121" t="s">
        <v>34</v>
      </c>
      <c r="B450" s="121" t="s">
        <v>33</v>
      </c>
      <c r="C450" s="121" t="s">
        <v>32</v>
      </c>
      <c r="D450" s="121" t="s">
        <v>891</v>
      </c>
      <c r="E450" s="121" t="s">
        <v>1901</v>
      </c>
      <c r="F450" s="178">
        <v>7382</v>
      </c>
      <c r="G450" s="121" t="s">
        <v>1744</v>
      </c>
      <c r="H450" s="122">
        <v>3</v>
      </c>
    </row>
    <row r="451" spans="1:8">
      <c r="A451" s="121" t="s">
        <v>583</v>
      </c>
      <c r="B451" s="121" t="s">
        <v>434</v>
      </c>
      <c r="C451" s="121" t="s">
        <v>1173</v>
      </c>
      <c r="D451" s="121" t="s">
        <v>891</v>
      </c>
      <c r="E451" s="121" t="s">
        <v>1862</v>
      </c>
      <c r="F451" s="178">
        <v>10662</v>
      </c>
      <c r="G451" s="121" t="s">
        <v>583</v>
      </c>
      <c r="H451" s="122">
        <v>3</v>
      </c>
    </row>
    <row r="452" spans="1:8">
      <c r="A452" s="123"/>
      <c r="B452" s="123"/>
      <c r="C452" s="123"/>
      <c r="D452" s="123"/>
      <c r="E452" s="121" t="s">
        <v>1901</v>
      </c>
      <c r="F452" s="178">
        <v>10662</v>
      </c>
      <c r="G452" s="121" t="s">
        <v>583</v>
      </c>
      <c r="H452" s="122">
        <v>1</v>
      </c>
    </row>
    <row r="453" spans="1:8">
      <c r="A453" s="123"/>
      <c r="B453" s="123"/>
      <c r="C453" s="121" t="s">
        <v>433</v>
      </c>
      <c r="D453" s="121" t="s">
        <v>891</v>
      </c>
      <c r="E453" s="121" t="s">
        <v>1862</v>
      </c>
      <c r="F453" s="178">
        <v>10662</v>
      </c>
      <c r="G453" s="121" t="s">
        <v>583</v>
      </c>
      <c r="H453" s="122">
        <v>20</v>
      </c>
    </row>
    <row r="454" spans="1:8">
      <c r="A454" s="123"/>
      <c r="B454" s="123"/>
      <c r="C454" s="123"/>
      <c r="D454" s="123"/>
      <c r="E454" s="121" t="s">
        <v>1901</v>
      </c>
      <c r="F454" s="178">
        <v>10662</v>
      </c>
      <c r="G454" s="121" t="s">
        <v>583</v>
      </c>
      <c r="H454" s="122">
        <v>1</v>
      </c>
    </row>
    <row r="455" spans="1:8">
      <c r="A455" s="123"/>
      <c r="B455" s="121" t="s">
        <v>81</v>
      </c>
      <c r="C455" s="121" t="s">
        <v>80</v>
      </c>
      <c r="D455" s="121" t="s">
        <v>891</v>
      </c>
      <c r="E455" s="121" t="s">
        <v>1901</v>
      </c>
      <c r="F455" s="178">
        <v>0</v>
      </c>
      <c r="G455" s="121" t="s">
        <v>583</v>
      </c>
      <c r="H455" s="122">
        <v>1</v>
      </c>
    </row>
    <row r="456" spans="1:8">
      <c r="A456" s="123"/>
      <c r="B456" s="123"/>
      <c r="C456" s="121" t="s">
        <v>428</v>
      </c>
      <c r="D456" s="121" t="s">
        <v>891</v>
      </c>
      <c r="E456" s="121" t="s">
        <v>1901</v>
      </c>
      <c r="F456" s="178">
        <v>0</v>
      </c>
      <c r="G456" s="121" t="s">
        <v>583</v>
      </c>
      <c r="H456" s="122">
        <v>17</v>
      </c>
    </row>
    <row r="457" spans="1:8">
      <c r="A457" s="123"/>
      <c r="B457" s="121" t="s">
        <v>440</v>
      </c>
      <c r="C457" s="121" t="s">
        <v>454</v>
      </c>
      <c r="D457" s="121" t="s">
        <v>891</v>
      </c>
      <c r="E457" s="121" t="s">
        <v>1854</v>
      </c>
      <c r="F457" s="178">
        <v>0</v>
      </c>
      <c r="G457" s="121" t="s">
        <v>583</v>
      </c>
      <c r="H457" s="122">
        <v>2</v>
      </c>
    </row>
    <row r="458" spans="1:8">
      <c r="A458" s="123"/>
      <c r="B458" s="123"/>
      <c r="C458" s="123"/>
      <c r="D458" s="123"/>
      <c r="E458" s="121" t="s">
        <v>1988</v>
      </c>
      <c r="F458" s="178">
        <v>0</v>
      </c>
      <c r="G458" s="121" t="s">
        <v>583</v>
      </c>
      <c r="H458" s="122">
        <v>1</v>
      </c>
    </row>
    <row r="459" spans="1:8">
      <c r="A459" s="123"/>
      <c r="B459" s="123"/>
      <c r="C459" s="121" t="s">
        <v>439</v>
      </c>
      <c r="D459" s="121" t="s">
        <v>891</v>
      </c>
      <c r="E459" s="121" t="s">
        <v>1854</v>
      </c>
      <c r="F459" s="178">
        <v>0</v>
      </c>
      <c r="G459" s="121" t="s">
        <v>583</v>
      </c>
      <c r="H459" s="122">
        <v>1</v>
      </c>
    </row>
    <row r="460" spans="1:8">
      <c r="A460" s="123"/>
      <c r="B460" s="121" t="s">
        <v>426</v>
      </c>
      <c r="C460" s="121" t="s">
        <v>425</v>
      </c>
      <c r="D460" s="121" t="s">
        <v>891</v>
      </c>
      <c r="E460" s="121" t="s">
        <v>1862</v>
      </c>
      <c r="F460" s="178">
        <v>46678</v>
      </c>
      <c r="G460" s="121" t="s">
        <v>583</v>
      </c>
      <c r="H460" s="122">
        <v>17</v>
      </c>
    </row>
    <row r="461" spans="1:8">
      <c r="A461" s="123"/>
      <c r="B461" s="121" t="s">
        <v>438</v>
      </c>
      <c r="C461" s="121" t="s">
        <v>437</v>
      </c>
      <c r="D461" s="121" t="s">
        <v>891</v>
      </c>
      <c r="E461" s="121" t="s">
        <v>1862</v>
      </c>
      <c r="F461" s="178">
        <v>0</v>
      </c>
      <c r="G461" s="121" t="s">
        <v>583</v>
      </c>
      <c r="H461" s="122">
        <v>1</v>
      </c>
    </row>
    <row r="462" spans="1:8">
      <c r="A462" s="123"/>
      <c r="B462" s="121" t="s">
        <v>451</v>
      </c>
      <c r="C462" s="121" t="s">
        <v>450</v>
      </c>
      <c r="D462" s="121" t="s">
        <v>891</v>
      </c>
      <c r="E462" s="121" t="s">
        <v>1862</v>
      </c>
      <c r="F462" s="178">
        <v>103153</v>
      </c>
      <c r="G462" s="121" t="s">
        <v>583</v>
      </c>
      <c r="H462" s="122">
        <v>2</v>
      </c>
    </row>
    <row r="463" spans="1:8">
      <c r="A463" s="123"/>
      <c r="B463" s="123"/>
      <c r="C463" s="123"/>
      <c r="D463" s="123"/>
      <c r="E463" s="121" t="s">
        <v>1901</v>
      </c>
      <c r="F463" s="178">
        <v>103153</v>
      </c>
      <c r="G463" s="121" t="s">
        <v>583</v>
      </c>
      <c r="H463" s="122">
        <v>1</v>
      </c>
    </row>
    <row r="464" spans="1:8">
      <c r="A464" s="123"/>
      <c r="B464" s="121" t="s">
        <v>431</v>
      </c>
      <c r="C464" s="121" t="s">
        <v>430</v>
      </c>
      <c r="D464" s="121" t="s">
        <v>891</v>
      </c>
      <c r="E464" s="121" t="s">
        <v>1862</v>
      </c>
      <c r="F464" s="178">
        <v>0</v>
      </c>
      <c r="G464" s="121" t="s">
        <v>583</v>
      </c>
      <c r="H464" s="122">
        <v>17</v>
      </c>
    </row>
    <row r="465" spans="1:8">
      <c r="A465" s="123"/>
      <c r="B465" s="121" t="s">
        <v>442</v>
      </c>
      <c r="C465" s="121" t="s">
        <v>441</v>
      </c>
      <c r="D465" s="121" t="s">
        <v>891</v>
      </c>
      <c r="E465" s="121" t="s">
        <v>1901</v>
      </c>
      <c r="F465" s="178">
        <v>47543</v>
      </c>
      <c r="G465" s="121" t="s">
        <v>583</v>
      </c>
      <c r="H465" s="122">
        <v>1</v>
      </c>
    </row>
    <row r="466" spans="1:8">
      <c r="A466" s="123"/>
      <c r="B466" s="123"/>
      <c r="C466" s="121" t="s">
        <v>453</v>
      </c>
      <c r="D466" s="121" t="s">
        <v>891</v>
      </c>
      <c r="E466" s="121" t="s">
        <v>1901</v>
      </c>
      <c r="F466" s="178">
        <v>47543</v>
      </c>
      <c r="G466" s="121" t="s">
        <v>583</v>
      </c>
      <c r="H466" s="122">
        <v>2</v>
      </c>
    </row>
    <row r="467" spans="1:8">
      <c r="A467" s="123"/>
      <c r="B467" s="123"/>
      <c r="C467" s="123"/>
      <c r="D467" s="123"/>
      <c r="E467" s="121" t="s">
        <v>914</v>
      </c>
      <c r="F467" s="178">
        <v>47543</v>
      </c>
      <c r="G467" s="121" t="s">
        <v>583</v>
      </c>
      <c r="H467" s="122">
        <v>1</v>
      </c>
    </row>
    <row r="468" spans="1:8">
      <c r="A468" s="123"/>
      <c r="B468" s="121" t="s">
        <v>36</v>
      </c>
      <c r="C468" s="121" t="s">
        <v>1166</v>
      </c>
      <c r="D468" s="121" t="s">
        <v>891</v>
      </c>
      <c r="E468" s="121" t="s">
        <v>1862</v>
      </c>
      <c r="F468" s="178">
        <v>0</v>
      </c>
      <c r="G468" s="121" t="s">
        <v>583</v>
      </c>
      <c r="H468" s="122">
        <v>3</v>
      </c>
    </row>
    <row r="469" spans="1:8">
      <c r="A469" s="123"/>
      <c r="B469" s="121" t="s">
        <v>1170</v>
      </c>
      <c r="C469" s="121" t="s">
        <v>1166</v>
      </c>
      <c r="D469" s="121" t="s">
        <v>891</v>
      </c>
      <c r="E469" s="121" t="s">
        <v>1862</v>
      </c>
      <c r="F469" s="178">
        <v>21668</v>
      </c>
      <c r="G469" s="121" t="s">
        <v>583</v>
      </c>
      <c r="H469" s="122">
        <v>1</v>
      </c>
    </row>
    <row r="470" spans="1:8">
      <c r="A470" s="123"/>
      <c r="B470" s="121" t="s">
        <v>1167</v>
      </c>
      <c r="C470" s="121" t="s">
        <v>1166</v>
      </c>
      <c r="D470" s="121" t="s">
        <v>891</v>
      </c>
      <c r="E470" s="121" t="s">
        <v>1862</v>
      </c>
      <c r="F470" s="178">
        <v>46678</v>
      </c>
      <c r="G470" s="121" t="s">
        <v>583</v>
      </c>
      <c r="H470" s="122">
        <v>1</v>
      </c>
    </row>
    <row r="471" spans="1:8">
      <c r="A471" s="121" t="s">
        <v>477</v>
      </c>
      <c r="B471" s="121" t="s">
        <v>476</v>
      </c>
      <c r="C471" s="121" t="s">
        <v>475</v>
      </c>
      <c r="D471" s="121" t="s">
        <v>891</v>
      </c>
      <c r="E471" s="121" t="s">
        <v>1862</v>
      </c>
      <c r="F471" s="178">
        <v>15467</v>
      </c>
      <c r="G471" s="121" t="s">
        <v>1744</v>
      </c>
      <c r="H471" s="122">
        <v>5</v>
      </c>
    </row>
    <row r="472" spans="1:8">
      <c r="A472" s="121" t="s">
        <v>573</v>
      </c>
      <c r="B472" s="121" t="s">
        <v>56</v>
      </c>
      <c r="C472" s="121" t="s">
        <v>55</v>
      </c>
      <c r="D472" s="121" t="s">
        <v>891</v>
      </c>
      <c r="E472" s="121" t="s">
        <v>914</v>
      </c>
      <c r="F472" s="178">
        <v>1806</v>
      </c>
      <c r="G472" s="121" t="s">
        <v>1706</v>
      </c>
      <c r="H472" s="122">
        <v>1</v>
      </c>
    </row>
    <row r="473" spans="1:8">
      <c r="A473" s="123"/>
      <c r="B473" s="123"/>
      <c r="C473" s="121" t="s">
        <v>420</v>
      </c>
      <c r="D473" s="121" t="s">
        <v>891</v>
      </c>
      <c r="E473" s="121" t="s">
        <v>1862</v>
      </c>
      <c r="F473" s="178">
        <v>1806</v>
      </c>
      <c r="G473" s="121" t="s">
        <v>1706</v>
      </c>
      <c r="H473" s="122">
        <v>18</v>
      </c>
    </row>
    <row r="474" spans="1:8">
      <c r="A474" s="123"/>
      <c r="B474" s="121" t="s">
        <v>424</v>
      </c>
      <c r="C474" s="121" t="s">
        <v>423</v>
      </c>
      <c r="D474" s="121" t="s">
        <v>891</v>
      </c>
      <c r="E474" s="121" t="s">
        <v>1862</v>
      </c>
      <c r="F474" s="178">
        <v>246</v>
      </c>
      <c r="G474" s="121" t="s">
        <v>1706</v>
      </c>
      <c r="H474" s="122">
        <v>18</v>
      </c>
    </row>
    <row r="475" spans="1:8">
      <c r="A475" s="123"/>
      <c r="B475" s="123"/>
      <c r="C475" s="121" t="s">
        <v>84</v>
      </c>
      <c r="D475" s="121" t="s">
        <v>891</v>
      </c>
      <c r="E475" s="121" t="s">
        <v>1901</v>
      </c>
      <c r="F475" s="178">
        <v>246</v>
      </c>
      <c r="G475" s="121" t="s">
        <v>1706</v>
      </c>
      <c r="H475" s="122">
        <v>1</v>
      </c>
    </row>
    <row r="476" spans="1:8">
      <c r="A476" s="123"/>
      <c r="B476" s="123"/>
      <c r="C476" s="123"/>
      <c r="D476" s="123"/>
      <c r="E476" s="121" t="s">
        <v>1854</v>
      </c>
      <c r="F476" s="178">
        <v>246</v>
      </c>
      <c r="G476" s="121" t="s">
        <v>1706</v>
      </c>
      <c r="H476" s="122">
        <v>3</v>
      </c>
    </row>
    <row r="477" spans="1:8">
      <c r="A477" s="123"/>
      <c r="B477" s="121" t="s">
        <v>685</v>
      </c>
      <c r="C477" s="121" t="s">
        <v>418</v>
      </c>
      <c r="D477" s="121" t="s">
        <v>891</v>
      </c>
      <c r="E477" s="121" t="s">
        <v>1862</v>
      </c>
      <c r="F477" s="178">
        <v>246</v>
      </c>
      <c r="G477" s="121" t="s">
        <v>1706</v>
      </c>
      <c r="H477" s="122">
        <v>20</v>
      </c>
    </row>
    <row r="478" spans="1:8">
      <c r="A478" s="123"/>
      <c r="B478" s="123"/>
      <c r="C478" s="123"/>
      <c r="D478" s="123"/>
      <c r="E478" s="121" t="s">
        <v>1977</v>
      </c>
      <c r="F478" s="178">
        <v>246</v>
      </c>
      <c r="G478" s="121" t="s">
        <v>1706</v>
      </c>
      <c r="H478" s="122">
        <v>1</v>
      </c>
    </row>
    <row r="479" spans="1:8">
      <c r="A479" s="123"/>
      <c r="B479" s="123"/>
      <c r="C479" s="123"/>
      <c r="D479" s="123"/>
      <c r="E479" s="121" t="s">
        <v>1854</v>
      </c>
      <c r="F479" s="178">
        <v>246</v>
      </c>
      <c r="G479" s="121" t="s">
        <v>1706</v>
      </c>
      <c r="H479" s="122">
        <v>1</v>
      </c>
    </row>
    <row r="480" spans="1:8">
      <c r="A480" s="123"/>
      <c r="B480" s="123"/>
      <c r="C480" s="123"/>
      <c r="D480" s="123"/>
      <c r="E480" s="121" t="s">
        <v>914</v>
      </c>
      <c r="F480" s="178">
        <v>246</v>
      </c>
      <c r="G480" s="121" t="s">
        <v>1706</v>
      </c>
      <c r="H480" s="122">
        <v>1</v>
      </c>
    </row>
    <row r="481" spans="1:8">
      <c r="A481" s="123"/>
      <c r="B481" s="123"/>
      <c r="C481" s="123"/>
      <c r="D481" s="123"/>
      <c r="E481" s="121" t="s">
        <v>1988</v>
      </c>
      <c r="F481" s="178">
        <v>246</v>
      </c>
      <c r="G481" s="121" t="s">
        <v>1706</v>
      </c>
      <c r="H481" s="122">
        <v>1</v>
      </c>
    </row>
    <row r="482" spans="1:8">
      <c r="A482" s="123"/>
      <c r="B482" s="123"/>
      <c r="C482" s="123"/>
      <c r="D482" s="123"/>
      <c r="E482" s="121" t="s">
        <v>1952</v>
      </c>
      <c r="F482" s="178">
        <v>246</v>
      </c>
      <c r="G482" s="121" t="s">
        <v>1706</v>
      </c>
      <c r="H482" s="122">
        <v>1</v>
      </c>
    </row>
    <row r="483" spans="1:8">
      <c r="A483" s="123"/>
      <c r="B483" s="121" t="s">
        <v>448</v>
      </c>
      <c r="C483" s="121" t="s">
        <v>447</v>
      </c>
      <c r="D483" s="121" t="s">
        <v>891</v>
      </c>
      <c r="E483" s="121" t="s">
        <v>1901</v>
      </c>
      <c r="F483" s="178">
        <v>10212</v>
      </c>
      <c r="G483" s="121" t="s">
        <v>1706</v>
      </c>
      <c r="H483" s="122">
        <v>2</v>
      </c>
    </row>
    <row r="484" spans="1:8">
      <c r="A484" s="123"/>
      <c r="B484" s="123"/>
      <c r="C484" s="123"/>
      <c r="D484" s="123"/>
      <c r="E484" s="121" t="s">
        <v>1952</v>
      </c>
      <c r="F484" s="178">
        <v>10212</v>
      </c>
      <c r="G484" s="121" t="s">
        <v>1706</v>
      </c>
      <c r="H484" s="122">
        <v>1</v>
      </c>
    </row>
    <row r="485" spans="1:8">
      <c r="A485" s="123"/>
      <c r="B485" s="121" t="s">
        <v>1709</v>
      </c>
      <c r="C485" s="121" t="s">
        <v>1708</v>
      </c>
      <c r="D485" s="121" t="s">
        <v>891</v>
      </c>
      <c r="E485" s="121" t="s">
        <v>1862</v>
      </c>
      <c r="F485" s="178">
        <v>3831</v>
      </c>
      <c r="G485" s="121" t="s">
        <v>1706</v>
      </c>
      <c r="H485" s="122">
        <v>18</v>
      </c>
    </row>
    <row r="486" spans="1:8">
      <c r="A486" s="123"/>
      <c r="B486" s="121" t="s">
        <v>446</v>
      </c>
      <c r="C486" s="121" t="s">
        <v>445</v>
      </c>
      <c r="D486" s="121" t="s">
        <v>891</v>
      </c>
      <c r="E486" s="121" t="s">
        <v>1862</v>
      </c>
      <c r="F486" s="178">
        <v>9238</v>
      </c>
      <c r="G486" s="121" t="s">
        <v>1706</v>
      </c>
      <c r="H486" s="122">
        <v>2</v>
      </c>
    </row>
    <row r="487" spans="1:8">
      <c r="A487" s="123"/>
      <c r="B487" s="123"/>
      <c r="C487" s="123"/>
      <c r="D487" s="123"/>
      <c r="E487" s="121" t="s">
        <v>914</v>
      </c>
      <c r="F487" s="178">
        <v>9238</v>
      </c>
      <c r="G487" s="121" t="s">
        <v>1706</v>
      </c>
      <c r="H487" s="122">
        <v>1</v>
      </c>
    </row>
    <row r="488" spans="1:8">
      <c r="A488" s="123"/>
      <c r="B488" s="121" t="s">
        <v>337</v>
      </c>
      <c r="C488" s="121" t="s">
        <v>336</v>
      </c>
      <c r="D488" s="121" t="s">
        <v>891</v>
      </c>
      <c r="E488" s="121">
        <v>5</v>
      </c>
      <c r="F488" s="178">
        <v>399</v>
      </c>
      <c r="G488" s="121" t="s">
        <v>1706</v>
      </c>
      <c r="H488" s="122">
        <v>1</v>
      </c>
    </row>
    <row r="489" spans="1:8">
      <c r="A489" s="123"/>
      <c r="B489" s="123"/>
      <c r="C489" s="123"/>
      <c r="D489" s="123"/>
      <c r="E489" s="121" t="s">
        <v>1961</v>
      </c>
      <c r="F489" s="178">
        <v>399</v>
      </c>
      <c r="G489" s="121" t="s">
        <v>1706</v>
      </c>
      <c r="H489" s="122">
        <v>1</v>
      </c>
    </row>
    <row r="490" spans="1:8">
      <c r="A490" s="123"/>
      <c r="B490" s="123"/>
      <c r="C490" s="123"/>
      <c r="D490" s="123"/>
      <c r="E490" s="121" t="s">
        <v>914</v>
      </c>
      <c r="F490" s="178">
        <v>399</v>
      </c>
      <c r="G490" s="121" t="s">
        <v>1706</v>
      </c>
      <c r="H490" s="122">
        <v>1</v>
      </c>
    </row>
    <row r="491" spans="1:8">
      <c r="A491" s="123"/>
      <c r="B491" s="121" t="s">
        <v>402</v>
      </c>
      <c r="C491" s="121" t="s">
        <v>401</v>
      </c>
      <c r="D491" s="121" t="s">
        <v>891</v>
      </c>
      <c r="E491" s="121">
        <v>2</v>
      </c>
      <c r="F491" s="178">
        <v>356</v>
      </c>
      <c r="G491" s="121" t="s">
        <v>1706</v>
      </c>
      <c r="H491" s="122">
        <v>5</v>
      </c>
    </row>
    <row r="492" spans="1:8">
      <c r="A492" s="123"/>
      <c r="B492" s="123"/>
      <c r="C492" s="123"/>
      <c r="D492" s="123"/>
      <c r="E492" s="121">
        <v>3</v>
      </c>
      <c r="F492" s="178">
        <v>356</v>
      </c>
      <c r="G492" s="121" t="s">
        <v>1706</v>
      </c>
      <c r="H492" s="122">
        <v>1</v>
      </c>
    </row>
    <row r="493" spans="1:8">
      <c r="A493" s="123"/>
      <c r="B493" s="123"/>
      <c r="C493" s="123"/>
      <c r="D493" s="123"/>
      <c r="E493" s="121">
        <v>4</v>
      </c>
      <c r="F493" s="178">
        <v>356</v>
      </c>
      <c r="G493" s="121" t="s">
        <v>1706</v>
      </c>
      <c r="H493" s="122">
        <v>2</v>
      </c>
    </row>
    <row r="494" spans="1:8">
      <c r="A494" s="123"/>
      <c r="B494" s="123"/>
      <c r="C494" s="123"/>
      <c r="D494" s="123"/>
      <c r="E494" s="121" t="s">
        <v>1901</v>
      </c>
      <c r="F494" s="178">
        <v>356</v>
      </c>
      <c r="G494" s="121" t="s">
        <v>1706</v>
      </c>
      <c r="H494" s="122">
        <v>2</v>
      </c>
    </row>
    <row r="495" spans="1:8">
      <c r="A495" s="123"/>
      <c r="B495" s="123"/>
      <c r="C495" s="123"/>
      <c r="D495" s="123"/>
      <c r="E495" s="121" t="s">
        <v>1854</v>
      </c>
      <c r="F495" s="178">
        <v>356</v>
      </c>
      <c r="G495" s="121" t="s">
        <v>1706</v>
      </c>
      <c r="H495" s="122">
        <v>5</v>
      </c>
    </row>
    <row r="496" spans="1:8">
      <c r="A496" s="123"/>
      <c r="B496" s="123"/>
      <c r="C496" s="123"/>
      <c r="D496" s="123"/>
      <c r="E496" s="121" t="s">
        <v>914</v>
      </c>
      <c r="F496" s="178">
        <v>356</v>
      </c>
      <c r="G496" s="121" t="s">
        <v>1706</v>
      </c>
      <c r="H496" s="122">
        <v>1</v>
      </c>
    </row>
    <row r="497" spans="1:8">
      <c r="A497" s="123"/>
      <c r="B497" s="123"/>
      <c r="C497" s="123"/>
      <c r="D497" s="123"/>
      <c r="E497" s="121" t="s">
        <v>1930</v>
      </c>
      <c r="F497" s="178">
        <v>356</v>
      </c>
      <c r="G497" s="121" t="s">
        <v>1706</v>
      </c>
      <c r="H497" s="122">
        <v>1</v>
      </c>
    </row>
    <row r="498" spans="1:8">
      <c r="A498" s="123"/>
      <c r="B498" s="123"/>
      <c r="C498" s="123"/>
      <c r="D498" s="123"/>
      <c r="E498" s="121" t="s">
        <v>1880</v>
      </c>
      <c r="F498" s="178">
        <v>356</v>
      </c>
      <c r="G498" s="121" t="s">
        <v>1706</v>
      </c>
      <c r="H498" s="122">
        <v>1</v>
      </c>
    </row>
    <row r="499" spans="1:8">
      <c r="A499" s="123"/>
      <c r="B499" s="121" t="s">
        <v>334</v>
      </c>
      <c r="C499" s="121" t="s">
        <v>333</v>
      </c>
      <c r="D499" s="121" t="s">
        <v>891</v>
      </c>
      <c r="E499" s="121">
        <v>1</v>
      </c>
      <c r="F499" s="178">
        <v>763</v>
      </c>
      <c r="G499" s="121" t="s">
        <v>1706</v>
      </c>
      <c r="H499" s="122">
        <v>1</v>
      </c>
    </row>
    <row r="500" spans="1:8">
      <c r="A500" s="123"/>
      <c r="B500" s="123"/>
      <c r="C500" s="123"/>
      <c r="D500" s="123"/>
      <c r="E500" s="121" t="s">
        <v>1862</v>
      </c>
      <c r="F500" s="178">
        <v>763</v>
      </c>
      <c r="G500" s="121" t="s">
        <v>1706</v>
      </c>
      <c r="H500" s="122">
        <v>1</v>
      </c>
    </row>
    <row r="501" spans="1:8">
      <c r="A501" s="123"/>
      <c r="B501" s="123"/>
      <c r="C501" s="123"/>
      <c r="D501" s="123"/>
      <c r="E501" s="121" t="s">
        <v>914</v>
      </c>
      <c r="F501" s="178">
        <v>763</v>
      </c>
      <c r="G501" s="121" t="s">
        <v>1706</v>
      </c>
      <c r="H501" s="122">
        <v>1</v>
      </c>
    </row>
    <row r="502" spans="1:8">
      <c r="A502" s="123"/>
      <c r="B502" s="121" t="s">
        <v>400</v>
      </c>
      <c r="C502" s="121" t="s">
        <v>399</v>
      </c>
      <c r="D502" s="121" t="s">
        <v>891</v>
      </c>
      <c r="E502" s="121">
        <v>1</v>
      </c>
      <c r="F502" s="178">
        <v>1433</v>
      </c>
      <c r="G502" s="121" t="s">
        <v>1706</v>
      </c>
      <c r="H502" s="122">
        <v>8</v>
      </c>
    </row>
    <row r="503" spans="1:8">
      <c r="A503" s="123"/>
      <c r="B503" s="123"/>
      <c r="C503" s="123"/>
      <c r="D503" s="123"/>
      <c r="E503" s="121" t="s">
        <v>1862</v>
      </c>
      <c r="F503" s="178">
        <v>1433</v>
      </c>
      <c r="G503" s="121" t="s">
        <v>1706</v>
      </c>
      <c r="H503" s="122">
        <v>9</v>
      </c>
    </row>
    <row r="504" spans="1:8">
      <c r="A504" s="123"/>
      <c r="B504" s="123"/>
      <c r="C504" s="121" t="s">
        <v>470</v>
      </c>
      <c r="D504" s="121" t="s">
        <v>891</v>
      </c>
      <c r="E504" s="121" t="s">
        <v>1862</v>
      </c>
      <c r="F504" s="178">
        <v>1433</v>
      </c>
      <c r="G504" s="121" t="s">
        <v>1706</v>
      </c>
      <c r="H504" s="122">
        <v>1</v>
      </c>
    </row>
    <row r="505" spans="1:8">
      <c r="A505" s="123"/>
      <c r="B505" s="121" t="s">
        <v>346</v>
      </c>
      <c r="C505" s="121" t="s">
        <v>345</v>
      </c>
      <c r="D505" s="121" t="s">
        <v>891</v>
      </c>
      <c r="E505" s="121">
        <v>1</v>
      </c>
      <c r="F505" s="178">
        <v>839</v>
      </c>
      <c r="G505" s="121" t="s">
        <v>1706</v>
      </c>
      <c r="H505" s="122">
        <v>8</v>
      </c>
    </row>
    <row r="506" spans="1:8">
      <c r="A506" s="123"/>
      <c r="B506" s="123"/>
      <c r="C506" s="123"/>
      <c r="D506" s="123"/>
      <c r="E506" s="121">
        <v>2</v>
      </c>
      <c r="F506" s="178">
        <v>839</v>
      </c>
      <c r="G506" s="121" t="s">
        <v>1706</v>
      </c>
      <c r="H506" s="122">
        <v>1</v>
      </c>
    </row>
    <row r="507" spans="1:8">
      <c r="A507" s="123"/>
      <c r="B507" s="123"/>
      <c r="C507" s="123"/>
      <c r="D507" s="123"/>
      <c r="E507" s="121" t="s">
        <v>1862</v>
      </c>
      <c r="F507" s="178">
        <v>839</v>
      </c>
      <c r="G507" s="121" t="s">
        <v>1706</v>
      </c>
      <c r="H507" s="122">
        <v>10</v>
      </c>
    </row>
    <row r="508" spans="1:8">
      <c r="A508" s="123"/>
      <c r="B508" s="123"/>
      <c r="C508" s="123"/>
      <c r="D508" s="123"/>
      <c r="E508" s="121" t="s">
        <v>1901</v>
      </c>
      <c r="F508" s="178">
        <v>839</v>
      </c>
      <c r="G508" s="121" t="s">
        <v>1706</v>
      </c>
      <c r="H508" s="122">
        <v>1</v>
      </c>
    </row>
    <row r="509" spans="1:8">
      <c r="A509" s="123"/>
      <c r="B509" s="123"/>
      <c r="C509" s="123"/>
      <c r="D509" s="123"/>
      <c r="E509" s="121" t="s">
        <v>1952</v>
      </c>
      <c r="F509" s="178">
        <v>839</v>
      </c>
      <c r="G509" s="121" t="s">
        <v>1706</v>
      </c>
      <c r="H509" s="122">
        <v>1</v>
      </c>
    </row>
    <row r="510" spans="1:8">
      <c r="A510" s="123"/>
      <c r="B510" s="121" t="s">
        <v>1707</v>
      </c>
      <c r="C510" s="121" t="s">
        <v>245</v>
      </c>
      <c r="D510" s="121" t="s">
        <v>891</v>
      </c>
      <c r="E510" s="121" t="s">
        <v>1862</v>
      </c>
      <c r="F510" s="178">
        <v>1060</v>
      </c>
      <c r="G510" s="121" t="s">
        <v>1706</v>
      </c>
      <c r="H510" s="122">
        <v>1</v>
      </c>
    </row>
    <row r="511" spans="1:8">
      <c r="A511" s="123"/>
      <c r="B511" s="121" t="s">
        <v>687</v>
      </c>
      <c r="C511" s="121" t="s">
        <v>339</v>
      </c>
      <c r="D511" s="121" t="s">
        <v>891</v>
      </c>
      <c r="E511" s="121">
        <v>1</v>
      </c>
      <c r="F511" s="178">
        <v>873</v>
      </c>
      <c r="G511" s="121" t="s">
        <v>1706</v>
      </c>
      <c r="H511" s="122">
        <v>1</v>
      </c>
    </row>
    <row r="512" spans="1:8">
      <c r="A512" s="123"/>
      <c r="B512" s="123"/>
      <c r="C512" s="123"/>
      <c r="D512" s="123"/>
      <c r="E512" s="121" t="s">
        <v>1862</v>
      </c>
      <c r="F512" s="178">
        <v>873</v>
      </c>
      <c r="G512" s="121" t="s">
        <v>1706</v>
      </c>
      <c r="H512" s="122">
        <v>1</v>
      </c>
    </row>
    <row r="513" spans="1:8">
      <c r="A513" s="123"/>
      <c r="B513" s="123"/>
      <c r="C513" s="123"/>
      <c r="D513" s="123"/>
      <c r="E513" s="121" t="s">
        <v>914</v>
      </c>
      <c r="F513" s="178">
        <v>873</v>
      </c>
      <c r="G513" s="121" t="s">
        <v>1706</v>
      </c>
      <c r="H513" s="122">
        <v>1</v>
      </c>
    </row>
    <row r="514" spans="1:8">
      <c r="A514" s="123"/>
      <c r="B514" s="123"/>
      <c r="C514" s="121" t="s">
        <v>403</v>
      </c>
      <c r="D514" s="121" t="s">
        <v>891</v>
      </c>
      <c r="E514" s="121">
        <v>1</v>
      </c>
      <c r="F514" s="178">
        <v>873</v>
      </c>
      <c r="G514" s="121" t="s">
        <v>1706</v>
      </c>
      <c r="H514" s="122">
        <v>8</v>
      </c>
    </row>
    <row r="515" spans="1:8">
      <c r="A515" s="123"/>
      <c r="B515" s="123"/>
      <c r="C515" s="123"/>
      <c r="D515" s="123"/>
      <c r="E515" s="121" t="s">
        <v>1862</v>
      </c>
      <c r="F515" s="178">
        <v>873</v>
      </c>
      <c r="G515" s="121" t="s">
        <v>1706</v>
      </c>
      <c r="H515" s="122">
        <v>10</v>
      </c>
    </row>
    <row r="516" spans="1:8">
      <c r="A516" s="123"/>
      <c r="B516" s="121" t="s">
        <v>689</v>
      </c>
      <c r="C516" s="121" t="s">
        <v>404</v>
      </c>
      <c r="D516" s="121" t="s">
        <v>891</v>
      </c>
      <c r="E516" s="121">
        <v>1</v>
      </c>
      <c r="F516" s="178">
        <v>424</v>
      </c>
      <c r="G516" s="121" t="s">
        <v>1706</v>
      </c>
      <c r="H516" s="122">
        <v>8</v>
      </c>
    </row>
    <row r="517" spans="1:8">
      <c r="A517" s="123"/>
      <c r="B517" s="123"/>
      <c r="C517" s="123"/>
      <c r="D517" s="123"/>
      <c r="E517" s="121" t="s">
        <v>1862</v>
      </c>
      <c r="F517" s="178">
        <v>424</v>
      </c>
      <c r="G517" s="121" t="s">
        <v>1706</v>
      </c>
      <c r="H517" s="122">
        <v>10</v>
      </c>
    </row>
    <row r="518" spans="1:8">
      <c r="A518" s="123"/>
      <c r="B518" s="121" t="s">
        <v>398</v>
      </c>
      <c r="C518" s="121" t="s">
        <v>397</v>
      </c>
      <c r="D518" s="121" t="s">
        <v>916</v>
      </c>
      <c r="E518" s="121">
        <v>1</v>
      </c>
      <c r="F518" s="178">
        <v>24577</v>
      </c>
      <c r="G518" s="121" t="s">
        <v>1706</v>
      </c>
      <c r="H518" s="122">
        <v>8</v>
      </c>
    </row>
    <row r="519" spans="1:8">
      <c r="A519" s="123"/>
      <c r="B519" s="123"/>
      <c r="C519" s="123"/>
      <c r="D519" s="123"/>
      <c r="E519" s="121" t="s">
        <v>1862</v>
      </c>
      <c r="F519" s="178">
        <v>24577</v>
      </c>
      <c r="G519" s="121" t="s">
        <v>1706</v>
      </c>
      <c r="H519" s="122">
        <v>10</v>
      </c>
    </row>
    <row r="520" spans="1:8">
      <c r="A520" s="123"/>
      <c r="B520" s="121" t="s">
        <v>330</v>
      </c>
      <c r="C520" s="121" t="s">
        <v>329</v>
      </c>
      <c r="D520" s="121" t="s">
        <v>916</v>
      </c>
      <c r="E520" s="121">
        <v>1</v>
      </c>
      <c r="F520" s="178">
        <v>65763</v>
      </c>
      <c r="G520" s="121" t="s">
        <v>1706</v>
      </c>
      <c r="H520" s="122">
        <v>1</v>
      </c>
    </row>
    <row r="521" spans="1:8">
      <c r="A521" s="123"/>
      <c r="B521" s="123"/>
      <c r="C521" s="123"/>
      <c r="D521" s="123"/>
      <c r="E521" s="121" t="s">
        <v>1862</v>
      </c>
      <c r="F521" s="178">
        <v>65763</v>
      </c>
      <c r="G521" s="121" t="s">
        <v>1706</v>
      </c>
      <c r="H521" s="122">
        <v>1</v>
      </c>
    </row>
    <row r="522" spans="1:8">
      <c r="A522" s="123"/>
      <c r="B522" s="123"/>
      <c r="C522" s="123"/>
      <c r="D522" s="123"/>
      <c r="E522" s="121" t="s">
        <v>914</v>
      </c>
      <c r="F522" s="178">
        <v>65763</v>
      </c>
      <c r="G522" s="121" t="s">
        <v>1706</v>
      </c>
      <c r="H522" s="122">
        <v>1</v>
      </c>
    </row>
    <row r="523" spans="1:8">
      <c r="A523" s="121" t="s">
        <v>94</v>
      </c>
      <c r="B523" s="121" t="s">
        <v>93</v>
      </c>
      <c r="C523" s="121" t="s">
        <v>92</v>
      </c>
      <c r="D523" s="121" t="s">
        <v>891</v>
      </c>
      <c r="E523" s="121" t="s">
        <v>914</v>
      </c>
      <c r="F523" s="178">
        <v>0</v>
      </c>
      <c r="G523" s="121" t="s">
        <v>1735</v>
      </c>
      <c r="H523" s="122">
        <v>1</v>
      </c>
    </row>
    <row r="524" spans="1:8">
      <c r="A524" s="121" t="s">
        <v>865</v>
      </c>
      <c r="B524" s="121" t="s">
        <v>865</v>
      </c>
      <c r="C524" s="121" t="s">
        <v>794</v>
      </c>
      <c r="D524" s="121" t="s">
        <v>865</v>
      </c>
      <c r="E524" s="121" t="s">
        <v>865</v>
      </c>
      <c r="F524" s="178">
        <v>0</v>
      </c>
      <c r="G524" s="121" t="s">
        <v>865</v>
      </c>
      <c r="H524" s="122"/>
    </row>
    <row r="525" spans="1:8">
      <c r="A525" s="123"/>
      <c r="B525" s="123"/>
      <c r="C525" s="121" t="s">
        <v>1310</v>
      </c>
      <c r="D525" s="121" t="s">
        <v>865</v>
      </c>
      <c r="E525" s="121" t="s">
        <v>865</v>
      </c>
      <c r="F525" s="178">
        <v>0</v>
      </c>
      <c r="G525" s="121" t="s">
        <v>865</v>
      </c>
      <c r="H525" s="122"/>
    </row>
    <row r="526" spans="1:8">
      <c r="A526" s="123"/>
      <c r="B526" s="123"/>
      <c r="C526" s="121" t="s">
        <v>228</v>
      </c>
      <c r="D526" s="121" t="s">
        <v>865</v>
      </c>
      <c r="E526" s="121" t="s">
        <v>865</v>
      </c>
      <c r="F526" s="178">
        <v>0</v>
      </c>
      <c r="G526" s="121" t="s">
        <v>865</v>
      </c>
      <c r="H526" s="122"/>
    </row>
    <row r="527" spans="1:8">
      <c r="A527" s="123"/>
      <c r="B527" s="123"/>
      <c r="C527" s="121" t="s">
        <v>229</v>
      </c>
      <c r="D527" s="121" t="s">
        <v>865</v>
      </c>
      <c r="E527" s="121" t="s">
        <v>865</v>
      </c>
      <c r="F527" s="178">
        <v>0</v>
      </c>
      <c r="G527" s="121" t="s">
        <v>865</v>
      </c>
      <c r="H527" s="122"/>
    </row>
    <row r="528" spans="1:8">
      <c r="A528" s="123"/>
      <c r="B528" s="123"/>
      <c r="C528" s="121" t="s">
        <v>917</v>
      </c>
      <c r="D528" s="121" t="s">
        <v>865</v>
      </c>
      <c r="E528" s="121" t="s">
        <v>865</v>
      </c>
      <c r="F528" s="178">
        <v>0</v>
      </c>
      <c r="G528" s="121" t="s">
        <v>865</v>
      </c>
      <c r="H528" s="122"/>
    </row>
    <row r="529" spans="1:8">
      <c r="A529" s="123"/>
      <c r="B529" s="123"/>
      <c r="C529" s="121" t="s">
        <v>1514</v>
      </c>
      <c r="D529" s="121" t="s">
        <v>865</v>
      </c>
      <c r="E529" s="121" t="s">
        <v>865</v>
      </c>
      <c r="F529" s="178">
        <v>0</v>
      </c>
      <c r="G529" s="121" t="s">
        <v>865</v>
      </c>
      <c r="H529" s="122"/>
    </row>
    <row r="530" spans="1:8">
      <c r="A530" s="123"/>
      <c r="B530" s="123"/>
      <c r="C530" s="121" t="s">
        <v>405</v>
      </c>
      <c r="D530" s="121" t="s">
        <v>865</v>
      </c>
      <c r="E530" s="121" t="s">
        <v>865</v>
      </c>
      <c r="F530" s="178">
        <v>0</v>
      </c>
      <c r="G530" s="121" t="s">
        <v>865</v>
      </c>
      <c r="H530" s="122"/>
    </row>
    <row r="531" spans="1:8">
      <c r="A531" s="123"/>
      <c r="B531" s="123"/>
      <c r="C531" s="121" t="s">
        <v>1350</v>
      </c>
      <c r="D531" s="121" t="s">
        <v>865</v>
      </c>
      <c r="E531" s="121" t="s">
        <v>865</v>
      </c>
      <c r="F531" s="178">
        <v>0</v>
      </c>
      <c r="G531" s="121" t="s">
        <v>865</v>
      </c>
      <c r="H531" s="122"/>
    </row>
    <row r="532" spans="1:8">
      <c r="A532" s="123"/>
      <c r="B532" s="123"/>
      <c r="C532" s="121" t="s">
        <v>1290</v>
      </c>
      <c r="D532" s="121" t="s">
        <v>865</v>
      </c>
      <c r="E532" s="121" t="s">
        <v>865</v>
      </c>
      <c r="F532" s="178">
        <v>0</v>
      </c>
      <c r="G532" s="121" t="s">
        <v>865</v>
      </c>
      <c r="H532" s="122"/>
    </row>
    <row r="533" spans="1:8">
      <c r="A533" s="123"/>
      <c r="B533" s="123"/>
      <c r="C533" s="121" t="s">
        <v>407</v>
      </c>
      <c r="D533" s="121" t="s">
        <v>865</v>
      </c>
      <c r="E533" s="121" t="s">
        <v>865</v>
      </c>
      <c r="F533" s="178">
        <v>0</v>
      </c>
      <c r="G533" s="121" t="s">
        <v>865</v>
      </c>
      <c r="H533" s="122"/>
    </row>
    <row r="534" spans="1:8">
      <c r="A534" s="123"/>
      <c r="B534" s="123"/>
      <c r="C534" s="121" t="s">
        <v>151</v>
      </c>
      <c r="D534" s="121" t="s">
        <v>865</v>
      </c>
      <c r="E534" s="121" t="s">
        <v>865</v>
      </c>
      <c r="F534" s="178">
        <v>0</v>
      </c>
      <c r="G534" s="121" t="s">
        <v>865</v>
      </c>
      <c r="H534" s="122"/>
    </row>
    <row r="535" spans="1:8">
      <c r="A535" s="123"/>
      <c r="B535" s="123"/>
      <c r="C535" s="121" t="s">
        <v>1515</v>
      </c>
      <c r="D535" s="121" t="s">
        <v>865</v>
      </c>
      <c r="E535" s="121" t="s">
        <v>865</v>
      </c>
      <c r="F535" s="178">
        <v>0</v>
      </c>
      <c r="G535" s="121" t="s">
        <v>865</v>
      </c>
      <c r="H535" s="122"/>
    </row>
    <row r="536" spans="1:8">
      <c r="A536" s="123"/>
      <c r="B536" s="123"/>
      <c r="C536" s="121" t="s">
        <v>408</v>
      </c>
      <c r="D536" s="121" t="s">
        <v>865</v>
      </c>
      <c r="E536" s="121" t="s">
        <v>865</v>
      </c>
      <c r="F536" s="178">
        <v>0</v>
      </c>
      <c r="G536" s="121" t="s">
        <v>865</v>
      </c>
      <c r="H536" s="122"/>
    </row>
    <row r="537" spans="1:8">
      <c r="A537" s="123"/>
      <c r="B537" s="123"/>
      <c r="C537" s="121" t="s">
        <v>152</v>
      </c>
      <c r="D537" s="121" t="s">
        <v>865</v>
      </c>
      <c r="E537" s="121" t="s">
        <v>865</v>
      </c>
      <c r="F537" s="178">
        <v>0</v>
      </c>
      <c r="G537" s="121" t="s">
        <v>865</v>
      </c>
      <c r="H537" s="122"/>
    </row>
    <row r="538" spans="1:8">
      <c r="A538" s="123"/>
      <c r="B538" s="123"/>
      <c r="C538" s="121" t="s">
        <v>1516</v>
      </c>
      <c r="D538" s="121" t="s">
        <v>865</v>
      </c>
      <c r="E538" s="121" t="s">
        <v>865</v>
      </c>
      <c r="F538" s="178">
        <v>0</v>
      </c>
      <c r="G538" s="121" t="s">
        <v>865</v>
      </c>
      <c r="H538" s="122"/>
    </row>
    <row r="539" spans="1:8">
      <c r="A539" s="123"/>
      <c r="B539" s="123"/>
      <c r="C539" s="121" t="s">
        <v>409</v>
      </c>
      <c r="D539" s="121" t="s">
        <v>865</v>
      </c>
      <c r="E539" s="121" t="s">
        <v>865</v>
      </c>
      <c r="F539" s="178">
        <v>0</v>
      </c>
      <c r="G539" s="121" t="s">
        <v>865</v>
      </c>
      <c r="H539" s="122"/>
    </row>
    <row r="540" spans="1:8">
      <c r="A540" s="123"/>
      <c r="B540" s="123"/>
      <c r="C540" s="121" t="s">
        <v>153</v>
      </c>
      <c r="D540" s="121" t="s">
        <v>865</v>
      </c>
      <c r="E540" s="121" t="s">
        <v>865</v>
      </c>
      <c r="F540" s="178">
        <v>0</v>
      </c>
      <c r="G540" s="121" t="s">
        <v>865</v>
      </c>
      <c r="H540" s="122"/>
    </row>
    <row r="541" spans="1:8">
      <c r="A541" s="123"/>
      <c r="B541" s="123"/>
      <c r="C541" s="121" t="s">
        <v>1517</v>
      </c>
      <c r="D541" s="121" t="s">
        <v>865</v>
      </c>
      <c r="E541" s="121" t="s">
        <v>865</v>
      </c>
      <c r="F541" s="178">
        <v>0</v>
      </c>
      <c r="G541" s="121" t="s">
        <v>865</v>
      </c>
      <c r="H541" s="122"/>
    </row>
    <row r="542" spans="1:8">
      <c r="A542" s="123"/>
      <c r="B542" s="123"/>
      <c r="C542" s="121" t="s">
        <v>410</v>
      </c>
      <c r="D542" s="121" t="s">
        <v>865</v>
      </c>
      <c r="E542" s="121" t="s">
        <v>865</v>
      </c>
      <c r="F542" s="178">
        <v>0</v>
      </c>
      <c r="G542" s="121" t="s">
        <v>865</v>
      </c>
      <c r="H542" s="122"/>
    </row>
    <row r="543" spans="1:8">
      <c r="A543" s="123"/>
      <c r="B543" s="123"/>
      <c r="C543" s="121" t="s">
        <v>154</v>
      </c>
      <c r="D543" s="121" t="s">
        <v>865</v>
      </c>
      <c r="E543" s="121" t="s">
        <v>865</v>
      </c>
      <c r="F543" s="178">
        <v>0</v>
      </c>
      <c r="G543" s="121" t="s">
        <v>865</v>
      </c>
      <c r="H543" s="122"/>
    </row>
    <row r="544" spans="1:8">
      <c r="A544" s="123"/>
      <c r="B544" s="123"/>
      <c r="C544" s="121" t="s">
        <v>1518</v>
      </c>
      <c r="D544" s="121" t="s">
        <v>865</v>
      </c>
      <c r="E544" s="121" t="s">
        <v>865</v>
      </c>
      <c r="F544" s="178">
        <v>0</v>
      </c>
      <c r="G544" s="121" t="s">
        <v>865</v>
      </c>
      <c r="H544" s="122"/>
    </row>
    <row r="545" spans="1:8">
      <c r="A545" s="123"/>
      <c r="B545" s="123"/>
      <c r="C545" s="121" t="s">
        <v>411</v>
      </c>
      <c r="D545" s="121" t="s">
        <v>865</v>
      </c>
      <c r="E545" s="121" t="s">
        <v>865</v>
      </c>
      <c r="F545" s="178">
        <v>0</v>
      </c>
      <c r="G545" s="121" t="s">
        <v>865</v>
      </c>
      <c r="H545" s="122"/>
    </row>
    <row r="546" spans="1:8">
      <c r="A546" s="123"/>
      <c r="B546" s="123"/>
      <c r="C546" s="121" t="s">
        <v>155</v>
      </c>
      <c r="D546" s="121" t="s">
        <v>865</v>
      </c>
      <c r="E546" s="121" t="s">
        <v>865</v>
      </c>
      <c r="F546" s="178">
        <v>0</v>
      </c>
      <c r="G546" s="121" t="s">
        <v>865</v>
      </c>
      <c r="H546" s="122"/>
    </row>
    <row r="547" spans="1:8">
      <c r="A547" s="123"/>
      <c r="B547" s="123"/>
      <c r="C547" s="121" t="s">
        <v>1298</v>
      </c>
      <c r="D547" s="121" t="s">
        <v>865</v>
      </c>
      <c r="E547" s="121" t="s">
        <v>865</v>
      </c>
      <c r="F547" s="178">
        <v>0</v>
      </c>
      <c r="G547" s="121" t="s">
        <v>865</v>
      </c>
      <c r="H547" s="122"/>
    </row>
    <row r="548" spans="1:8">
      <c r="A548" s="123"/>
      <c r="B548" s="123"/>
      <c r="C548" s="121" t="s">
        <v>412</v>
      </c>
      <c r="D548" s="121" t="s">
        <v>865</v>
      </c>
      <c r="E548" s="121" t="s">
        <v>865</v>
      </c>
      <c r="F548" s="178">
        <v>0</v>
      </c>
      <c r="G548" s="121" t="s">
        <v>865</v>
      </c>
      <c r="H548" s="122"/>
    </row>
    <row r="549" spans="1:8">
      <c r="A549" s="123"/>
      <c r="B549" s="123"/>
      <c r="C549" s="121" t="s">
        <v>162</v>
      </c>
      <c r="D549" s="121" t="s">
        <v>865</v>
      </c>
      <c r="E549" s="121" t="s">
        <v>865</v>
      </c>
      <c r="F549" s="178">
        <v>0</v>
      </c>
      <c r="G549" s="121" t="s">
        <v>865</v>
      </c>
      <c r="H549" s="122"/>
    </row>
    <row r="550" spans="1:8">
      <c r="A550" s="123"/>
      <c r="B550" s="123"/>
      <c r="C550" s="121" t="s">
        <v>1699</v>
      </c>
      <c r="D550" s="121" t="s">
        <v>865</v>
      </c>
      <c r="E550" s="121" t="s">
        <v>865</v>
      </c>
      <c r="F550" s="178">
        <v>0</v>
      </c>
      <c r="G550" s="121" t="s">
        <v>865</v>
      </c>
      <c r="H550" s="122"/>
    </row>
    <row r="551" spans="1:8">
      <c r="A551" s="123"/>
      <c r="B551" s="123"/>
      <c r="C551" s="121" t="s">
        <v>538</v>
      </c>
      <c r="D551" s="121" t="s">
        <v>865</v>
      </c>
      <c r="E551" s="121" t="s">
        <v>865</v>
      </c>
      <c r="F551" s="178">
        <v>0</v>
      </c>
      <c r="G551" s="121" t="s">
        <v>865</v>
      </c>
      <c r="H551" s="122"/>
    </row>
    <row r="552" spans="1:8">
      <c r="A552" s="123"/>
      <c r="B552" s="123"/>
      <c r="C552" s="121" t="s">
        <v>164</v>
      </c>
      <c r="D552" s="121" t="s">
        <v>865</v>
      </c>
      <c r="E552" s="121" t="s">
        <v>865</v>
      </c>
      <c r="F552" s="178">
        <v>0</v>
      </c>
      <c r="G552" s="121" t="s">
        <v>865</v>
      </c>
      <c r="H552" s="122"/>
    </row>
    <row r="553" spans="1:8">
      <c r="A553" s="123"/>
      <c r="B553" s="123"/>
      <c r="C553" s="121" t="s">
        <v>1700</v>
      </c>
      <c r="D553" s="121" t="s">
        <v>865</v>
      </c>
      <c r="E553" s="121" t="s">
        <v>865</v>
      </c>
      <c r="F553" s="178">
        <v>0</v>
      </c>
      <c r="G553" s="121" t="s">
        <v>865</v>
      </c>
      <c r="H553" s="122"/>
    </row>
    <row r="554" spans="1:8">
      <c r="A554" s="123"/>
      <c r="B554" s="123"/>
      <c r="C554" s="121" t="s">
        <v>1433</v>
      </c>
      <c r="D554" s="121" t="s">
        <v>865</v>
      </c>
      <c r="E554" s="121" t="s">
        <v>865</v>
      </c>
      <c r="F554" s="178">
        <v>0</v>
      </c>
      <c r="G554" s="121" t="s">
        <v>865</v>
      </c>
      <c r="H554" s="122"/>
    </row>
    <row r="555" spans="1:8">
      <c r="A555" s="123"/>
      <c r="B555" s="123"/>
      <c r="C555" s="121" t="s">
        <v>1434</v>
      </c>
      <c r="D555" s="121" t="s">
        <v>865</v>
      </c>
      <c r="E555" s="121" t="s">
        <v>865</v>
      </c>
      <c r="F555" s="178">
        <v>0</v>
      </c>
      <c r="G555" s="121" t="s">
        <v>865</v>
      </c>
      <c r="H555" s="122"/>
    </row>
    <row r="556" spans="1:8">
      <c r="A556" s="123"/>
      <c r="B556" s="123"/>
      <c r="C556" s="121" t="s">
        <v>1439</v>
      </c>
      <c r="D556" s="121" t="s">
        <v>865</v>
      </c>
      <c r="E556" s="121" t="s">
        <v>865</v>
      </c>
      <c r="F556" s="178">
        <v>0</v>
      </c>
      <c r="G556" s="121" t="s">
        <v>865</v>
      </c>
      <c r="H556" s="122"/>
    </row>
    <row r="557" spans="1:8">
      <c r="A557" s="123"/>
      <c r="B557" s="123"/>
      <c r="C557" s="121" t="s">
        <v>1440</v>
      </c>
      <c r="D557" s="121" t="s">
        <v>865</v>
      </c>
      <c r="E557" s="121" t="s">
        <v>865</v>
      </c>
      <c r="F557" s="178">
        <v>0</v>
      </c>
      <c r="G557" s="121" t="s">
        <v>865</v>
      </c>
      <c r="H557" s="122"/>
    </row>
    <row r="558" spans="1:8">
      <c r="A558" s="123"/>
      <c r="B558" s="123"/>
      <c r="C558" s="121" t="s">
        <v>1445</v>
      </c>
      <c r="D558" s="121" t="s">
        <v>865</v>
      </c>
      <c r="E558" s="121" t="s">
        <v>865</v>
      </c>
      <c r="F558" s="178">
        <v>0</v>
      </c>
      <c r="G558" s="121" t="s">
        <v>865</v>
      </c>
      <c r="H558" s="122"/>
    </row>
    <row r="559" spans="1:8">
      <c r="A559" s="123"/>
      <c r="B559" s="123"/>
      <c r="C559" s="121" t="s">
        <v>1437</v>
      </c>
      <c r="D559" s="121" t="s">
        <v>865</v>
      </c>
      <c r="E559" s="121" t="s">
        <v>865</v>
      </c>
      <c r="F559" s="178">
        <v>0</v>
      </c>
      <c r="G559" s="121" t="s">
        <v>865</v>
      </c>
      <c r="H559" s="122"/>
    </row>
    <row r="560" spans="1:8">
      <c r="A560" s="123"/>
      <c r="B560" s="123"/>
      <c r="C560" s="121" t="s">
        <v>1432</v>
      </c>
      <c r="D560" s="121" t="s">
        <v>865</v>
      </c>
      <c r="E560" s="121" t="s">
        <v>865</v>
      </c>
      <c r="F560" s="178">
        <v>0</v>
      </c>
      <c r="G560" s="121" t="s">
        <v>865</v>
      </c>
      <c r="H560" s="122"/>
    </row>
    <row r="561" spans="1:8">
      <c r="A561" s="123"/>
      <c r="B561" s="123"/>
      <c r="C561" s="121" t="s">
        <v>1441</v>
      </c>
      <c r="D561" s="121" t="s">
        <v>865</v>
      </c>
      <c r="E561" s="121" t="s">
        <v>865</v>
      </c>
      <c r="F561" s="178">
        <v>0</v>
      </c>
      <c r="G561" s="121" t="s">
        <v>865</v>
      </c>
      <c r="H561" s="122"/>
    </row>
    <row r="562" spans="1:8">
      <c r="A562" s="123"/>
      <c r="B562" s="123"/>
      <c r="C562" s="121" t="s">
        <v>1442</v>
      </c>
      <c r="D562" s="121" t="s">
        <v>865</v>
      </c>
      <c r="E562" s="121" t="s">
        <v>865</v>
      </c>
      <c r="F562" s="178">
        <v>0</v>
      </c>
      <c r="G562" s="121" t="s">
        <v>865</v>
      </c>
      <c r="H562" s="122"/>
    </row>
    <row r="563" spans="1:8">
      <c r="A563" s="123"/>
      <c r="B563" s="123"/>
      <c r="C563" s="121" t="s">
        <v>1438</v>
      </c>
      <c r="D563" s="121" t="s">
        <v>865</v>
      </c>
      <c r="E563" s="121" t="s">
        <v>865</v>
      </c>
      <c r="F563" s="178">
        <v>0</v>
      </c>
      <c r="G563" s="121" t="s">
        <v>865</v>
      </c>
      <c r="H563" s="122"/>
    </row>
    <row r="564" spans="1:8">
      <c r="A564" s="123"/>
      <c r="B564" s="123"/>
      <c r="C564" s="121" t="s">
        <v>1435</v>
      </c>
      <c r="D564" s="121" t="s">
        <v>865</v>
      </c>
      <c r="E564" s="121" t="s">
        <v>865</v>
      </c>
      <c r="F564" s="178">
        <v>0</v>
      </c>
      <c r="G564" s="121" t="s">
        <v>865</v>
      </c>
      <c r="H564" s="122"/>
    </row>
    <row r="565" spans="1:8">
      <c r="A565" s="123"/>
      <c r="B565" s="123"/>
      <c r="C565" s="121" t="s">
        <v>1436</v>
      </c>
      <c r="D565" s="121" t="s">
        <v>865</v>
      </c>
      <c r="E565" s="121" t="s">
        <v>865</v>
      </c>
      <c r="F565" s="178">
        <v>0</v>
      </c>
      <c r="G565" s="121" t="s">
        <v>865</v>
      </c>
      <c r="H565" s="122"/>
    </row>
    <row r="566" spans="1:8">
      <c r="A566" s="123"/>
      <c r="B566" s="123"/>
      <c r="C566" s="121" t="s">
        <v>1443</v>
      </c>
      <c r="D566" s="121" t="s">
        <v>865</v>
      </c>
      <c r="E566" s="121" t="s">
        <v>865</v>
      </c>
      <c r="F566" s="178">
        <v>0</v>
      </c>
      <c r="G566" s="121" t="s">
        <v>865</v>
      </c>
      <c r="H566" s="122"/>
    </row>
    <row r="567" spans="1:8">
      <c r="A567" s="123"/>
      <c r="B567" s="123"/>
      <c r="C567" s="121" t="s">
        <v>1444</v>
      </c>
      <c r="D567" s="121" t="s">
        <v>865</v>
      </c>
      <c r="E567" s="121" t="s">
        <v>865</v>
      </c>
      <c r="F567" s="178">
        <v>0</v>
      </c>
      <c r="G567" s="121" t="s">
        <v>865</v>
      </c>
      <c r="H567" s="122"/>
    </row>
    <row r="568" spans="1:8">
      <c r="A568" s="123"/>
      <c r="B568" s="123"/>
      <c r="C568" s="121" t="s">
        <v>1446</v>
      </c>
      <c r="D568" s="121" t="s">
        <v>865</v>
      </c>
      <c r="E568" s="121" t="s">
        <v>865</v>
      </c>
      <c r="F568" s="178">
        <v>0</v>
      </c>
      <c r="G568" s="121" t="s">
        <v>865</v>
      </c>
      <c r="H568" s="122"/>
    </row>
    <row r="569" spans="1:8">
      <c r="A569" s="123"/>
      <c r="B569" s="123"/>
      <c r="C569" s="121" t="s">
        <v>539</v>
      </c>
      <c r="D569" s="121" t="s">
        <v>865</v>
      </c>
      <c r="E569" s="121" t="s">
        <v>865</v>
      </c>
      <c r="F569" s="178">
        <v>0</v>
      </c>
      <c r="G569" s="121" t="s">
        <v>865</v>
      </c>
      <c r="H569" s="122"/>
    </row>
    <row r="570" spans="1:8">
      <c r="A570" s="123"/>
      <c r="B570" s="123"/>
      <c r="C570" s="121" t="s">
        <v>173</v>
      </c>
      <c r="D570" s="121" t="s">
        <v>865</v>
      </c>
      <c r="E570" s="121" t="s">
        <v>865</v>
      </c>
      <c r="F570" s="178">
        <v>0</v>
      </c>
      <c r="G570" s="121" t="s">
        <v>865</v>
      </c>
      <c r="H570" s="122"/>
    </row>
    <row r="571" spans="1:8">
      <c r="A571" s="123"/>
      <c r="B571" s="123"/>
      <c r="C571" s="121" t="s">
        <v>1701</v>
      </c>
      <c r="D571" s="121" t="s">
        <v>865</v>
      </c>
      <c r="E571" s="121" t="s">
        <v>865</v>
      </c>
      <c r="F571" s="178">
        <v>0</v>
      </c>
      <c r="G571" s="121" t="s">
        <v>865</v>
      </c>
      <c r="H571" s="122"/>
    </row>
    <row r="572" spans="1:8">
      <c r="A572" s="123"/>
      <c r="B572" s="123"/>
      <c r="C572" s="121" t="s">
        <v>540</v>
      </c>
      <c r="D572" s="121" t="s">
        <v>865</v>
      </c>
      <c r="E572" s="121" t="s">
        <v>865</v>
      </c>
      <c r="F572" s="178">
        <v>0</v>
      </c>
      <c r="G572" s="121" t="s">
        <v>865</v>
      </c>
      <c r="H572" s="122"/>
    </row>
    <row r="573" spans="1:8">
      <c r="A573" s="123"/>
      <c r="B573" s="123"/>
      <c r="C573" s="121" t="s">
        <v>485</v>
      </c>
      <c r="D573" s="121" t="s">
        <v>865</v>
      </c>
      <c r="E573" s="121" t="s">
        <v>865</v>
      </c>
      <c r="F573" s="178">
        <v>0</v>
      </c>
      <c r="G573" s="121" t="s">
        <v>865</v>
      </c>
      <c r="H573" s="122"/>
    </row>
    <row r="574" spans="1:8">
      <c r="A574" s="123"/>
      <c r="B574" s="123"/>
      <c r="C574" s="121" t="s">
        <v>436</v>
      </c>
      <c r="D574" s="121" t="s">
        <v>865</v>
      </c>
      <c r="E574" s="121" t="s">
        <v>865</v>
      </c>
      <c r="F574" s="178">
        <v>0</v>
      </c>
      <c r="G574" s="121" t="s">
        <v>865</v>
      </c>
      <c r="H574" s="122"/>
    </row>
    <row r="575" spans="1:8">
      <c r="A575" s="123"/>
      <c r="B575" s="123"/>
      <c r="C575" s="121" t="s">
        <v>435</v>
      </c>
      <c r="D575" s="121" t="s">
        <v>865</v>
      </c>
      <c r="E575" s="121" t="s">
        <v>865</v>
      </c>
      <c r="F575" s="178">
        <v>0</v>
      </c>
      <c r="G575" s="121" t="s">
        <v>865</v>
      </c>
      <c r="H575" s="122"/>
    </row>
    <row r="576" spans="1:8">
      <c r="A576" s="123"/>
      <c r="B576" s="123"/>
      <c r="C576" s="121" t="s">
        <v>976</v>
      </c>
      <c r="D576" s="121" t="s">
        <v>865</v>
      </c>
      <c r="E576" s="121" t="s">
        <v>865</v>
      </c>
      <c r="F576" s="178">
        <v>0</v>
      </c>
      <c r="G576" s="121" t="s">
        <v>865</v>
      </c>
      <c r="H576" s="122"/>
    </row>
    <row r="577" spans="1:8">
      <c r="A577" s="123"/>
      <c r="B577" s="123"/>
      <c r="C577" s="121" t="s">
        <v>1303</v>
      </c>
      <c r="D577" s="121" t="s">
        <v>865</v>
      </c>
      <c r="E577" s="121" t="s">
        <v>865</v>
      </c>
      <c r="F577" s="178">
        <v>0</v>
      </c>
      <c r="G577" s="121" t="s">
        <v>865</v>
      </c>
      <c r="H577" s="122"/>
    </row>
    <row r="578" spans="1:8">
      <c r="A578" s="123"/>
      <c r="B578" s="123"/>
      <c r="C578" s="121" t="s">
        <v>1424</v>
      </c>
      <c r="D578" s="121" t="s">
        <v>865</v>
      </c>
      <c r="E578" s="121" t="s">
        <v>865</v>
      </c>
      <c r="F578" s="178">
        <v>0</v>
      </c>
      <c r="G578" s="121" t="s">
        <v>865</v>
      </c>
      <c r="H578" s="122"/>
    </row>
    <row r="579" spans="1:8">
      <c r="A579" s="123"/>
      <c r="B579" s="123"/>
      <c r="C579" s="121" t="s">
        <v>282</v>
      </c>
      <c r="D579" s="121" t="s">
        <v>865</v>
      </c>
      <c r="E579" s="121" t="s">
        <v>865</v>
      </c>
      <c r="F579" s="178">
        <v>0</v>
      </c>
      <c r="G579" s="121" t="s">
        <v>865</v>
      </c>
      <c r="H579" s="122"/>
    </row>
    <row r="580" spans="1:8">
      <c r="A580" s="123"/>
      <c r="B580" s="123"/>
      <c r="C580" s="121" t="s">
        <v>195</v>
      </c>
      <c r="D580" s="121" t="s">
        <v>865</v>
      </c>
      <c r="E580" s="121" t="s">
        <v>865</v>
      </c>
      <c r="F580" s="178">
        <v>0</v>
      </c>
      <c r="G580" s="121" t="s">
        <v>865</v>
      </c>
      <c r="H580" s="122"/>
    </row>
    <row r="581" spans="1:8">
      <c r="A581" s="123"/>
      <c r="B581" s="123"/>
      <c r="C581" s="121" t="s">
        <v>1702</v>
      </c>
      <c r="D581" s="121" t="s">
        <v>865</v>
      </c>
      <c r="E581" s="121" t="s">
        <v>865</v>
      </c>
      <c r="F581" s="178">
        <v>0</v>
      </c>
      <c r="G581" s="121" t="s">
        <v>865</v>
      </c>
      <c r="H581" s="122"/>
    </row>
    <row r="582" spans="1:8">
      <c r="A582" s="123"/>
      <c r="B582" s="123"/>
      <c r="C582" s="121" t="s">
        <v>541</v>
      </c>
      <c r="D582" s="121" t="s">
        <v>865</v>
      </c>
      <c r="E582" s="121" t="s">
        <v>865</v>
      </c>
      <c r="F582" s="178">
        <v>0</v>
      </c>
      <c r="G582" s="121" t="s">
        <v>865</v>
      </c>
      <c r="H582" s="122"/>
    </row>
    <row r="583" spans="1:8">
      <c r="A583" s="123"/>
      <c r="B583" s="123"/>
      <c r="C583" s="121" t="s">
        <v>199</v>
      </c>
      <c r="D583" s="121" t="s">
        <v>865</v>
      </c>
      <c r="E583" s="121" t="s">
        <v>865</v>
      </c>
      <c r="F583" s="178">
        <v>0</v>
      </c>
      <c r="G583" s="121" t="s">
        <v>865</v>
      </c>
      <c r="H583" s="122"/>
    </row>
    <row r="584" spans="1:8">
      <c r="A584" s="123"/>
      <c r="B584" s="123"/>
      <c r="C584" s="121" t="s">
        <v>1703</v>
      </c>
      <c r="D584" s="121" t="s">
        <v>865</v>
      </c>
      <c r="E584" s="121" t="s">
        <v>865</v>
      </c>
      <c r="F584" s="178">
        <v>0</v>
      </c>
      <c r="G584" s="121" t="s">
        <v>865</v>
      </c>
      <c r="H584" s="122"/>
    </row>
    <row r="585" spans="1:8">
      <c r="A585" s="123"/>
      <c r="B585" s="123"/>
      <c r="C585" s="121" t="s">
        <v>542</v>
      </c>
      <c r="D585" s="121" t="s">
        <v>865</v>
      </c>
      <c r="E585" s="121" t="s">
        <v>865</v>
      </c>
      <c r="F585" s="178">
        <v>0</v>
      </c>
      <c r="G585" s="121" t="s">
        <v>865</v>
      </c>
      <c r="H585" s="122"/>
    </row>
    <row r="586" spans="1:8">
      <c r="A586" s="123"/>
      <c r="B586" s="123"/>
      <c r="C586" s="121" t="s">
        <v>444</v>
      </c>
      <c r="D586" s="121" t="s">
        <v>865</v>
      </c>
      <c r="E586" s="121" t="s">
        <v>865</v>
      </c>
      <c r="F586" s="178">
        <v>0</v>
      </c>
      <c r="G586" s="121" t="s">
        <v>865</v>
      </c>
      <c r="H586" s="122"/>
    </row>
    <row r="587" spans="1:8">
      <c r="A587" s="123"/>
      <c r="B587" s="123"/>
      <c r="C587" s="121" t="s">
        <v>414</v>
      </c>
      <c r="D587" s="121" t="s">
        <v>865</v>
      </c>
      <c r="E587" s="121" t="s">
        <v>865</v>
      </c>
      <c r="F587" s="178">
        <v>0</v>
      </c>
      <c r="G587" s="121" t="s">
        <v>865</v>
      </c>
      <c r="H587" s="122"/>
    </row>
    <row r="588" spans="1:8">
      <c r="A588" s="123"/>
      <c r="B588" s="123"/>
      <c r="C588" s="121" t="s">
        <v>975</v>
      </c>
      <c r="D588" s="121" t="s">
        <v>865</v>
      </c>
      <c r="E588" s="121" t="s">
        <v>865</v>
      </c>
      <c r="F588" s="178">
        <v>0</v>
      </c>
      <c r="G588" s="121" t="s">
        <v>865</v>
      </c>
      <c r="H588" s="122"/>
    </row>
    <row r="589" spans="1:8">
      <c r="A589" s="123"/>
      <c r="B589" s="123"/>
      <c r="C589" s="121" t="s">
        <v>1414</v>
      </c>
      <c r="D589" s="121" t="s">
        <v>865</v>
      </c>
      <c r="E589" s="121" t="s">
        <v>865</v>
      </c>
      <c r="F589" s="178">
        <v>0</v>
      </c>
      <c r="G589" s="121" t="s">
        <v>865</v>
      </c>
      <c r="H589" s="122"/>
    </row>
    <row r="590" spans="1:8">
      <c r="A590" s="123"/>
      <c r="B590" s="123"/>
      <c r="C590" s="121" t="s">
        <v>456</v>
      </c>
      <c r="D590" s="121" t="s">
        <v>865</v>
      </c>
      <c r="E590" s="121" t="s">
        <v>865</v>
      </c>
      <c r="F590" s="178">
        <v>0</v>
      </c>
      <c r="G590" s="121" t="s">
        <v>865</v>
      </c>
      <c r="H590" s="122"/>
    </row>
    <row r="591" spans="1:8">
      <c r="A591" s="123"/>
      <c r="B591" s="123"/>
      <c r="C591" s="121" t="s">
        <v>974</v>
      </c>
      <c r="D591" s="121" t="s">
        <v>865</v>
      </c>
      <c r="E591" s="121" t="s">
        <v>865</v>
      </c>
      <c r="F591" s="178">
        <v>0</v>
      </c>
      <c r="G591" s="121" t="s">
        <v>865</v>
      </c>
      <c r="H591" s="122"/>
    </row>
    <row r="592" spans="1:8">
      <c r="A592" s="123"/>
      <c r="B592" s="123"/>
      <c r="C592" s="121" t="s">
        <v>1416</v>
      </c>
      <c r="D592" s="121" t="s">
        <v>865</v>
      </c>
      <c r="E592" s="121" t="s">
        <v>865</v>
      </c>
      <c r="F592" s="178">
        <v>0</v>
      </c>
      <c r="G592" s="121" t="s">
        <v>865</v>
      </c>
      <c r="H592" s="122"/>
    </row>
    <row r="593" spans="1:8">
      <c r="A593" s="123"/>
      <c r="B593" s="123"/>
      <c r="C593" s="121" t="s">
        <v>528</v>
      </c>
      <c r="D593" s="121" t="s">
        <v>865</v>
      </c>
      <c r="E593" s="121" t="s">
        <v>865</v>
      </c>
      <c r="F593" s="178">
        <v>0</v>
      </c>
      <c r="G593" s="121" t="s">
        <v>865</v>
      </c>
      <c r="H593" s="122"/>
    </row>
    <row r="594" spans="1:8">
      <c r="A594" s="123"/>
      <c r="B594" s="123"/>
      <c r="C594" s="121" t="s">
        <v>973</v>
      </c>
      <c r="D594" s="121" t="s">
        <v>865</v>
      </c>
      <c r="E594" s="121" t="s">
        <v>865</v>
      </c>
      <c r="F594" s="178">
        <v>0</v>
      </c>
      <c r="G594" s="121" t="s">
        <v>865</v>
      </c>
      <c r="H594" s="122"/>
    </row>
    <row r="595" spans="1:8">
      <c r="A595" s="123"/>
      <c r="B595" s="123"/>
      <c r="C595" s="121" t="s">
        <v>1418</v>
      </c>
      <c r="D595" s="121" t="s">
        <v>865</v>
      </c>
      <c r="E595" s="121" t="s">
        <v>865</v>
      </c>
      <c r="F595" s="178">
        <v>0</v>
      </c>
      <c r="G595" s="121" t="s">
        <v>865</v>
      </c>
      <c r="H595" s="122"/>
    </row>
    <row r="596" spans="1:8">
      <c r="A596" s="123"/>
      <c r="B596" s="123"/>
      <c r="C596" s="121" t="s">
        <v>457</v>
      </c>
      <c r="D596" s="121" t="s">
        <v>865</v>
      </c>
      <c r="E596" s="121" t="s">
        <v>865</v>
      </c>
      <c r="F596" s="178">
        <v>0</v>
      </c>
      <c r="G596" s="121" t="s">
        <v>865</v>
      </c>
      <c r="H596" s="122"/>
    </row>
    <row r="597" spans="1:8">
      <c r="A597" s="123"/>
      <c r="B597" s="123"/>
      <c r="C597" s="121" t="s">
        <v>972</v>
      </c>
      <c r="D597" s="121" t="s">
        <v>865</v>
      </c>
      <c r="E597" s="121" t="s">
        <v>865</v>
      </c>
      <c r="F597" s="178">
        <v>0</v>
      </c>
      <c r="G597" s="121" t="s">
        <v>865</v>
      </c>
      <c r="H597" s="122"/>
    </row>
    <row r="598" spans="1:8">
      <c r="A598" s="123"/>
      <c r="B598" s="123"/>
      <c r="C598" s="121" t="s">
        <v>1422</v>
      </c>
      <c r="D598" s="121" t="s">
        <v>865</v>
      </c>
      <c r="E598" s="121" t="s">
        <v>865</v>
      </c>
      <c r="F598" s="178">
        <v>0</v>
      </c>
      <c r="G598" s="121" t="s">
        <v>865</v>
      </c>
      <c r="H598" s="122"/>
    </row>
    <row r="599" spans="1:8">
      <c r="A599" s="123"/>
      <c r="B599" s="123"/>
      <c r="C599" s="121" t="s">
        <v>458</v>
      </c>
      <c r="D599" s="121" t="s">
        <v>865</v>
      </c>
      <c r="E599" s="121" t="s">
        <v>865</v>
      </c>
      <c r="F599" s="178">
        <v>0</v>
      </c>
      <c r="G599" s="121" t="s">
        <v>865</v>
      </c>
      <c r="H599" s="122"/>
    </row>
    <row r="600" spans="1:8">
      <c r="A600" s="123"/>
      <c r="B600" s="123"/>
      <c r="C600" s="121" t="s">
        <v>969</v>
      </c>
      <c r="D600" s="121" t="s">
        <v>865</v>
      </c>
      <c r="E600" s="121" t="s">
        <v>865</v>
      </c>
      <c r="F600" s="178">
        <v>0</v>
      </c>
      <c r="G600" s="121" t="s">
        <v>865</v>
      </c>
      <c r="H600" s="122"/>
    </row>
    <row r="601" spans="1:8">
      <c r="A601" s="123"/>
      <c r="B601" s="123"/>
      <c r="C601" s="121" t="s">
        <v>1490</v>
      </c>
      <c r="D601" s="121" t="s">
        <v>865</v>
      </c>
      <c r="E601" s="121" t="s">
        <v>865</v>
      </c>
      <c r="F601" s="178">
        <v>0</v>
      </c>
      <c r="G601" s="121" t="s">
        <v>865</v>
      </c>
      <c r="H601" s="122"/>
    </row>
    <row r="602" spans="1:8">
      <c r="A602" s="123"/>
      <c r="B602" s="123"/>
      <c r="C602" s="121" t="s">
        <v>300</v>
      </c>
      <c r="D602" s="121" t="s">
        <v>865</v>
      </c>
      <c r="E602" s="121" t="s">
        <v>865</v>
      </c>
      <c r="F602" s="178">
        <v>0</v>
      </c>
      <c r="G602" s="121" t="s">
        <v>865</v>
      </c>
      <c r="H602" s="122"/>
    </row>
    <row r="603" spans="1:8">
      <c r="A603" s="123"/>
      <c r="B603" s="123"/>
      <c r="C603" s="121" t="s">
        <v>968</v>
      </c>
      <c r="D603" s="121" t="s">
        <v>865</v>
      </c>
      <c r="E603" s="121" t="s">
        <v>865</v>
      </c>
      <c r="F603" s="178">
        <v>0</v>
      </c>
      <c r="G603" s="121" t="s">
        <v>865</v>
      </c>
      <c r="H603" s="122"/>
    </row>
    <row r="604" spans="1:8">
      <c r="A604" s="123"/>
      <c r="B604" s="123"/>
      <c r="C604" s="121" t="s">
        <v>1513</v>
      </c>
      <c r="D604" s="121" t="s">
        <v>865</v>
      </c>
      <c r="E604" s="121" t="s">
        <v>865</v>
      </c>
      <c r="F604" s="178">
        <v>0</v>
      </c>
      <c r="G604" s="121" t="s">
        <v>865</v>
      </c>
      <c r="H604" s="122"/>
    </row>
    <row r="605" spans="1:8">
      <c r="A605" s="123"/>
      <c r="B605" s="123"/>
      <c r="C605" s="121" t="s">
        <v>395</v>
      </c>
      <c r="D605" s="121" t="s">
        <v>865</v>
      </c>
      <c r="E605" s="121" t="s">
        <v>865</v>
      </c>
      <c r="F605" s="178">
        <v>0</v>
      </c>
      <c r="G605" s="121" t="s">
        <v>865</v>
      </c>
      <c r="H605" s="122"/>
    </row>
    <row r="606" spans="1:8">
      <c r="A606" s="123"/>
      <c r="B606" s="123"/>
      <c r="C606" s="121" t="s">
        <v>1226</v>
      </c>
      <c r="D606" s="121" t="s">
        <v>916</v>
      </c>
      <c r="E606" s="121" t="s">
        <v>1862</v>
      </c>
      <c r="F606" s="178">
        <v>0</v>
      </c>
      <c r="G606" s="121" t="s">
        <v>865</v>
      </c>
      <c r="H606" s="122">
        <v>2</v>
      </c>
    </row>
    <row r="607" spans="1:8">
      <c r="A607" s="123"/>
      <c r="B607" s="123"/>
      <c r="C607" s="123"/>
      <c r="D607" s="123"/>
      <c r="E607" s="121" t="s">
        <v>1901</v>
      </c>
      <c r="F607" s="178">
        <v>0</v>
      </c>
      <c r="G607" s="121" t="s">
        <v>865</v>
      </c>
      <c r="H607" s="122">
        <v>2</v>
      </c>
    </row>
    <row r="608" spans="1:8">
      <c r="A608" s="123"/>
      <c r="B608" s="123"/>
      <c r="C608" s="123"/>
      <c r="D608" s="123"/>
      <c r="E608" s="121" t="s">
        <v>1854</v>
      </c>
      <c r="F608" s="178">
        <v>0</v>
      </c>
      <c r="G608" s="121" t="s">
        <v>865</v>
      </c>
      <c r="H608" s="122">
        <v>12</v>
      </c>
    </row>
    <row r="609" spans="1:8">
      <c r="A609" s="123"/>
      <c r="B609" s="123"/>
      <c r="C609" s="123"/>
      <c r="D609" s="123"/>
      <c r="E609" s="121" t="s">
        <v>914</v>
      </c>
      <c r="F609" s="178">
        <v>0</v>
      </c>
      <c r="G609" s="121" t="s">
        <v>865</v>
      </c>
      <c r="H609" s="122">
        <v>6</v>
      </c>
    </row>
    <row r="610" spans="1:8">
      <c r="A610" s="123"/>
      <c r="B610" s="123"/>
      <c r="C610" s="121" t="s">
        <v>1187</v>
      </c>
      <c r="D610" s="121" t="s">
        <v>916</v>
      </c>
      <c r="E610" s="121" t="s">
        <v>1862</v>
      </c>
      <c r="F610" s="178">
        <v>0</v>
      </c>
      <c r="G610" s="121" t="s">
        <v>865</v>
      </c>
      <c r="H610" s="122">
        <v>12</v>
      </c>
    </row>
    <row r="611" spans="1:8">
      <c r="A611" s="123"/>
      <c r="B611" s="123"/>
      <c r="C611" s="121" t="s">
        <v>9</v>
      </c>
      <c r="D611" s="121" t="s">
        <v>916</v>
      </c>
      <c r="E611" s="121" t="s">
        <v>1862</v>
      </c>
      <c r="F611" s="178">
        <v>0</v>
      </c>
      <c r="G611" s="121" t="s">
        <v>865</v>
      </c>
      <c r="H611" s="122">
        <v>1</v>
      </c>
    </row>
    <row r="612" spans="1:8">
      <c r="A612" s="123"/>
      <c r="B612" s="123"/>
      <c r="C612" s="121" t="s">
        <v>1868</v>
      </c>
      <c r="D612" s="121" t="s">
        <v>865</v>
      </c>
      <c r="E612" s="121" t="s">
        <v>865</v>
      </c>
      <c r="F612" s="178">
        <v>0</v>
      </c>
      <c r="G612" s="121" t="s">
        <v>865</v>
      </c>
      <c r="H612" s="122"/>
    </row>
    <row r="613" spans="1:8">
      <c r="A613" s="123"/>
      <c r="B613" s="123"/>
      <c r="C613" s="121" t="s">
        <v>301</v>
      </c>
      <c r="D613" s="121" t="s">
        <v>865</v>
      </c>
      <c r="E613" s="121" t="s">
        <v>865</v>
      </c>
      <c r="F613" s="178">
        <v>0</v>
      </c>
      <c r="G613" s="121" t="s">
        <v>865</v>
      </c>
      <c r="H613" s="122"/>
    </row>
    <row r="614" spans="1:8">
      <c r="A614" s="123"/>
      <c r="B614" s="123"/>
      <c r="C614" s="121" t="s">
        <v>493</v>
      </c>
      <c r="D614" s="121" t="s">
        <v>865</v>
      </c>
      <c r="E614" s="121" t="s">
        <v>865</v>
      </c>
      <c r="F614" s="178">
        <v>0</v>
      </c>
      <c r="G614" s="121" t="s">
        <v>865</v>
      </c>
      <c r="H614" s="122"/>
    </row>
    <row r="615" spans="1:8">
      <c r="A615" s="123"/>
      <c r="B615" s="123"/>
      <c r="C615" s="121" t="s">
        <v>1419</v>
      </c>
      <c r="D615" s="121" t="s">
        <v>891</v>
      </c>
      <c r="E615" s="121" t="s">
        <v>914</v>
      </c>
      <c r="F615" s="178">
        <v>0</v>
      </c>
      <c r="G615" s="121" t="s">
        <v>865</v>
      </c>
      <c r="H615" s="122">
        <v>2</v>
      </c>
    </row>
    <row r="616" spans="1:8">
      <c r="A616" s="123"/>
      <c r="B616" s="123"/>
      <c r="C616" s="121" t="s">
        <v>567</v>
      </c>
      <c r="D616" s="121" t="s">
        <v>891</v>
      </c>
      <c r="E616" s="121" t="s">
        <v>1862</v>
      </c>
      <c r="F616" s="178">
        <v>0</v>
      </c>
      <c r="G616" s="121" t="s">
        <v>865</v>
      </c>
      <c r="H616" s="122">
        <v>3</v>
      </c>
    </row>
    <row r="617" spans="1:8">
      <c r="A617" s="123"/>
      <c r="B617" s="123"/>
      <c r="C617" s="123"/>
      <c r="D617" s="123"/>
      <c r="E617" s="121" t="s">
        <v>1901</v>
      </c>
      <c r="F617" s="178">
        <v>0</v>
      </c>
      <c r="G617" s="121" t="s">
        <v>865</v>
      </c>
      <c r="H617" s="122">
        <v>14</v>
      </c>
    </row>
    <row r="618" spans="1:8">
      <c r="A618" s="123"/>
      <c r="B618" s="123"/>
      <c r="C618" s="123"/>
      <c r="D618" s="123"/>
      <c r="E618" s="121" t="s">
        <v>914</v>
      </c>
      <c r="F618" s="178">
        <v>0</v>
      </c>
      <c r="G618" s="121" t="s">
        <v>865</v>
      </c>
      <c r="H618" s="122">
        <v>3</v>
      </c>
    </row>
    <row r="619" spans="1:8">
      <c r="A619" s="123"/>
      <c r="B619" s="123"/>
      <c r="C619" s="121" t="s">
        <v>649</v>
      </c>
      <c r="D619" s="121" t="s">
        <v>865</v>
      </c>
      <c r="E619" s="121" t="s">
        <v>865</v>
      </c>
      <c r="F619" s="178">
        <v>0</v>
      </c>
      <c r="G619" s="121" t="s">
        <v>865</v>
      </c>
      <c r="H619" s="122"/>
    </row>
    <row r="620" spans="1:8">
      <c r="A620" s="123"/>
      <c r="B620" s="123"/>
      <c r="C620" s="121" t="s">
        <v>327</v>
      </c>
      <c r="D620" s="121" t="s">
        <v>865</v>
      </c>
      <c r="E620" s="121" t="s">
        <v>865</v>
      </c>
      <c r="F620" s="178">
        <v>0</v>
      </c>
      <c r="G620" s="121" t="s">
        <v>865</v>
      </c>
      <c r="H620" s="122"/>
    </row>
    <row r="621" spans="1:8">
      <c r="A621" s="123"/>
      <c r="B621" s="123"/>
      <c r="C621" s="121" t="s">
        <v>396</v>
      </c>
      <c r="D621" s="121" t="s">
        <v>865</v>
      </c>
      <c r="E621" s="121" t="s">
        <v>865</v>
      </c>
      <c r="F621" s="178">
        <v>0</v>
      </c>
      <c r="G621" s="121" t="s">
        <v>865</v>
      </c>
      <c r="H621" s="122"/>
    </row>
    <row r="622" spans="1:8">
      <c r="A622" s="123"/>
      <c r="B622" s="123"/>
      <c r="C622" s="121" t="s">
        <v>777</v>
      </c>
      <c r="D622" s="121" t="s">
        <v>865</v>
      </c>
      <c r="E622" s="121" t="s">
        <v>865</v>
      </c>
      <c r="F622" s="178">
        <v>0</v>
      </c>
      <c r="G622" s="121" t="s">
        <v>865</v>
      </c>
      <c r="H622" s="122"/>
    </row>
    <row r="623" spans="1:8">
      <c r="A623" s="123"/>
      <c r="B623" s="123"/>
      <c r="C623" s="121" t="s">
        <v>347</v>
      </c>
      <c r="D623" s="121" t="s">
        <v>865</v>
      </c>
      <c r="E623" s="121" t="s">
        <v>865</v>
      </c>
      <c r="F623" s="178">
        <v>0</v>
      </c>
      <c r="G623" s="121" t="s">
        <v>865</v>
      </c>
      <c r="H623" s="122"/>
    </row>
    <row r="624" spans="1:8">
      <c r="A624" s="123"/>
      <c r="B624" s="123"/>
      <c r="C624" s="121" t="s">
        <v>243</v>
      </c>
      <c r="D624" s="121" t="s">
        <v>916</v>
      </c>
      <c r="E624" s="121" t="s">
        <v>1862</v>
      </c>
      <c r="F624" s="178">
        <v>0</v>
      </c>
      <c r="G624" s="121" t="s">
        <v>865</v>
      </c>
      <c r="H624" s="122">
        <v>1</v>
      </c>
    </row>
    <row r="625" spans="1:8">
      <c r="A625" s="123"/>
      <c r="B625" s="123"/>
      <c r="C625" s="121" t="s">
        <v>1278</v>
      </c>
      <c r="D625" s="121" t="s">
        <v>865</v>
      </c>
      <c r="E625" s="121" t="s">
        <v>865</v>
      </c>
      <c r="F625" s="178">
        <v>0</v>
      </c>
      <c r="G625" s="121" t="s">
        <v>865</v>
      </c>
      <c r="H625" s="122"/>
    </row>
    <row r="626" spans="1:8">
      <c r="A626" s="123"/>
      <c r="B626" s="123"/>
      <c r="C626" s="121" t="s">
        <v>230</v>
      </c>
      <c r="D626" s="121" t="s">
        <v>916</v>
      </c>
      <c r="E626" s="121" t="s">
        <v>1988</v>
      </c>
      <c r="F626" s="178">
        <v>0</v>
      </c>
      <c r="G626" s="121" t="s">
        <v>865</v>
      </c>
      <c r="H626" s="122">
        <v>1</v>
      </c>
    </row>
    <row r="627" spans="1:8">
      <c r="A627" s="123"/>
      <c r="B627" s="123"/>
      <c r="C627" s="121" t="s">
        <v>1328</v>
      </c>
      <c r="D627" s="121" t="s">
        <v>916</v>
      </c>
      <c r="E627" s="121" t="s">
        <v>1862</v>
      </c>
      <c r="F627" s="178">
        <v>0</v>
      </c>
      <c r="G627" s="121" t="s">
        <v>865</v>
      </c>
      <c r="H627" s="122">
        <v>3</v>
      </c>
    </row>
    <row r="628" spans="1:8">
      <c r="A628" s="123"/>
      <c r="B628" s="123"/>
      <c r="C628" s="123"/>
      <c r="D628" s="123"/>
      <c r="E628" s="121" t="s">
        <v>1854</v>
      </c>
      <c r="F628" s="178">
        <v>0</v>
      </c>
      <c r="G628" s="121" t="s">
        <v>865</v>
      </c>
      <c r="H628" s="122">
        <v>1</v>
      </c>
    </row>
    <row r="629" spans="1:8">
      <c r="A629" s="123"/>
      <c r="B629" s="123"/>
      <c r="C629" s="121" t="s">
        <v>566</v>
      </c>
      <c r="D629" s="121" t="s">
        <v>865</v>
      </c>
      <c r="E629" s="121" t="s">
        <v>865</v>
      </c>
      <c r="F629" s="178">
        <v>0</v>
      </c>
      <c r="G629" s="121" t="s">
        <v>865</v>
      </c>
      <c r="H629" s="122"/>
    </row>
    <row r="630" spans="1:8">
      <c r="A630" s="126" t="s">
        <v>866</v>
      </c>
      <c r="B630" s="127"/>
      <c r="C630" s="127"/>
      <c r="D630" s="127"/>
      <c r="E630" s="127"/>
      <c r="F630" s="127"/>
      <c r="G630" s="127"/>
      <c r="H630" s="128">
        <v>1456</v>
      </c>
    </row>
  </sheetData>
  <phoneticPr fontId="23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990"/>
  <sheetViews>
    <sheetView topLeftCell="A445" zoomScaleNormal="100" workbookViewId="0">
      <selection activeCell="C22" sqref="C22"/>
    </sheetView>
  </sheetViews>
  <sheetFormatPr defaultRowHeight="12.75" outlineLevelCol="1"/>
  <cols>
    <col min="1" max="1" width="23.85546875" customWidth="1"/>
    <col min="2" max="2" width="8.85546875" style="24" customWidth="1"/>
    <col min="3" max="3" width="65.42578125" style="30" customWidth="1"/>
    <col min="4" max="4" width="27.85546875" style="30" customWidth="1"/>
    <col min="5" max="5" width="25" style="30" customWidth="1"/>
    <col min="6" max="6" width="9.7109375" style="30" customWidth="1"/>
    <col min="7" max="7" width="14.42578125" style="30" customWidth="1"/>
    <col min="8" max="8" width="9" style="25" customWidth="1"/>
    <col min="9" max="9" width="23.42578125" style="24" customWidth="1" outlineLevel="1"/>
    <col min="10" max="10" width="17.140625" style="42" customWidth="1" outlineLevel="1"/>
    <col min="11" max="11" width="15.28515625" style="37" customWidth="1" outlineLevel="1"/>
    <col min="12" max="12" width="12.7109375" style="39" customWidth="1" outlineLevel="1"/>
    <col min="13" max="13" width="17.85546875" style="32" customWidth="1" outlineLevel="1"/>
    <col min="14" max="14" width="13.28515625" style="33" customWidth="1" outlineLevel="1"/>
    <col min="15" max="15" width="13.7109375" style="35" customWidth="1" outlineLevel="1"/>
    <col min="16" max="16" width="14.5703125" style="24" bestFit="1" customWidth="1"/>
    <col min="17" max="17" width="17.5703125" style="25" customWidth="1"/>
    <col min="18" max="18" width="15" style="24" customWidth="1"/>
    <col min="19" max="19" width="17.42578125" style="30" customWidth="1"/>
    <col min="20" max="20" width="9.140625" style="31"/>
    <col min="21" max="21" width="18" customWidth="1"/>
    <col min="22" max="22" width="17.85546875" customWidth="1"/>
    <col min="23" max="23" width="69.140625" customWidth="1"/>
  </cols>
  <sheetData>
    <row r="1" spans="1:23">
      <c r="B1" s="26"/>
      <c r="C1" s="27"/>
      <c r="D1" s="27"/>
      <c r="E1" s="27"/>
      <c r="F1" s="27"/>
      <c r="G1" s="27"/>
      <c r="H1" s="41"/>
      <c r="I1" s="26"/>
      <c r="J1" s="44"/>
      <c r="K1" s="45"/>
      <c r="L1" s="46"/>
      <c r="M1" s="47"/>
      <c r="N1" s="48"/>
      <c r="O1" s="49"/>
      <c r="P1" s="26"/>
      <c r="Q1" s="41"/>
      <c r="R1" s="26"/>
      <c r="S1" s="27"/>
      <c r="T1" s="28"/>
    </row>
    <row r="2" spans="1:23" s="20" customFormat="1">
      <c r="B2" s="21"/>
      <c r="C2" s="22"/>
      <c r="D2" s="22"/>
      <c r="E2" s="22"/>
      <c r="F2" s="22"/>
      <c r="G2" s="22"/>
      <c r="H2" s="23"/>
      <c r="I2" s="21"/>
      <c r="J2" s="43"/>
      <c r="K2" s="38">
        <v>68</v>
      </c>
      <c r="L2" s="40">
        <v>78</v>
      </c>
      <c r="M2" s="21">
        <v>1.3</v>
      </c>
      <c r="N2" s="34"/>
      <c r="O2" s="36"/>
      <c r="P2" s="21"/>
      <c r="Q2" s="23"/>
      <c r="R2" s="21"/>
      <c r="S2" s="22"/>
      <c r="T2" s="29"/>
    </row>
    <row r="3" spans="1:23" s="19" customFormat="1" ht="43.5" customHeight="1">
      <c r="A3" s="238" t="s">
        <v>2147</v>
      </c>
      <c r="B3" s="167" t="s">
        <v>872</v>
      </c>
      <c r="C3" s="153" t="s">
        <v>873</v>
      </c>
      <c r="D3" s="153" t="s">
        <v>875</v>
      </c>
      <c r="E3" s="153" t="s">
        <v>884</v>
      </c>
      <c r="F3" s="153" t="s">
        <v>883</v>
      </c>
      <c r="G3" s="153" t="s">
        <v>2148</v>
      </c>
      <c r="H3" s="153" t="s">
        <v>877</v>
      </c>
      <c r="I3" s="153" t="s">
        <v>901</v>
      </c>
      <c r="J3" s="154" t="s">
        <v>885</v>
      </c>
      <c r="K3" s="155" t="s">
        <v>886</v>
      </c>
      <c r="L3" s="156" t="s">
        <v>887</v>
      </c>
      <c r="M3" s="157" t="s">
        <v>888</v>
      </c>
      <c r="N3" s="158" t="s">
        <v>889</v>
      </c>
      <c r="O3" s="159" t="s">
        <v>890</v>
      </c>
      <c r="P3" s="160" t="s">
        <v>878</v>
      </c>
      <c r="Q3" s="160" t="s">
        <v>879</v>
      </c>
      <c r="R3" s="160" t="s">
        <v>880</v>
      </c>
      <c r="S3" s="160" t="s">
        <v>881</v>
      </c>
      <c r="T3" s="161" t="s">
        <v>882</v>
      </c>
      <c r="U3" s="162" t="s">
        <v>285</v>
      </c>
      <c r="V3" s="163" t="s">
        <v>1734</v>
      </c>
    </row>
    <row r="4" spans="1:23" s="74" customFormat="1" ht="28.5">
      <c r="B4" s="169"/>
      <c r="C4" s="62" t="s">
        <v>1432</v>
      </c>
      <c r="D4" s="62"/>
      <c r="E4" s="62"/>
      <c r="F4" s="62"/>
      <c r="G4" s="62"/>
      <c r="H4" s="62"/>
      <c r="I4" s="85"/>
      <c r="J4" s="66"/>
      <c r="K4" s="67"/>
      <c r="L4" s="68"/>
      <c r="M4" s="69"/>
      <c r="N4" s="70"/>
      <c r="O4" s="71"/>
      <c r="P4" s="72">
        <f>J4+K4*$K$2+L4*$L$2</f>
        <v>0</v>
      </c>
      <c r="Q4" s="72">
        <f>P4*H4</f>
        <v>0</v>
      </c>
      <c r="R4" s="72">
        <f>IF((M4+N4+O4)=0,ROUND((J4+K4*$K$2+L4*$L$2)*$M$2/(1+T4),0),ROUNDUP((M4+N4*$K$2+O4*$L$2)/(1+T4),0))</f>
        <v>0</v>
      </c>
      <c r="S4" s="72">
        <f>R4*H4</f>
        <v>0</v>
      </c>
      <c r="T4" s="73">
        <v>0.18</v>
      </c>
      <c r="U4" s="165"/>
      <c r="V4" s="164">
        <f t="shared" ref="V4:V28" si="0">R4*1.18</f>
        <v>0</v>
      </c>
    </row>
    <row r="5" spans="1:23" s="74" customFormat="1" ht="15">
      <c r="B5" s="169"/>
      <c r="C5" s="62" t="s">
        <v>300</v>
      </c>
      <c r="D5" s="62"/>
      <c r="E5" s="62"/>
      <c r="F5" s="62"/>
      <c r="G5" s="62"/>
      <c r="H5" s="62"/>
      <c r="I5" s="62"/>
      <c r="J5" s="66"/>
      <c r="K5" s="67"/>
      <c r="L5" s="68"/>
      <c r="M5" s="69"/>
      <c r="N5" s="70"/>
      <c r="O5" s="71"/>
      <c r="P5" s="72">
        <f t="shared" ref="P5:P68" si="1">J5+K5*$K$2+L5*$L$2</f>
        <v>0</v>
      </c>
      <c r="Q5" s="72">
        <f t="shared" ref="Q5:Q68" si="2">P5*H5</f>
        <v>0</v>
      </c>
      <c r="R5" s="72">
        <f t="shared" ref="R5:R68" si="3">IF((M5+N5+O5)=0,ROUND((J5+K5*$K$2+L5*$L$2)*$M$2/(1+T5),0),ROUNDUP((M5+N5*$K$2+O5*$L$2)/(1+T5),0))</f>
        <v>0</v>
      </c>
      <c r="S5" s="72">
        <f t="shared" ref="S5:S68" si="4">R5*H5</f>
        <v>0</v>
      </c>
      <c r="T5" s="73">
        <v>0.18</v>
      </c>
      <c r="U5" s="164"/>
      <c r="V5" s="164">
        <f t="shared" si="0"/>
        <v>0</v>
      </c>
    </row>
    <row r="6" spans="1:23" s="74" customFormat="1" ht="15">
      <c r="B6" s="169"/>
      <c r="C6" s="62" t="s">
        <v>301</v>
      </c>
      <c r="D6" s="62"/>
      <c r="E6" s="85"/>
      <c r="F6" s="62"/>
      <c r="G6" s="62"/>
      <c r="H6" s="62"/>
      <c r="I6" s="62"/>
      <c r="J6" s="66"/>
      <c r="K6" s="67"/>
      <c r="L6" s="68"/>
      <c r="M6" s="69"/>
      <c r="N6" s="70"/>
      <c r="O6" s="71"/>
      <c r="P6" s="72">
        <f t="shared" si="1"/>
        <v>0</v>
      </c>
      <c r="Q6" s="72">
        <f t="shared" si="2"/>
        <v>0</v>
      </c>
      <c r="R6" s="72">
        <f t="shared" si="3"/>
        <v>0</v>
      </c>
      <c r="S6" s="72">
        <f t="shared" si="4"/>
        <v>0</v>
      </c>
      <c r="T6" s="73">
        <v>0.18</v>
      </c>
      <c r="U6" s="164"/>
      <c r="V6" s="164">
        <f t="shared" si="0"/>
        <v>0</v>
      </c>
    </row>
    <row r="7" spans="1:23" s="74" customFormat="1" ht="28.5">
      <c r="B7" s="169" t="s">
        <v>1448</v>
      </c>
      <c r="C7" s="87" t="s">
        <v>303</v>
      </c>
      <c r="D7" s="62" t="s">
        <v>304</v>
      </c>
      <c r="E7" s="85" t="s">
        <v>1808</v>
      </c>
      <c r="F7" s="62" t="s">
        <v>1359</v>
      </c>
      <c r="G7" s="62"/>
      <c r="H7" s="62">
        <v>1.02</v>
      </c>
      <c r="I7" s="85" t="s">
        <v>1808</v>
      </c>
      <c r="J7" s="66">
        <f>M7*0.83</f>
        <v>29972.129999999997</v>
      </c>
      <c r="K7" s="67"/>
      <c r="L7" s="68"/>
      <c r="M7" s="69">
        <v>36111</v>
      </c>
      <c r="N7" s="70"/>
      <c r="O7" s="71"/>
      <c r="P7" s="72">
        <f t="shared" si="1"/>
        <v>29972.129999999997</v>
      </c>
      <c r="Q7" s="72">
        <f t="shared" si="2"/>
        <v>30571.5726</v>
      </c>
      <c r="R7" s="72">
        <f t="shared" si="3"/>
        <v>30603</v>
      </c>
      <c r="S7" s="72">
        <f t="shared" si="4"/>
        <v>31215.06</v>
      </c>
      <c r="T7" s="73">
        <v>0.18</v>
      </c>
      <c r="U7" s="165" t="s">
        <v>287</v>
      </c>
      <c r="V7" s="164">
        <f t="shared" si="0"/>
        <v>36111.54</v>
      </c>
    </row>
    <row r="8" spans="1:23" s="74" customFormat="1" ht="28.5">
      <c r="B8" s="169" t="s">
        <v>1449</v>
      </c>
      <c r="C8" s="87" t="s">
        <v>306</v>
      </c>
      <c r="D8" s="62" t="s">
        <v>702</v>
      </c>
      <c r="E8" s="85" t="s">
        <v>307</v>
      </c>
      <c r="F8" s="62" t="s">
        <v>891</v>
      </c>
      <c r="G8" s="62"/>
      <c r="H8" s="62">
        <v>2</v>
      </c>
      <c r="I8" s="85" t="s">
        <v>296</v>
      </c>
      <c r="J8" s="66">
        <v>2590</v>
      </c>
      <c r="K8" s="67"/>
      <c r="L8" s="68"/>
      <c r="M8" s="69">
        <v>4710</v>
      </c>
      <c r="N8" s="70"/>
      <c r="O8" s="71"/>
      <c r="P8" s="72">
        <f t="shared" si="1"/>
        <v>2590</v>
      </c>
      <c r="Q8" s="72">
        <f t="shared" si="2"/>
        <v>5180</v>
      </c>
      <c r="R8" s="72">
        <f t="shared" si="3"/>
        <v>3992</v>
      </c>
      <c r="S8" s="72">
        <f t="shared" si="4"/>
        <v>7984</v>
      </c>
      <c r="T8" s="73">
        <v>0.18</v>
      </c>
      <c r="U8" s="164" t="s">
        <v>286</v>
      </c>
      <c r="V8" s="164">
        <f t="shared" si="0"/>
        <v>4710.5599999999995</v>
      </c>
    </row>
    <row r="9" spans="1:23" s="74" customFormat="1" ht="30">
      <c r="B9" s="169" t="s">
        <v>1450</v>
      </c>
      <c r="C9" s="86" t="s">
        <v>309</v>
      </c>
      <c r="D9" s="85" t="s">
        <v>310</v>
      </c>
      <c r="E9" s="85" t="s">
        <v>307</v>
      </c>
      <c r="F9" s="62" t="s">
        <v>891</v>
      </c>
      <c r="G9" s="62"/>
      <c r="H9" s="62">
        <v>1</v>
      </c>
      <c r="I9" s="85" t="s">
        <v>296</v>
      </c>
      <c r="J9" s="66">
        <v>215</v>
      </c>
      <c r="K9" s="67"/>
      <c r="L9" s="68"/>
      <c r="M9" s="69">
        <v>391</v>
      </c>
      <c r="N9" s="70"/>
      <c r="O9" s="71"/>
      <c r="P9" s="72">
        <f t="shared" si="1"/>
        <v>215</v>
      </c>
      <c r="Q9" s="72">
        <f t="shared" si="2"/>
        <v>215</v>
      </c>
      <c r="R9" s="72">
        <f t="shared" si="3"/>
        <v>332</v>
      </c>
      <c r="S9" s="72">
        <f t="shared" si="4"/>
        <v>332</v>
      </c>
      <c r="T9" s="73">
        <v>0.18</v>
      </c>
      <c r="U9" s="164" t="s">
        <v>286</v>
      </c>
      <c r="V9" s="164">
        <f t="shared" si="0"/>
        <v>391.76</v>
      </c>
    </row>
    <row r="10" spans="1:23" s="74" customFormat="1" ht="30">
      <c r="B10" s="169" t="s">
        <v>1451</v>
      </c>
      <c r="C10" s="86" t="s">
        <v>312</v>
      </c>
      <c r="D10" s="85" t="s">
        <v>313</v>
      </c>
      <c r="E10" s="85" t="s">
        <v>307</v>
      </c>
      <c r="F10" s="62" t="s">
        <v>891</v>
      </c>
      <c r="G10" s="62"/>
      <c r="H10" s="62">
        <v>13</v>
      </c>
      <c r="I10" s="85" t="s">
        <v>296</v>
      </c>
      <c r="J10" s="66">
        <v>135</v>
      </c>
      <c r="K10" s="67"/>
      <c r="L10" s="68"/>
      <c r="M10" s="69">
        <v>246</v>
      </c>
      <c r="N10" s="70"/>
      <c r="O10" s="71"/>
      <c r="P10" s="72">
        <f t="shared" si="1"/>
        <v>135</v>
      </c>
      <c r="Q10" s="72">
        <f t="shared" si="2"/>
        <v>1755</v>
      </c>
      <c r="R10" s="72">
        <f t="shared" si="3"/>
        <v>209</v>
      </c>
      <c r="S10" s="72">
        <f t="shared" si="4"/>
        <v>2717</v>
      </c>
      <c r="T10" s="73">
        <v>0.18</v>
      </c>
      <c r="U10" s="164" t="s">
        <v>286</v>
      </c>
      <c r="V10" s="164">
        <f t="shared" si="0"/>
        <v>246.61999999999998</v>
      </c>
    </row>
    <row r="11" spans="1:23" s="74" customFormat="1" ht="15">
      <c r="B11" s="169" t="s">
        <v>1452</v>
      </c>
      <c r="C11" s="87" t="s">
        <v>315</v>
      </c>
      <c r="D11" s="62" t="s">
        <v>719</v>
      </c>
      <c r="E11" s="62" t="s">
        <v>307</v>
      </c>
      <c r="F11" s="62" t="s">
        <v>891</v>
      </c>
      <c r="G11" s="62"/>
      <c r="H11" s="62">
        <v>20</v>
      </c>
      <c r="I11" s="85" t="s">
        <v>296</v>
      </c>
      <c r="J11" s="66">
        <v>105</v>
      </c>
      <c r="K11" s="67"/>
      <c r="L11" s="68"/>
      <c r="M11" s="69">
        <v>191</v>
      </c>
      <c r="N11" s="70"/>
      <c r="O11" s="71"/>
      <c r="P11" s="72">
        <f t="shared" si="1"/>
        <v>105</v>
      </c>
      <c r="Q11" s="72">
        <f t="shared" si="2"/>
        <v>2100</v>
      </c>
      <c r="R11" s="72">
        <f t="shared" si="3"/>
        <v>162</v>
      </c>
      <c r="S11" s="72">
        <f t="shared" si="4"/>
        <v>3240</v>
      </c>
      <c r="T11" s="73">
        <v>0.18</v>
      </c>
      <c r="U11" s="164" t="s">
        <v>286</v>
      </c>
      <c r="V11" s="164">
        <f t="shared" si="0"/>
        <v>191.16</v>
      </c>
    </row>
    <row r="12" spans="1:23" s="74" customFormat="1" ht="15">
      <c r="B12" s="169" t="s">
        <v>1453</v>
      </c>
      <c r="C12" s="87" t="s">
        <v>317</v>
      </c>
      <c r="D12" s="62" t="s">
        <v>717</v>
      </c>
      <c r="E12" s="85" t="s">
        <v>307</v>
      </c>
      <c r="F12" s="62" t="s">
        <v>891</v>
      </c>
      <c r="G12" s="62"/>
      <c r="H12" s="62">
        <v>20</v>
      </c>
      <c r="I12" s="85" t="s">
        <v>296</v>
      </c>
      <c r="J12" s="66">
        <v>65</v>
      </c>
      <c r="K12" s="67"/>
      <c r="L12" s="68"/>
      <c r="M12" s="69">
        <v>120</v>
      </c>
      <c r="N12" s="70"/>
      <c r="O12" s="71"/>
      <c r="P12" s="72">
        <f t="shared" si="1"/>
        <v>65</v>
      </c>
      <c r="Q12" s="72">
        <f t="shared" si="2"/>
        <v>1300</v>
      </c>
      <c r="R12" s="72">
        <f t="shared" si="3"/>
        <v>102</v>
      </c>
      <c r="S12" s="72">
        <f t="shared" si="4"/>
        <v>2040</v>
      </c>
      <c r="T12" s="73">
        <v>0.18</v>
      </c>
      <c r="U12" s="164" t="s">
        <v>286</v>
      </c>
      <c r="V12" s="164">
        <f t="shared" si="0"/>
        <v>120.36</v>
      </c>
      <c r="W12" s="74">
        <v>551</v>
      </c>
    </row>
    <row r="13" spans="1:23" s="74" customFormat="1" ht="15">
      <c r="B13" s="169" t="s">
        <v>1454</v>
      </c>
      <c r="C13" s="87" t="s">
        <v>319</v>
      </c>
      <c r="D13" s="62" t="s">
        <v>320</v>
      </c>
      <c r="E13" s="85" t="s">
        <v>307</v>
      </c>
      <c r="F13" s="62" t="s">
        <v>891</v>
      </c>
      <c r="G13" s="62"/>
      <c r="H13" s="62">
        <v>12</v>
      </c>
      <c r="I13" s="85" t="s">
        <v>296</v>
      </c>
      <c r="J13" s="66">
        <v>93</v>
      </c>
      <c r="K13" s="67"/>
      <c r="L13" s="68"/>
      <c r="M13" s="69">
        <v>170</v>
      </c>
      <c r="N13" s="70"/>
      <c r="O13" s="71"/>
      <c r="P13" s="72">
        <f t="shared" si="1"/>
        <v>93</v>
      </c>
      <c r="Q13" s="72">
        <f t="shared" si="2"/>
        <v>1116</v>
      </c>
      <c r="R13" s="72">
        <f t="shared" si="3"/>
        <v>145</v>
      </c>
      <c r="S13" s="72">
        <f t="shared" si="4"/>
        <v>1740</v>
      </c>
      <c r="T13" s="73">
        <v>0.18</v>
      </c>
      <c r="U13" s="164" t="s">
        <v>286</v>
      </c>
      <c r="V13" s="164">
        <f t="shared" si="0"/>
        <v>171.1</v>
      </c>
    </row>
    <row r="14" spans="1:23" s="74" customFormat="1" ht="28.5">
      <c r="B14" s="169" t="s">
        <v>1455</v>
      </c>
      <c r="C14" s="87" t="s">
        <v>322</v>
      </c>
      <c r="D14" s="62" t="s">
        <v>323</v>
      </c>
      <c r="E14" s="85" t="s">
        <v>307</v>
      </c>
      <c r="F14" s="62" t="s">
        <v>891</v>
      </c>
      <c r="G14" s="62"/>
      <c r="H14" s="62">
        <v>24</v>
      </c>
      <c r="I14" s="85" t="s">
        <v>296</v>
      </c>
      <c r="J14" s="66">
        <v>98</v>
      </c>
      <c r="K14" s="67"/>
      <c r="L14" s="68"/>
      <c r="M14" s="69">
        <v>179</v>
      </c>
      <c r="N14" s="70"/>
      <c r="O14" s="71"/>
      <c r="P14" s="72">
        <f t="shared" si="1"/>
        <v>98</v>
      </c>
      <c r="Q14" s="72">
        <f t="shared" si="2"/>
        <v>2352</v>
      </c>
      <c r="R14" s="72">
        <f t="shared" si="3"/>
        <v>152</v>
      </c>
      <c r="S14" s="72">
        <f t="shared" si="4"/>
        <v>3648</v>
      </c>
      <c r="T14" s="73">
        <v>0.18</v>
      </c>
      <c r="U14" s="164" t="s">
        <v>289</v>
      </c>
      <c r="V14" s="164">
        <f t="shared" si="0"/>
        <v>179.35999999999999</v>
      </c>
    </row>
    <row r="15" spans="1:23" s="74" customFormat="1" ht="15">
      <c r="B15" s="169" t="s">
        <v>1456</v>
      </c>
      <c r="C15" s="87" t="s">
        <v>325</v>
      </c>
      <c r="D15" s="62" t="s">
        <v>326</v>
      </c>
      <c r="E15" s="62" t="s">
        <v>307</v>
      </c>
      <c r="F15" s="62" t="s">
        <v>891</v>
      </c>
      <c r="G15" s="62"/>
      <c r="H15" s="62">
        <v>12</v>
      </c>
      <c r="I15" s="85" t="s">
        <v>296</v>
      </c>
      <c r="J15" s="66">
        <v>22</v>
      </c>
      <c r="K15" s="67"/>
      <c r="L15" s="68"/>
      <c r="M15" s="69">
        <v>40</v>
      </c>
      <c r="N15" s="70"/>
      <c r="O15" s="71"/>
      <c r="P15" s="72">
        <f t="shared" si="1"/>
        <v>22</v>
      </c>
      <c r="Q15" s="72">
        <f t="shared" si="2"/>
        <v>264</v>
      </c>
      <c r="R15" s="72">
        <f t="shared" si="3"/>
        <v>34</v>
      </c>
      <c r="S15" s="72">
        <f t="shared" si="4"/>
        <v>408</v>
      </c>
      <c r="T15" s="73">
        <v>0.18</v>
      </c>
      <c r="U15" s="164" t="s">
        <v>289</v>
      </c>
      <c r="V15" s="164">
        <f t="shared" si="0"/>
        <v>40.119999999999997</v>
      </c>
    </row>
    <row r="16" spans="1:23" s="74" customFormat="1" ht="15">
      <c r="B16" s="169"/>
      <c r="C16" s="62" t="s">
        <v>327</v>
      </c>
      <c r="D16" s="62"/>
      <c r="E16" s="62"/>
      <c r="F16" s="62"/>
      <c r="G16" s="62"/>
      <c r="H16" s="62"/>
      <c r="I16" s="62"/>
      <c r="J16" s="66"/>
      <c r="K16" s="67"/>
      <c r="L16" s="68"/>
      <c r="M16" s="69"/>
      <c r="N16" s="70"/>
      <c r="O16" s="71"/>
      <c r="P16" s="72">
        <f t="shared" si="1"/>
        <v>0</v>
      </c>
      <c r="Q16" s="72">
        <f t="shared" si="2"/>
        <v>0</v>
      </c>
      <c r="R16" s="72">
        <f t="shared" si="3"/>
        <v>0</v>
      </c>
      <c r="S16" s="72">
        <f t="shared" si="4"/>
        <v>0</v>
      </c>
      <c r="T16" s="73">
        <v>0.18</v>
      </c>
      <c r="U16" s="164"/>
      <c r="V16" s="164">
        <f t="shared" si="0"/>
        <v>0</v>
      </c>
    </row>
    <row r="17" spans="2:23" s="74" customFormat="1" ht="30">
      <c r="B17" s="168" t="s">
        <v>1457</v>
      </c>
      <c r="C17" s="86" t="s">
        <v>329</v>
      </c>
      <c r="D17" s="62" t="s">
        <v>330</v>
      </c>
      <c r="E17" s="85" t="s">
        <v>573</v>
      </c>
      <c r="F17" s="85" t="s">
        <v>916</v>
      </c>
      <c r="G17" s="85"/>
      <c r="H17" s="85">
        <v>1</v>
      </c>
      <c r="I17" s="62" t="s">
        <v>1706</v>
      </c>
      <c r="J17" s="66">
        <v>63632</v>
      </c>
      <c r="K17" s="67"/>
      <c r="L17" s="68"/>
      <c r="M17" s="69">
        <v>77600</v>
      </c>
      <c r="N17" s="70"/>
      <c r="O17" s="71"/>
      <c r="P17" s="72">
        <f t="shared" si="1"/>
        <v>63632</v>
      </c>
      <c r="Q17" s="72">
        <f t="shared" si="2"/>
        <v>63632</v>
      </c>
      <c r="R17" s="72">
        <f t="shared" si="3"/>
        <v>65763</v>
      </c>
      <c r="S17" s="72">
        <f t="shared" si="4"/>
        <v>65763</v>
      </c>
      <c r="T17" s="73">
        <v>0.18</v>
      </c>
      <c r="U17" s="164" t="s">
        <v>291</v>
      </c>
      <c r="V17" s="164">
        <f t="shared" si="0"/>
        <v>77600.34</v>
      </c>
    </row>
    <row r="18" spans="2:23" s="74" customFormat="1" ht="15">
      <c r="B18" s="169" t="s">
        <v>1458</v>
      </c>
      <c r="C18" s="87" t="s">
        <v>333</v>
      </c>
      <c r="D18" s="62" t="s">
        <v>334</v>
      </c>
      <c r="E18" s="85" t="s">
        <v>573</v>
      </c>
      <c r="F18" s="62" t="s">
        <v>891</v>
      </c>
      <c r="G18" s="62"/>
      <c r="H18" s="62">
        <v>1</v>
      </c>
      <c r="I18" s="62" t="s">
        <v>1706</v>
      </c>
      <c r="J18" s="66">
        <f>M18*0.85</f>
        <v>765</v>
      </c>
      <c r="K18" s="67"/>
      <c r="L18" s="68"/>
      <c r="M18" s="69">
        <v>900</v>
      </c>
      <c r="N18" s="70"/>
      <c r="O18" s="71"/>
      <c r="P18" s="72">
        <f t="shared" si="1"/>
        <v>765</v>
      </c>
      <c r="Q18" s="72">
        <f t="shared" si="2"/>
        <v>765</v>
      </c>
      <c r="R18" s="72">
        <f t="shared" si="3"/>
        <v>763</v>
      </c>
      <c r="S18" s="72">
        <f t="shared" si="4"/>
        <v>763</v>
      </c>
      <c r="T18" s="73">
        <v>0.18</v>
      </c>
      <c r="U18" s="164" t="s">
        <v>287</v>
      </c>
      <c r="V18" s="164">
        <f t="shared" si="0"/>
        <v>900.33999999999992</v>
      </c>
    </row>
    <row r="19" spans="2:23" s="74" customFormat="1" ht="28.5">
      <c r="B19" s="169" t="s">
        <v>1459</v>
      </c>
      <c r="C19" s="87" t="s">
        <v>336</v>
      </c>
      <c r="D19" s="62" t="s">
        <v>337</v>
      </c>
      <c r="E19" s="85" t="s">
        <v>573</v>
      </c>
      <c r="F19" s="62" t="s">
        <v>891</v>
      </c>
      <c r="G19" s="62"/>
      <c r="H19" s="62">
        <v>5</v>
      </c>
      <c r="I19" s="62" t="s">
        <v>1706</v>
      </c>
      <c r="J19" s="66">
        <v>385.4</v>
      </c>
      <c r="K19" s="67"/>
      <c r="L19" s="68"/>
      <c r="M19" s="69">
        <v>470</v>
      </c>
      <c r="N19" s="70"/>
      <c r="O19" s="71"/>
      <c r="P19" s="72">
        <f t="shared" si="1"/>
        <v>385.4</v>
      </c>
      <c r="Q19" s="72">
        <f t="shared" si="2"/>
        <v>1927</v>
      </c>
      <c r="R19" s="72">
        <f t="shared" si="3"/>
        <v>399</v>
      </c>
      <c r="S19" s="72">
        <f t="shared" si="4"/>
        <v>1995</v>
      </c>
      <c r="T19" s="73">
        <v>0.18</v>
      </c>
      <c r="U19" s="164" t="s">
        <v>287</v>
      </c>
      <c r="V19" s="164">
        <f t="shared" si="0"/>
        <v>470.82</v>
      </c>
    </row>
    <row r="20" spans="2:23" s="74" customFormat="1" ht="15">
      <c r="B20" s="169" t="s">
        <v>1460</v>
      </c>
      <c r="C20" s="87" t="s">
        <v>339</v>
      </c>
      <c r="D20" s="62" t="s">
        <v>687</v>
      </c>
      <c r="E20" s="85" t="s">
        <v>573</v>
      </c>
      <c r="F20" s="62" t="s">
        <v>891</v>
      </c>
      <c r="G20" s="62"/>
      <c r="H20" s="62">
        <v>1</v>
      </c>
      <c r="I20" s="62" t="s">
        <v>1706</v>
      </c>
      <c r="J20" s="66">
        <v>844.6</v>
      </c>
      <c r="K20" s="67"/>
      <c r="L20" s="68"/>
      <c r="M20" s="69">
        <v>1030</v>
      </c>
      <c r="N20" s="70"/>
      <c r="O20" s="71"/>
      <c r="P20" s="72">
        <f t="shared" si="1"/>
        <v>844.6</v>
      </c>
      <c r="Q20" s="72">
        <f t="shared" si="2"/>
        <v>844.6</v>
      </c>
      <c r="R20" s="72">
        <f t="shared" si="3"/>
        <v>873</v>
      </c>
      <c r="S20" s="72">
        <f t="shared" si="4"/>
        <v>873</v>
      </c>
      <c r="T20" s="73">
        <v>0.18</v>
      </c>
      <c r="U20" s="164" t="s">
        <v>287</v>
      </c>
      <c r="V20" s="164">
        <f t="shared" si="0"/>
        <v>1030.1399999999999</v>
      </c>
    </row>
    <row r="21" spans="2:23" s="74" customFormat="1" ht="42.75">
      <c r="B21" s="169" t="s">
        <v>1461</v>
      </c>
      <c r="C21" s="87" t="s">
        <v>1462</v>
      </c>
      <c r="D21" s="62" t="s">
        <v>342</v>
      </c>
      <c r="E21" s="85" t="s">
        <v>343</v>
      </c>
      <c r="F21" s="62" t="s">
        <v>1359</v>
      </c>
      <c r="G21" s="62"/>
      <c r="H21" s="62">
        <v>1E-3</v>
      </c>
      <c r="I21" s="62" t="s">
        <v>1735</v>
      </c>
      <c r="J21" s="66">
        <v>131950</v>
      </c>
      <c r="K21" s="67"/>
      <c r="L21" s="68"/>
      <c r="M21" s="69"/>
      <c r="N21" s="70"/>
      <c r="O21" s="71"/>
      <c r="P21" s="72">
        <f t="shared" si="1"/>
        <v>131950</v>
      </c>
      <c r="Q21" s="72">
        <f t="shared" si="2"/>
        <v>131.94999999999999</v>
      </c>
      <c r="R21" s="72">
        <f t="shared" si="3"/>
        <v>145369</v>
      </c>
      <c r="S21" s="72">
        <f t="shared" si="4"/>
        <v>145.369</v>
      </c>
      <c r="T21" s="73">
        <v>0.18</v>
      </c>
      <c r="U21" s="165" t="s">
        <v>289</v>
      </c>
      <c r="V21" s="164">
        <f t="shared" si="0"/>
        <v>171535.41999999998</v>
      </c>
    </row>
    <row r="22" spans="2:23" s="74" customFormat="1" ht="15">
      <c r="B22" s="169" t="s">
        <v>1463</v>
      </c>
      <c r="C22" s="87" t="s">
        <v>345</v>
      </c>
      <c r="D22" s="62" t="s">
        <v>346</v>
      </c>
      <c r="E22" s="85" t="s">
        <v>573</v>
      </c>
      <c r="F22" s="62" t="s">
        <v>891</v>
      </c>
      <c r="G22" s="62"/>
      <c r="H22" s="62">
        <v>2</v>
      </c>
      <c r="I22" s="62" t="s">
        <v>1706</v>
      </c>
      <c r="J22" s="66">
        <v>811.8</v>
      </c>
      <c r="K22" s="67"/>
      <c r="L22" s="68"/>
      <c r="M22" s="69">
        <v>990</v>
      </c>
      <c r="N22" s="70"/>
      <c r="O22" s="71"/>
      <c r="P22" s="72">
        <f t="shared" si="1"/>
        <v>811.8</v>
      </c>
      <c r="Q22" s="72">
        <f t="shared" si="2"/>
        <v>1623.6</v>
      </c>
      <c r="R22" s="72">
        <f t="shared" si="3"/>
        <v>839</v>
      </c>
      <c r="S22" s="72">
        <f t="shared" si="4"/>
        <v>1678</v>
      </c>
      <c r="T22" s="73">
        <v>0.18</v>
      </c>
      <c r="U22" s="164" t="s">
        <v>287</v>
      </c>
      <c r="V22" s="164">
        <f t="shared" si="0"/>
        <v>990.02</v>
      </c>
    </row>
    <row r="23" spans="2:23" s="74" customFormat="1" ht="15">
      <c r="B23" s="169"/>
      <c r="C23" s="62" t="s">
        <v>347</v>
      </c>
      <c r="D23" s="62"/>
      <c r="E23" s="85"/>
      <c r="F23" s="62"/>
      <c r="G23" s="62"/>
      <c r="H23" s="62"/>
      <c r="I23" s="85"/>
      <c r="J23" s="66"/>
      <c r="K23" s="67"/>
      <c r="L23" s="68"/>
      <c r="M23" s="69"/>
      <c r="N23" s="70"/>
      <c r="O23" s="71"/>
      <c r="P23" s="72">
        <f t="shared" si="1"/>
        <v>0</v>
      </c>
      <c r="Q23" s="72">
        <f t="shared" si="2"/>
        <v>0</v>
      </c>
      <c r="R23" s="72">
        <f t="shared" si="3"/>
        <v>0</v>
      </c>
      <c r="S23" s="72">
        <f t="shared" si="4"/>
        <v>0</v>
      </c>
      <c r="T23" s="73">
        <v>0.18</v>
      </c>
      <c r="U23" s="165"/>
      <c r="V23" s="164">
        <f t="shared" si="0"/>
        <v>0</v>
      </c>
    </row>
    <row r="24" spans="2:23" s="74" customFormat="1" ht="28.5">
      <c r="B24" s="169" t="s">
        <v>1464</v>
      </c>
      <c r="C24" s="87" t="s">
        <v>1465</v>
      </c>
      <c r="D24" s="62" t="s">
        <v>693</v>
      </c>
      <c r="E24" s="85" t="s">
        <v>307</v>
      </c>
      <c r="F24" s="62" t="s">
        <v>891</v>
      </c>
      <c r="G24" s="62"/>
      <c r="H24" s="62">
        <v>1</v>
      </c>
      <c r="I24" s="85" t="s">
        <v>296</v>
      </c>
      <c r="J24" s="66">
        <v>2710</v>
      </c>
      <c r="K24" s="67"/>
      <c r="L24" s="68"/>
      <c r="M24" s="69">
        <v>4930</v>
      </c>
      <c r="N24" s="70"/>
      <c r="O24" s="71"/>
      <c r="P24" s="72">
        <f t="shared" si="1"/>
        <v>2710</v>
      </c>
      <c r="Q24" s="72">
        <f t="shared" si="2"/>
        <v>2710</v>
      </c>
      <c r="R24" s="72">
        <f t="shared" si="3"/>
        <v>4178</v>
      </c>
      <c r="S24" s="72">
        <f t="shared" si="4"/>
        <v>4178</v>
      </c>
      <c r="T24" s="73">
        <v>0.18</v>
      </c>
      <c r="U24" s="164" t="s">
        <v>286</v>
      </c>
      <c r="V24" s="164">
        <f t="shared" si="0"/>
        <v>4930.04</v>
      </c>
    </row>
    <row r="25" spans="2:23" s="74" customFormat="1" ht="28.5">
      <c r="B25" s="169" t="s">
        <v>1466</v>
      </c>
      <c r="C25" s="87" t="s">
        <v>351</v>
      </c>
      <c r="D25" s="62" t="s">
        <v>695</v>
      </c>
      <c r="E25" s="85" t="s">
        <v>307</v>
      </c>
      <c r="F25" s="62" t="s">
        <v>891</v>
      </c>
      <c r="G25" s="62"/>
      <c r="H25" s="62">
        <v>1</v>
      </c>
      <c r="I25" s="85" t="s">
        <v>296</v>
      </c>
      <c r="J25" s="66">
        <v>94</v>
      </c>
      <c r="K25" s="67"/>
      <c r="L25" s="68"/>
      <c r="M25" s="69">
        <v>171</v>
      </c>
      <c r="N25" s="70"/>
      <c r="O25" s="71"/>
      <c r="P25" s="72">
        <f t="shared" si="1"/>
        <v>94</v>
      </c>
      <c r="Q25" s="72">
        <f t="shared" si="2"/>
        <v>94</v>
      </c>
      <c r="R25" s="72">
        <f t="shared" si="3"/>
        <v>145</v>
      </c>
      <c r="S25" s="72">
        <f t="shared" si="4"/>
        <v>145</v>
      </c>
      <c r="T25" s="73">
        <v>0.18</v>
      </c>
      <c r="U25" s="164" t="s">
        <v>286</v>
      </c>
      <c r="V25" s="164">
        <f t="shared" si="0"/>
        <v>171.1</v>
      </c>
    </row>
    <row r="26" spans="2:23" s="74" customFormat="1" ht="15">
      <c r="B26" s="169" t="s">
        <v>1467</v>
      </c>
      <c r="C26" s="86" t="s">
        <v>353</v>
      </c>
      <c r="D26" s="85" t="s">
        <v>354</v>
      </c>
      <c r="E26" s="85" t="s">
        <v>307</v>
      </c>
      <c r="F26" s="62" t="s">
        <v>891</v>
      </c>
      <c r="G26" s="62"/>
      <c r="H26" s="62">
        <v>2</v>
      </c>
      <c r="I26" s="85" t="s">
        <v>296</v>
      </c>
      <c r="J26" s="66">
        <v>43.5</v>
      </c>
      <c r="K26" s="67"/>
      <c r="L26" s="68"/>
      <c r="M26" s="69">
        <v>97</v>
      </c>
      <c r="N26" s="70"/>
      <c r="O26" s="71"/>
      <c r="P26" s="72">
        <f t="shared" si="1"/>
        <v>43.5</v>
      </c>
      <c r="Q26" s="72">
        <f t="shared" si="2"/>
        <v>87</v>
      </c>
      <c r="R26" s="72">
        <f t="shared" si="3"/>
        <v>83</v>
      </c>
      <c r="S26" s="72">
        <f t="shared" si="4"/>
        <v>166</v>
      </c>
      <c r="T26" s="73">
        <v>0.18</v>
      </c>
      <c r="U26" s="164" t="s">
        <v>286</v>
      </c>
      <c r="V26" s="164">
        <f t="shared" si="0"/>
        <v>97.94</v>
      </c>
    </row>
    <row r="27" spans="2:23" s="74" customFormat="1" ht="15">
      <c r="B27" s="169" t="s">
        <v>1468</v>
      </c>
      <c r="C27" s="86" t="s">
        <v>356</v>
      </c>
      <c r="D27" s="85" t="s">
        <v>1794</v>
      </c>
      <c r="E27" s="85" t="s">
        <v>307</v>
      </c>
      <c r="F27" s="62" t="s">
        <v>891</v>
      </c>
      <c r="G27" s="62"/>
      <c r="H27" s="62">
        <v>4</v>
      </c>
      <c r="I27" s="85" t="s">
        <v>296</v>
      </c>
      <c r="J27" s="66">
        <v>58.9</v>
      </c>
      <c r="K27" s="67"/>
      <c r="L27" s="68"/>
      <c r="M27" s="69">
        <v>117.8</v>
      </c>
      <c r="N27" s="70"/>
      <c r="O27" s="71"/>
      <c r="P27" s="72">
        <f t="shared" si="1"/>
        <v>58.9</v>
      </c>
      <c r="Q27" s="72">
        <f t="shared" si="2"/>
        <v>235.6</v>
      </c>
      <c r="R27" s="72">
        <f t="shared" si="3"/>
        <v>100</v>
      </c>
      <c r="S27" s="72">
        <f t="shared" si="4"/>
        <v>400</v>
      </c>
      <c r="T27" s="73">
        <v>0.18</v>
      </c>
      <c r="U27" s="164" t="s">
        <v>286</v>
      </c>
      <c r="V27" s="164">
        <f t="shared" si="0"/>
        <v>118</v>
      </c>
    </row>
    <row r="28" spans="2:23" s="74" customFormat="1" ht="15">
      <c r="B28" s="169" t="s">
        <v>1469</v>
      </c>
      <c r="C28" s="86" t="s">
        <v>358</v>
      </c>
      <c r="D28" s="85" t="s">
        <v>359</v>
      </c>
      <c r="E28" s="85" t="s">
        <v>307</v>
      </c>
      <c r="F28" s="62" t="s">
        <v>891</v>
      </c>
      <c r="G28" s="62"/>
      <c r="H28" s="62">
        <v>4</v>
      </c>
      <c r="I28" s="85" t="s">
        <v>296</v>
      </c>
      <c r="J28" s="66">
        <v>4</v>
      </c>
      <c r="K28" s="67"/>
      <c r="L28" s="68"/>
      <c r="M28" s="69">
        <v>7.3</v>
      </c>
      <c r="N28" s="70"/>
      <c r="O28" s="71"/>
      <c r="P28" s="72">
        <f t="shared" si="1"/>
        <v>4</v>
      </c>
      <c r="Q28" s="72">
        <f t="shared" si="2"/>
        <v>16</v>
      </c>
      <c r="R28" s="72">
        <f t="shared" si="3"/>
        <v>7</v>
      </c>
      <c r="S28" s="72">
        <f t="shared" si="4"/>
        <v>28</v>
      </c>
      <c r="T28" s="73">
        <v>0.18</v>
      </c>
      <c r="U28" s="164" t="s">
        <v>289</v>
      </c>
      <c r="V28" s="164">
        <f t="shared" si="0"/>
        <v>8.26</v>
      </c>
    </row>
    <row r="29" spans="2:23" s="74" customFormat="1" ht="28.5">
      <c r="B29" s="169" t="s">
        <v>1470</v>
      </c>
      <c r="C29" s="87" t="s">
        <v>361</v>
      </c>
      <c r="D29" s="62" t="s">
        <v>723</v>
      </c>
      <c r="E29" s="85" t="s">
        <v>307</v>
      </c>
      <c r="F29" s="62" t="s">
        <v>891</v>
      </c>
      <c r="G29" s="62"/>
      <c r="H29" s="62">
        <v>1</v>
      </c>
      <c r="I29" s="85" t="s">
        <v>296</v>
      </c>
      <c r="J29" s="66">
        <v>334.5</v>
      </c>
      <c r="K29" s="67"/>
      <c r="L29" s="68"/>
      <c r="M29" s="69">
        <v>669</v>
      </c>
      <c r="N29" s="70"/>
      <c r="O29" s="71"/>
      <c r="P29" s="72">
        <f t="shared" si="1"/>
        <v>334.5</v>
      </c>
      <c r="Q29" s="72">
        <f t="shared" si="2"/>
        <v>334.5</v>
      </c>
      <c r="R29" s="72">
        <f t="shared" si="3"/>
        <v>567</v>
      </c>
      <c r="S29" s="72">
        <f t="shared" si="4"/>
        <v>567</v>
      </c>
      <c r="T29" s="73">
        <v>0.18</v>
      </c>
      <c r="U29" s="164" t="s">
        <v>286</v>
      </c>
      <c r="V29" s="164">
        <f t="shared" ref="V29:V34" si="5">R29*1.18</f>
        <v>669.06</v>
      </c>
    </row>
    <row r="30" spans="2:23" s="74" customFormat="1" ht="28.5">
      <c r="B30" s="169" t="s">
        <v>1471</v>
      </c>
      <c r="C30" s="87" t="s">
        <v>363</v>
      </c>
      <c r="D30" s="62" t="s">
        <v>364</v>
      </c>
      <c r="E30" s="62" t="s">
        <v>307</v>
      </c>
      <c r="F30" s="62" t="s">
        <v>891</v>
      </c>
      <c r="G30" s="62"/>
      <c r="H30" s="62">
        <v>1</v>
      </c>
      <c r="I30" s="85" t="s">
        <v>296</v>
      </c>
      <c r="J30" s="66">
        <v>352</v>
      </c>
      <c r="K30" s="67"/>
      <c r="L30" s="68"/>
      <c r="M30" s="69">
        <v>704</v>
      </c>
      <c r="N30" s="70"/>
      <c r="O30" s="71"/>
      <c r="P30" s="72">
        <f t="shared" si="1"/>
        <v>352</v>
      </c>
      <c r="Q30" s="72">
        <f t="shared" si="2"/>
        <v>352</v>
      </c>
      <c r="R30" s="72">
        <f t="shared" si="3"/>
        <v>597</v>
      </c>
      <c r="S30" s="72">
        <f t="shared" si="4"/>
        <v>597</v>
      </c>
      <c r="T30" s="73">
        <v>0.18</v>
      </c>
      <c r="U30" s="164" t="s">
        <v>286</v>
      </c>
      <c r="V30" s="164">
        <f t="shared" si="5"/>
        <v>704.45999999999992</v>
      </c>
    </row>
    <row r="31" spans="2:23" s="74" customFormat="1" ht="28.5">
      <c r="B31" s="169" t="s">
        <v>1472</v>
      </c>
      <c r="C31" s="87" t="s">
        <v>366</v>
      </c>
      <c r="D31" s="62" t="s">
        <v>367</v>
      </c>
      <c r="E31" s="85" t="s">
        <v>307</v>
      </c>
      <c r="F31" s="62" t="s">
        <v>1359</v>
      </c>
      <c r="G31" s="62"/>
      <c r="H31" s="62">
        <v>0.1</v>
      </c>
      <c r="I31" s="85" t="s">
        <v>296</v>
      </c>
      <c r="J31" s="66">
        <v>58000</v>
      </c>
      <c r="K31" s="67"/>
      <c r="L31" s="68"/>
      <c r="M31" s="69">
        <v>104000</v>
      </c>
      <c r="N31" s="70"/>
      <c r="O31" s="71"/>
      <c r="P31" s="72">
        <f t="shared" si="1"/>
        <v>58000</v>
      </c>
      <c r="Q31" s="72">
        <f t="shared" si="2"/>
        <v>5800</v>
      </c>
      <c r="R31" s="72">
        <f t="shared" si="3"/>
        <v>88136</v>
      </c>
      <c r="S31" s="72">
        <f t="shared" si="4"/>
        <v>8813.6</v>
      </c>
      <c r="T31" s="73">
        <v>0.18</v>
      </c>
      <c r="U31" s="164" t="s">
        <v>286</v>
      </c>
      <c r="V31" s="164">
        <f t="shared" si="5"/>
        <v>104000.48</v>
      </c>
      <c r="W31" s="74">
        <v>551</v>
      </c>
    </row>
    <row r="32" spans="2:23" s="74" customFormat="1" ht="15">
      <c r="B32" s="169"/>
      <c r="C32" s="62" t="s">
        <v>649</v>
      </c>
      <c r="D32" s="62"/>
      <c r="E32" s="85"/>
      <c r="F32" s="62"/>
      <c r="G32" s="62"/>
      <c r="H32" s="62"/>
      <c r="I32" s="62"/>
      <c r="J32" s="66"/>
      <c r="K32" s="67"/>
      <c r="L32" s="68"/>
      <c r="M32" s="69"/>
      <c r="N32" s="70"/>
      <c r="O32" s="71"/>
      <c r="P32" s="72">
        <f t="shared" si="1"/>
        <v>0</v>
      </c>
      <c r="Q32" s="72">
        <f t="shared" si="2"/>
        <v>0</v>
      </c>
      <c r="R32" s="72">
        <f t="shared" si="3"/>
        <v>0</v>
      </c>
      <c r="S32" s="72">
        <f t="shared" si="4"/>
        <v>0</v>
      </c>
      <c r="T32" s="73">
        <v>0.18</v>
      </c>
      <c r="U32" s="164"/>
      <c r="V32" s="164">
        <f t="shared" si="5"/>
        <v>0</v>
      </c>
    </row>
    <row r="33" spans="2:22" s="74" customFormat="1" ht="28.5">
      <c r="B33" s="169" t="s">
        <v>1473</v>
      </c>
      <c r="C33" s="87" t="s">
        <v>370</v>
      </c>
      <c r="D33" s="62" t="s">
        <v>371</v>
      </c>
      <c r="E33" s="85" t="s">
        <v>1261</v>
      </c>
      <c r="F33" s="62" t="s">
        <v>891</v>
      </c>
      <c r="G33" s="62"/>
      <c r="H33" s="62">
        <v>24</v>
      </c>
      <c r="I33" s="62" t="s">
        <v>907</v>
      </c>
      <c r="J33" s="66">
        <f>M33*0.743</f>
        <v>1.6717500000000001</v>
      </c>
      <c r="K33" s="67"/>
      <c r="L33" s="68"/>
      <c r="M33" s="69">
        <v>2.25</v>
      </c>
      <c r="N33" s="70"/>
      <c r="O33" s="71"/>
      <c r="P33" s="72">
        <f t="shared" si="1"/>
        <v>1.6717500000000001</v>
      </c>
      <c r="Q33" s="72">
        <f t="shared" si="2"/>
        <v>40.122</v>
      </c>
      <c r="R33" s="72">
        <f t="shared" si="3"/>
        <v>2</v>
      </c>
      <c r="S33" s="72">
        <f t="shared" si="4"/>
        <v>48</v>
      </c>
      <c r="T33" s="73">
        <v>0.18</v>
      </c>
      <c r="U33" s="165" t="s">
        <v>289</v>
      </c>
      <c r="V33" s="164">
        <f t="shared" si="5"/>
        <v>2.36</v>
      </c>
    </row>
    <row r="34" spans="2:22" s="74" customFormat="1" ht="28.5">
      <c r="B34" s="169" t="s">
        <v>1474</v>
      </c>
      <c r="C34" s="87" t="s">
        <v>375</v>
      </c>
      <c r="D34" s="62">
        <v>9192025</v>
      </c>
      <c r="E34" s="85" t="s">
        <v>1261</v>
      </c>
      <c r="F34" s="62" t="s">
        <v>1805</v>
      </c>
      <c r="G34" s="62"/>
      <c r="H34" s="62">
        <v>400</v>
      </c>
      <c r="I34" s="62" t="s">
        <v>907</v>
      </c>
      <c r="J34" s="66">
        <f>M34*0.743</f>
        <v>6.9693400000000008</v>
      </c>
      <c r="K34" s="67"/>
      <c r="L34" s="68"/>
      <c r="M34" s="69">
        <v>9.3800000000000008</v>
      </c>
      <c r="N34" s="70"/>
      <c r="O34" s="71"/>
      <c r="P34" s="72">
        <f t="shared" si="1"/>
        <v>6.9693400000000008</v>
      </c>
      <c r="Q34" s="72">
        <f t="shared" si="2"/>
        <v>2787.7360000000003</v>
      </c>
      <c r="R34" s="72">
        <f t="shared" si="3"/>
        <v>8</v>
      </c>
      <c r="S34" s="72">
        <f t="shared" si="4"/>
        <v>3200</v>
      </c>
      <c r="T34" s="73">
        <v>0.18</v>
      </c>
      <c r="U34" s="165" t="s">
        <v>289</v>
      </c>
      <c r="V34" s="164">
        <f t="shared" si="5"/>
        <v>9.44</v>
      </c>
    </row>
    <row r="35" spans="2:22" s="74" customFormat="1" ht="15">
      <c r="B35" s="169" t="s">
        <v>1475</v>
      </c>
      <c r="C35" s="87" t="s">
        <v>377</v>
      </c>
      <c r="D35" s="62">
        <v>51020</v>
      </c>
      <c r="E35" s="85" t="s">
        <v>1261</v>
      </c>
      <c r="F35" s="62" t="s">
        <v>891</v>
      </c>
      <c r="G35" s="62"/>
      <c r="H35" s="62">
        <v>800</v>
      </c>
      <c r="I35" s="62" t="s">
        <v>907</v>
      </c>
      <c r="J35" s="66">
        <f>M35*0.743</f>
        <v>1.6197400000000002</v>
      </c>
      <c r="K35" s="67"/>
      <c r="L35" s="68"/>
      <c r="M35" s="69">
        <v>2.1800000000000002</v>
      </c>
      <c r="N35" s="70"/>
      <c r="O35" s="71"/>
      <c r="P35" s="72">
        <f t="shared" si="1"/>
        <v>1.6197400000000002</v>
      </c>
      <c r="Q35" s="72">
        <f t="shared" si="2"/>
        <v>1295.7920000000001</v>
      </c>
      <c r="R35" s="72">
        <f t="shared" si="3"/>
        <v>2</v>
      </c>
      <c r="S35" s="72">
        <f t="shared" si="4"/>
        <v>1600</v>
      </c>
      <c r="T35" s="73">
        <v>0.18</v>
      </c>
      <c r="U35" s="165" t="s">
        <v>289</v>
      </c>
      <c r="V35" s="164">
        <f t="shared" ref="V35:V51" si="6">R35*1.18</f>
        <v>2.36</v>
      </c>
    </row>
    <row r="36" spans="2:22" s="74" customFormat="1" ht="15">
      <c r="B36" s="169" t="s">
        <v>1476</v>
      </c>
      <c r="C36" s="87" t="s">
        <v>379</v>
      </c>
      <c r="D36" s="62" t="s">
        <v>299</v>
      </c>
      <c r="E36" s="85" t="s">
        <v>1261</v>
      </c>
      <c r="F36" s="62" t="s">
        <v>891</v>
      </c>
      <c r="G36" s="62"/>
      <c r="H36" s="62">
        <v>12</v>
      </c>
      <c r="I36" s="62" t="s">
        <v>907</v>
      </c>
      <c r="J36" s="66">
        <f>M36*0.743</f>
        <v>37.878139999999995</v>
      </c>
      <c r="K36" s="67"/>
      <c r="L36" s="68"/>
      <c r="M36" s="69">
        <v>50.98</v>
      </c>
      <c r="N36" s="70"/>
      <c r="O36" s="71"/>
      <c r="P36" s="72">
        <f t="shared" si="1"/>
        <v>37.878139999999995</v>
      </c>
      <c r="Q36" s="72">
        <f t="shared" si="2"/>
        <v>454.53767999999991</v>
      </c>
      <c r="R36" s="72">
        <f t="shared" si="3"/>
        <v>44</v>
      </c>
      <c r="S36" s="72">
        <f t="shared" si="4"/>
        <v>528</v>
      </c>
      <c r="T36" s="73">
        <v>0.18</v>
      </c>
      <c r="U36" s="165" t="s">
        <v>289</v>
      </c>
      <c r="V36" s="164">
        <f t="shared" si="6"/>
        <v>51.919999999999995</v>
      </c>
    </row>
    <row r="37" spans="2:22" s="74" customFormat="1" ht="15">
      <c r="B37" s="169" t="s">
        <v>1477</v>
      </c>
      <c r="C37" s="87" t="s">
        <v>381</v>
      </c>
      <c r="D37" s="62" t="s">
        <v>382</v>
      </c>
      <c r="E37" s="62" t="s">
        <v>383</v>
      </c>
      <c r="F37" s="62" t="s">
        <v>912</v>
      </c>
      <c r="G37" s="62"/>
      <c r="H37" s="62">
        <v>1</v>
      </c>
      <c r="I37" s="62" t="s">
        <v>1735</v>
      </c>
      <c r="J37" s="66">
        <v>114.49</v>
      </c>
      <c r="K37" s="67"/>
      <c r="L37" s="68"/>
      <c r="M37" s="69"/>
      <c r="N37" s="70"/>
      <c r="O37" s="71"/>
      <c r="P37" s="72">
        <f t="shared" si="1"/>
        <v>114.49</v>
      </c>
      <c r="Q37" s="72">
        <f t="shared" si="2"/>
        <v>114.49</v>
      </c>
      <c r="R37" s="72">
        <f t="shared" si="3"/>
        <v>126</v>
      </c>
      <c r="S37" s="72">
        <f t="shared" si="4"/>
        <v>126</v>
      </c>
      <c r="T37" s="73">
        <v>0.18</v>
      </c>
      <c r="U37" s="165" t="s">
        <v>288</v>
      </c>
      <c r="V37" s="164">
        <f t="shared" si="6"/>
        <v>148.67999999999998</v>
      </c>
    </row>
    <row r="38" spans="2:22" s="74" customFormat="1" ht="15">
      <c r="B38" s="169" t="s">
        <v>1478</v>
      </c>
      <c r="C38" s="87" t="s">
        <v>386</v>
      </c>
      <c r="D38" s="62" t="s">
        <v>387</v>
      </c>
      <c r="E38" s="85" t="s">
        <v>383</v>
      </c>
      <c r="F38" s="62" t="s">
        <v>912</v>
      </c>
      <c r="G38" s="62"/>
      <c r="H38" s="62">
        <v>1</v>
      </c>
      <c r="I38" s="62" t="s">
        <v>1735</v>
      </c>
      <c r="J38" s="66">
        <v>74.42</v>
      </c>
      <c r="K38" s="67"/>
      <c r="L38" s="68"/>
      <c r="M38" s="69"/>
      <c r="N38" s="70"/>
      <c r="O38" s="71"/>
      <c r="P38" s="72">
        <f t="shared" si="1"/>
        <v>74.42</v>
      </c>
      <c r="Q38" s="72">
        <f t="shared" si="2"/>
        <v>74.42</v>
      </c>
      <c r="R38" s="72">
        <f t="shared" si="3"/>
        <v>82</v>
      </c>
      <c r="S38" s="72">
        <f t="shared" si="4"/>
        <v>82</v>
      </c>
      <c r="T38" s="73">
        <v>0.18</v>
      </c>
      <c r="U38" s="165" t="s">
        <v>288</v>
      </c>
      <c r="V38" s="164">
        <f t="shared" si="6"/>
        <v>96.759999999999991</v>
      </c>
    </row>
    <row r="39" spans="2:22" s="74" customFormat="1" ht="15">
      <c r="B39" s="169" t="s">
        <v>1479</v>
      </c>
      <c r="C39" s="87" t="s">
        <v>389</v>
      </c>
      <c r="D39" s="62" t="s">
        <v>390</v>
      </c>
      <c r="E39" s="85" t="s">
        <v>383</v>
      </c>
      <c r="F39" s="62" t="s">
        <v>912</v>
      </c>
      <c r="G39" s="62"/>
      <c r="H39" s="62">
        <v>1</v>
      </c>
      <c r="I39" s="62" t="s">
        <v>1735</v>
      </c>
      <c r="J39" s="66">
        <v>54.03</v>
      </c>
      <c r="K39" s="67"/>
      <c r="L39" s="68"/>
      <c r="M39" s="69"/>
      <c r="N39" s="70"/>
      <c r="O39" s="71"/>
      <c r="P39" s="72">
        <f t="shared" si="1"/>
        <v>54.03</v>
      </c>
      <c r="Q39" s="72">
        <f t="shared" si="2"/>
        <v>54.03</v>
      </c>
      <c r="R39" s="72">
        <f t="shared" si="3"/>
        <v>60</v>
      </c>
      <c r="S39" s="72">
        <f t="shared" si="4"/>
        <v>60</v>
      </c>
      <c r="T39" s="73">
        <v>0.18</v>
      </c>
      <c r="U39" s="165" t="s">
        <v>288</v>
      </c>
      <c r="V39" s="164">
        <f t="shared" si="6"/>
        <v>70.8</v>
      </c>
    </row>
    <row r="40" spans="2:22" s="74" customFormat="1" ht="15">
      <c r="B40" s="169" t="s">
        <v>1480</v>
      </c>
      <c r="C40" s="87" t="s">
        <v>392</v>
      </c>
      <c r="D40" s="62" t="s">
        <v>393</v>
      </c>
      <c r="E40" s="85" t="s">
        <v>394</v>
      </c>
      <c r="F40" s="62" t="s">
        <v>891</v>
      </c>
      <c r="G40" s="62"/>
      <c r="H40" s="62">
        <v>1</v>
      </c>
      <c r="I40" s="62" t="s">
        <v>1735</v>
      </c>
      <c r="J40" s="66">
        <v>566.4</v>
      </c>
      <c r="K40" s="67"/>
      <c r="L40" s="68"/>
      <c r="M40" s="69"/>
      <c r="N40" s="70"/>
      <c r="O40" s="71"/>
      <c r="P40" s="72">
        <f t="shared" si="1"/>
        <v>566.4</v>
      </c>
      <c r="Q40" s="72">
        <f t="shared" si="2"/>
        <v>566.4</v>
      </c>
      <c r="R40" s="72">
        <f t="shared" si="3"/>
        <v>624</v>
      </c>
      <c r="S40" s="72">
        <f t="shared" si="4"/>
        <v>624</v>
      </c>
      <c r="T40" s="73">
        <v>0.18</v>
      </c>
      <c r="U40" s="165" t="s">
        <v>288</v>
      </c>
      <c r="V40" s="164">
        <f t="shared" si="6"/>
        <v>736.31999999999994</v>
      </c>
    </row>
    <row r="41" spans="2:22" s="74" customFormat="1" ht="15">
      <c r="B41" s="169"/>
      <c r="C41" s="62" t="s">
        <v>395</v>
      </c>
      <c r="D41" s="62"/>
      <c r="E41" s="85"/>
      <c r="F41" s="62"/>
      <c r="G41" s="62"/>
      <c r="H41" s="62"/>
      <c r="I41" s="62"/>
      <c r="J41" s="66"/>
      <c r="K41" s="67"/>
      <c r="L41" s="68"/>
      <c r="M41" s="69"/>
      <c r="N41" s="70"/>
      <c r="O41" s="71"/>
      <c r="P41" s="72">
        <f t="shared" si="1"/>
        <v>0</v>
      </c>
      <c r="Q41" s="72">
        <f t="shared" si="2"/>
        <v>0</v>
      </c>
      <c r="R41" s="72">
        <f t="shared" si="3"/>
        <v>0</v>
      </c>
      <c r="S41" s="72">
        <f t="shared" si="4"/>
        <v>0</v>
      </c>
      <c r="T41" s="73">
        <v>0.18</v>
      </c>
      <c r="U41" s="164"/>
      <c r="V41" s="164">
        <f t="shared" si="6"/>
        <v>0</v>
      </c>
    </row>
    <row r="42" spans="2:22" s="74" customFormat="1" ht="15">
      <c r="B42" s="169"/>
      <c r="C42" s="62" t="s">
        <v>301</v>
      </c>
      <c r="D42" s="62"/>
      <c r="E42" s="85"/>
      <c r="F42" s="62"/>
      <c r="G42" s="62"/>
      <c r="H42" s="62"/>
      <c r="I42" s="62"/>
      <c r="J42" s="66"/>
      <c r="K42" s="67"/>
      <c r="L42" s="68"/>
      <c r="M42" s="69"/>
      <c r="N42" s="70"/>
      <c r="O42" s="71"/>
      <c r="P42" s="72">
        <f t="shared" si="1"/>
        <v>0</v>
      </c>
      <c r="Q42" s="72">
        <f t="shared" si="2"/>
        <v>0</v>
      </c>
      <c r="R42" s="72">
        <f t="shared" si="3"/>
        <v>0</v>
      </c>
      <c r="S42" s="72">
        <f t="shared" si="4"/>
        <v>0</v>
      </c>
      <c r="T42" s="73">
        <v>0.18</v>
      </c>
      <c r="U42" s="165"/>
      <c r="V42" s="164">
        <f t="shared" si="6"/>
        <v>0</v>
      </c>
    </row>
    <row r="43" spans="2:22" s="74" customFormat="1" ht="28.5">
      <c r="B43" s="169" t="s">
        <v>1448</v>
      </c>
      <c r="C43" s="87" t="s">
        <v>303</v>
      </c>
      <c r="D43" s="62" t="s">
        <v>304</v>
      </c>
      <c r="E43" s="85" t="s">
        <v>1808</v>
      </c>
      <c r="F43" s="62" t="s">
        <v>1359</v>
      </c>
      <c r="G43" s="62"/>
      <c r="H43" s="62">
        <v>1.3</v>
      </c>
      <c r="I43" s="85" t="s">
        <v>1808</v>
      </c>
      <c r="J43" s="66">
        <f>M43*0.83</f>
        <v>29972.129999999997</v>
      </c>
      <c r="K43" s="67"/>
      <c r="L43" s="68"/>
      <c r="M43" s="69">
        <v>36111</v>
      </c>
      <c r="N43" s="70"/>
      <c r="O43" s="71"/>
      <c r="P43" s="72">
        <f t="shared" si="1"/>
        <v>29972.129999999997</v>
      </c>
      <c r="Q43" s="72">
        <f t="shared" si="2"/>
        <v>38963.769</v>
      </c>
      <c r="R43" s="72">
        <f t="shared" si="3"/>
        <v>30603</v>
      </c>
      <c r="S43" s="72">
        <f t="shared" si="4"/>
        <v>39783.9</v>
      </c>
      <c r="T43" s="73">
        <v>0.18</v>
      </c>
      <c r="U43" s="165" t="s">
        <v>287</v>
      </c>
      <c r="V43" s="164">
        <f t="shared" si="6"/>
        <v>36111.54</v>
      </c>
    </row>
    <row r="44" spans="2:22" s="74" customFormat="1" ht="28.5">
      <c r="B44" s="169" t="s">
        <v>1449</v>
      </c>
      <c r="C44" s="87" t="s">
        <v>306</v>
      </c>
      <c r="D44" s="62" t="s">
        <v>702</v>
      </c>
      <c r="E44" s="85" t="s">
        <v>307</v>
      </c>
      <c r="F44" s="62" t="s">
        <v>891</v>
      </c>
      <c r="G44" s="62"/>
      <c r="H44" s="62">
        <v>2</v>
      </c>
      <c r="I44" s="85" t="s">
        <v>296</v>
      </c>
      <c r="J44" s="66">
        <v>2590</v>
      </c>
      <c r="K44" s="67"/>
      <c r="L44" s="68"/>
      <c r="M44" s="69">
        <v>4710</v>
      </c>
      <c r="N44" s="70"/>
      <c r="O44" s="71"/>
      <c r="P44" s="72">
        <f t="shared" si="1"/>
        <v>2590</v>
      </c>
      <c r="Q44" s="72">
        <f t="shared" si="2"/>
        <v>5180</v>
      </c>
      <c r="R44" s="72">
        <f t="shared" si="3"/>
        <v>3992</v>
      </c>
      <c r="S44" s="72">
        <f t="shared" si="4"/>
        <v>7984</v>
      </c>
      <c r="T44" s="73">
        <v>0.18</v>
      </c>
      <c r="U44" s="164" t="s">
        <v>286</v>
      </c>
      <c r="V44" s="164">
        <f t="shared" si="6"/>
        <v>4710.5599999999995</v>
      </c>
    </row>
    <row r="45" spans="2:22" s="74" customFormat="1" ht="30">
      <c r="B45" s="169" t="s">
        <v>1450</v>
      </c>
      <c r="C45" s="86" t="s">
        <v>309</v>
      </c>
      <c r="D45" s="85" t="s">
        <v>310</v>
      </c>
      <c r="E45" s="85" t="s">
        <v>307</v>
      </c>
      <c r="F45" s="62" t="s">
        <v>891</v>
      </c>
      <c r="G45" s="62"/>
      <c r="H45" s="62">
        <v>1</v>
      </c>
      <c r="I45" s="85" t="s">
        <v>296</v>
      </c>
      <c r="J45" s="66">
        <v>215</v>
      </c>
      <c r="K45" s="67"/>
      <c r="L45" s="68"/>
      <c r="M45" s="69">
        <v>391</v>
      </c>
      <c r="N45" s="70"/>
      <c r="O45" s="71"/>
      <c r="P45" s="72">
        <f t="shared" si="1"/>
        <v>215</v>
      </c>
      <c r="Q45" s="72">
        <f t="shared" si="2"/>
        <v>215</v>
      </c>
      <c r="R45" s="72">
        <f t="shared" si="3"/>
        <v>332</v>
      </c>
      <c r="S45" s="72">
        <f t="shared" si="4"/>
        <v>332</v>
      </c>
      <c r="T45" s="73">
        <v>0.18</v>
      </c>
      <c r="U45" s="164" t="s">
        <v>286</v>
      </c>
      <c r="V45" s="164">
        <f t="shared" si="6"/>
        <v>391.76</v>
      </c>
    </row>
    <row r="46" spans="2:22" s="74" customFormat="1" ht="30">
      <c r="B46" s="169" t="s">
        <v>1451</v>
      </c>
      <c r="C46" s="86" t="s">
        <v>312</v>
      </c>
      <c r="D46" s="85" t="s">
        <v>313</v>
      </c>
      <c r="E46" s="85" t="s">
        <v>307</v>
      </c>
      <c r="F46" s="62" t="s">
        <v>891</v>
      </c>
      <c r="G46" s="62"/>
      <c r="H46" s="62">
        <v>13</v>
      </c>
      <c r="I46" s="85" t="s">
        <v>296</v>
      </c>
      <c r="J46" s="66">
        <v>135</v>
      </c>
      <c r="K46" s="67"/>
      <c r="L46" s="68"/>
      <c r="M46" s="69">
        <v>246</v>
      </c>
      <c r="N46" s="70"/>
      <c r="O46" s="71"/>
      <c r="P46" s="72">
        <f t="shared" si="1"/>
        <v>135</v>
      </c>
      <c r="Q46" s="72">
        <f t="shared" si="2"/>
        <v>1755</v>
      </c>
      <c r="R46" s="72">
        <f t="shared" si="3"/>
        <v>209</v>
      </c>
      <c r="S46" s="72">
        <f t="shared" si="4"/>
        <v>2717</v>
      </c>
      <c r="T46" s="73">
        <v>0.18</v>
      </c>
      <c r="U46" s="164" t="s">
        <v>286</v>
      </c>
      <c r="V46" s="164">
        <f t="shared" si="6"/>
        <v>246.61999999999998</v>
      </c>
    </row>
    <row r="47" spans="2:22" s="74" customFormat="1" ht="15">
      <c r="B47" s="169" t="s">
        <v>1452</v>
      </c>
      <c r="C47" s="87" t="s">
        <v>315</v>
      </c>
      <c r="D47" s="62" t="s">
        <v>719</v>
      </c>
      <c r="E47" s="85" t="s">
        <v>307</v>
      </c>
      <c r="F47" s="62" t="s">
        <v>891</v>
      </c>
      <c r="G47" s="62"/>
      <c r="H47" s="62">
        <v>2</v>
      </c>
      <c r="I47" s="85" t="s">
        <v>296</v>
      </c>
      <c r="J47" s="66">
        <v>105</v>
      </c>
      <c r="K47" s="67"/>
      <c r="L47" s="68"/>
      <c r="M47" s="69">
        <v>191</v>
      </c>
      <c r="N47" s="70"/>
      <c r="O47" s="71"/>
      <c r="P47" s="72">
        <f t="shared" si="1"/>
        <v>105</v>
      </c>
      <c r="Q47" s="72">
        <f t="shared" si="2"/>
        <v>210</v>
      </c>
      <c r="R47" s="72">
        <f t="shared" si="3"/>
        <v>162</v>
      </c>
      <c r="S47" s="72">
        <f t="shared" si="4"/>
        <v>324</v>
      </c>
      <c r="T47" s="73">
        <v>0.18</v>
      </c>
      <c r="U47" s="164" t="s">
        <v>286</v>
      </c>
      <c r="V47" s="164">
        <f t="shared" si="6"/>
        <v>191.16</v>
      </c>
    </row>
    <row r="48" spans="2:22" s="74" customFormat="1" ht="15">
      <c r="B48" s="169" t="s">
        <v>1453</v>
      </c>
      <c r="C48" s="87" t="s">
        <v>317</v>
      </c>
      <c r="D48" s="62" t="s">
        <v>717</v>
      </c>
      <c r="E48" s="62" t="s">
        <v>307</v>
      </c>
      <c r="F48" s="62" t="s">
        <v>891</v>
      </c>
      <c r="G48" s="62"/>
      <c r="H48" s="62">
        <v>13</v>
      </c>
      <c r="I48" s="85" t="s">
        <v>296</v>
      </c>
      <c r="J48" s="66">
        <v>65</v>
      </c>
      <c r="K48" s="67"/>
      <c r="L48" s="68"/>
      <c r="M48" s="69">
        <v>120</v>
      </c>
      <c r="N48" s="70"/>
      <c r="O48" s="71"/>
      <c r="P48" s="72">
        <f t="shared" si="1"/>
        <v>65</v>
      </c>
      <c r="Q48" s="72">
        <f t="shared" si="2"/>
        <v>845</v>
      </c>
      <c r="R48" s="72">
        <f t="shared" si="3"/>
        <v>102</v>
      </c>
      <c r="S48" s="72">
        <f t="shared" si="4"/>
        <v>1326</v>
      </c>
      <c r="T48" s="73">
        <v>0.18</v>
      </c>
      <c r="U48" s="164" t="s">
        <v>286</v>
      </c>
      <c r="V48" s="164">
        <f t="shared" si="6"/>
        <v>120.36</v>
      </c>
    </row>
    <row r="49" spans="2:23" s="74" customFormat="1" ht="15">
      <c r="B49" s="169" t="s">
        <v>1454</v>
      </c>
      <c r="C49" s="87" t="s">
        <v>319</v>
      </c>
      <c r="D49" s="62" t="s">
        <v>320</v>
      </c>
      <c r="E49" s="85" t="s">
        <v>307</v>
      </c>
      <c r="F49" s="62" t="s">
        <v>891</v>
      </c>
      <c r="G49" s="62"/>
      <c r="H49" s="62">
        <v>12</v>
      </c>
      <c r="I49" s="85" t="s">
        <v>296</v>
      </c>
      <c r="J49" s="66">
        <v>93</v>
      </c>
      <c r="K49" s="67"/>
      <c r="L49" s="68"/>
      <c r="M49" s="69">
        <v>170</v>
      </c>
      <c r="N49" s="70"/>
      <c r="O49" s="71"/>
      <c r="P49" s="72">
        <f t="shared" si="1"/>
        <v>93</v>
      </c>
      <c r="Q49" s="72">
        <f t="shared" si="2"/>
        <v>1116</v>
      </c>
      <c r="R49" s="72">
        <f t="shared" si="3"/>
        <v>145</v>
      </c>
      <c r="S49" s="72">
        <f t="shared" si="4"/>
        <v>1740</v>
      </c>
      <c r="T49" s="73">
        <v>0.18</v>
      </c>
      <c r="U49" s="164" t="s">
        <v>286</v>
      </c>
      <c r="V49" s="164">
        <f t="shared" si="6"/>
        <v>171.1</v>
      </c>
      <c r="W49" s="74">
        <v>551</v>
      </c>
    </row>
    <row r="50" spans="2:23" s="74" customFormat="1" ht="28.5">
      <c r="B50" s="169" t="s">
        <v>1455</v>
      </c>
      <c r="C50" s="87" t="s">
        <v>322</v>
      </c>
      <c r="D50" s="62" t="s">
        <v>323</v>
      </c>
      <c r="E50" s="85" t="s">
        <v>307</v>
      </c>
      <c r="F50" s="62" t="s">
        <v>891</v>
      </c>
      <c r="G50" s="62"/>
      <c r="H50" s="62">
        <v>24</v>
      </c>
      <c r="I50" s="85" t="s">
        <v>296</v>
      </c>
      <c r="J50" s="66">
        <v>98</v>
      </c>
      <c r="K50" s="67"/>
      <c r="L50" s="68"/>
      <c r="M50" s="69">
        <v>179</v>
      </c>
      <c r="N50" s="70"/>
      <c r="O50" s="71"/>
      <c r="P50" s="72">
        <f t="shared" si="1"/>
        <v>98</v>
      </c>
      <c r="Q50" s="72">
        <f t="shared" si="2"/>
        <v>2352</v>
      </c>
      <c r="R50" s="72">
        <f t="shared" si="3"/>
        <v>152</v>
      </c>
      <c r="S50" s="72">
        <f t="shared" si="4"/>
        <v>3648</v>
      </c>
      <c r="T50" s="73">
        <v>0.18</v>
      </c>
      <c r="U50" s="164" t="s">
        <v>289</v>
      </c>
      <c r="V50" s="164">
        <f t="shared" si="6"/>
        <v>179.35999999999999</v>
      </c>
    </row>
    <row r="51" spans="2:23" s="74" customFormat="1" ht="15">
      <c r="B51" s="169" t="s">
        <v>1456</v>
      </c>
      <c r="C51" s="87" t="s">
        <v>325</v>
      </c>
      <c r="D51" s="62" t="s">
        <v>326</v>
      </c>
      <c r="E51" s="85" t="s">
        <v>307</v>
      </c>
      <c r="F51" s="62" t="s">
        <v>891</v>
      </c>
      <c r="G51" s="62"/>
      <c r="H51" s="62">
        <v>12</v>
      </c>
      <c r="I51" s="85" t="s">
        <v>296</v>
      </c>
      <c r="J51" s="66">
        <v>22</v>
      </c>
      <c r="K51" s="67"/>
      <c r="L51" s="68"/>
      <c r="M51" s="69">
        <v>40</v>
      </c>
      <c r="N51" s="70"/>
      <c r="O51" s="71"/>
      <c r="P51" s="72">
        <f t="shared" si="1"/>
        <v>22</v>
      </c>
      <c r="Q51" s="72">
        <f t="shared" si="2"/>
        <v>264</v>
      </c>
      <c r="R51" s="72">
        <f t="shared" si="3"/>
        <v>34</v>
      </c>
      <c r="S51" s="72">
        <f t="shared" si="4"/>
        <v>408</v>
      </c>
      <c r="T51" s="73">
        <v>0.18</v>
      </c>
      <c r="U51" s="164" t="s">
        <v>289</v>
      </c>
      <c r="V51" s="164">
        <f t="shared" si="6"/>
        <v>40.119999999999997</v>
      </c>
    </row>
    <row r="52" spans="2:23" s="74" customFormat="1" ht="15">
      <c r="B52" s="169"/>
      <c r="C52" s="62" t="s">
        <v>396</v>
      </c>
      <c r="D52" s="62"/>
      <c r="E52" s="85"/>
      <c r="F52" s="62"/>
      <c r="G52" s="62"/>
      <c r="H52" s="62"/>
      <c r="I52" s="62"/>
      <c r="J52" s="66"/>
      <c r="K52" s="67"/>
      <c r="L52" s="68"/>
      <c r="M52" s="69"/>
      <c r="N52" s="70"/>
      <c r="O52" s="71"/>
      <c r="P52" s="72">
        <f t="shared" si="1"/>
        <v>0</v>
      </c>
      <c r="Q52" s="72">
        <f t="shared" si="2"/>
        <v>0</v>
      </c>
      <c r="R52" s="72">
        <f t="shared" si="3"/>
        <v>0</v>
      </c>
      <c r="S52" s="72">
        <f t="shared" si="4"/>
        <v>0</v>
      </c>
      <c r="T52" s="73">
        <v>0.18</v>
      </c>
      <c r="U52" s="165"/>
      <c r="V52" s="164">
        <f t="shared" ref="V52:V57" si="7">R52*1.18</f>
        <v>0</v>
      </c>
    </row>
    <row r="53" spans="2:23" s="74" customFormat="1" ht="15">
      <c r="B53" s="169" t="s">
        <v>1457</v>
      </c>
      <c r="C53" s="87" t="s">
        <v>397</v>
      </c>
      <c r="D53" s="62" t="s">
        <v>398</v>
      </c>
      <c r="E53" s="85" t="s">
        <v>573</v>
      </c>
      <c r="F53" s="62" t="s">
        <v>916</v>
      </c>
      <c r="G53" s="62"/>
      <c r="H53" s="62">
        <v>1</v>
      </c>
      <c r="I53" s="62" t="s">
        <v>1706</v>
      </c>
      <c r="J53" s="66">
        <v>23780</v>
      </c>
      <c r="K53" s="67"/>
      <c r="L53" s="68"/>
      <c r="M53" s="69">
        <v>29000</v>
      </c>
      <c r="N53" s="70"/>
      <c r="O53" s="71"/>
      <c r="P53" s="72">
        <f t="shared" si="1"/>
        <v>23780</v>
      </c>
      <c r="Q53" s="72">
        <f t="shared" si="2"/>
        <v>23780</v>
      </c>
      <c r="R53" s="72">
        <f t="shared" si="3"/>
        <v>24577</v>
      </c>
      <c r="S53" s="72">
        <f t="shared" si="4"/>
        <v>24577</v>
      </c>
      <c r="T53" s="73">
        <v>0.18</v>
      </c>
      <c r="U53" s="164" t="s">
        <v>291</v>
      </c>
      <c r="V53" s="164">
        <f t="shared" si="7"/>
        <v>29000.859999999997</v>
      </c>
    </row>
    <row r="54" spans="2:23" s="74" customFormat="1" ht="15">
      <c r="B54" s="169" t="s">
        <v>1458</v>
      </c>
      <c r="C54" s="87" t="s">
        <v>345</v>
      </c>
      <c r="D54" s="62" t="s">
        <v>346</v>
      </c>
      <c r="E54" s="85" t="s">
        <v>573</v>
      </c>
      <c r="F54" s="62" t="s">
        <v>891</v>
      </c>
      <c r="G54" s="62"/>
      <c r="H54" s="62">
        <v>1</v>
      </c>
      <c r="I54" s="62" t="s">
        <v>1706</v>
      </c>
      <c r="J54" s="66">
        <v>811.8</v>
      </c>
      <c r="K54" s="67"/>
      <c r="L54" s="68"/>
      <c r="M54" s="69">
        <v>990</v>
      </c>
      <c r="N54" s="70"/>
      <c r="O54" s="71"/>
      <c r="P54" s="72">
        <f t="shared" si="1"/>
        <v>811.8</v>
      </c>
      <c r="Q54" s="72">
        <f t="shared" si="2"/>
        <v>811.8</v>
      </c>
      <c r="R54" s="72">
        <f t="shared" si="3"/>
        <v>839</v>
      </c>
      <c r="S54" s="72">
        <f t="shared" si="4"/>
        <v>839</v>
      </c>
      <c r="T54" s="73">
        <v>0.18</v>
      </c>
      <c r="U54" s="164" t="s">
        <v>287</v>
      </c>
      <c r="V54" s="164">
        <f t="shared" si="7"/>
        <v>990.02</v>
      </c>
    </row>
    <row r="55" spans="2:23" s="74" customFormat="1" ht="15">
      <c r="B55" s="169" t="s">
        <v>1459</v>
      </c>
      <c r="C55" s="87" t="s">
        <v>399</v>
      </c>
      <c r="D55" s="62" t="s">
        <v>400</v>
      </c>
      <c r="E55" s="85" t="s">
        <v>573</v>
      </c>
      <c r="F55" s="62" t="s">
        <v>891</v>
      </c>
      <c r="G55" s="62"/>
      <c r="H55" s="62">
        <v>1</v>
      </c>
      <c r="I55" s="62" t="s">
        <v>1706</v>
      </c>
      <c r="J55" s="66">
        <v>1385.8</v>
      </c>
      <c r="K55" s="67"/>
      <c r="L55" s="68"/>
      <c r="M55" s="69">
        <v>1690</v>
      </c>
      <c r="N55" s="70"/>
      <c r="O55" s="71"/>
      <c r="P55" s="72">
        <f t="shared" si="1"/>
        <v>1385.8</v>
      </c>
      <c r="Q55" s="72">
        <f t="shared" si="2"/>
        <v>1385.8</v>
      </c>
      <c r="R55" s="72">
        <f t="shared" si="3"/>
        <v>1433</v>
      </c>
      <c r="S55" s="72">
        <f t="shared" si="4"/>
        <v>1433</v>
      </c>
      <c r="T55" s="73">
        <v>0.18</v>
      </c>
      <c r="U55" s="164" t="s">
        <v>287</v>
      </c>
      <c r="V55" s="164">
        <f t="shared" si="7"/>
        <v>1690.9399999999998</v>
      </c>
    </row>
    <row r="56" spans="2:23" s="74" customFormat="1" ht="15">
      <c r="B56" s="169" t="s">
        <v>1460</v>
      </c>
      <c r="C56" s="87" t="s">
        <v>401</v>
      </c>
      <c r="D56" s="62" t="s">
        <v>402</v>
      </c>
      <c r="E56" s="85" t="s">
        <v>573</v>
      </c>
      <c r="F56" s="62" t="s">
        <v>891</v>
      </c>
      <c r="G56" s="62"/>
      <c r="H56" s="62">
        <v>3</v>
      </c>
      <c r="I56" s="62" t="s">
        <v>1706</v>
      </c>
      <c r="J56" s="66">
        <v>344.4</v>
      </c>
      <c r="K56" s="67"/>
      <c r="L56" s="68"/>
      <c r="M56" s="69">
        <v>420</v>
      </c>
      <c r="N56" s="70"/>
      <c r="O56" s="71"/>
      <c r="P56" s="72">
        <f t="shared" si="1"/>
        <v>344.4</v>
      </c>
      <c r="Q56" s="72">
        <f t="shared" si="2"/>
        <v>1033.1999999999998</v>
      </c>
      <c r="R56" s="72">
        <f t="shared" si="3"/>
        <v>356</v>
      </c>
      <c r="S56" s="72">
        <f t="shared" si="4"/>
        <v>1068</v>
      </c>
      <c r="T56" s="73">
        <v>0.18</v>
      </c>
      <c r="U56" s="164" t="s">
        <v>287</v>
      </c>
      <c r="V56" s="164">
        <f t="shared" si="7"/>
        <v>420.08</v>
      </c>
    </row>
    <row r="57" spans="2:23" s="74" customFormat="1" ht="15">
      <c r="B57" s="169" t="s">
        <v>1461</v>
      </c>
      <c r="C57" s="87" t="s">
        <v>403</v>
      </c>
      <c r="D57" s="62" t="s">
        <v>687</v>
      </c>
      <c r="E57" s="85" t="s">
        <v>573</v>
      </c>
      <c r="F57" s="62" t="s">
        <v>891</v>
      </c>
      <c r="G57" s="62"/>
      <c r="H57" s="62">
        <v>1</v>
      </c>
      <c r="I57" s="62" t="s">
        <v>1706</v>
      </c>
      <c r="J57" s="66">
        <v>844.6</v>
      </c>
      <c r="K57" s="67"/>
      <c r="L57" s="68"/>
      <c r="M57" s="69">
        <v>1030</v>
      </c>
      <c r="N57" s="70"/>
      <c r="O57" s="71"/>
      <c r="P57" s="72">
        <f t="shared" si="1"/>
        <v>844.6</v>
      </c>
      <c r="Q57" s="72">
        <f t="shared" si="2"/>
        <v>844.6</v>
      </c>
      <c r="R57" s="72">
        <f t="shared" si="3"/>
        <v>873</v>
      </c>
      <c r="S57" s="72">
        <f t="shared" si="4"/>
        <v>873</v>
      </c>
      <c r="T57" s="73">
        <v>0.18</v>
      </c>
      <c r="U57" s="164" t="s">
        <v>287</v>
      </c>
      <c r="V57" s="164">
        <f t="shared" si="7"/>
        <v>1030.1399999999999</v>
      </c>
    </row>
    <row r="58" spans="2:23" s="74" customFormat="1" ht="28.5">
      <c r="B58" s="169" t="s">
        <v>1463</v>
      </c>
      <c r="C58" s="87" t="s">
        <v>404</v>
      </c>
      <c r="D58" s="62" t="s">
        <v>689</v>
      </c>
      <c r="E58" s="85" t="s">
        <v>573</v>
      </c>
      <c r="F58" s="62" t="s">
        <v>891</v>
      </c>
      <c r="G58" s="62"/>
      <c r="H58" s="62">
        <v>1</v>
      </c>
      <c r="I58" s="62" t="s">
        <v>1706</v>
      </c>
      <c r="J58" s="66">
        <v>410</v>
      </c>
      <c r="K58" s="67"/>
      <c r="L58" s="68"/>
      <c r="M58" s="69">
        <v>500</v>
      </c>
      <c r="N58" s="70"/>
      <c r="O58" s="71"/>
      <c r="P58" s="72">
        <f t="shared" si="1"/>
        <v>410</v>
      </c>
      <c r="Q58" s="72">
        <f t="shared" si="2"/>
        <v>410</v>
      </c>
      <c r="R58" s="72">
        <f t="shared" si="3"/>
        <v>424</v>
      </c>
      <c r="S58" s="72">
        <f t="shared" si="4"/>
        <v>424</v>
      </c>
      <c r="T58" s="73">
        <v>0.18</v>
      </c>
      <c r="U58" s="164" t="s">
        <v>291</v>
      </c>
      <c r="V58" s="164">
        <f t="shared" ref="V58:V121" si="8">R58*1.18</f>
        <v>500.32</v>
      </c>
    </row>
    <row r="59" spans="2:23" s="74" customFormat="1" ht="15">
      <c r="B59" s="168"/>
      <c r="C59" s="85" t="s">
        <v>649</v>
      </c>
      <c r="D59" s="62"/>
      <c r="E59" s="85"/>
      <c r="F59" s="85"/>
      <c r="G59" s="85"/>
      <c r="H59" s="85"/>
      <c r="I59" s="62"/>
      <c r="J59" s="66"/>
      <c r="K59" s="67"/>
      <c r="L59" s="68"/>
      <c r="M59" s="69"/>
      <c r="N59" s="70"/>
      <c r="O59" s="71"/>
      <c r="P59" s="72">
        <f t="shared" si="1"/>
        <v>0</v>
      </c>
      <c r="Q59" s="72">
        <f t="shared" si="2"/>
        <v>0</v>
      </c>
      <c r="R59" s="72">
        <f t="shared" si="3"/>
        <v>0</v>
      </c>
      <c r="S59" s="72">
        <f t="shared" si="4"/>
        <v>0</v>
      </c>
      <c r="T59" s="73">
        <v>0.18</v>
      </c>
      <c r="U59" s="164"/>
      <c r="V59" s="164">
        <f t="shared" si="8"/>
        <v>0</v>
      </c>
    </row>
    <row r="60" spans="2:23" s="74" customFormat="1" ht="28.5">
      <c r="B60" s="169" t="s">
        <v>1464</v>
      </c>
      <c r="C60" s="87" t="s">
        <v>370</v>
      </c>
      <c r="D60" s="62" t="s">
        <v>371</v>
      </c>
      <c r="E60" s="85" t="s">
        <v>1261</v>
      </c>
      <c r="F60" s="62" t="s">
        <v>891</v>
      </c>
      <c r="G60" s="62"/>
      <c r="H60" s="62">
        <v>24</v>
      </c>
      <c r="I60" s="62" t="s">
        <v>907</v>
      </c>
      <c r="J60" s="66">
        <f>M60*0.743</f>
        <v>1.6717500000000001</v>
      </c>
      <c r="K60" s="67"/>
      <c r="L60" s="68"/>
      <c r="M60" s="69">
        <v>2.25</v>
      </c>
      <c r="N60" s="70"/>
      <c r="O60" s="71"/>
      <c r="P60" s="72">
        <f t="shared" si="1"/>
        <v>1.6717500000000001</v>
      </c>
      <c r="Q60" s="72">
        <f t="shared" si="2"/>
        <v>40.122</v>
      </c>
      <c r="R60" s="72">
        <f t="shared" si="3"/>
        <v>2</v>
      </c>
      <c r="S60" s="72">
        <f t="shared" si="4"/>
        <v>48</v>
      </c>
      <c r="T60" s="73">
        <v>0.18</v>
      </c>
      <c r="U60" s="165" t="s">
        <v>289</v>
      </c>
      <c r="V60" s="164">
        <f t="shared" si="8"/>
        <v>2.36</v>
      </c>
    </row>
    <row r="61" spans="2:23" s="74" customFormat="1" ht="28.5">
      <c r="B61" s="169" t="s">
        <v>1466</v>
      </c>
      <c r="C61" s="87" t="s">
        <v>375</v>
      </c>
      <c r="D61" s="62">
        <v>9192025</v>
      </c>
      <c r="E61" s="85" t="s">
        <v>1261</v>
      </c>
      <c r="F61" s="62" t="s">
        <v>1805</v>
      </c>
      <c r="G61" s="62"/>
      <c r="H61" s="62">
        <v>520</v>
      </c>
      <c r="I61" s="62" t="s">
        <v>907</v>
      </c>
      <c r="J61" s="66">
        <f>M61*0.743</f>
        <v>6.9693400000000008</v>
      </c>
      <c r="K61" s="67"/>
      <c r="L61" s="68"/>
      <c r="M61" s="69">
        <v>9.3800000000000008</v>
      </c>
      <c r="N61" s="70"/>
      <c r="O61" s="71"/>
      <c r="P61" s="72">
        <f t="shared" si="1"/>
        <v>6.9693400000000008</v>
      </c>
      <c r="Q61" s="72">
        <f t="shared" si="2"/>
        <v>3624.0568000000003</v>
      </c>
      <c r="R61" s="72">
        <f t="shared" si="3"/>
        <v>8</v>
      </c>
      <c r="S61" s="72">
        <f t="shared" si="4"/>
        <v>4160</v>
      </c>
      <c r="T61" s="73">
        <v>0.18</v>
      </c>
      <c r="U61" s="165" t="s">
        <v>289</v>
      </c>
      <c r="V61" s="164">
        <f t="shared" si="8"/>
        <v>9.44</v>
      </c>
    </row>
    <row r="62" spans="2:23" s="74" customFormat="1" ht="15">
      <c r="B62" s="169" t="s">
        <v>1467</v>
      </c>
      <c r="C62" s="87" t="s">
        <v>377</v>
      </c>
      <c r="D62" s="62">
        <v>51020</v>
      </c>
      <c r="E62" s="85" t="s">
        <v>1261</v>
      </c>
      <c r="F62" s="62" t="s">
        <v>891</v>
      </c>
      <c r="G62" s="62"/>
      <c r="H62" s="62">
        <v>1040</v>
      </c>
      <c r="I62" s="62" t="s">
        <v>907</v>
      </c>
      <c r="J62" s="66">
        <f>M62*0.743</f>
        <v>1.6197400000000002</v>
      </c>
      <c r="K62" s="67"/>
      <c r="L62" s="68"/>
      <c r="M62" s="69">
        <v>2.1800000000000002</v>
      </c>
      <c r="N62" s="70"/>
      <c r="O62" s="71"/>
      <c r="P62" s="72">
        <f t="shared" si="1"/>
        <v>1.6197400000000002</v>
      </c>
      <c r="Q62" s="72">
        <f t="shared" si="2"/>
        <v>1684.5296000000003</v>
      </c>
      <c r="R62" s="72">
        <f t="shared" si="3"/>
        <v>2</v>
      </c>
      <c r="S62" s="72">
        <f t="shared" si="4"/>
        <v>2080</v>
      </c>
      <c r="T62" s="73">
        <v>0.18</v>
      </c>
      <c r="U62" s="165" t="s">
        <v>289</v>
      </c>
      <c r="V62" s="164">
        <f t="shared" si="8"/>
        <v>2.36</v>
      </c>
    </row>
    <row r="63" spans="2:23" s="74" customFormat="1" ht="15">
      <c r="B63" s="169" t="s">
        <v>1468</v>
      </c>
      <c r="C63" s="87" t="s">
        <v>379</v>
      </c>
      <c r="D63" s="62" t="s">
        <v>299</v>
      </c>
      <c r="E63" s="85" t="s">
        <v>1261</v>
      </c>
      <c r="F63" s="62" t="s">
        <v>891</v>
      </c>
      <c r="G63" s="62"/>
      <c r="H63" s="62">
        <v>12</v>
      </c>
      <c r="I63" s="62" t="s">
        <v>907</v>
      </c>
      <c r="J63" s="66">
        <f>M63*0.743</f>
        <v>37.878139999999995</v>
      </c>
      <c r="K63" s="67"/>
      <c r="L63" s="68"/>
      <c r="M63" s="69">
        <v>50.98</v>
      </c>
      <c r="N63" s="70"/>
      <c r="O63" s="71"/>
      <c r="P63" s="72">
        <f t="shared" si="1"/>
        <v>37.878139999999995</v>
      </c>
      <c r="Q63" s="72">
        <f t="shared" si="2"/>
        <v>454.53767999999991</v>
      </c>
      <c r="R63" s="72">
        <f t="shared" si="3"/>
        <v>44</v>
      </c>
      <c r="S63" s="72">
        <f t="shared" si="4"/>
        <v>528</v>
      </c>
      <c r="T63" s="73">
        <v>0.18</v>
      </c>
      <c r="U63" s="165" t="s">
        <v>289</v>
      </c>
      <c r="V63" s="164">
        <f t="shared" si="8"/>
        <v>51.919999999999995</v>
      </c>
    </row>
    <row r="64" spans="2:23" s="74" customFormat="1" ht="15">
      <c r="B64" s="169" t="s">
        <v>1469</v>
      </c>
      <c r="C64" s="87" t="s">
        <v>381</v>
      </c>
      <c r="D64" s="62" t="s">
        <v>382</v>
      </c>
      <c r="E64" s="85" t="s">
        <v>383</v>
      </c>
      <c r="F64" s="62" t="s">
        <v>912</v>
      </c>
      <c r="G64" s="62"/>
      <c r="H64" s="62">
        <v>1</v>
      </c>
      <c r="I64" s="62" t="s">
        <v>1735</v>
      </c>
      <c r="J64" s="66">
        <v>114.49</v>
      </c>
      <c r="K64" s="67"/>
      <c r="L64" s="68"/>
      <c r="M64" s="69"/>
      <c r="N64" s="70"/>
      <c r="O64" s="71"/>
      <c r="P64" s="72">
        <f t="shared" si="1"/>
        <v>114.49</v>
      </c>
      <c r="Q64" s="72">
        <f t="shared" si="2"/>
        <v>114.49</v>
      </c>
      <c r="R64" s="72">
        <f t="shared" si="3"/>
        <v>126</v>
      </c>
      <c r="S64" s="72">
        <f t="shared" si="4"/>
        <v>126</v>
      </c>
      <c r="T64" s="73">
        <v>0.18</v>
      </c>
      <c r="U64" s="165" t="s">
        <v>288</v>
      </c>
      <c r="V64" s="164">
        <f t="shared" si="8"/>
        <v>148.67999999999998</v>
      </c>
    </row>
    <row r="65" spans="2:23" s="74" customFormat="1" ht="15">
      <c r="B65" s="169" t="s">
        <v>1470</v>
      </c>
      <c r="C65" s="87" t="s">
        <v>386</v>
      </c>
      <c r="D65" s="62" t="s">
        <v>387</v>
      </c>
      <c r="E65" s="85" t="s">
        <v>383</v>
      </c>
      <c r="F65" s="62" t="s">
        <v>912</v>
      </c>
      <c r="G65" s="62"/>
      <c r="H65" s="62">
        <v>1</v>
      </c>
      <c r="I65" s="62" t="s">
        <v>1735</v>
      </c>
      <c r="J65" s="66">
        <v>74.42</v>
      </c>
      <c r="K65" s="67"/>
      <c r="L65" s="68"/>
      <c r="M65" s="69"/>
      <c r="N65" s="70"/>
      <c r="O65" s="71"/>
      <c r="P65" s="72">
        <f t="shared" si="1"/>
        <v>74.42</v>
      </c>
      <c r="Q65" s="72">
        <f t="shared" si="2"/>
        <v>74.42</v>
      </c>
      <c r="R65" s="72">
        <f t="shared" si="3"/>
        <v>82</v>
      </c>
      <c r="S65" s="72">
        <f t="shared" si="4"/>
        <v>82</v>
      </c>
      <c r="T65" s="73">
        <v>0.18</v>
      </c>
      <c r="U65" s="165" t="s">
        <v>288</v>
      </c>
      <c r="V65" s="164">
        <f t="shared" si="8"/>
        <v>96.759999999999991</v>
      </c>
    </row>
    <row r="66" spans="2:23" s="74" customFormat="1" ht="15">
      <c r="B66" s="169" t="s">
        <v>1471</v>
      </c>
      <c r="C66" s="87" t="s">
        <v>389</v>
      </c>
      <c r="D66" s="62" t="s">
        <v>390</v>
      </c>
      <c r="E66" s="85" t="s">
        <v>383</v>
      </c>
      <c r="F66" s="62" t="s">
        <v>912</v>
      </c>
      <c r="G66" s="62"/>
      <c r="H66" s="62">
        <v>1</v>
      </c>
      <c r="I66" s="62" t="s">
        <v>1735</v>
      </c>
      <c r="J66" s="66">
        <v>54.03</v>
      </c>
      <c r="K66" s="67"/>
      <c r="L66" s="68"/>
      <c r="M66" s="69"/>
      <c r="N66" s="70"/>
      <c r="O66" s="71"/>
      <c r="P66" s="72">
        <f t="shared" si="1"/>
        <v>54.03</v>
      </c>
      <c r="Q66" s="72">
        <f t="shared" si="2"/>
        <v>54.03</v>
      </c>
      <c r="R66" s="72">
        <f t="shared" si="3"/>
        <v>60</v>
      </c>
      <c r="S66" s="72">
        <f t="shared" si="4"/>
        <v>60</v>
      </c>
      <c r="T66" s="73">
        <v>0.18</v>
      </c>
      <c r="U66" s="165" t="s">
        <v>288</v>
      </c>
      <c r="V66" s="164">
        <f t="shared" si="8"/>
        <v>70.8</v>
      </c>
    </row>
    <row r="67" spans="2:23" s="74" customFormat="1" ht="15">
      <c r="B67" s="169" t="s">
        <v>1472</v>
      </c>
      <c r="C67" s="87" t="s">
        <v>392</v>
      </c>
      <c r="D67" s="62" t="s">
        <v>393</v>
      </c>
      <c r="E67" s="85" t="s">
        <v>394</v>
      </c>
      <c r="F67" s="62" t="s">
        <v>891</v>
      </c>
      <c r="G67" s="62"/>
      <c r="H67" s="62">
        <v>1</v>
      </c>
      <c r="I67" s="62" t="s">
        <v>1735</v>
      </c>
      <c r="J67" s="66">
        <v>566.4</v>
      </c>
      <c r="K67" s="67"/>
      <c r="L67" s="68"/>
      <c r="M67" s="69"/>
      <c r="N67" s="70"/>
      <c r="O67" s="71"/>
      <c r="P67" s="72">
        <f t="shared" si="1"/>
        <v>566.4</v>
      </c>
      <c r="Q67" s="72">
        <f t="shared" si="2"/>
        <v>566.4</v>
      </c>
      <c r="R67" s="72">
        <f t="shared" si="3"/>
        <v>624</v>
      </c>
      <c r="S67" s="72">
        <f t="shared" si="4"/>
        <v>624</v>
      </c>
      <c r="T67" s="73">
        <v>0.18</v>
      </c>
      <c r="U67" s="165" t="s">
        <v>288</v>
      </c>
      <c r="V67" s="164">
        <f t="shared" si="8"/>
        <v>736.31999999999994</v>
      </c>
    </row>
    <row r="68" spans="2:23" s="74" customFormat="1" ht="15">
      <c r="B68" s="169"/>
      <c r="C68" s="85" t="s">
        <v>405</v>
      </c>
      <c r="D68" s="85"/>
      <c r="E68" s="85"/>
      <c r="F68" s="62"/>
      <c r="G68" s="62"/>
      <c r="H68" s="62"/>
      <c r="I68" s="62"/>
      <c r="J68" s="66"/>
      <c r="K68" s="67"/>
      <c r="L68" s="68"/>
      <c r="M68" s="69"/>
      <c r="N68" s="70"/>
      <c r="O68" s="71"/>
      <c r="P68" s="72">
        <f t="shared" si="1"/>
        <v>0</v>
      </c>
      <c r="Q68" s="72">
        <f t="shared" si="2"/>
        <v>0</v>
      </c>
      <c r="R68" s="72">
        <f t="shared" si="3"/>
        <v>0</v>
      </c>
      <c r="S68" s="72">
        <f t="shared" si="4"/>
        <v>0</v>
      </c>
      <c r="T68" s="73">
        <v>0.18</v>
      </c>
      <c r="U68" s="164"/>
      <c r="V68" s="164">
        <f t="shared" si="8"/>
        <v>0</v>
      </c>
    </row>
    <row r="69" spans="2:23" s="74" customFormat="1" ht="15">
      <c r="B69" s="169"/>
      <c r="C69" s="85" t="s">
        <v>301</v>
      </c>
      <c r="D69" s="85"/>
      <c r="E69" s="85"/>
      <c r="F69" s="62"/>
      <c r="G69" s="62"/>
      <c r="H69" s="62"/>
      <c r="I69" s="62"/>
      <c r="J69" s="66"/>
      <c r="K69" s="67"/>
      <c r="L69" s="68"/>
      <c r="M69" s="69"/>
      <c r="N69" s="70"/>
      <c r="O69" s="71"/>
      <c r="P69" s="72">
        <f t="shared" ref="P69:P132" si="9">J69+K69*$K$2+L69*$L$2</f>
        <v>0</v>
      </c>
      <c r="Q69" s="72">
        <f t="shared" ref="Q69:Q132" si="10">P69*H69</f>
        <v>0</v>
      </c>
      <c r="R69" s="72">
        <f t="shared" ref="R69:R132" si="11">IF((M69+N69+O69)=0,ROUND((J69+K69*$K$2+L69*$L$2)*$M$2/(1+T69),0),ROUNDUP((M69+N69*$K$2+O69*$L$2)/(1+T69),0))</f>
        <v>0</v>
      </c>
      <c r="S69" s="72">
        <f t="shared" ref="S69:S132" si="12">R69*H69</f>
        <v>0</v>
      </c>
      <c r="T69" s="73">
        <v>0.18</v>
      </c>
      <c r="U69" s="164"/>
      <c r="V69" s="164">
        <f t="shared" si="8"/>
        <v>0</v>
      </c>
    </row>
    <row r="70" spans="2:23" s="74" customFormat="1" ht="28.5">
      <c r="B70" s="169" t="s">
        <v>1481</v>
      </c>
      <c r="C70" s="87" t="s">
        <v>303</v>
      </c>
      <c r="D70" s="62" t="s">
        <v>304</v>
      </c>
      <c r="E70" s="85" t="s">
        <v>1808</v>
      </c>
      <c r="F70" s="62" t="s">
        <v>1359</v>
      </c>
      <c r="G70" s="62"/>
      <c r="H70" s="62">
        <v>1.1000000000000001</v>
      </c>
      <c r="I70" s="85" t="s">
        <v>1808</v>
      </c>
      <c r="J70" s="66">
        <f>M70*0.83</f>
        <v>29972.129999999997</v>
      </c>
      <c r="K70" s="67"/>
      <c r="L70" s="68"/>
      <c r="M70" s="69">
        <v>36111</v>
      </c>
      <c r="N70" s="70"/>
      <c r="O70" s="71"/>
      <c r="P70" s="72">
        <f t="shared" si="9"/>
        <v>29972.129999999997</v>
      </c>
      <c r="Q70" s="72">
        <f t="shared" si="10"/>
        <v>32969.343000000001</v>
      </c>
      <c r="R70" s="72">
        <f t="shared" si="11"/>
        <v>30603</v>
      </c>
      <c r="S70" s="72">
        <f t="shared" si="12"/>
        <v>33663.300000000003</v>
      </c>
      <c r="T70" s="73">
        <v>0.18</v>
      </c>
      <c r="U70" s="165" t="s">
        <v>287</v>
      </c>
      <c r="V70" s="164">
        <f t="shared" si="8"/>
        <v>36111.54</v>
      </c>
    </row>
    <row r="71" spans="2:23" s="74" customFormat="1" ht="28.5">
      <c r="B71" s="169" t="s">
        <v>1449</v>
      </c>
      <c r="C71" s="87" t="s">
        <v>306</v>
      </c>
      <c r="D71" s="62" t="s">
        <v>702</v>
      </c>
      <c r="E71" s="62" t="s">
        <v>307</v>
      </c>
      <c r="F71" s="62" t="s">
        <v>891</v>
      </c>
      <c r="G71" s="62"/>
      <c r="H71" s="62">
        <v>1</v>
      </c>
      <c r="I71" s="85" t="s">
        <v>296</v>
      </c>
      <c r="J71" s="66">
        <v>2590</v>
      </c>
      <c r="K71" s="67"/>
      <c r="L71" s="68"/>
      <c r="M71" s="69">
        <v>4710</v>
      </c>
      <c r="N71" s="70"/>
      <c r="O71" s="71"/>
      <c r="P71" s="72">
        <f t="shared" si="9"/>
        <v>2590</v>
      </c>
      <c r="Q71" s="72">
        <f t="shared" si="10"/>
        <v>2590</v>
      </c>
      <c r="R71" s="72">
        <f t="shared" si="11"/>
        <v>3992</v>
      </c>
      <c r="S71" s="72">
        <f t="shared" si="12"/>
        <v>3992</v>
      </c>
      <c r="T71" s="73">
        <v>0.18</v>
      </c>
      <c r="U71" s="164" t="s">
        <v>286</v>
      </c>
      <c r="V71" s="164">
        <f t="shared" si="8"/>
        <v>4710.5599999999995</v>
      </c>
    </row>
    <row r="72" spans="2:23" s="74" customFormat="1" ht="15">
      <c r="B72" s="169" t="s">
        <v>1450</v>
      </c>
      <c r="C72" s="87" t="s">
        <v>309</v>
      </c>
      <c r="D72" s="62" t="s">
        <v>310</v>
      </c>
      <c r="E72" s="85" t="s">
        <v>307</v>
      </c>
      <c r="F72" s="62" t="s">
        <v>891</v>
      </c>
      <c r="G72" s="62"/>
      <c r="H72" s="62">
        <v>1</v>
      </c>
      <c r="I72" s="85" t="s">
        <v>296</v>
      </c>
      <c r="J72" s="66">
        <v>215</v>
      </c>
      <c r="K72" s="67"/>
      <c r="L72" s="68"/>
      <c r="M72" s="69">
        <v>391</v>
      </c>
      <c r="N72" s="70"/>
      <c r="O72" s="71"/>
      <c r="P72" s="72">
        <f t="shared" si="9"/>
        <v>215</v>
      </c>
      <c r="Q72" s="72">
        <f t="shared" si="10"/>
        <v>215</v>
      </c>
      <c r="R72" s="72">
        <f t="shared" si="11"/>
        <v>332</v>
      </c>
      <c r="S72" s="72">
        <f t="shared" si="12"/>
        <v>332</v>
      </c>
      <c r="T72" s="73">
        <v>0.18</v>
      </c>
      <c r="U72" s="164" t="s">
        <v>286</v>
      </c>
      <c r="V72" s="164">
        <f t="shared" si="8"/>
        <v>391.76</v>
      </c>
      <c r="W72" s="74">
        <v>551</v>
      </c>
    </row>
    <row r="73" spans="2:23" s="74" customFormat="1" ht="15">
      <c r="B73" s="169" t="s">
        <v>1451</v>
      </c>
      <c r="C73" s="87" t="s">
        <v>312</v>
      </c>
      <c r="D73" s="62" t="s">
        <v>313</v>
      </c>
      <c r="E73" s="85" t="s">
        <v>307</v>
      </c>
      <c r="F73" s="62" t="s">
        <v>891</v>
      </c>
      <c r="G73" s="62"/>
      <c r="H73" s="62">
        <v>9</v>
      </c>
      <c r="I73" s="85" t="s">
        <v>296</v>
      </c>
      <c r="J73" s="66">
        <v>135</v>
      </c>
      <c r="K73" s="67"/>
      <c r="L73" s="68"/>
      <c r="M73" s="69">
        <v>246</v>
      </c>
      <c r="N73" s="70"/>
      <c r="O73" s="71"/>
      <c r="P73" s="72">
        <f t="shared" si="9"/>
        <v>135</v>
      </c>
      <c r="Q73" s="72">
        <f t="shared" si="10"/>
        <v>1215</v>
      </c>
      <c r="R73" s="72">
        <f t="shared" si="11"/>
        <v>209</v>
      </c>
      <c r="S73" s="72">
        <f t="shared" si="12"/>
        <v>1881</v>
      </c>
      <c r="T73" s="73">
        <v>0.18</v>
      </c>
      <c r="U73" s="164" t="s">
        <v>286</v>
      </c>
      <c r="V73" s="164">
        <f t="shared" si="8"/>
        <v>246.61999999999998</v>
      </c>
    </row>
    <row r="74" spans="2:23" s="74" customFormat="1" ht="15">
      <c r="B74" s="169" t="s">
        <v>1452</v>
      </c>
      <c r="C74" s="87" t="s">
        <v>315</v>
      </c>
      <c r="D74" s="62" t="s">
        <v>719</v>
      </c>
      <c r="E74" s="85" t="s">
        <v>307</v>
      </c>
      <c r="F74" s="62" t="s">
        <v>891</v>
      </c>
      <c r="G74" s="62"/>
      <c r="H74" s="62">
        <v>2</v>
      </c>
      <c r="I74" s="85" t="s">
        <v>296</v>
      </c>
      <c r="J74" s="66">
        <v>105</v>
      </c>
      <c r="K74" s="67"/>
      <c r="L74" s="68"/>
      <c r="M74" s="69">
        <v>191</v>
      </c>
      <c r="N74" s="70"/>
      <c r="O74" s="71"/>
      <c r="P74" s="72">
        <f t="shared" si="9"/>
        <v>105</v>
      </c>
      <c r="Q74" s="72">
        <f t="shared" si="10"/>
        <v>210</v>
      </c>
      <c r="R74" s="72">
        <f t="shared" si="11"/>
        <v>162</v>
      </c>
      <c r="S74" s="72">
        <f t="shared" si="12"/>
        <v>324</v>
      </c>
      <c r="T74" s="73">
        <v>0.18</v>
      </c>
      <c r="U74" s="164" t="s">
        <v>286</v>
      </c>
      <c r="V74" s="164">
        <f t="shared" si="8"/>
        <v>191.16</v>
      </c>
    </row>
    <row r="75" spans="2:23" s="74" customFormat="1" ht="15">
      <c r="B75" s="169" t="s">
        <v>1453</v>
      </c>
      <c r="C75" s="87" t="s">
        <v>317</v>
      </c>
      <c r="D75" s="62" t="s">
        <v>717</v>
      </c>
      <c r="E75" s="62" t="s">
        <v>307</v>
      </c>
      <c r="F75" s="62" t="s">
        <v>891</v>
      </c>
      <c r="G75" s="62"/>
      <c r="H75" s="62">
        <v>10</v>
      </c>
      <c r="I75" s="85" t="s">
        <v>296</v>
      </c>
      <c r="J75" s="66">
        <v>65</v>
      </c>
      <c r="K75" s="67"/>
      <c r="L75" s="68"/>
      <c r="M75" s="69">
        <v>120</v>
      </c>
      <c r="N75" s="70"/>
      <c r="O75" s="71"/>
      <c r="P75" s="72">
        <f t="shared" si="9"/>
        <v>65</v>
      </c>
      <c r="Q75" s="72">
        <f t="shared" si="10"/>
        <v>650</v>
      </c>
      <c r="R75" s="72">
        <f t="shared" si="11"/>
        <v>102</v>
      </c>
      <c r="S75" s="72">
        <f t="shared" si="12"/>
        <v>1020</v>
      </c>
      <c r="T75" s="73">
        <v>0.18</v>
      </c>
      <c r="U75" s="164" t="s">
        <v>286</v>
      </c>
      <c r="V75" s="164">
        <f t="shared" si="8"/>
        <v>120.36</v>
      </c>
    </row>
    <row r="76" spans="2:23" s="74" customFormat="1" ht="15">
      <c r="B76" s="169" t="s">
        <v>1454</v>
      </c>
      <c r="C76" s="87" t="s">
        <v>319</v>
      </c>
      <c r="D76" s="62" t="s">
        <v>320</v>
      </c>
      <c r="E76" s="62" t="s">
        <v>307</v>
      </c>
      <c r="F76" s="62" t="s">
        <v>891</v>
      </c>
      <c r="G76" s="62"/>
      <c r="H76" s="62">
        <v>9</v>
      </c>
      <c r="I76" s="85" t="s">
        <v>296</v>
      </c>
      <c r="J76" s="66">
        <v>93</v>
      </c>
      <c r="K76" s="67"/>
      <c r="L76" s="68"/>
      <c r="M76" s="69">
        <v>170</v>
      </c>
      <c r="N76" s="70"/>
      <c r="O76" s="71"/>
      <c r="P76" s="72">
        <f t="shared" si="9"/>
        <v>93</v>
      </c>
      <c r="Q76" s="72">
        <f t="shared" si="10"/>
        <v>837</v>
      </c>
      <c r="R76" s="72">
        <f t="shared" si="11"/>
        <v>145</v>
      </c>
      <c r="S76" s="72">
        <f t="shared" si="12"/>
        <v>1305</v>
      </c>
      <c r="T76" s="73">
        <v>0.18</v>
      </c>
      <c r="U76" s="164" t="s">
        <v>286</v>
      </c>
      <c r="V76" s="164">
        <f t="shared" si="8"/>
        <v>171.1</v>
      </c>
    </row>
    <row r="77" spans="2:23" s="74" customFormat="1" ht="28.5">
      <c r="B77" s="169" t="s">
        <v>1455</v>
      </c>
      <c r="C77" s="87" t="s">
        <v>322</v>
      </c>
      <c r="D77" s="62" t="s">
        <v>323</v>
      </c>
      <c r="E77" s="85" t="s">
        <v>307</v>
      </c>
      <c r="F77" s="62" t="s">
        <v>891</v>
      </c>
      <c r="G77" s="62"/>
      <c r="H77" s="62">
        <v>18</v>
      </c>
      <c r="I77" s="85" t="s">
        <v>296</v>
      </c>
      <c r="J77" s="66">
        <v>98</v>
      </c>
      <c r="K77" s="67"/>
      <c r="L77" s="68"/>
      <c r="M77" s="69">
        <v>179</v>
      </c>
      <c r="N77" s="70"/>
      <c r="O77" s="71"/>
      <c r="P77" s="72">
        <f t="shared" si="9"/>
        <v>98</v>
      </c>
      <c r="Q77" s="72">
        <f t="shared" si="10"/>
        <v>1764</v>
      </c>
      <c r="R77" s="72">
        <f t="shared" si="11"/>
        <v>152</v>
      </c>
      <c r="S77" s="72">
        <f t="shared" si="12"/>
        <v>2736</v>
      </c>
      <c r="T77" s="73">
        <v>0.18</v>
      </c>
      <c r="U77" s="164" t="s">
        <v>289</v>
      </c>
      <c r="V77" s="164">
        <f t="shared" si="8"/>
        <v>179.35999999999999</v>
      </c>
    </row>
    <row r="78" spans="2:23" s="74" customFormat="1" ht="15">
      <c r="B78" s="169" t="s">
        <v>1456</v>
      </c>
      <c r="C78" s="87" t="s">
        <v>325</v>
      </c>
      <c r="D78" s="62" t="s">
        <v>326</v>
      </c>
      <c r="E78" s="85" t="s">
        <v>307</v>
      </c>
      <c r="F78" s="62" t="s">
        <v>891</v>
      </c>
      <c r="G78" s="62"/>
      <c r="H78" s="62">
        <v>9</v>
      </c>
      <c r="I78" s="85" t="s">
        <v>296</v>
      </c>
      <c r="J78" s="66">
        <v>22</v>
      </c>
      <c r="K78" s="67"/>
      <c r="L78" s="68"/>
      <c r="M78" s="69">
        <v>40</v>
      </c>
      <c r="N78" s="70"/>
      <c r="O78" s="71"/>
      <c r="P78" s="72">
        <f t="shared" si="9"/>
        <v>22</v>
      </c>
      <c r="Q78" s="72">
        <f t="shared" si="10"/>
        <v>198</v>
      </c>
      <c r="R78" s="72">
        <f t="shared" si="11"/>
        <v>34</v>
      </c>
      <c r="S78" s="72">
        <f t="shared" si="12"/>
        <v>306</v>
      </c>
      <c r="T78" s="73">
        <v>0.18</v>
      </c>
      <c r="U78" s="164" t="s">
        <v>289</v>
      </c>
      <c r="V78" s="164">
        <f t="shared" si="8"/>
        <v>40.119999999999997</v>
      </c>
    </row>
    <row r="79" spans="2:23" s="74" customFormat="1" ht="15">
      <c r="B79" s="169"/>
      <c r="C79" s="62" t="s">
        <v>396</v>
      </c>
      <c r="D79" s="62"/>
      <c r="E79" s="85"/>
      <c r="F79" s="62"/>
      <c r="G79" s="62"/>
      <c r="H79" s="62"/>
      <c r="I79" s="62"/>
      <c r="J79" s="66"/>
      <c r="K79" s="67"/>
      <c r="L79" s="68"/>
      <c r="M79" s="69"/>
      <c r="N79" s="70"/>
      <c r="O79" s="71"/>
      <c r="P79" s="72">
        <f t="shared" si="9"/>
        <v>0</v>
      </c>
      <c r="Q79" s="72">
        <f t="shared" si="10"/>
        <v>0</v>
      </c>
      <c r="R79" s="72">
        <f t="shared" si="11"/>
        <v>0</v>
      </c>
      <c r="S79" s="72">
        <f t="shared" si="12"/>
        <v>0</v>
      </c>
      <c r="T79" s="73">
        <v>0.18</v>
      </c>
      <c r="U79" s="164"/>
      <c r="V79" s="164">
        <f t="shared" si="8"/>
        <v>0</v>
      </c>
    </row>
    <row r="80" spans="2:23" s="74" customFormat="1" ht="15">
      <c r="B80" s="169" t="s">
        <v>1457</v>
      </c>
      <c r="C80" s="87" t="s">
        <v>397</v>
      </c>
      <c r="D80" s="62" t="s">
        <v>398</v>
      </c>
      <c r="E80" s="85" t="s">
        <v>573</v>
      </c>
      <c r="F80" s="62" t="s">
        <v>916</v>
      </c>
      <c r="G80" s="62"/>
      <c r="H80" s="62">
        <v>1</v>
      </c>
      <c r="I80" s="62" t="s">
        <v>1706</v>
      </c>
      <c r="J80" s="66">
        <v>23780</v>
      </c>
      <c r="K80" s="67"/>
      <c r="L80" s="68"/>
      <c r="M80" s="69">
        <v>29000</v>
      </c>
      <c r="N80" s="70"/>
      <c r="O80" s="71"/>
      <c r="P80" s="72">
        <f t="shared" si="9"/>
        <v>23780</v>
      </c>
      <c r="Q80" s="72">
        <f t="shared" si="10"/>
        <v>23780</v>
      </c>
      <c r="R80" s="72">
        <f t="shared" si="11"/>
        <v>24577</v>
      </c>
      <c r="S80" s="72">
        <f t="shared" si="12"/>
        <v>24577</v>
      </c>
      <c r="T80" s="73">
        <v>0.18</v>
      </c>
      <c r="U80" s="164" t="s">
        <v>291</v>
      </c>
      <c r="V80" s="164">
        <f t="shared" si="8"/>
        <v>29000.859999999997</v>
      </c>
    </row>
    <row r="81" spans="2:23" s="74" customFormat="1" ht="15">
      <c r="B81" s="169" t="s">
        <v>1458</v>
      </c>
      <c r="C81" s="87" t="s">
        <v>345</v>
      </c>
      <c r="D81" s="62" t="s">
        <v>346</v>
      </c>
      <c r="E81" s="85" t="s">
        <v>573</v>
      </c>
      <c r="F81" s="62" t="s">
        <v>891</v>
      </c>
      <c r="G81" s="62"/>
      <c r="H81" s="62">
        <v>1</v>
      </c>
      <c r="I81" s="62" t="s">
        <v>1706</v>
      </c>
      <c r="J81" s="66">
        <v>811.8</v>
      </c>
      <c r="K81" s="67"/>
      <c r="L81" s="68"/>
      <c r="M81" s="69">
        <v>990</v>
      </c>
      <c r="N81" s="70"/>
      <c r="O81" s="71"/>
      <c r="P81" s="72">
        <f t="shared" si="9"/>
        <v>811.8</v>
      </c>
      <c r="Q81" s="72">
        <f t="shared" si="10"/>
        <v>811.8</v>
      </c>
      <c r="R81" s="72">
        <f t="shared" si="11"/>
        <v>839</v>
      </c>
      <c r="S81" s="72">
        <f t="shared" si="12"/>
        <v>839</v>
      </c>
      <c r="T81" s="73">
        <v>0.18</v>
      </c>
      <c r="U81" s="164" t="s">
        <v>287</v>
      </c>
      <c r="V81" s="164">
        <f t="shared" si="8"/>
        <v>990.02</v>
      </c>
    </row>
    <row r="82" spans="2:23" s="74" customFormat="1" ht="15">
      <c r="B82" s="169" t="s">
        <v>1459</v>
      </c>
      <c r="C82" s="87" t="s">
        <v>399</v>
      </c>
      <c r="D82" s="62" t="s">
        <v>400</v>
      </c>
      <c r="E82" s="85" t="s">
        <v>573</v>
      </c>
      <c r="F82" s="62" t="s">
        <v>891</v>
      </c>
      <c r="G82" s="62"/>
      <c r="H82" s="62">
        <v>1</v>
      </c>
      <c r="I82" s="62" t="s">
        <v>1706</v>
      </c>
      <c r="J82" s="66">
        <v>1385.8</v>
      </c>
      <c r="K82" s="67"/>
      <c r="L82" s="68"/>
      <c r="M82" s="69">
        <v>1690</v>
      </c>
      <c r="N82" s="70"/>
      <c r="O82" s="71"/>
      <c r="P82" s="72">
        <f t="shared" si="9"/>
        <v>1385.8</v>
      </c>
      <c r="Q82" s="72">
        <f t="shared" si="10"/>
        <v>1385.8</v>
      </c>
      <c r="R82" s="72">
        <f t="shared" si="11"/>
        <v>1433</v>
      </c>
      <c r="S82" s="72">
        <f t="shared" si="12"/>
        <v>1433</v>
      </c>
      <c r="T82" s="73">
        <v>0.18</v>
      </c>
      <c r="U82" s="164" t="s">
        <v>287</v>
      </c>
      <c r="V82" s="164">
        <f t="shared" si="8"/>
        <v>1690.9399999999998</v>
      </c>
    </row>
    <row r="83" spans="2:23" s="74" customFormat="1" ht="15">
      <c r="B83" s="169" t="s">
        <v>1460</v>
      </c>
      <c r="C83" s="86" t="s">
        <v>401</v>
      </c>
      <c r="D83" s="85" t="s">
        <v>402</v>
      </c>
      <c r="E83" s="85" t="s">
        <v>573</v>
      </c>
      <c r="F83" s="62" t="s">
        <v>891</v>
      </c>
      <c r="G83" s="62"/>
      <c r="H83" s="62">
        <v>2</v>
      </c>
      <c r="I83" s="62" t="s">
        <v>1706</v>
      </c>
      <c r="J83" s="66">
        <v>344.4</v>
      </c>
      <c r="K83" s="67"/>
      <c r="L83" s="68"/>
      <c r="M83" s="69">
        <v>420</v>
      </c>
      <c r="N83" s="70"/>
      <c r="O83" s="71"/>
      <c r="P83" s="72">
        <f t="shared" si="9"/>
        <v>344.4</v>
      </c>
      <c r="Q83" s="72">
        <f t="shared" si="10"/>
        <v>688.8</v>
      </c>
      <c r="R83" s="72">
        <f t="shared" si="11"/>
        <v>356</v>
      </c>
      <c r="S83" s="72">
        <f t="shared" si="12"/>
        <v>712</v>
      </c>
      <c r="T83" s="73">
        <v>0.18</v>
      </c>
      <c r="U83" s="164" t="s">
        <v>287</v>
      </c>
      <c r="V83" s="164">
        <f t="shared" si="8"/>
        <v>420.08</v>
      </c>
    </row>
    <row r="84" spans="2:23" s="74" customFormat="1" ht="15">
      <c r="B84" s="169" t="s">
        <v>1461</v>
      </c>
      <c r="C84" s="86" t="s">
        <v>403</v>
      </c>
      <c r="D84" s="85" t="s">
        <v>687</v>
      </c>
      <c r="E84" s="85" t="s">
        <v>573</v>
      </c>
      <c r="F84" s="62" t="s">
        <v>891</v>
      </c>
      <c r="G84" s="62"/>
      <c r="H84" s="62">
        <v>1</v>
      </c>
      <c r="I84" s="62" t="s">
        <v>1706</v>
      </c>
      <c r="J84" s="66">
        <v>844.6</v>
      </c>
      <c r="K84" s="67"/>
      <c r="L84" s="68"/>
      <c r="M84" s="69">
        <v>1030</v>
      </c>
      <c r="N84" s="70"/>
      <c r="O84" s="71"/>
      <c r="P84" s="72">
        <f t="shared" si="9"/>
        <v>844.6</v>
      </c>
      <c r="Q84" s="72">
        <f t="shared" si="10"/>
        <v>844.6</v>
      </c>
      <c r="R84" s="72">
        <f t="shared" si="11"/>
        <v>873</v>
      </c>
      <c r="S84" s="72">
        <f t="shared" si="12"/>
        <v>873</v>
      </c>
      <c r="T84" s="73">
        <v>0.18</v>
      </c>
      <c r="U84" s="164" t="s">
        <v>287</v>
      </c>
      <c r="V84" s="164">
        <f t="shared" si="8"/>
        <v>1030.1399999999999</v>
      </c>
    </row>
    <row r="85" spans="2:23" s="74" customFormat="1" ht="28.5">
      <c r="B85" s="169" t="s">
        <v>1463</v>
      </c>
      <c r="C85" s="87" t="s">
        <v>404</v>
      </c>
      <c r="D85" s="62" t="s">
        <v>689</v>
      </c>
      <c r="E85" s="85" t="s">
        <v>573</v>
      </c>
      <c r="F85" s="62" t="s">
        <v>891</v>
      </c>
      <c r="G85" s="62"/>
      <c r="H85" s="62">
        <v>1</v>
      </c>
      <c r="I85" s="62" t="s">
        <v>1706</v>
      </c>
      <c r="J85" s="66">
        <v>410</v>
      </c>
      <c r="K85" s="67"/>
      <c r="L85" s="68"/>
      <c r="M85" s="69">
        <v>500</v>
      </c>
      <c r="N85" s="70"/>
      <c r="O85" s="71"/>
      <c r="P85" s="72">
        <f t="shared" si="9"/>
        <v>410</v>
      </c>
      <c r="Q85" s="72">
        <f t="shared" si="10"/>
        <v>410</v>
      </c>
      <c r="R85" s="72">
        <f t="shared" si="11"/>
        <v>424</v>
      </c>
      <c r="S85" s="72">
        <f t="shared" si="12"/>
        <v>424</v>
      </c>
      <c r="T85" s="73">
        <v>0.18</v>
      </c>
      <c r="U85" s="164" t="s">
        <v>291</v>
      </c>
      <c r="V85" s="164">
        <f t="shared" si="8"/>
        <v>500.32</v>
      </c>
    </row>
    <row r="86" spans="2:23" s="74" customFormat="1" ht="15">
      <c r="B86" s="169"/>
      <c r="C86" s="62" t="s">
        <v>649</v>
      </c>
      <c r="D86" s="62"/>
      <c r="E86" s="62"/>
      <c r="F86" s="62"/>
      <c r="G86" s="62"/>
      <c r="H86" s="62"/>
      <c r="I86" s="62"/>
      <c r="J86" s="66"/>
      <c r="K86" s="67"/>
      <c r="L86" s="68"/>
      <c r="M86" s="69"/>
      <c r="N86" s="70"/>
      <c r="O86" s="71"/>
      <c r="P86" s="72">
        <f t="shared" si="9"/>
        <v>0</v>
      </c>
      <c r="Q86" s="72">
        <f t="shared" si="10"/>
        <v>0</v>
      </c>
      <c r="R86" s="72">
        <f t="shared" si="11"/>
        <v>0</v>
      </c>
      <c r="S86" s="72">
        <f t="shared" si="12"/>
        <v>0</v>
      </c>
      <c r="T86" s="73">
        <v>0.18</v>
      </c>
      <c r="U86" s="164"/>
      <c r="V86" s="164">
        <f t="shared" si="8"/>
        <v>0</v>
      </c>
    </row>
    <row r="87" spans="2:23" s="74" customFormat="1" ht="28.5">
      <c r="B87" s="169" t="s">
        <v>1464</v>
      </c>
      <c r="C87" s="87" t="s">
        <v>370</v>
      </c>
      <c r="D87" s="62" t="s">
        <v>371</v>
      </c>
      <c r="E87" s="85" t="s">
        <v>1261</v>
      </c>
      <c r="F87" s="62" t="s">
        <v>891</v>
      </c>
      <c r="G87" s="62"/>
      <c r="H87" s="62">
        <v>18</v>
      </c>
      <c r="I87" s="62" t="s">
        <v>907</v>
      </c>
      <c r="J87" s="66">
        <f>M87*0.743</f>
        <v>1.6717500000000001</v>
      </c>
      <c r="K87" s="67"/>
      <c r="L87" s="68"/>
      <c r="M87" s="69">
        <v>2.25</v>
      </c>
      <c r="N87" s="70"/>
      <c r="O87" s="71"/>
      <c r="P87" s="72">
        <f t="shared" si="9"/>
        <v>1.6717500000000001</v>
      </c>
      <c r="Q87" s="72">
        <f t="shared" si="10"/>
        <v>30.0915</v>
      </c>
      <c r="R87" s="72">
        <f t="shared" si="11"/>
        <v>2</v>
      </c>
      <c r="S87" s="72">
        <f t="shared" si="12"/>
        <v>36</v>
      </c>
      <c r="T87" s="73">
        <v>0.18</v>
      </c>
      <c r="U87" s="165" t="s">
        <v>289</v>
      </c>
      <c r="V87" s="164">
        <f t="shared" si="8"/>
        <v>2.36</v>
      </c>
      <c r="W87" s="74">
        <v>551</v>
      </c>
    </row>
    <row r="88" spans="2:23" s="74" customFormat="1" ht="28.5">
      <c r="B88" s="169" t="s">
        <v>1466</v>
      </c>
      <c r="C88" s="87" t="s">
        <v>375</v>
      </c>
      <c r="D88" s="62">
        <v>9192025</v>
      </c>
      <c r="E88" s="85" t="s">
        <v>1261</v>
      </c>
      <c r="F88" s="62" t="s">
        <v>1805</v>
      </c>
      <c r="G88" s="62"/>
      <c r="H88" s="62">
        <v>440</v>
      </c>
      <c r="I88" s="62" t="s">
        <v>907</v>
      </c>
      <c r="J88" s="66">
        <f>M88*0.743</f>
        <v>6.9693400000000008</v>
      </c>
      <c r="K88" s="67"/>
      <c r="L88" s="68"/>
      <c r="M88" s="69">
        <v>9.3800000000000008</v>
      </c>
      <c r="N88" s="70"/>
      <c r="O88" s="71"/>
      <c r="P88" s="72">
        <f t="shared" si="9"/>
        <v>6.9693400000000008</v>
      </c>
      <c r="Q88" s="72">
        <f t="shared" si="10"/>
        <v>3066.5096000000003</v>
      </c>
      <c r="R88" s="72">
        <f t="shared" si="11"/>
        <v>8</v>
      </c>
      <c r="S88" s="72">
        <f t="shared" si="12"/>
        <v>3520</v>
      </c>
      <c r="T88" s="73">
        <v>0.18</v>
      </c>
      <c r="U88" s="165" t="s">
        <v>289</v>
      </c>
      <c r="V88" s="164">
        <f t="shared" si="8"/>
        <v>9.44</v>
      </c>
    </row>
    <row r="89" spans="2:23" s="74" customFormat="1" ht="15">
      <c r="B89" s="169" t="s">
        <v>1467</v>
      </c>
      <c r="C89" s="87" t="s">
        <v>377</v>
      </c>
      <c r="D89" s="62">
        <v>51020</v>
      </c>
      <c r="E89" s="85" t="s">
        <v>1261</v>
      </c>
      <c r="F89" s="62" t="s">
        <v>891</v>
      </c>
      <c r="G89" s="62"/>
      <c r="H89" s="62">
        <v>880</v>
      </c>
      <c r="I89" s="62" t="s">
        <v>907</v>
      </c>
      <c r="J89" s="66">
        <f>M89*0.743</f>
        <v>1.6197400000000002</v>
      </c>
      <c r="K89" s="67"/>
      <c r="L89" s="68"/>
      <c r="M89" s="69">
        <v>2.1800000000000002</v>
      </c>
      <c r="N89" s="70"/>
      <c r="O89" s="71"/>
      <c r="P89" s="72">
        <f t="shared" si="9"/>
        <v>1.6197400000000002</v>
      </c>
      <c r="Q89" s="72">
        <f t="shared" si="10"/>
        <v>1425.3712</v>
      </c>
      <c r="R89" s="72">
        <f t="shared" si="11"/>
        <v>2</v>
      </c>
      <c r="S89" s="72">
        <f t="shared" si="12"/>
        <v>1760</v>
      </c>
      <c r="T89" s="73">
        <v>0.18</v>
      </c>
      <c r="U89" s="165" t="s">
        <v>289</v>
      </c>
      <c r="V89" s="164">
        <f t="shared" si="8"/>
        <v>2.36</v>
      </c>
    </row>
    <row r="90" spans="2:23" s="74" customFormat="1" ht="15">
      <c r="B90" s="169" t="s">
        <v>1468</v>
      </c>
      <c r="C90" s="87" t="s">
        <v>379</v>
      </c>
      <c r="D90" s="62" t="s">
        <v>299</v>
      </c>
      <c r="E90" s="85" t="s">
        <v>1261</v>
      </c>
      <c r="F90" s="62" t="s">
        <v>891</v>
      </c>
      <c r="G90" s="62"/>
      <c r="H90" s="62">
        <v>9</v>
      </c>
      <c r="I90" s="62" t="s">
        <v>907</v>
      </c>
      <c r="J90" s="66">
        <f>M90*0.743</f>
        <v>37.878139999999995</v>
      </c>
      <c r="K90" s="67"/>
      <c r="L90" s="68"/>
      <c r="M90" s="69">
        <v>50.98</v>
      </c>
      <c r="N90" s="70"/>
      <c r="O90" s="71"/>
      <c r="P90" s="72">
        <f t="shared" si="9"/>
        <v>37.878139999999995</v>
      </c>
      <c r="Q90" s="72">
        <f t="shared" si="10"/>
        <v>340.90325999999993</v>
      </c>
      <c r="R90" s="72">
        <f t="shared" si="11"/>
        <v>44</v>
      </c>
      <c r="S90" s="72">
        <f t="shared" si="12"/>
        <v>396</v>
      </c>
      <c r="T90" s="73">
        <v>0.18</v>
      </c>
      <c r="U90" s="165" t="s">
        <v>289</v>
      </c>
      <c r="V90" s="164">
        <f t="shared" si="8"/>
        <v>51.919999999999995</v>
      </c>
    </row>
    <row r="91" spans="2:23" s="74" customFormat="1" ht="15">
      <c r="B91" s="169" t="s">
        <v>1469</v>
      </c>
      <c r="C91" s="87" t="s">
        <v>381</v>
      </c>
      <c r="D91" s="62" t="s">
        <v>382</v>
      </c>
      <c r="E91" s="62" t="s">
        <v>383</v>
      </c>
      <c r="F91" s="62" t="s">
        <v>912</v>
      </c>
      <c r="G91" s="62"/>
      <c r="H91" s="62">
        <v>1</v>
      </c>
      <c r="I91" s="62" t="s">
        <v>1735</v>
      </c>
      <c r="J91" s="66">
        <v>114.49</v>
      </c>
      <c r="K91" s="67"/>
      <c r="L91" s="68"/>
      <c r="M91" s="69"/>
      <c r="N91" s="70"/>
      <c r="O91" s="71"/>
      <c r="P91" s="72">
        <f t="shared" si="9"/>
        <v>114.49</v>
      </c>
      <c r="Q91" s="72">
        <f t="shared" si="10"/>
        <v>114.49</v>
      </c>
      <c r="R91" s="72">
        <f t="shared" si="11"/>
        <v>126</v>
      </c>
      <c r="S91" s="72">
        <f t="shared" si="12"/>
        <v>126</v>
      </c>
      <c r="T91" s="73">
        <v>0.18</v>
      </c>
      <c r="U91" s="165" t="s">
        <v>288</v>
      </c>
      <c r="V91" s="164">
        <f t="shared" si="8"/>
        <v>148.67999999999998</v>
      </c>
    </row>
    <row r="92" spans="2:23" s="74" customFormat="1" ht="15">
      <c r="B92" s="168" t="s">
        <v>1470</v>
      </c>
      <c r="C92" s="86" t="s">
        <v>386</v>
      </c>
      <c r="D92" s="62" t="s">
        <v>387</v>
      </c>
      <c r="E92" s="85" t="s">
        <v>383</v>
      </c>
      <c r="F92" s="85" t="s">
        <v>912</v>
      </c>
      <c r="G92" s="85"/>
      <c r="H92" s="85">
        <v>1</v>
      </c>
      <c r="I92" s="62" t="s">
        <v>1735</v>
      </c>
      <c r="J92" s="66">
        <v>74.42</v>
      </c>
      <c r="K92" s="67"/>
      <c r="L92" s="68"/>
      <c r="M92" s="69"/>
      <c r="N92" s="70"/>
      <c r="O92" s="71"/>
      <c r="P92" s="72">
        <f t="shared" si="9"/>
        <v>74.42</v>
      </c>
      <c r="Q92" s="72">
        <f t="shared" si="10"/>
        <v>74.42</v>
      </c>
      <c r="R92" s="72">
        <f t="shared" si="11"/>
        <v>82</v>
      </c>
      <c r="S92" s="72">
        <f t="shared" si="12"/>
        <v>82</v>
      </c>
      <c r="T92" s="73">
        <v>0.18</v>
      </c>
      <c r="U92" s="165" t="s">
        <v>288</v>
      </c>
      <c r="V92" s="164">
        <f t="shared" si="8"/>
        <v>96.759999999999991</v>
      </c>
    </row>
    <row r="93" spans="2:23" s="74" customFormat="1" ht="15">
      <c r="B93" s="169" t="s">
        <v>1471</v>
      </c>
      <c r="C93" s="87" t="s">
        <v>389</v>
      </c>
      <c r="D93" s="62" t="s">
        <v>390</v>
      </c>
      <c r="E93" s="85" t="s">
        <v>383</v>
      </c>
      <c r="F93" s="62" t="s">
        <v>912</v>
      </c>
      <c r="G93" s="62"/>
      <c r="H93" s="62">
        <v>1</v>
      </c>
      <c r="I93" s="62" t="s">
        <v>1735</v>
      </c>
      <c r="J93" s="66">
        <v>54.03</v>
      </c>
      <c r="K93" s="67"/>
      <c r="L93" s="68"/>
      <c r="M93" s="69"/>
      <c r="N93" s="70"/>
      <c r="O93" s="71"/>
      <c r="P93" s="72">
        <f t="shared" si="9"/>
        <v>54.03</v>
      </c>
      <c r="Q93" s="72">
        <f t="shared" si="10"/>
        <v>54.03</v>
      </c>
      <c r="R93" s="72">
        <f t="shared" si="11"/>
        <v>60</v>
      </c>
      <c r="S93" s="72">
        <f t="shared" si="12"/>
        <v>60</v>
      </c>
      <c r="T93" s="73">
        <v>0.18</v>
      </c>
      <c r="U93" s="165" t="s">
        <v>288</v>
      </c>
      <c r="V93" s="164">
        <f t="shared" si="8"/>
        <v>70.8</v>
      </c>
    </row>
    <row r="94" spans="2:23" s="74" customFormat="1" ht="15">
      <c r="B94" s="169" t="s">
        <v>1472</v>
      </c>
      <c r="C94" s="87" t="s">
        <v>392</v>
      </c>
      <c r="D94" s="62" t="s">
        <v>393</v>
      </c>
      <c r="E94" s="85" t="s">
        <v>394</v>
      </c>
      <c r="F94" s="62" t="s">
        <v>891</v>
      </c>
      <c r="G94" s="62"/>
      <c r="H94" s="62">
        <v>1</v>
      </c>
      <c r="I94" s="62" t="s">
        <v>1735</v>
      </c>
      <c r="J94" s="66">
        <v>566.4</v>
      </c>
      <c r="K94" s="67"/>
      <c r="L94" s="68"/>
      <c r="M94" s="69"/>
      <c r="N94" s="70"/>
      <c r="O94" s="71"/>
      <c r="P94" s="72">
        <f t="shared" si="9"/>
        <v>566.4</v>
      </c>
      <c r="Q94" s="72">
        <f t="shared" si="10"/>
        <v>566.4</v>
      </c>
      <c r="R94" s="72">
        <f t="shared" si="11"/>
        <v>624</v>
      </c>
      <c r="S94" s="72">
        <f t="shared" si="12"/>
        <v>624</v>
      </c>
      <c r="T94" s="73">
        <v>0.18</v>
      </c>
      <c r="U94" s="165" t="s">
        <v>288</v>
      </c>
      <c r="V94" s="164">
        <f t="shared" si="8"/>
        <v>736.31999999999994</v>
      </c>
    </row>
    <row r="95" spans="2:23" s="74" customFormat="1" ht="15">
      <c r="B95" s="169"/>
      <c r="C95" s="62" t="s">
        <v>407</v>
      </c>
      <c r="D95" s="62"/>
      <c r="E95" s="85"/>
      <c r="F95" s="62"/>
      <c r="G95" s="62"/>
      <c r="H95" s="62"/>
      <c r="I95" s="62"/>
      <c r="J95" s="66"/>
      <c r="K95" s="67"/>
      <c r="L95" s="68"/>
      <c r="M95" s="69"/>
      <c r="N95" s="70"/>
      <c r="O95" s="71"/>
      <c r="P95" s="72">
        <f t="shared" si="9"/>
        <v>0</v>
      </c>
      <c r="Q95" s="72">
        <f t="shared" si="10"/>
        <v>0</v>
      </c>
      <c r="R95" s="72">
        <f t="shared" si="11"/>
        <v>0</v>
      </c>
      <c r="S95" s="72">
        <f t="shared" si="12"/>
        <v>0</v>
      </c>
      <c r="T95" s="73">
        <v>0.18</v>
      </c>
      <c r="U95" s="164"/>
      <c r="V95" s="164">
        <f t="shared" si="8"/>
        <v>0</v>
      </c>
    </row>
    <row r="96" spans="2:23" s="74" customFormat="1" ht="15">
      <c r="B96" s="169"/>
      <c r="C96" s="62" t="s">
        <v>301</v>
      </c>
      <c r="D96" s="62"/>
      <c r="E96" s="85"/>
      <c r="F96" s="62"/>
      <c r="G96" s="62"/>
      <c r="H96" s="62"/>
      <c r="I96" s="62"/>
      <c r="J96" s="66"/>
      <c r="K96" s="67"/>
      <c r="L96" s="68"/>
      <c r="M96" s="69"/>
      <c r="N96" s="70"/>
      <c r="O96" s="71"/>
      <c r="P96" s="72">
        <f t="shared" si="9"/>
        <v>0</v>
      </c>
      <c r="Q96" s="72">
        <f t="shared" si="10"/>
        <v>0</v>
      </c>
      <c r="R96" s="72">
        <f t="shared" si="11"/>
        <v>0</v>
      </c>
      <c r="S96" s="72">
        <f t="shared" si="12"/>
        <v>0</v>
      </c>
      <c r="T96" s="73">
        <v>0.18</v>
      </c>
      <c r="U96" s="165"/>
      <c r="V96" s="164">
        <f t="shared" si="8"/>
        <v>0</v>
      </c>
    </row>
    <row r="97" spans="2:23" s="74" customFormat="1" ht="28.5">
      <c r="B97" s="169" t="s">
        <v>1448</v>
      </c>
      <c r="C97" s="87" t="s">
        <v>303</v>
      </c>
      <c r="D97" s="62" t="s">
        <v>304</v>
      </c>
      <c r="E97" s="85" t="s">
        <v>1808</v>
      </c>
      <c r="F97" s="62" t="s">
        <v>1359</v>
      </c>
      <c r="G97" s="62"/>
      <c r="H97" s="62">
        <v>2.17</v>
      </c>
      <c r="I97" s="85" t="s">
        <v>1808</v>
      </c>
      <c r="J97" s="66">
        <f>M97*0.83</f>
        <v>29972.129999999997</v>
      </c>
      <c r="K97" s="67"/>
      <c r="L97" s="68"/>
      <c r="M97" s="69">
        <v>36111</v>
      </c>
      <c r="N97" s="70"/>
      <c r="O97" s="71"/>
      <c r="P97" s="72">
        <f t="shared" si="9"/>
        <v>29972.129999999997</v>
      </c>
      <c r="Q97" s="72">
        <f t="shared" si="10"/>
        <v>65039.522099999995</v>
      </c>
      <c r="R97" s="72">
        <f t="shared" si="11"/>
        <v>30603</v>
      </c>
      <c r="S97" s="72">
        <f t="shared" si="12"/>
        <v>66408.509999999995</v>
      </c>
      <c r="T97" s="73">
        <v>0.18</v>
      </c>
      <c r="U97" s="165" t="s">
        <v>287</v>
      </c>
      <c r="V97" s="164">
        <f t="shared" si="8"/>
        <v>36111.54</v>
      </c>
    </row>
    <row r="98" spans="2:23" s="74" customFormat="1" ht="28.5">
      <c r="B98" s="169" t="s">
        <v>1449</v>
      </c>
      <c r="C98" s="87" t="s">
        <v>306</v>
      </c>
      <c r="D98" s="62" t="s">
        <v>702</v>
      </c>
      <c r="E98" s="85" t="s">
        <v>307</v>
      </c>
      <c r="F98" s="62" t="s">
        <v>891</v>
      </c>
      <c r="G98" s="62"/>
      <c r="H98" s="62">
        <v>2</v>
      </c>
      <c r="I98" s="85" t="s">
        <v>296</v>
      </c>
      <c r="J98" s="66">
        <v>2590</v>
      </c>
      <c r="K98" s="67"/>
      <c r="L98" s="68"/>
      <c r="M98" s="69">
        <v>4710</v>
      </c>
      <c r="N98" s="70"/>
      <c r="O98" s="71"/>
      <c r="P98" s="72">
        <f t="shared" si="9"/>
        <v>2590</v>
      </c>
      <c r="Q98" s="72">
        <f t="shared" si="10"/>
        <v>5180</v>
      </c>
      <c r="R98" s="72">
        <f t="shared" si="11"/>
        <v>3992</v>
      </c>
      <c r="S98" s="72">
        <f t="shared" si="12"/>
        <v>7984</v>
      </c>
      <c r="T98" s="73">
        <v>0.18</v>
      </c>
      <c r="U98" s="164" t="s">
        <v>286</v>
      </c>
      <c r="V98" s="164">
        <f t="shared" si="8"/>
        <v>4710.5599999999995</v>
      </c>
    </row>
    <row r="99" spans="2:23" s="74" customFormat="1" ht="15">
      <c r="B99" s="169" t="s">
        <v>1450</v>
      </c>
      <c r="C99" s="87" t="s">
        <v>309</v>
      </c>
      <c r="D99" s="62" t="s">
        <v>310</v>
      </c>
      <c r="E99" s="85" t="s">
        <v>307</v>
      </c>
      <c r="F99" s="62" t="s">
        <v>891</v>
      </c>
      <c r="G99" s="62"/>
      <c r="H99" s="62">
        <v>1</v>
      </c>
      <c r="I99" s="85" t="s">
        <v>296</v>
      </c>
      <c r="J99" s="66">
        <v>215</v>
      </c>
      <c r="K99" s="67"/>
      <c r="L99" s="68"/>
      <c r="M99" s="69">
        <v>391</v>
      </c>
      <c r="N99" s="70"/>
      <c r="O99" s="71"/>
      <c r="P99" s="72">
        <f t="shared" si="9"/>
        <v>215</v>
      </c>
      <c r="Q99" s="72">
        <f t="shared" si="10"/>
        <v>215</v>
      </c>
      <c r="R99" s="72">
        <f t="shared" si="11"/>
        <v>332</v>
      </c>
      <c r="S99" s="72">
        <f t="shared" si="12"/>
        <v>332</v>
      </c>
      <c r="T99" s="73">
        <v>0.18</v>
      </c>
      <c r="U99" s="164" t="s">
        <v>286</v>
      </c>
      <c r="V99" s="164">
        <f t="shared" si="8"/>
        <v>391.76</v>
      </c>
    </row>
    <row r="100" spans="2:23" s="74" customFormat="1" ht="15">
      <c r="B100" s="169" t="s">
        <v>1451</v>
      </c>
      <c r="C100" s="87" t="s">
        <v>312</v>
      </c>
      <c r="D100" s="62" t="s">
        <v>313</v>
      </c>
      <c r="E100" s="85" t="s">
        <v>307</v>
      </c>
      <c r="F100" s="62" t="s">
        <v>891</v>
      </c>
      <c r="G100" s="62"/>
      <c r="H100" s="62">
        <v>11</v>
      </c>
      <c r="I100" s="85" t="s">
        <v>296</v>
      </c>
      <c r="J100" s="66">
        <v>135</v>
      </c>
      <c r="K100" s="67"/>
      <c r="L100" s="68"/>
      <c r="M100" s="69">
        <v>246</v>
      </c>
      <c r="N100" s="70"/>
      <c r="O100" s="71"/>
      <c r="P100" s="72">
        <f t="shared" si="9"/>
        <v>135</v>
      </c>
      <c r="Q100" s="72">
        <f t="shared" si="10"/>
        <v>1485</v>
      </c>
      <c r="R100" s="72">
        <f t="shared" si="11"/>
        <v>209</v>
      </c>
      <c r="S100" s="72">
        <f t="shared" si="12"/>
        <v>2299</v>
      </c>
      <c r="T100" s="73">
        <v>0.18</v>
      </c>
      <c r="U100" s="164" t="s">
        <v>286</v>
      </c>
      <c r="V100" s="164">
        <f t="shared" si="8"/>
        <v>246.61999999999998</v>
      </c>
    </row>
    <row r="101" spans="2:23" s="74" customFormat="1" ht="30">
      <c r="B101" s="169" t="s">
        <v>1452</v>
      </c>
      <c r="C101" s="86" t="s">
        <v>315</v>
      </c>
      <c r="D101" s="85" t="s">
        <v>719</v>
      </c>
      <c r="E101" s="85" t="s">
        <v>307</v>
      </c>
      <c r="F101" s="62" t="s">
        <v>891</v>
      </c>
      <c r="G101" s="62"/>
      <c r="H101" s="62">
        <v>2</v>
      </c>
      <c r="I101" s="85" t="s">
        <v>296</v>
      </c>
      <c r="J101" s="66">
        <v>105</v>
      </c>
      <c r="K101" s="67"/>
      <c r="L101" s="68"/>
      <c r="M101" s="69">
        <v>191</v>
      </c>
      <c r="N101" s="70"/>
      <c r="O101" s="71"/>
      <c r="P101" s="72">
        <f t="shared" si="9"/>
        <v>105</v>
      </c>
      <c r="Q101" s="72">
        <f t="shared" si="10"/>
        <v>210</v>
      </c>
      <c r="R101" s="72">
        <f t="shared" si="11"/>
        <v>162</v>
      </c>
      <c r="S101" s="72">
        <f t="shared" si="12"/>
        <v>324</v>
      </c>
      <c r="T101" s="73">
        <v>0.18</v>
      </c>
      <c r="U101" s="164" t="s">
        <v>286</v>
      </c>
      <c r="V101" s="164">
        <f t="shared" si="8"/>
        <v>191.16</v>
      </c>
    </row>
    <row r="102" spans="2:23" s="74" customFormat="1" ht="30">
      <c r="B102" s="169" t="s">
        <v>1453</v>
      </c>
      <c r="C102" s="86" t="s">
        <v>317</v>
      </c>
      <c r="D102" s="85" t="s">
        <v>717</v>
      </c>
      <c r="E102" s="85" t="s">
        <v>307</v>
      </c>
      <c r="F102" s="62" t="s">
        <v>891</v>
      </c>
      <c r="G102" s="62"/>
      <c r="H102" s="62">
        <v>11</v>
      </c>
      <c r="I102" s="85" t="s">
        <v>296</v>
      </c>
      <c r="J102" s="66">
        <v>65</v>
      </c>
      <c r="K102" s="67"/>
      <c r="L102" s="68"/>
      <c r="M102" s="69">
        <v>120</v>
      </c>
      <c r="N102" s="70"/>
      <c r="O102" s="71"/>
      <c r="P102" s="72">
        <f t="shared" si="9"/>
        <v>65</v>
      </c>
      <c r="Q102" s="72">
        <f t="shared" si="10"/>
        <v>715</v>
      </c>
      <c r="R102" s="72">
        <f t="shared" si="11"/>
        <v>102</v>
      </c>
      <c r="S102" s="72">
        <f t="shared" si="12"/>
        <v>1122</v>
      </c>
      <c r="T102" s="73">
        <v>0.18</v>
      </c>
      <c r="U102" s="164" t="s">
        <v>286</v>
      </c>
      <c r="V102" s="164">
        <f t="shared" si="8"/>
        <v>120.36</v>
      </c>
    </row>
    <row r="103" spans="2:23" s="74" customFormat="1" ht="15">
      <c r="B103" s="169" t="s">
        <v>1454</v>
      </c>
      <c r="C103" s="87" t="s">
        <v>319</v>
      </c>
      <c r="D103" s="62" t="s">
        <v>320</v>
      </c>
      <c r="E103" s="85" t="s">
        <v>307</v>
      </c>
      <c r="F103" s="62" t="s">
        <v>891</v>
      </c>
      <c r="G103" s="62"/>
      <c r="H103" s="62">
        <v>11</v>
      </c>
      <c r="I103" s="85" t="s">
        <v>296</v>
      </c>
      <c r="J103" s="66">
        <v>93</v>
      </c>
      <c r="K103" s="67"/>
      <c r="L103" s="68"/>
      <c r="M103" s="69">
        <v>170</v>
      </c>
      <c r="N103" s="70"/>
      <c r="O103" s="71"/>
      <c r="P103" s="72">
        <f t="shared" si="9"/>
        <v>93</v>
      </c>
      <c r="Q103" s="72">
        <f t="shared" si="10"/>
        <v>1023</v>
      </c>
      <c r="R103" s="72">
        <f t="shared" si="11"/>
        <v>145</v>
      </c>
      <c r="S103" s="72">
        <f t="shared" si="12"/>
        <v>1595</v>
      </c>
      <c r="T103" s="73">
        <v>0.18</v>
      </c>
      <c r="U103" s="164" t="s">
        <v>286</v>
      </c>
      <c r="V103" s="164">
        <f t="shared" si="8"/>
        <v>171.1</v>
      </c>
    </row>
    <row r="104" spans="2:23" s="74" customFormat="1" ht="28.5">
      <c r="B104" s="169" t="s">
        <v>1455</v>
      </c>
      <c r="C104" s="87" t="s">
        <v>322</v>
      </c>
      <c r="D104" s="62" t="s">
        <v>323</v>
      </c>
      <c r="E104" s="62" t="s">
        <v>307</v>
      </c>
      <c r="F104" s="62" t="s">
        <v>891</v>
      </c>
      <c r="G104" s="62"/>
      <c r="H104" s="62">
        <v>22</v>
      </c>
      <c r="I104" s="85" t="s">
        <v>296</v>
      </c>
      <c r="J104" s="66">
        <v>98</v>
      </c>
      <c r="K104" s="67"/>
      <c r="L104" s="68"/>
      <c r="M104" s="69">
        <v>179</v>
      </c>
      <c r="N104" s="70"/>
      <c r="O104" s="71"/>
      <c r="P104" s="72">
        <f t="shared" si="9"/>
        <v>98</v>
      </c>
      <c r="Q104" s="72">
        <f t="shared" si="10"/>
        <v>2156</v>
      </c>
      <c r="R104" s="72">
        <f t="shared" si="11"/>
        <v>152</v>
      </c>
      <c r="S104" s="72">
        <f t="shared" si="12"/>
        <v>3344</v>
      </c>
      <c r="T104" s="73">
        <v>0.18</v>
      </c>
      <c r="U104" s="164" t="s">
        <v>289</v>
      </c>
      <c r="V104" s="164">
        <f t="shared" si="8"/>
        <v>179.35999999999999</v>
      </c>
    </row>
    <row r="105" spans="2:23" s="74" customFormat="1" ht="15">
      <c r="B105" s="169" t="s">
        <v>1456</v>
      </c>
      <c r="C105" s="87" t="s">
        <v>325</v>
      </c>
      <c r="D105" s="62" t="s">
        <v>326</v>
      </c>
      <c r="E105" s="85" t="s">
        <v>307</v>
      </c>
      <c r="F105" s="62" t="s">
        <v>891</v>
      </c>
      <c r="G105" s="62"/>
      <c r="H105" s="62">
        <v>11</v>
      </c>
      <c r="I105" s="85" t="s">
        <v>296</v>
      </c>
      <c r="J105" s="66">
        <v>22</v>
      </c>
      <c r="K105" s="67"/>
      <c r="L105" s="68"/>
      <c r="M105" s="69">
        <v>40</v>
      </c>
      <c r="N105" s="70"/>
      <c r="O105" s="71"/>
      <c r="P105" s="72">
        <f t="shared" si="9"/>
        <v>22</v>
      </c>
      <c r="Q105" s="72">
        <f t="shared" si="10"/>
        <v>242</v>
      </c>
      <c r="R105" s="72">
        <f t="shared" si="11"/>
        <v>34</v>
      </c>
      <c r="S105" s="72">
        <f t="shared" si="12"/>
        <v>374</v>
      </c>
      <c r="T105" s="73">
        <v>0.18</v>
      </c>
      <c r="U105" s="164" t="s">
        <v>289</v>
      </c>
      <c r="V105" s="164">
        <f t="shared" si="8"/>
        <v>40.119999999999997</v>
      </c>
      <c r="W105" s="74">
        <v>551</v>
      </c>
    </row>
    <row r="106" spans="2:23" s="74" customFormat="1" ht="15">
      <c r="B106" s="169"/>
      <c r="C106" s="62" t="s">
        <v>396</v>
      </c>
      <c r="D106" s="62"/>
      <c r="E106" s="85"/>
      <c r="F106" s="62"/>
      <c r="G106" s="62"/>
      <c r="H106" s="62"/>
      <c r="I106" s="62"/>
      <c r="J106" s="66"/>
      <c r="K106" s="67"/>
      <c r="L106" s="68"/>
      <c r="M106" s="69"/>
      <c r="N106" s="70"/>
      <c r="O106" s="71"/>
      <c r="P106" s="72">
        <f t="shared" si="9"/>
        <v>0</v>
      </c>
      <c r="Q106" s="72">
        <f t="shared" si="10"/>
        <v>0</v>
      </c>
      <c r="R106" s="72">
        <f t="shared" si="11"/>
        <v>0</v>
      </c>
      <c r="S106" s="72">
        <f t="shared" si="12"/>
        <v>0</v>
      </c>
      <c r="T106" s="73">
        <v>0.18</v>
      </c>
      <c r="U106" s="164"/>
      <c r="V106" s="164">
        <f t="shared" si="8"/>
        <v>0</v>
      </c>
    </row>
    <row r="107" spans="2:23" s="74" customFormat="1" ht="15">
      <c r="B107" s="169" t="s">
        <v>1457</v>
      </c>
      <c r="C107" s="87" t="s">
        <v>397</v>
      </c>
      <c r="D107" s="62" t="s">
        <v>398</v>
      </c>
      <c r="E107" s="85" t="s">
        <v>573</v>
      </c>
      <c r="F107" s="62" t="s">
        <v>916</v>
      </c>
      <c r="G107" s="62"/>
      <c r="H107" s="62">
        <v>1</v>
      </c>
      <c r="I107" s="62" t="s">
        <v>1706</v>
      </c>
      <c r="J107" s="66">
        <v>23780</v>
      </c>
      <c r="K107" s="67"/>
      <c r="L107" s="68"/>
      <c r="M107" s="69">
        <v>29000</v>
      </c>
      <c r="N107" s="70"/>
      <c r="O107" s="71"/>
      <c r="P107" s="72">
        <f t="shared" si="9"/>
        <v>23780</v>
      </c>
      <c r="Q107" s="72">
        <f t="shared" si="10"/>
        <v>23780</v>
      </c>
      <c r="R107" s="72">
        <f t="shared" si="11"/>
        <v>24577</v>
      </c>
      <c r="S107" s="72">
        <f t="shared" si="12"/>
        <v>24577</v>
      </c>
      <c r="T107" s="73">
        <v>0.18</v>
      </c>
      <c r="U107" s="164" t="s">
        <v>291</v>
      </c>
      <c r="V107" s="164">
        <f t="shared" si="8"/>
        <v>29000.859999999997</v>
      </c>
    </row>
    <row r="108" spans="2:23" s="74" customFormat="1" ht="15">
      <c r="B108" s="169" t="s">
        <v>1458</v>
      </c>
      <c r="C108" s="87" t="s">
        <v>345</v>
      </c>
      <c r="D108" s="62" t="s">
        <v>346</v>
      </c>
      <c r="E108" s="85" t="s">
        <v>573</v>
      </c>
      <c r="F108" s="62" t="s">
        <v>891</v>
      </c>
      <c r="G108" s="62"/>
      <c r="H108" s="62">
        <v>1</v>
      </c>
      <c r="I108" s="62" t="s">
        <v>1706</v>
      </c>
      <c r="J108" s="66">
        <v>811.8</v>
      </c>
      <c r="K108" s="67"/>
      <c r="L108" s="68"/>
      <c r="M108" s="69">
        <v>990</v>
      </c>
      <c r="N108" s="70"/>
      <c r="O108" s="71"/>
      <c r="P108" s="72">
        <f t="shared" si="9"/>
        <v>811.8</v>
      </c>
      <c r="Q108" s="72">
        <f t="shared" si="10"/>
        <v>811.8</v>
      </c>
      <c r="R108" s="72">
        <f t="shared" si="11"/>
        <v>839</v>
      </c>
      <c r="S108" s="72">
        <f t="shared" si="12"/>
        <v>839</v>
      </c>
      <c r="T108" s="73">
        <v>0.18</v>
      </c>
      <c r="U108" s="164" t="s">
        <v>287</v>
      </c>
      <c r="V108" s="164">
        <f t="shared" si="8"/>
        <v>990.02</v>
      </c>
    </row>
    <row r="109" spans="2:23" s="74" customFormat="1" ht="15">
      <c r="B109" s="169" t="s">
        <v>1459</v>
      </c>
      <c r="C109" s="87" t="s">
        <v>399</v>
      </c>
      <c r="D109" s="62" t="s">
        <v>400</v>
      </c>
      <c r="E109" s="85" t="s">
        <v>573</v>
      </c>
      <c r="F109" s="62" t="s">
        <v>891</v>
      </c>
      <c r="G109" s="62"/>
      <c r="H109" s="62">
        <v>1</v>
      </c>
      <c r="I109" s="62" t="s">
        <v>1706</v>
      </c>
      <c r="J109" s="66">
        <v>1385.8</v>
      </c>
      <c r="K109" s="67"/>
      <c r="L109" s="68"/>
      <c r="M109" s="69">
        <v>1690</v>
      </c>
      <c r="N109" s="70"/>
      <c r="O109" s="71"/>
      <c r="P109" s="72">
        <f t="shared" si="9"/>
        <v>1385.8</v>
      </c>
      <c r="Q109" s="72">
        <f t="shared" si="10"/>
        <v>1385.8</v>
      </c>
      <c r="R109" s="72">
        <f t="shared" si="11"/>
        <v>1433</v>
      </c>
      <c r="S109" s="72">
        <f t="shared" si="12"/>
        <v>1433</v>
      </c>
      <c r="T109" s="73">
        <v>0.18</v>
      </c>
      <c r="U109" s="164" t="s">
        <v>287</v>
      </c>
      <c r="V109" s="164">
        <f t="shared" si="8"/>
        <v>1690.9399999999998</v>
      </c>
    </row>
    <row r="110" spans="2:23" s="74" customFormat="1" ht="15">
      <c r="B110" s="169" t="s">
        <v>1460</v>
      </c>
      <c r="C110" s="87" t="s">
        <v>401</v>
      </c>
      <c r="D110" s="62" t="s">
        <v>402</v>
      </c>
      <c r="E110" s="85" t="s">
        <v>573</v>
      </c>
      <c r="F110" s="62" t="s">
        <v>891</v>
      </c>
      <c r="G110" s="62"/>
      <c r="H110" s="62">
        <v>4</v>
      </c>
      <c r="I110" s="62" t="s">
        <v>1706</v>
      </c>
      <c r="J110" s="66">
        <v>344.4</v>
      </c>
      <c r="K110" s="67"/>
      <c r="L110" s="68"/>
      <c r="M110" s="69">
        <v>420</v>
      </c>
      <c r="N110" s="70"/>
      <c r="O110" s="71"/>
      <c r="P110" s="72">
        <f t="shared" si="9"/>
        <v>344.4</v>
      </c>
      <c r="Q110" s="72">
        <f t="shared" si="10"/>
        <v>1377.6</v>
      </c>
      <c r="R110" s="72">
        <f t="shared" si="11"/>
        <v>356</v>
      </c>
      <c r="S110" s="72">
        <f t="shared" si="12"/>
        <v>1424</v>
      </c>
      <c r="T110" s="73">
        <v>0.18</v>
      </c>
      <c r="U110" s="164" t="s">
        <v>287</v>
      </c>
      <c r="V110" s="164">
        <f t="shared" si="8"/>
        <v>420.08</v>
      </c>
    </row>
    <row r="111" spans="2:23" s="74" customFormat="1" ht="15">
      <c r="B111" s="169" t="s">
        <v>1461</v>
      </c>
      <c r="C111" s="87" t="s">
        <v>403</v>
      </c>
      <c r="D111" s="62" t="s">
        <v>687</v>
      </c>
      <c r="E111" s="85" t="s">
        <v>573</v>
      </c>
      <c r="F111" s="62" t="s">
        <v>891</v>
      </c>
      <c r="G111" s="62"/>
      <c r="H111" s="62">
        <v>1</v>
      </c>
      <c r="I111" s="62" t="s">
        <v>1706</v>
      </c>
      <c r="J111" s="66">
        <v>844.6</v>
      </c>
      <c r="K111" s="67"/>
      <c r="L111" s="68"/>
      <c r="M111" s="69">
        <v>1030</v>
      </c>
      <c r="N111" s="70"/>
      <c r="O111" s="71"/>
      <c r="P111" s="72">
        <f t="shared" si="9"/>
        <v>844.6</v>
      </c>
      <c r="Q111" s="72">
        <f t="shared" si="10"/>
        <v>844.6</v>
      </c>
      <c r="R111" s="72">
        <f t="shared" si="11"/>
        <v>873</v>
      </c>
      <c r="S111" s="72">
        <f t="shared" si="12"/>
        <v>873</v>
      </c>
      <c r="T111" s="73">
        <v>0.18</v>
      </c>
      <c r="U111" s="164" t="s">
        <v>287</v>
      </c>
      <c r="V111" s="164">
        <f t="shared" si="8"/>
        <v>1030.1399999999999</v>
      </c>
    </row>
    <row r="112" spans="2:23" s="74" customFormat="1" ht="28.5">
      <c r="B112" s="169" t="s">
        <v>1463</v>
      </c>
      <c r="C112" s="87" t="s">
        <v>404</v>
      </c>
      <c r="D112" s="62" t="s">
        <v>689</v>
      </c>
      <c r="E112" s="85" t="s">
        <v>573</v>
      </c>
      <c r="F112" s="62" t="s">
        <v>891</v>
      </c>
      <c r="G112" s="62"/>
      <c r="H112" s="62">
        <v>1</v>
      </c>
      <c r="I112" s="62" t="s">
        <v>1706</v>
      </c>
      <c r="J112" s="66">
        <v>410</v>
      </c>
      <c r="K112" s="67"/>
      <c r="L112" s="68"/>
      <c r="M112" s="69">
        <v>500</v>
      </c>
      <c r="N112" s="70"/>
      <c r="O112" s="71"/>
      <c r="P112" s="72">
        <f t="shared" si="9"/>
        <v>410</v>
      </c>
      <c r="Q112" s="72">
        <f t="shared" si="10"/>
        <v>410</v>
      </c>
      <c r="R112" s="72">
        <f t="shared" si="11"/>
        <v>424</v>
      </c>
      <c r="S112" s="72">
        <f t="shared" si="12"/>
        <v>424</v>
      </c>
      <c r="T112" s="73">
        <v>0.18</v>
      </c>
      <c r="U112" s="164" t="s">
        <v>291</v>
      </c>
      <c r="V112" s="164">
        <f t="shared" si="8"/>
        <v>500.32</v>
      </c>
    </row>
    <row r="113" spans="2:23" s="74" customFormat="1" ht="15">
      <c r="B113" s="169"/>
      <c r="C113" s="62" t="s">
        <v>649</v>
      </c>
      <c r="D113" s="62"/>
      <c r="E113" s="85"/>
      <c r="F113" s="62"/>
      <c r="G113" s="62"/>
      <c r="H113" s="62"/>
      <c r="I113" s="62"/>
      <c r="J113" s="66"/>
      <c r="K113" s="67"/>
      <c r="L113" s="68"/>
      <c r="M113" s="69"/>
      <c r="N113" s="70"/>
      <c r="O113" s="71"/>
      <c r="P113" s="72">
        <f t="shared" si="9"/>
        <v>0</v>
      </c>
      <c r="Q113" s="72">
        <f t="shared" si="10"/>
        <v>0</v>
      </c>
      <c r="R113" s="72">
        <f t="shared" si="11"/>
        <v>0</v>
      </c>
      <c r="S113" s="72">
        <f t="shared" si="12"/>
        <v>0</v>
      </c>
      <c r="T113" s="73">
        <v>0.18</v>
      </c>
      <c r="U113" s="165"/>
      <c r="V113" s="164">
        <f t="shared" si="8"/>
        <v>0</v>
      </c>
    </row>
    <row r="114" spans="2:23" s="74" customFormat="1" ht="28.5">
      <c r="B114" s="169" t="s">
        <v>1464</v>
      </c>
      <c r="C114" s="87" t="s">
        <v>370</v>
      </c>
      <c r="D114" s="62" t="s">
        <v>371</v>
      </c>
      <c r="E114" s="85" t="s">
        <v>1261</v>
      </c>
      <c r="F114" s="62" t="s">
        <v>891</v>
      </c>
      <c r="G114" s="62"/>
      <c r="H114" s="62">
        <v>22</v>
      </c>
      <c r="I114" s="62" t="s">
        <v>907</v>
      </c>
      <c r="J114" s="66">
        <f>M114*0.743</f>
        <v>1.6717500000000001</v>
      </c>
      <c r="K114" s="67"/>
      <c r="L114" s="68"/>
      <c r="M114" s="69">
        <v>2.25</v>
      </c>
      <c r="N114" s="70"/>
      <c r="O114" s="71"/>
      <c r="P114" s="72">
        <f t="shared" si="9"/>
        <v>1.6717500000000001</v>
      </c>
      <c r="Q114" s="72">
        <f t="shared" si="10"/>
        <v>36.778500000000001</v>
      </c>
      <c r="R114" s="72">
        <f t="shared" si="11"/>
        <v>2</v>
      </c>
      <c r="S114" s="72">
        <f t="shared" si="12"/>
        <v>44</v>
      </c>
      <c r="T114" s="73">
        <v>0.18</v>
      </c>
      <c r="U114" s="165" t="s">
        <v>289</v>
      </c>
      <c r="V114" s="164">
        <f t="shared" si="8"/>
        <v>2.36</v>
      </c>
    </row>
    <row r="115" spans="2:23" s="74" customFormat="1" ht="28.5">
      <c r="B115" s="169" t="s">
        <v>1466</v>
      </c>
      <c r="C115" s="87" t="s">
        <v>375</v>
      </c>
      <c r="D115" s="62">
        <v>9192025</v>
      </c>
      <c r="E115" s="85" t="s">
        <v>1261</v>
      </c>
      <c r="F115" s="62" t="s">
        <v>1805</v>
      </c>
      <c r="G115" s="62"/>
      <c r="H115" s="62">
        <v>900</v>
      </c>
      <c r="I115" s="62" t="s">
        <v>907</v>
      </c>
      <c r="J115" s="66">
        <f>M115*0.743</f>
        <v>6.9693400000000008</v>
      </c>
      <c r="K115" s="67"/>
      <c r="L115" s="68"/>
      <c r="M115" s="69">
        <v>9.3800000000000008</v>
      </c>
      <c r="N115" s="70"/>
      <c r="O115" s="71"/>
      <c r="P115" s="72">
        <f t="shared" si="9"/>
        <v>6.9693400000000008</v>
      </c>
      <c r="Q115" s="72">
        <f t="shared" si="10"/>
        <v>6272.4060000000009</v>
      </c>
      <c r="R115" s="72">
        <f t="shared" si="11"/>
        <v>8</v>
      </c>
      <c r="S115" s="72">
        <f t="shared" si="12"/>
        <v>7200</v>
      </c>
      <c r="T115" s="73">
        <v>0.18</v>
      </c>
      <c r="U115" s="165" t="s">
        <v>289</v>
      </c>
      <c r="V115" s="164">
        <f t="shared" si="8"/>
        <v>9.44</v>
      </c>
    </row>
    <row r="116" spans="2:23" s="74" customFormat="1" ht="15">
      <c r="B116" s="169" t="s">
        <v>1467</v>
      </c>
      <c r="C116" s="87" t="s">
        <v>377</v>
      </c>
      <c r="D116" s="62">
        <v>51020</v>
      </c>
      <c r="E116" s="85" t="s">
        <v>1261</v>
      </c>
      <c r="F116" s="62" t="s">
        <v>891</v>
      </c>
      <c r="G116" s="62"/>
      <c r="H116" s="62">
        <v>1800</v>
      </c>
      <c r="I116" s="62" t="s">
        <v>907</v>
      </c>
      <c r="J116" s="66">
        <f>M116*0.743</f>
        <v>1.6197400000000002</v>
      </c>
      <c r="K116" s="67"/>
      <c r="L116" s="68"/>
      <c r="M116" s="69">
        <v>2.1800000000000002</v>
      </c>
      <c r="N116" s="70"/>
      <c r="O116" s="71"/>
      <c r="P116" s="72">
        <f t="shared" si="9"/>
        <v>1.6197400000000002</v>
      </c>
      <c r="Q116" s="72">
        <f t="shared" si="10"/>
        <v>2915.5320000000002</v>
      </c>
      <c r="R116" s="72">
        <f t="shared" si="11"/>
        <v>2</v>
      </c>
      <c r="S116" s="72">
        <f t="shared" si="12"/>
        <v>3600</v>
      </c>
      <c r="T116" s="73">
        <v>0.18</v>
      </c>
      <c r="U116" s="165" t="s">
        <v>289</v>
      </c>
      <c r="V116" s="164">
        <f t="shared" si="8"/>
        <v>2.36</v>
      </c>
    </row>
    <row r="117" spans="2:23" s="74" customFormat="1" ht="15">
      <c r="B117" s="169" t="s">
        <v>1468</v>
      </c>
      <c r="C117" s="87" t="s">
        <v>379</v>
      </c>
      <c r="D117" s="62" t="s">
        <v>299</v>
      </c>
      <c r="E117" s="85" t="s">
        <v>1261</v>
      </c>
      <c r="F117" s="62" t="s">
        <v>891</v>
      </c>
      <c r="G117" s="62"/>
      <c r="H117" s="62">
        <v>11</v>
      </c>
      <c r="I117" s="62" t="s">
        <v>907</v>
      </c>
      <c r="J117" s="66">
        <f>M117*0.743</f>
        <v>37.878139999999995</v>
      </c>
      <c r="K117" s="67"/>
      <c r="L117" s="68"/>
      <c r="M117" s="69">
        <v>50.98</v>
      </c>
      <c r="N117" s="70"/>
      <c r="O117" s="71"/>
      <c r="P117" s="72">
        <f t="shared" si="9"/>
        <v>37.878139999999995</v>
      </c>
      <c r="Q117" s="72">
        <f t="shared" si="10"/>
        <v>416.65953999999994</v>
      </c>
      <c r="R117" s="72">
        <f t="shared" si="11"/>
        <v>44</v>
      </c>
      <c r="S117" s="72">
        <f t="shared" si="12"/>
        <v>484</v>
      </c>
      <c r="T117" s="73">
        <v>0.18</v>
      </c>
      <c r="U117" s="165" t="s">
        <v>289</v>
      </c>
      <c r="V117" s="164">
        <f t="shared" si="8"/>
        <v>51.919999999999995</v>
      </c>
    </row>
    <row r="118" spans="2:23" s="74" customFormat="1" ht="15">
      <c r="B118" s="169" t="s">
        <v>1469</v>
      </c>
      <c r="C118" s="86" t="s">
        <v>381</v>
      </c>
      <c r="D118" s="85" t="s">
        <v>382</v>
      </c>
      <c r="E118" s="85" t="s">
        <v>383</v>
      </c>
      <c r="F118" s="62" t="s">
        <v>912</v>
      </c>
      <c r="G118" s="62"/>
      <c r="H118" s="62">
        <v>1</v>
      </c>
      <c r="I118" s="62" t="s">
        <v>1735</v>
      </c>
      <c r="J118" s="66">
        <v>114.49</v>
      </c>
      <c r="K118" s="67"/>
      <c r="L118" s="68"/>
      <c r="M118" s="69"/>
      <c r="N118" s="70"/>
      <c r="O118" s="71"/>
      <c r="P118" s="72">
        <f t="shared" si="9"/>
        <v>114.49</v>
      </c>
      <c r="Q118" s="72">
        <f t="shared" si="10"/>
        <v>114.49</v>
      </c>
      <c r="R118" s="72">
        <f t="shared" si="11"/>
        <v>126</v>
      </c>
      <c r="S118" s="72">
        <f t="shared" si="12"/>
        <v>126</v>
      </c>
      <c r="T118" s="73">
        <v>0.18</v>
      </c>
      <c r="U118" s="165" t="s">
        <v>288</v>
      </c>
      <c r="V118" s="164">
        <f t="shared" si="8"/>
        <v>148.67999999999998</v>
      </c>
    </row>
    <row r="119" spans="2:23" s="74" customFormat="1" ht="15">
      <c r="B119" s="169" t="s">
        <v>1470</v>
      </c>
      <c r="C119" s="86" t="s">
        <v>386</v>
      </c>
      <c r="D119" s="85" t="s">
        <v>387</v>
      </c>
      <c r="E119" s="85" t="s">
        <v>383</v>
      </c>
      <c r="F119" s="62" t="s">
        <v>912</v>
      </c>
      <c r="G119" s="62"/>
      <c r="H119" s="62">
        <v>1</v>
      </c>
      <c r="I119" s="62" t="s">
        <v>1735</v>
      </c>
      <c r="J119" s="66">
        <v>74.42</v>
      </c>
      <c r="K119" s="67"/>
      <c r="L119" s="68"/>
      <c r="M119" s="69"/>
      <c r="N119" s="70"/>
      <c r="O119" s="71"/>
      <c r="P119" s="72">
        <f t="shared" si="9"/>
        <v>74.42</v>
      </c>
      <c r="Q119" s="72">
        <f t="shared" si="10"/>
        <v>74.42</v>
      </c>
      <c r="R119" s="72">
        <f t="shared" si="11"/>
        <v>82</v>
      </c>
      <c r="S119" s="72">
        <f t="shared" si="12"/>
        <v>82</v>
      </c>
      <c r="T119" s="73">
        <v>0.18</v>
      </c>
      <c r="U119" s="165" t="s">
        <v>288</v>
      </c>
      <c r="V119" s="164">
        <f t="shared" si="8"/>
        <v>96.759999999999991</v>
      </c>
    </row>
    <row r="120" spans="2:23" s="74" customFormat="1" ht="15">
      <c r="B120" s="169" t="s">
        <v>1471</v>
      </c>
      <c r="C120" s="87" t="s">
        <v>389</v>
      </c>
      <c r="D120" s="62" t="s">
        <v>390</v>
      </c>
      <c r="E120" s="85" t="s">
        <v>383</v>
      </c>
      <c r="F120" s="62" t="s">
        <v>912</v>
      </c>
      <c r="G120" s="62"/>
      <c r="H120" s="62">
        <v>1</v>
      </c>
      <c r="I120" s="62" t="s">
        <v>1735</v>
      </c>
      <c r="J120" s="66">
        <v>54.03</v>
      </c>
      <c r="K120" s="67"/>
      <c r="L120" s="68"/>
      <c r="M120" s="69"/>
      <c r="N120" s="70"/>
      <c r="O120" s="71"/>
      <c r="P120" s="72">
        <f t="shared" si="9"/>
        <v>54.03</v>
      </c>
      <c r="Q120" s="72">
        <f t="shared" si="10"/>
        <v>54.03</v>
      </c>
      <c r="R120" s="72">
        <f t="shared" si="11"/>
        <v>60</v>
      </c>
      <c r="S120" s="72">
        <f t="shared" si="12"/>
        <v>60</v>
      </c>
      <c r="T120" s="73">
        <v>0.18</v>
      </c>
      <c r="U120" s="165" t="s">
        <v>288</v>
      </c>
      <c r="V120" s="164">
        <f t="shared" si="8"/>
        <v>70.8</v>
      </c>
    </row>
    <row r="121" spans="2:23" s="74" customFormat="1" ht="15">
      <c r="B121" s="169" t="s">
        <v>1472</v>
      </c>
      <c r="C121" s="87" t="s">
        <v>392</v>
      </c>
      <c r="D121" s="62" t="s">
        <v>393</v>
      </c>
      <c r="E121" s="62" t="s">
        <v>394</v>
      </c>
      <c r="F121" s="62" t="s">
        <v>891</v>
      </c>
      <c r="G121" s="62"/>
      <c r="H121" s="62">
        <v>1</v>
      </c>
      <c r="I121" s="62" t="s">
        <v>1735</v>
      </c>
      <c r="J121" s="66">
        <v>566.4</v>
      </c>
      <c r="K121" s="67"/>
      <c r="L121" s="68"/>
      <c r="M121" s="69"/>
      <c r="N121" s="70"/>
      <c r="O121" s="71"/>
      <c r="P121" s="72">
        <f t="shared" si="9"/>
        <v>566.4</v>
      </c>
      <c r="Q121" s="72">
        <f t="shared" si="10"/>
        <v>566.4</v>
      </c>
      <c r="R121" s="72">
        <f t="shared" si="11"/>
        <v>624</v>
      </c>
      <c r="S121" s="72">
        <f t="shared" si="12"/>
        <v>624</v>
      </c>
      <c r="T121" s="73">
        <v>0.18</v>
      </c>
      <c r="U121" s="165" t="s">
        <v>288</v>
      </c>
      <c r="V121" s="164">
        <f t="shared" si="8"/>
        <v>736.31999999999994</v>
      </c>
    </row>
    <row r="122" spans="2:23" s="74" customFormat="1" ht="15">
      <c r="B122" s="169"/>
      <c r="C122" s="62" t="s">
        <v>408</v>
      </c>
      <c r="D122" s="62"/>
      <c r="E122" s="85"/>
      <c r="F122" s="62"/>
      <c r="G122" s="62"/>
      <c r="H122" s="62"/>
      <c r="I122" s="85"/>
      <c r="J122" s="66"/>
      <c r="K122" s="67"/>
      <c r="L122" s="68"/>
      <c r="M122" s="69"/>
      <c r="N122" s="70"/>
      <c r="O122" s="71"/>
      <c r="P122" s="72">
        <f t="shared" si="9"/>
        <v>0</v>
      </c>
      <c r="Q122" s="72">
        <f t="shared" si="10"/>
        <v>0</v>
      </c>
      <c r="R122" s="72">
        <f t="shared" si="11"/>
        <v>0</v>
      </c>
      <c r="S122" s="72">
        <f t="shared" si="12"/>
        <v>0</v>
      </c>
      <c r="T122" s="73">
        <v>0.18</v>
      </c>
      <c r="U122" s="164"/>
      <c r="V122" s="164">
        <f t="shared" ref="V122:V185" si="13">R122*1.18</f>
        <v>0</v>
      </c>
      <c r="W122" s="74">
        <v>551</v>
      </c>
    </row>
    <row r="123" spans="2:23" s="74" customFormat="1" ht="15">
      <c r="B123" s="169"/>
      <c r="C123" s="62" t="s">
        <v>301</v>
      </c>
      <c r="D123" s="62"/>
      <c r="E123" s="85"/>
      <c r="F123" s="62"/>
      <c r="G123" s="62"/>
      <c r="H123" s="62"/>
      <c r="I123" s="85"/>
      <c r="J123" s="66"/>
      <c r="K123" s="67"/>
      <c r="L123" s="68"/>
      <c r="M123" s="69"/>
      <c r="N123" s="70"/>
      <c r="O123" s="71"/>
      <c r="P123" s="72">
        <f t="shared" si="9"/>
        <v>0</v>
      </c>
      <c r="Q123" s="72">
        <f t="shared" si="10"/>
        <v>0</v>
      </c>
      <c r="R123" s="72">
        <f t="shared" si="11"/>
        <v>0</v>
      </c>
      <c r="S123" s="72">
        <f t="shared" si="12"/>
        <v>0</v>
      </c>
      <c r="T123" s="73">
        <v>0.18</v>
      </c>
      <c r="U123" s="164"/>
      <c r="V123" s="164">
        <f t="shared" si="13"/>
        <v>0</v>
      </c>
    </row>
    <row r="124" spans="2:23" s="74" customFormat="1" ht="28.5">
      <c r="B124" s="169" t="s">
        <v>1448</v>
      </c>
      <c r="C124" s="87" t="s">
        <v>303</v>
      </c>
      <c r="D124" s="62" t="s">
        <v>304</v>
      </c>
      <c r="E124" s="85" t="s">
        <v>1808</v>
      </c>
      <c r="F124" s="62" t="s">
        <v>1359</v>
      </c>
      <c r="G124" s="62"/>
      <c r="H124" s="62">
        <v>0.95</v>
      </c>
      <c r="I124" s="85" t="s">
        <v>1808</v>
      </c>
      <c r="J124" s="66">
        <f>M124*0.83</f>
        <v>29972.129999999997</v>
      </c>
      <c r="K124" s="67"/>
      <c r="L124" s="68"/>
      <c r="M124" s="69">
        <v>36111</v>
      </c>
      <c r="N124" s="70"/>
      <c r="O124" s="71"/>
      <c r="P124" s="72">
        <f t="shared" si="9"/>
        <v>29972.129999999997</v>
      </c>
      <c r="Q124" s="72">
        <f t="shared" si="10"/>
        <v>28473.523499999996</v>
      </c>
      <c r="R124" s="72">
        <f t="shared" si="11"/>
        <v>30603</v>
      </c>
      <c r="S124" s="72">
        <f t="shared" si="12"/>
        <v>29072.85</v>
      </c>
      <c r="T124" s="73">
        <v>0.18</v>
      </c>
      <c r="U124" s="165" t="s">
        <v>287</v>
      </c>
      <c r="V124" s="164">
        <f t="shared" si="13"/>
        <v>36111.54</v>
      </c>
    </row>
    <row r="125" spans="2:23" s="74" customFormat="1" ht="28.5">
      <c r="B125" s="169" t="s">
        <v>1449</v>
      </c>
      <c r="C125" s="87" t="s">
        <v>306</v>
      </c>
      <c r="D125" s="62" t="s">
        <v>702</v>
      </c>
      <c r="E125" s="62" t="s">
        <v>307</v>
      </c>
      <c r="F125" s="62" t="s">
        <v>891</v>
      </c>
      <c r="G125" s="62"/>
      <c r="H125" s="62">
        <v>1</v>
      </c>
      <c r="I125" s="85" t="s">
        <v>296</v>
      </c>
      <c r="J125" s="66">
        <v>2590</v>
      </c>
      <c r="K125" s="67"/>
      <c r="L125" s="68"/>
      <c r="M125" s="69">
        <v>4710</v>
      </c>
      <c r="N125" s="70"/>
      <c r="O125" s="71"/>
      <c r="P125" s="72">
        <f t="shared" si="9"/>
        <v>2590</v>
      </c>
      <c r="Q125" s="72">
        <f t="shared" si="10"/>
        <v>2590</v>
      </c>
      <c r="R125" s="72">
        <f t="shared" si="11"/>
        <v>3992</v>
      </c>
      <c r="S125" s="72">
        <f t="shared" si="12"/>
        <v>3992</v>
      </c>
      <c r="T125" s="73">
        <v>0.18</v>
      </c>
      <c r="U125" s="164" t="s">
        <v>286</v>
      </c>
      <c r="V125" s="164">
        <f t="shared" si="13"/>
        <v>4710.5599999999995</v>
      </c>
    </row>
    <row r="126" spans="2:23" s="74" customFormat="1" ht="15">
      <c r="B126" s="169" t="s">
        <v>1450</v>
      </c>
      <c r="C126" s="87" t="s">
        <v>309</v>
      </c>
      <c r="D126" s="62" t="s">
        <v>310</v>
      </c>
      <c r="E126" s="62" t="s">
        <v>307</v>
      </c>
      <c r="F126" s="62" t="s">
        <v>891</v>
      </c>
      <c r="G126" s="62"/>
      <c r="H126" s="62">
        <v>1</v>
      </c>
      <c r="I126" s="85" t="s">
        <v>296</v>
      </c>
      <c r="J126" s="66">
        <v>215</v>
      </c>
      <c r="K126" s="67"/>
      <c r="L126" s="68"/>
      <c r="M126" s="69">
        <v>391</v>
      </c>
      <c r="N126" s="70"/>
      <c r="O126" s="71"/>
      <c r="P126" s="72">
        <f t="shared" si="9"/>
        <v>215</v>
      </c>
      <c r="Q126" s="72">
        <f t="shared" si="10"/>
        <v>215</v>
      </c>
      <c r="R126" s="72">
        <f t="shared" si="11"/>
        <v>332</v>
      </c>
      <c r="S126" s="72">
        <f t="shared" si="12"/>
        <v>332</v>
      </c>
      <c r="T126" s="73">
        <v>0.18</v>
      </c>
      <c r="U126" s="164" t="s">
        <v>286</v>
      </c>
      <c r="V126" s="164">
        <f t="shared" si="13"/>
        <v>391.76</v>
      </c>
    </row>
    <row r="127" spans="2:23" s="74" customFormat="1" ht="30">
      <c r="B127" s="168" t="s">
        <v>1451</v>
      </c>
      <c r="C127" s="86" t="s">
        <v>312</v>
      </c>
      <c r="D127" s="62" t="s">
        <v>313</v>
      </c>
      <c r="E127" s="85" t="s">
        <v>307</v>
      </c>
      <c r="F127" s="85" t="s">
        <v>891</v>
      </c>
      <c r="G127" s="85"/>
      <c r="H127" s="85">
        <v>8</v>
      </c>
      <c r="I127" s="85" t="s">
        <v>296</v>
      </c>
      <c r="J127" s="66">
        <v>135</v>
      </c>
      <c r="K127" s="67"/>
      <c r="L127" s="68"/>
      <c r="M127" s="69">
        <v>246</v>
      </c>
      <c r="N127" s="70"/>
      <c r="O127" s="71"/>
      <c r="P127" s="72">
        <f t="shared" si="9"/>
        <v>135</v>
      </c>
      <c r="Q127" s="72">
        <f t="shared" si="10"/>
        <v>1080</v>
      </c>
      <c r="R127" s="72">
        <f t="shared" si="11"/>
        <v>209</v>
      </c>
      <c r="S127" s="72">
        <f t="shared" si="12"/>
        <v>1672</v>
      </c>
      <c r="T127" s="73">
        <v>0.18</v>
      </c>
      <c r="U127" s="164" t="s">
        <v>286</v>
      </c>
      <c r="V127" s="164">
        <f t="shared" si="13"/>
        <v>246.61999999999998</v>
      </c>
    </row>
    <row r="128" spans="2:23" s="74" customFormat="1" ht="15">
      <c r="B128" s="169" t="s">
        <v>1452</v>
      </c>
      <c r="C128" s="87" t="s">
        <v>315</v>
      </c>
      <c r="D128" s="62" t="s">
        <v>719</v>
      </c>
      <c r="E128" s="85" t="s">
        <v>307</v>
      </c>
      <c r="F128" s="62" t="s">
        <v>891</v>
      </c>
      <c r="G128" s="62"/>
      <c r="H128" s="62">
        <v>2</v>
      </c>
      <c r="I128" s="85" t="s">
        <v>296</v>
      </c>
      <c r="J128" s="66">
        <v>105</v>
      </c>
      <c r="K128" s="67"/>
      <c r="L128" s="68"/>
      <c r="M128" s="69">
        <v>191</v>
      </c>
      <c r="N128" s="70"/>
      <c r="O128" s="71"/>
      <c r="P128" s="72">
        <f t="shared" si="9"/>
        <v>105</v>
      </c>
      <c r="Q128" s="72">
        <f t="shared" si="10"/>
        <v>210</v>
      </c>
      <c r="R128" s="72">
        <f t="shared" si="11"/>
        <v>162</v>
      </c>
      <c r="S128" s="72">
        <f t="shared" si="12"/>
        <v>324</v>
      </c>
      <c r="T128" s="73">
        <v>0.18</v>
      </c>
      <c r="U128" s="164" t="s">
        <v>286</v>
      </c>
      <c r="V128" s="164">
        <f t="shared" si="13"/>
        <v>191.16</v>
      </c>
    </row>
    <row r="129" spans="2:23" s="74" customFormat="1" ht="15">
      <c r="B129" s="169" t="s">
        <v>1453</v>
      </c>
      <c r="C129" s="87" t="s">
        <v>317</v>
      </c>
      <c r="D129" s="62" t="s">
        <v>717</v>
      </c>
      <c r="E129" s="85" t="s">
        <v>307</v>
      </c>
      <c r="F129" s="62" t="s">
        <v>891</v>
      </c>
      <c r="G129" s="62"/>
      <c r="H129" s="62">
        <v>9</v>
      </c>
      <c r="I129" s="85" t="s">
        <v>296</v>
      </c>
      <c r="J129" s="66">
        <v>65</v>
      </c>
      <c r="K129" s="67"/>
      <c r="L129" s="68"/>
      <c r="M129" s="69">
        <v>120</v>
      </c>
      <c r="N129" s="70"/>
      <c r="O129" s="71"/>
      <c r="P129" s="72">
        <f t="shared" si="9"/>
        <v>65</v>
      </c>
      <c r="Q129" s="72">
        <f t="shared" si="10"/>
        <v>585</v>
      </c>
      <c r="R129" s="72">
        <f t="shared" si="11"/>
        <v>102</v>
      </c>
      <c r="S129" s="72">
        <f t="shared" si="12"/>
        <v>918</v>
      </c>
      <c r="T129" s="73">
        <v>0.18</v>
      </c>
      <c r="U129" s="164" t="s">
        <v>286</v>
      </c>
      <c r="V129" s="164">
        <f t="shared" si="13"/>
        <v>120.36</v>
      </c>
    </row>
    <row r="130" spans="2:23" s="74" customFormat="1" ht="15">
      <c r="B130" s="169" t="s">
        <v>1454</v>
      </c>
      <c r="C130" s="87" t="s">
        <v>319</v>
      </c>
      <c r="D130" s="62" t="s">
        <v>320</v>
      </c>
      <c r="E130" s="85" t="s">
        <v>307</v>
      </c>
      <c r="F130" s="62" t="s">
        <v>891</v>
      </c>
      <c r="G130" s="62"/>
      <c r="H130" s="62">
        <v>8</v>
      </c>
      <c r="I130" s="85" t="s">
        <v>296</v>
      </c>
      <c r="J130" s="66">
        <v>93</v>
      </c>
      <c r="K130" s="67"/>
      <c r="L130" s="68"/>
      <c r="M130" s="69">
        <v>170</v>
      </c>
      <c r="N130" s="70"/>
      <c r="O130" s="71"/>
      <c r="P130" s="72">
        <f t="shared" si="9"/>
        <v>93</v>
      </c>
      <c r="Q130" s="72">
        <f t="shared" si="10"/>
        <v>744</v>
      </c>
      <c r="R130" s="72">
        <f t="shared" si="11"/>
        <v>145</v>
      </c>
      <c r="S130" s="72">
        <f t="shared" si="12"/>
        <v>1160</v>
      </c>
      <c r="T130" s="73">
        <v>0.18</v>
      </c>
      <c r="U130" s="164" t="s">
        <v>286</v>
      </c>
      <c r="V130" s="164">
        <f t="shared" si="13"/>
        <v>171.1</v>
      </c>
    </row>
    <row r="131" spans="2:23" s="74" customFormat="1" ht="28.5">
      <c r="B131" s="169" t="s">
        <v>1455</v>
      </c>
      <c r="C131" s="87" t="s">
        <v>322</v>
      </c>
      <c r="D131" s="62" t="s">
        <v>323</v>
      </c>
      <c r="E131" s="85" t="s">
        <v>307</v>
      </c>
      <c r="F131" s="62" t="s">
        <v>891</v>
      </c>
      <c r="G131" s="62"/>
      <c r="H131" s="62">
        <v>16</v>
      </c>
      <c r="I131" s="85" t="s">
        <v>296</v>
      </c>
      <c r="J131" s="66">
        <v>98</v>
      </c>
      <c r="K131" s="67"/>
      <c r="L131" s="68"/>
      <c r="M131" s="69">
        <v>179</v>
      </c>
      <c r="N131" s="70"/>
      <c r="O131" s="71"/>
      <c r="P131" s="72">
        <f t="shared" si="9"/>
        <v>98</v>
      </c>
      <c r="Q131" s="72">
        <f t="shared" si="10"/>
        <v>1568</v>
      </c>
      <c r="R131" s="72">
        <f t="shared" si="11"/>
        <v>152</v>
      </c>
      <c r="S131" s="72">
        <f t="shared" si="12"/>
        <v>2432</v>
      </c>
      <c r="T131" s="73">
        <v>0.18</v>
      </c>
      <c r="U131" s="164" t="s">
        <v>289</v>
      </c>
      <c r="V131" s="164">
        <f t="shared" si="13"/>
        <v>179.35999999999999</v>
      </c>
    </row>
    <row r="132" spans="2:23" s="74" customFormat="1" ht="15">
      <c r="B132" s="169" t="s">
        <v>1456</v>
      </c>
      <c r="C132" s="87" t="s">
        <v>325</v>
      </c>
      <c r="D132" s="62" t="s">
        <v>326</v>
      </c>
      <c r="E132" s="85" t="s">
        <v>307</v>
      </c>
      <c r="F132" s="62" t="s">
        <v>891</v>
      </c>
      <c r="G132" s="62"/>
      <c r="H132" s="62">
        <v>8</v>
      </c>
      <c r="I132" s="85" t="s">
        <v>296</v>
      </c>
      <c r="J132" s="66">
        <v>22</v>
      </c>
      <c r="K132" s="67"/>
      <c r="L132" s="68"/>
      <c r="M132" s="69">
        <v>40</v>
      </c>
      <c r="N132" s="70"/>
      <c r="O132" s="71"/>
      <c r="P132" s="72">
        <f t="shared" si="9"/>
        <v>22</v>
      </c>
      <c r="Q132" s="72">
        <f t="shared" si="10"/>
        <v>176</v>
      </c>
      <c r="R132" s="72">
        <f t="shared" si="11"/>
        <v>34</v>
      </c>
      <c r="S132" s="72">
        <f t="shared" si="12"/>
        <v>272</v>
      </c>
      <c r="T132" s="73">
        <v>0.18</v>
      </c>
      <c r="U132" s="164" t="s">
        <v>289</v>
      </c>
      <c r="V132" s="164">
        <f t="shared" si="13"/>
        <v>40.119999999999997</v>
      </c>
    </row>
    <row r="133" spans="2:23" s="74" customFormat="1" ht="15">
      <c r="B133" s="169"/>
      <c r="C133" s="62" t="s">
        <v>396</v>
      </c>
      <c r="D133" s="62"/>
      <c r="E133" s="85"/>
      <c r="F133" s="62"/>
      <c r="G133" s="62"/>
      <c r="H133" s="62"/>
      <c r="I133" s="62"/>
      <c r="J133" s="66"/>
      <c r="K133" s="67"/>
      <c r="L133" s="68"/>
      <c r="M133" s="69"/>
      <c r="N133" s="70"/>
      <c r="O133" s="71"/>
      <c r="P133" s="72">
        <f t="shared" ref="P133:P196" si="14">J133+K133*$K$2+L133*$L$2</f>
        <v>0</v>
      </c>
      <c r="Q133" s="72">
        <f t="shared" ref="Q133:Q196" si="15">P133*H133</f>
        <v>0</v>
      </c>
      <c r="R133" s="72">
        <f t="shared" ref="R133:R196" si="16">IF((M133+N133+O133)=0,ROUND((J133+K133*$K$2+L133*$L$2)*$M$2/(1+T133),0),ROUNDUP((M133+N133*$K$2+O133*$L$2)/(1+T133),0))</f>
        <v>0</v>
      </c>
      <c r="S133" s="72">
        <f t="shared" ref="S133:S196" si="17">R133*H133</f>
        <v>0</v>
      </c>
      <c r="T133" s="73">
        <v>0.18</v>
      </c>
      <c r="U133" s="165"/>
      <c r="V133" s="164">
        <f t="shared" si="13"/>
        <v>0</v>
      </c>
    </row>
    <row r="134" spans="2:23" s="74" customFormat="1" ht="15">
      <c r="B134" s="169" t="s">
        <v>1457</v>
      </c>
      <c r="C134" s="87" t="s">
        <v>397</v>
      </c>
      <c r="D134" s="62" t="s">
        <v>398</v>
      </c>
      <c r="E134" s="85" t="s">
        <v>573</v>
      </c>
      <c r="F134" s="62" t="s">
        <v>916</v>
      </c>
      <c r="G134" s="62"/>
      <c r="H134" s="62">
        <v>1</v>
      </c>
      <c r="I134" s="62" t="s">
        <v>1706</v>
      </c>
      <c r="J134" s="66">
        <v>23780</v>
      </c>
      <c r="K134" s="67"/>
      <c r="L134" s="68"/>
      <c r="M134" s="69">
        <v>29000</v>
      </c>
      <c r="N134" s="70"/>
      <c r="O134" s="71"/>
      <c r="P134" s="72">
        <f t="shared" si="14"/>
        <v>23780</v>
      </c>
      <c r="Q134" s="72">
        <f t="shared" si="15"/>
        <v>23780</v>
      </c>
      <c r="R134" s="72">
        <f t="shared" si="16"/>
        <v>24577</v>
      </c>
      <c r="S134" s="72">
        <f t="shared" si="17"/>
        <v>24577</v>
      </c>
      <c r="T134" s="73">
        <v>0.18</v>
      </c>
      <c r="U134" s="164" t="s">
        <v>291</v>
      </c>
      <c r="V134" s="164">
        <f t="shared" si="13"/>
        <v>29000.859999999997</v>
      </c>
    </row>
    <row r="135" spans="2:23" s="74" customFormat="1" ht="15">
      <c r="B135" s="169" t="s">
        <v>1458</v>
      </c>
      <c r="C135" s="87" t="s">
        <v>345</v>
      </c>
      <c r="D135" s="62" t="s">
        <v>346</v>
      </c>
      <c r="E135" s="85" t="s">
        <v>573</v>
      </c>
      <c r="F135" s="62" t="s">
        <v>891</v>
      </c>
      <c r="G135" s="62"/>
      <c r="H135" s="62">
        <v>1</v>
      </c>
      <c r="I135" s="62" t="s">
        <v>1706</v>
      </c>
      <c r="J135" s="66">
        <v>811.8</v>
      </c>
      <c r="K135" s="67"/>
      <c r="L135" s="68"/>
      <c r="M135" s="69">
        <v>990</v>
      </c>
      <c r="N135" s="70"/>
      <c r="O135" s="71"/>
      <c r="P135" s="72">
        <f t="shared" si="14"/>
        <v>811.8</v>
      </c>
      <c r="Q135" s="72">
        <f t="shared" si="15"/>
        <v>811.8</v>
      </c>
      <c r="R135" s="72">
        <f t="shared" si="16"/>
        <v>839</v>
      </c>
      <c r="S135" s="72">
        <f t="shared" si="17"/>
        <v>839</v>
      </c>
      <c r="T135" s="73">
        <v>0.18</v>
      </c>
      <c r="U135" s="164" t="s">
        <v>287</v>
      </c>
      <c r="V135" s="164">
        <f t="shared" si="13"/>
        <v>990.02</v>
      </c>
    </row>
    <row r="136" spans="2:23" s="74" customFormat="1" ht="15">
      <c r="B136" s="169" t="s">
        <v>1459</v>
      </c>
      <c r="C136" s="86" t="s">
        <v>399</v>
      </c>
      <c r="D136" s="85" t="s">
        <v>400</v>
      </c>
      <c r="E136" s="85" t="s">
        <v>573</v>
      </c>
      <c r="F136" s="62" t="s">
        <v>891</v>
      </c>
      <c r="G136" s="62"/>
      <c r="H136" s="62">
        <v>1</v>
      </c>
      <c r="I136" s="62" t="s">
        <v>1706</v>
      </c>
      <c r="J136" s="66">
        <v>1385.8</v>
      </c>
      <c r="K136" s="67"/>
      <c r="L136" s="68"/>
      <c r="M136" s="69">
        <v>1690</v>
      </c>
      <c r="N136" s="70"/>
      <c r="O136" s="71"/>
      <c r="P136" s="72">
        <f t="shared" si="14"/>
        <v>1385.8</v>
      </c>
      <c r="Q136" s="72">
        <f t="shared" si="15"/>
        <v>1385.8</v>
      </c>
      <c r="R136" s="72">
        <f t="shared" si="16"/>
        <v>1433</v>
      </c>
      <c r="S136" s="72">
        <f t="shared" si="17"/>
        <v>1433</v>
      </c>
      <c r="T136" s="73">
        <v>0.18</v>
      </c>
      <c r="U136" s="164" t="s">
        <v>287</v>
      </c>
      <c r="V136" s="164">
        <f t="shared" si="13"/>
        <v>1690.9399999999998</v>
      </c>
    </row>
    <row r="137" spans="2:23" s="74" customFormat="1" ht="15">
      <c r="B137" s="169" t="s">
        <v>1460</v>
      </c>
      <c r="C137" s="86" t="s">
        <v>401</v>
      </c>
      <c r="D137" s="85" t="s">
        <v>402</v>
      </c>
      <c r="E137" s="85" t="s">
        <v>573</v>
      </c>
      <c r="F137" s="62" t="s">
        <v>891</v>
      </c>
      <c r="G137" s="62"/>
      <c r="H137" s="62">
        <v>2</v>
      </c>
      <c r="I137" s="62" t="s">
        <v>1706</v>
      </c>
      <c r="J137" s="66">
        <v>344.4</v>
      </c>
      <c r="K137" s="67"/>
      <c r="L137" s="68"/>
      <c r="M137" s="69">
        <v>420</v>
      </c>
      <c r="N137" s="70"/>
      <c r="O137" s="71"/>
      <c r="P137" s="72">
        <f t="shared" si="14"/>
        <v>344.4</v>
      </c>
      <c r="Q137" s="72">
        <f t="shared" si="15"/>
        <v>688.8</v>
      </c>
      <c r="R137" s="72">
        <f t="shared" si="16"/>
        <v>356</v>
      </c>
      <c r="S137" s="72">
        <f t="shared" si="17"/>
        <v>712</v>
      </c>
      <c r="T137" s="73">
        <v>0.18</v>
      </c>
      <c r="U137" s="164" t="s">
        <v>287</v>
      </c>
      <c r="V137" s="164">
        <f t="shared" si="13"/>
        <v>420.08</v>
      </c>
    </row>
    <row r="138" spans="2:23" s="74" customFormat="1" ht="15">
      <c r="B138" s="169" t="s">
        <v>1461</v>
      </c>
      <c r="C138" s="87" t="s">
        <v>403</v>
      </c>
      <c r="D138" s="62" t="s">
        <v>687</v>
      </c>
      <c r="E138" s="85" t="s">
        <v>573</v>
      </c>
      <c r="F138" s="62" t="s">
        <v>891</v>
      </c>
      <c r="G138" s="62"/>
      <c r="H138" s="62">
        <v>1</v>
      </c>
      <c r="I138" s="62" t="s">
        <v>1706</v>
      </c>
      <c r="J138" s="66">
        <v>844.6</v>
      </c>
      <c r="K138" s="67"/>
      <c r="L138" s="68"/>
      <c r="M138" s="69">
        <v>1030</v>
      </c>
      <c r="N138" s="70"/>
      <c r="O138" s="71"/>
      <c r="P138" s="72">
        <f t="shared" si="14"/>
        <v>844.6</v>
      </c>
      <c r="Q138" s="72">
        <f t="shared" si="15"/>
        <v>844.6</v>
      </c>
      <c r="R138" s="72">
        <f t="shared" si="16"/>
        <v>873</v>
      </c>
      <c r="S138" s="72">
        <f t="shared" si="17"/>
        <v>873</v>
      </c>
      <c r="T138" s="73">
        <v>0.18</v>
      </c>
      <c r="U138" s="164" t="s">
        <v>287</v>
      </c>
      <c r="V138" s="164">
        <f t="shared" si="13"/>
        <v>1030.1399999999999</v>
      </c>
    </row>
    <row r="139" spans="2:23" s="74" customFormat="1" ht="28.5">
      <c r="B139" s="169" t="s">
        <v>1463</v>
      </c>
      <c r="C139" s="87" t="s">
        <v>404</v>
      </c>
      <c r="D139" s="62" t="s">
        <v>689</v>
      </c>
      <c r="E139" s="85" t="s">
        <v>573</v>
      </c>
      <c r="F139" s="62" t="s">
        <v>891</v>
      </c>
      <c r="G139" s="62"/>
      <c r="H139" s="62">
        <v>1</v>
      </c>
      <c r="I139" s="62" t="s">
        <v>1706</v>
      </c>
      <c r="J139" s="66">
        <v>410</v>
      </c>
      <c r="K139" s="67"/>
      <c r="L139" s="68"/>
      <c r="M139" s="69">
        <v>500</v>
      </c>
      <c r="N139" s="70"/>
      <c r="O139" s="71"/>
      <c r="P139" s="72">
        <f t="shared" si="14"/>
        <v>410</v>
      </c>
      <c r="Q139" s="72">
        <f t="shared" si="15"/>
        <v>410</v>
      </c>
      <c r="R139" s="72">
        <f t="shared" si="16"/>
        <v>424</v>
      </c>
      <c r="S139" s="72">
        <f t="shared" si="17"/>
        <v>424</v>
      </c>
      <c r="T139" s="73">
        <v>0.18</v>
      </c>
      <c r="U139" s="164" t="s">
        <v>291</v>
      </c>
      <c r="V139" s="164">
        <f t="shared" si="13"/>
        <v>500.32</v>
      </c>
    </row>
    <row r="140" spans="2:23" s="74" customFormat="1" ht="15">
      <c r="B140" s="169"/>
      <c r="C140" s="62" t="s">
        <v>649</v>
      </c>
      <c r="D140" s="62"/>
      <c r="E140" s="85"/>
      <c r="F140" s="62"/>
      <c r="G140" s="62"/>
      <c r="H140" s="62"/>
      <c r="I140" s="62"/>
      <c r="J140" s="66"/>
      <c r="K140" s="67"/>
      <c r="L140" s="68"/>
      <c r="M140" s="69"/>
      <c r="N140" s="70"/>
      <c r="O140" s="71"/>
      <c r="P140" s="72">
        <f t="shared" si="14"/>
        <v>0</v>
      </c>
      <c r="Q140" s="72">
        <f t="shared" si="15"/>
        <v>0</v>
      </c>
      <c r="R140" s="72">
        <f t="shared" si="16"/>
        <v>0</v>
      </c>
      <c r="S140" s="72">
        <f t="shared" si="17"/>
        <v>0</v>
      </c>
      <c r="T140" s="73">
        <v>0.18</v>
      </c>
      <c r="U140" s="164"/>
      <c r="V140" s="164">
        <f t="shared" si="13"/>
        <v>0</v>
      </c>
      <c r="W140" s="74">
        <v>551</v>
      </c>
    </row>
    <row r="141" spans="2:23" s="74" customFormat="1" ht="28.5">
      <c r="B141" s="169" t="s">
        <v>1464</v>
      </c>
      <c r="C141" s="87" t="s">
        <v>370</v>
      </c>
      <c r="D141" s="62" t="s">
        <v>371</v>
      </c>
      <c r="E141" s="85" t="s">
        <v>1261</v>
      </c>
      <c r="F141" s="62" t="s">
        <v>891</v>
      </c>
      <c r="G141" s="62"/>
      <c r="H141" s="62">
        <v>16</v>
      </c>
      <c r="I141" s="62" t="s">
        <v>907</v>
      </c>
      <c r="J141" s="66">
        <f>M141*0.743</f>
        <v>1.6717500000000001</v>
      </c>
      <c r="K141" s="67"/>
      <c r="L141" s="68"/>
      <c r="M141" s="69">
        <v>2.25</v>
      </c>
      <c r="N141" s="70"/>
      <c r="O141" s="71"/>
      <c r="P141" s="72">
        <f t="shared" si="14"/>
        <v>1.6717500000000001</v>
      </c>
      <c r="Q141" s="72">
        <f t="shared" si="15"/>
        <v>26.748000000000001</v>
      </c>
      <c r="R141" s="72">
        <f t="shared" si="16"/>
        <v>2</v>
      </c>
      <c r="S141" s="72">
        <f t="shared" si="17"/>
        <v>32</v>
      </c>
      <c r="T141" s="73">
        <v>0.18</v>
      </c>
      <c r="U141" s="165" t="s">
        <v>289</v>
      </c>
      <c r="V141" s="164">
        <f t="shared" si="13"/>
        <v>2.36</v>
      </c>
    </row>
    <row r="142" spans="2:23" s="74" customFormat="1" ht="28.5">
      <c r="B142" s="169" t="s">
        <v>1466</v>
      </c>
      <c r="C142" s="87" t="s">
        <v>375</v>
      </c>
      <c r="D142" s="62">
        <v>9192025</v>
      </c>
      <c r="E142" s="85" t="s">
        <v>1261</v>
      </c>
      <c r="F142" s="62" t="s">
        <v>1805</v>
      </c>
      <c r="G142" s="62"/>
      <c r="H142" s="62">
        <v>380</v>
      </c>
      <c r="I142" s="62" t="s">
        <v>907</v>
      </c>
      <c r="J142" s="66">
        <f>M142*0.743</f>
        <v>6.9693400000000008</v>
      </c>
      <c r="K142" s="67"/>
      <c r="L142" s="68"/>
      <c r="M142" s="69">
        <v>9.3800000000000008</v>
      </c>
      <c r="N142" s="70"/>
      <c r="O142" s="71"/>
      <c r="P142" s="72">
        <f t="shared" si="14"/>
        <v>6.9693400000000008</v>
      </c>
      <c r="Q142" s="72">
        <f t="shared" si="15"/>
        <v>2648.3492000000001</v>
      </c>
      <c r="R142" s="72">
        <f t="shared" si="16"/>
        <v>8</v>
      </c>
      <c r="S142" s="72">
        <f t="shared" si="17"/>
        <v>3040</v>
      </c>
      <c r="T142" s="73">
        <v>0.18</v>
      </c>
      <c r="U142" s="165" t="s">
        <v>289</v>
      </c>
      <c r="V142" s="164">
        <f t="shared" si="13"/>
        <v>9.44</v>
      </c>
    </row>
    <row r="143" spans="2:23" s="74" customFormat="1" ht="15">
      <c r="B143" s="169" t="s">
        <v>1467</v>
      </c>
      <c r="C143" s="87" t="s">
        <v>377</v>
      </c>
      <c r="D143" s="62">
        <v>51020</v>
      </c>
      <c r="E143" s="85" t="s">
        <v>1261</v>
      </c>
      <c r="F143" s="62" t="s">
        <v>891</v>
      </c>
      <c r="G143" s="62"/>
      <c r="H143" s="62">
        <v>760</v>
      </c>
      <c r="I143" s="62" t="s">
        <v>907</v>
      </c>
      <c r="J143" s="66">
        <f>M143*0.743</f>
        <v>1.6197400000000002</v>
      </c>
      <c r="K143" s="67"/>
      <c r="L143" s="68"/>
      <c r="M143" s="69">
        <v>2.1800000000000002</v>
      </c>
      <c r="N143" s="70"/>
      <c r="O143" s="71"/>
      <c r="P143" s="72">
        <f t="shared" si="14"/>
        <v>1.6197400000000002</v>
      </c>
      <c r="Q143" s="72">
        <f t="shared" si="15"/>
        <v>1231.0024000000001</v>
      </c>
      <c r="R143" s="72">
        <f t="shared" si="16"/>
        <v>2</v>
      </c>
      <c r="S143" s="72">
        <f t="shared" si="17"/>
        <v>1520</v>
      </c>
      <c r="T143" s="73">
        <v>0.18</v>
      </c>
      <c r="U143" s="165" t="s">
        <v>289</v>
      </c>
      <c r="V143" s="164">
        <f t="shared" si="13"/>
        <v>2.36</v>
      </c>
    </row>
    <row r="144" spans="2:23" s="74" customFormat="1" ht="15">
      <c r="B144" s="169" t="s">
        <v>1468</v>
      </c>
      <c r="C144" s="87" t="s">
        <v>379</v>
      </c>
      <c r="D144" s="62" t="s">
        <v>299</v>
      </c>
      <c r="E144" s="85" t="s">
        <v>1261</v>
      </c>
      <c r="F144" s="62" t="s">
        <v>891</v>
      </c>
      <c r="G144" s="62"/>
      <c r="H144" s="62">
        <v>8</v>
      </c>
      <c r="I144" s="62" t="s">
        <v>907</v>
      </c>
      <c r="J144" s="66">
        <f>M144*0.743</f>
        <v>37.878139999999995</v>
      </c>
      <c r="K144" s="67"/>
      <c r="L144" s="68"/>
      <c r="M144" s="69">
        <v>50.98</v>
      </c>
      <c r="N144" s="70"/>
      <c r="O144" s="71"/>
      <c r="P144" s="72">
        <f t="shared" si="14"/>
        <v>37.878139999999995</v>
      </c>
      <c r="Q144" s="72">
        <f t="shared" si="15"/>
        <v>303.02511999999996</v>
      </c>
      <c r="R144" s="72">
        <f t="shared" si="16"/>
        <v>44</v>
      </c>
      <c r="S144" s="72">
        <f t="shared" si="17"/>
        <v>352</v>
      </c>
      <c r="T144" s="73">
        <v>0.18</v>
      </c>
      <c r="U144" s="165" t="s">
        <v>289</v>
      </c>
      <c r="V144" s="164">
        <f t="shared" si="13"/>
        <v>51.919999999999995</v>
      </c>
    </row>
    <row r="145" spans="2:23" s="74" customFormat="1" ht="15">
      <c r="B145" s="169" t="s">
        <v>1469</v>
      </c>
      <c r="C145" s="87" t="s">
        <v>381</v>
      </c>
      <c r="D145" s="62" t="s">
        <v>382</v>
      </c>
      <c r="E145" s="85" t="s">
        <v>383</v>
      </c>
      <c r="F145" s="62" t="s">
        <v>912</v>
      </c>
      <c r="G145" s="62"/>
      <c r="H145" s="62">
        <v>1</v>
      </c>
      <c r="I145" s="62" t="s">
        <v>1735</v>
      </c>
      <c r="J145" s="66">
        <v>114.49</v>
      </c>
      <c r="K145" s="67"/>
      <c r="L145" s="68"/>
      <c r="M145" s="69"/>
      <c r="N145" s="70"/>
      <c r="O145" s="71"/>
      <c r="P145" s="72">
        <f t="shared" si="14"/>
        <v>114.49</v>
      </c>
      <c r="Q145" s="72">
        <f t="shared" si="15"/>
        <v>114.49</v>
      </c>
      <c r="R145" s="72">
        <f t="shared" si="16"/>
        <v>126</v>
      </c>
      <c r="S145" s="72">
        <f t="shared" si="17"/>
        <v>126</v>
      </c>
      <c r="T145" s="73">
        <v>0.18</v>
      </c>
      <c r="U145" s="165" t="s">
        <v>288</v>
      </c>
      <c r="V145" s="164">
        <f t="shared" si="13"/>
        <v>148.67999999999998</v>
      </c>
    </row>
    <row r="146" spans="2:23" s="74" customFormat="1" ht="15">
      <c r="B146" s="169" t="s">
        <v>1470</v>
      </c>
      <c r="C146" s="87" t="s">
        <v>386</v>
      </c>
      <c r="D146" s="62" t="s">
        <v>387</v>
      </c>
      <c r="E146" s="85" t="s">
        <v>383</v>
      </c>
      <c r="F146" s="62" t="s">
        <v>912</v>
      </c>
      <c r="G146" s="62"/>
      <c r="H146" s="62">
        <v>1</v>
      </c>
      <c r="I146" s="62" t="s">
        <v>1735</v>
      </c>
      <c r="J146" s="66">
        <v>74.42</v>
      </c>
      <c r="K146" s="67"/>
      <c r="L146" s="68"/>
      <c r="M146" s="69"/>
      <c r="N146" s="70"/>
      <c r="O146" s="71"/>
      <c r="P146" s="72">
        <f t="shared" si="14"/>
        <v>74.42</v>
      </c>
      <c r="Q146" s="72">
        <f t="shared" si="15"/>
        <v>74.42</v>
      </c>
      <c r="R146" s="72">
        <f t="shared" si="16"/>
        <v>82</v>
      </c>
      <c r="S146" s="72">
        <f t="shared" si="17"/>
        <v>82</v>
      </c>
      <c r="T146" s="73">
        <v>0.18</v>
      </c>
      <c r="U146" s="165" t="s">
        <v>288</v>
      </c>
      <c r="V146" s="164">
        <f t="shared" si="13"/>
        <v>96.759999999999991</v>
      </c>
    </row>
    <row r="147" spans="2:23" s="74" customFormat="1" ht="15">
      <c r="B147" s="169" t="s">
        <v>1471</v>
      </c>
      <c r="C147" s="87" t="s">
        <v>389</v>
      </c>
      <c r="D147" s="62" t="s">
        <v>390</v>
      </c>
      <c r="E147" s="85" t="s">
        <v>383</v>
      </c>
      <c r="F147" s="62" t="s">
        <v>912</v>
      </c>
      <c r="G147" s="62"/>
      <c r="H147" s="62">
        <v>1</v>
      </c>
      <c r="I147" s="62" t="s">
        <v>1735</v>
      </c>
      <c r="J147" s="66">
        <v>54.03</v>
      </c>
      <c r="K147" s="67"/>
      <c r="L147" s="68"/>
      <c r="M147" s="69"/>
      <c r="N147" s="70"/>
      <c r="O147" s="71"/>
      <c r="P147" s="72">
        <f t="shared" si="14"/>
        <v>54.03</v>
      </c>
      <c r="Q147" s="72">
        <f t="shared" si="15"/>
        <v>54.03</v>
      </c>
      <c r="R147" s="72">
        <f t="shared" si="16"/>
        <v>60</v>
      </c>
      <c r="S147" s="72">
        <f t="shared" si="17"/>
        <v>60</v>
      </c>
      <c r="T147" s="73">
        <v>0.18</v>
      </c>
      <c r="U147" s="165" t="s">
        <v>288</v>
      </c>
      <c r="V147" s="164">
        <f t="shared" si="13"/>
        <v>70.8</v>
      </c>
    </row>
    <row r="148" spans="2:23" s="74" customFormat="1" ht="15">
      <c r="B148" s="169" t="s">
        <v>1472</v>
      </c>
      <c r="C148" s="86" t="s">
        <v>392</v>
      </c>
      <c r="D148" s="85" t="s">
        <v>393</v>
      </c>
      <c r="E148" s="85" t="s">
        <v>394</v>
      </c>
      <c r="F148" s="62" t="s">
        <v>891</v>
      </c>
      <c r="G148" s="62"/>
      <c r="H148" s="62">
        <v>1</v>
      </c>
      <c r="I148" s="62" t="s">
        <v>1735</v>
      </c>
      <c r="J148" s="66">
        <v>566.4</v>
      </c>
      <c r="K148" s="67"/>
      <c r="L148" s="68"/>
      <c r="M148" s="69"/>
      <c r="N148" s="70"/>
      <c r="O148" s="71"/>
      <c r="P148" s="72">
        <f t="shared" si="14"/>
        <v>566.4</v>
      </c>
      <c r="Q148" s="72">
        <f t="shared" si="15"/>
        <v>566.4</v>
      </c>
      <c r="R148" s="72">
        <f t="shared" si="16"/>
        <v>624</v>
      </c>
      <c r="S148" s="72">
        <f t="shared" si="17"/>
        <v>624</v>
      </c>
      <c r="T148" s="73">
        <v>0.18</v>
      </c>
      <c r="U148" s="165" t="s">
        <v>288</v>
      </c>
      <c r="V148" s="164">
        <f t="shared" si="13"/>
        <v>736.31999999999994</v>
      </c>
    </row>
    <row r="149" spans="2:23" s="74" customFormat="1" ht="15">
      <c r="B149" s="169"/>
      <c r="C149" s="85" t="s">
        <v>409</v>
      </c>
      <c r="D149" s="85"/>
      <c r="E149" s="85"/>
      <c r="F149" s="62"/>
      <c r="G149" s="62"/>
      <c r="H149" s="62"/>
      <c r="I149" s="62"/>
      <c r="J149" s="66"/>
      <c r="K149" s="67"/>
      <c r="L149" s="68"/>
      <c r="M149" s="69"/>
      <c r="N149" s="70"/>
      <c r="O149" s="71"/>
      <c r="P149" s="72">
        <f t="shared" si="14"/>
        <v>0</v>
      </c>
      <c r="Q149" s="72">
        <f t="shared" si="15"/>
        <v>0</v>
      </c>
      <c r="R149" s="72">
        <f t="shared" si="16"/>
        <v>0</v>
      </c>
      <c r="S149" s="72">
        <f t="shared" si="17"/>
        <v>0</v>
      </c>
      <c r="T149" s="73">
        <v>0.18</v>
      </c>
      <c r="U149" s="164"/>
      <c r="V149" s="164">
        <f t="shared" si="13"/>
        <v>0</v>
      </c>
    </row>
    <row r="150" spans="2:23" s="74" customFormat="1" ht="15">
      <c r="B150" s="169"/>
      <c r="C150" s="62" t="s">
        <v>301</v>
      </c>
      <c r="D150" s="62"/>
      <c r="E150" s="85"/>
      <c r="F150" s="62"/>
      <c r="G150" s="62"/>
      <c r="H150" s="62"/>
      <c r="I150" s="62"/>
      <c r="J150" s="66"/>
      <c r="K150" s="67"/>
      <c r="L150" s="68"/>
      <c r="M150" s="69"/>
      <c r="N150" s="70"/>
      <c r="O150" s="71"/>
      <c r="P150" s="72">
        <f t="shared" si="14"/>
        <v>0</v>
      </c>
      <c r="Q150" s="72">
        <f t="shared" si="15"/>
        <v>0</v>
      </c>
      <c r="R150" s="72">
        <f t="shared" si="16"/>
        <v>0</v>
      </c>
      <c r="S150" s="72">
        <f t="shared" si="17"/>
        <v>0</v>
      </c>
      <c r="T150" s="73">
        <v>0.18</v>
      </c>
      <c r="U150" s="164"/>
      <c r="V150" s="164">
        <f t="shared" si="13"/>
        <v>0</v>
      </c>
    </row>
    <row r="151" spans="2:23" s="74" customFormat="1" ht="28.5">
      <c r="B151" s="169" t="s">
        <v>1448</v>
      </c>
      <c r="C151" s="87" t="s">
        <v>303</v>
      </c>
      <c r="D151" s="62" t="s">
        <v>304</v>
      </c>
      <c r="E151" s="62" t="s">
        <v>1808</v>
      </c>
      <c r="F151" s="62" t="s">
        <v>1359</v>
      </c>
      <c r="G151" s="62"/>
      <c r="H151" s="62">
        <v>1.33</v>
      </c>
      <c r="I151" s="85" t="s">
        <v>1808</v>
      </c>
      <c r="J151" s="66">
        <f>M151*0.83</f>
        <v>29972.129999999997</v>
      </c>
      <c r="K151" s="67"/>
      <c r="L151" s="68"/>
      <c r="M151" s="69">
        <v>36111</v>
      </c>
      <c r="N151" s="70"/>
      <c r="O151" s="71"/>
      <c r="P151" s="72">
        <f t="shared" si="14"/>
        <v>29972.129999999997</v>
      </c>
      <c r="Q151" s="72">
        <f t="shared" si="15"/>
        <v>39862.9329</v>
      </c>
      <c r="R151" s="72">
        <f t="shared" si="16"/>
        <v>30603</v>
      </c>
      <c r="S151" s="72">
        <f t="shared" si="17"/>
        <v>40701.990000000005</v>
      </c>
      <c r="T151" s="73">
        <v>0.18</v>
      </c>
      <c r="U151" s="165" t="s">
        <v>287</v>
      </c>
      <c r="V151" s="164">
        <f t="shared" si="13"/>
        <v>36111.54</v>
      </c>
    </row>
    <row r="152" spans="2:23" s="74" customFormat="1" ht="28.5">
      <c r="B152" s="169" t="s">
        <v>1449</v>
      </c>
      <c r="C152" s="87" t="s">
        <v>306</v>
      </c>
      <c r="D152" s="62" t="s">
        <v>702</v>
      </c>
      <c r="E152" s="85" t="s">
        <v>307</v>
      </c>
      <c r="F152" s="62" t="s">
        <v>891</v>
      </c>
      <c r="G152" s="62"/>
      <c r="H152" s="62">
        <v>1</v>
      </c>
      <c r="I152" s="85" t="s">
        <v>296</v>
      </c>
      <c r="J152" s="66">
        <v>2590</v>
      </c>
      <c r="K152" s="67"/>
      <c r="L152" s="68"/>
      <c r="M152" s="69">
        <v>4710</v>
      </c>
      <c r="N152" s="70"/>
      <c r="O152" s="71"/>
      <c r="P152" s="72">
        <f t="shared" si="14"/>
        <v>2590</v>
      </c>
      <c r="Q152" s="72">
        <f t="shared" si="15"/>
        <v>2590</v>
      </c>
      <c r="R152" s="72">
        <f t="shared" si="16"/>
        <v>3992</v>
      </c>
      <c r="S152" s="72">
        <f t="shared" si="17"/>
        <v>3992</v>
      </c>
      <c r="T152" s="73">
        <v>0.18</v>
      </c>
      <c r="U152" s="164" t="s">
        <v>286</v>
      </c>
      <c r="V152" s="164">
        <f t="shared" si="13"/>
        <v>4710.5599999999995</v>
      </c>
      <c r="W152" s="74">
        <v>551</v>
      </c>
    </row>
    <row r="153" spans="2:23" s="74" customFormat="1" ht="15">
      <c r="B153" s="169" t="s">
        <v>1450</v>
      </c>
      <c r="C153" s="87" t="s">
        <v>309</v>
      </c>
      <c r="D153" s="62" t="s">
        <v>310</v>
      </c>
      <c r="E153" s="85" t="s">
        <v>307</v>
      </c>
      <c r="F153" s="62" t="s">
        <v>891</v>
      </c>
      <c r="G153" s="62"/>
      <c r="H153" s="62">
        <v>1</v>
      </c>
      <c r="I153" s="85" t="s">
        <v>296</v>
      </c>
      <c r="J153" s="66">
        <v>215</v>
      </c>
      <c r="K153" s="67"/>
      <c r="L153" s="68"/>
      <c r="M153" s="69">
        <v>391</v>
      </c>
      <c r="N153" s="70"/>
      <c r="O153" s="71"/>
      <c r="P153" s="72">
        <f t="shared" si="14"/>
        <v>215</v>
      </c>
      <c r="Q153" s="72">
        <f t="shared" si="15"/>
        <v>215</v>
      </c>
      <c r="R153" s="72">
        <f t="shared" si="16"/>
        <v>332</v>
      </c>
      <c r="S153" s="72">
        <f t="shared" si="17"/>
        <v>332</v>
      </c>
      <c r="T153" s="73">
        <v>0.18</v>
      </c>
      <c r="U153" s="164" t="s">
        <v>286</v>
      </c>
      <c r="V153" s="164">
        <f t="shared" si="13"/>
        <v>391.76</v>
      </c>
    </row>
    <row r="154" spans="2:23" s="74" customFormat="1" ht="15">
      <c r="B154" s="169" t="s">
        <v>1451</v>
      </c>
      <c r="C154" s="87" t="s">
        <v>312</v>
      </c>
      <c r="D154" s="62" t="s">
        <v>313</v>
      </c>
      <c r="E154" s="85" t="s">
        <v>307</v>
      </c>
      <c r="F154" s="62" t="s">
        <v>891</v>
      </c>
      <c r="G154" s="62"/>
      <c r="H154" s="62">
        <v>11</v>
      </c>
      <c r="I154" s="85" t="s">
        <v>296</v>
      </c>
      <c r="J154" s="66">
        <v>135</v>
      </c>
      <c r="K154" s="67"/>
      <c r="L154" s="68"/>
      <c r="M154" s="69">
        <v>246</v>
      </c>
      <c r="N154" s="70"/>
      <c r="O154" s="71"/>
      <c r="P154" s="72">
        <f t="shared" si="14"/>
        <v>135</v>
      </c>
      <c r="Q154" s="72">
        <f t="shared" si="15"/>
        <v>1485</v>
      </c>
      <c r="R154" s="72">
        <f t="shared" si="16"/>
        <v>209</v>
      </c>
      <c r="S154" s="72">
        <f t="shared" si="17"/>
        <v>2299</v>
      </c>
      <c r="T154" s="73">
        <v>0.18</v>
      </c>
      <c r="U154" s="164" t="s">
        <v>286</v>
      </c>
      <c r="V154" s="164">
        <f t="shared" si="13"/>
        <v>246.61999999999998</v>
      </c>
    </row>
    <row r="155" spans="2:23" s="74" customFormat="1" ht="15">
      <c r="B155" s="169" t="s">
        <v>1452</v>
      </c>
      <c r="C155" s="87" t="s">
        <v>315</v>
      </c>
      <c r="D155" s="62" t="s">
        <v>719</v>
      </c>
      <c r="E155" s="62" t="s">
        <v>307</v>
      </c>
      <c r="F155" s="62" t="s">
        <v>891</v>
      </c>
      <c r="G155" s="62"/>
      <c r="H155" s="62">
        <v>2</v>
      </c>
      <c r="I155" s="85" t="s">
        <v>296</v>
      </c>
      <c r="J155" s="66">
        <v>105</v>
      </c>
      <c r="K155" s="67"/>
      <c r="L155" s="68"/>
      <c r="M155" s="69">
        <v>191</v>
      </c>
      <c r="N155" s="70"/>
      <c r="O155" s="71"/>
      <c r="P155" s="72">
        <f t="shared" si="14"/>
        <v>105</v>
      </c>
      <c r="Q155" s="72">
        <f t="shared" si="15"/>
        <v>210</v>
      </c>
      <c r="R155" s="72">
        <f t="shared" si="16"/>
        <v>162</v>
      </c>
      <c r="S155" s="72">
        <f t="shared" si="17"/>
        <v>324</v>
      </c>
      <c r="T155" s="73">
        <v>0.18</v>
      </c>
      <c r="U155" s="164" t="s">
        <v>286</v>
      </c>
      <c r="V155" s="164">
        <f t="shared" si="13"/>
        <v>191.16</v>
      </c>
    </row>
    <row r="156" spans="2:23" s="74" customFormat="1" ht="15">
      <c r="B156" s="169" t="s">
        <v>1453</v>
      </c>
      <c r="C156" s="87" t="s">
        <v>317</v>
      </c>
      <c r="D156" s="62" t="s">
        <v>717</v>
      </c>
      <c r="E156" s="62" t="s">
        <v>307</v>
      </c>
      <c r="F156" s="62" t="s">
        <v>891</v>
      </c>
      <c r="G156" s="62"/>
      <c r="H156" s="62">
        <v>12</v>
      </c>
      <c r="I156" s="85" t="s">
        <v>296</v>
      </c>
      <c r="J156" s="66">
        <v>65</v>
      </c>
      <c r="K156" s="67"/>
      <c r="L156" s="68"/>
      <c r="M156" s="69">
        <v>120</v>
      </c>
      <c r="N156" s="70"/>
      <c r="O156" s="71"/>
      <c r="P156" s="72">
        <f t="shared" si="14"/>
        <v>65</v>
      </c>
      <c r="Q156" s="72">
        <f t="shared" si="15"/>
        <v>780</v>
      </c>
      <c r="R156" s="72">
        <f t="shared" si="16"/>
        <v>102</v>
      </c>
      <c r="S156" s="72">
        <f t="shared" si="17"/>
        <v>1224</v>
      </c>
      <c r="T156" s="73">
        <v>0.18</v>
      </c>
      <c r="U156" s="164" t="s">
        <v>286</v>
      </c>
      <c r="V156" s="164">
        <f t="shared" si="13"/>
        <v>120.36</v>
      </c>
    </row>
    <row r="157" spans="2:23" s="74" customFormat="1" ht="15">
      <c r="B157" s="168" t="s">
        <v>1454</v>
      </c>
      <c r="C157" s="86" t="s">
        <v>319</v>
      </c>
      <c r="D157" s="62" t="s">
        <v>320</v>
      </c>
      <c r="E157" s="85" t="s">
        <v>307</v>
      </c>
      <c r="F157" s="85" t="s">
        <v>891</v>
      </c>
      <c r="G157" s="85"/>
      <c r="H157" s="85">
        <v>11</v>
      </c>
      <c r="I157" s="85" t="s">
        <v>296</v>
      </c>
      <c r="J157" s="66">
        <v>93</v>
      </c>
      <c r="K157" s="67"/>
      <c r="L157" s="68"/>
      <c r="M157" s="69">
        <v>170</v>
      </c>
      <c r="N157" s="70"/>
      <c r="O157" s="71"/>
      <c r="P157" s="72">
        <f t="shared" si="14"/>
        <v>93</v>
      </c>
      <c r="Q157" s="72">
        <f t="shared" si="15"/>
        <v>1023</v>
      </c>
      <c r="R157" s="72">
        <f t="shared" si="16"/>
        <v>145</v>
      </c>
      <c r="S157" s="72">
        <f t="shared" si="17"/>
        <v>1595</v>
      </c>
      <c r="T157" s="73">
        <v>0.18</v>
      </c>
      <c r="U157" s="164" t="s">
        <v>286</v>
      </c>
      <c r="V157" s="164">
        <f t="shared" si="13"/>
        <v>171.1</v>
      </c>
    </row>
    <row r="158" spans="2:23" s="74" customFormat="1" ht="28.5">
      <c r="B158" s="169" t="s">
        <v>1455</v>
      </c>
      <c r="C158" s="87" t="s">
        <v>322</v>
      </c>
      <c r="D158" s="62" t="s">
        <v>323</v>
      </c>
      <c r="E158" s="85" t="s">
        <v>307</v>
      </c>
      <c r="F158" s="62" t="s">
        <v>891</v>
      </c>
      <c r="G158" s="62"/>
      <c r="H158" s="62">
        <v>22</v>
      </c>
      <c r="I158" s="85" t="s">
        <v>296</v>
      </c>
      <c r="J158" s="66">
        <v>98</v>
      </c>
      <c r="K158" s="67"/>
      <c r="L158" s="68"/>
      <c r="M158" s="69">
        <v>179</v>
      </c>
      <c r="N158" s="70"/>
      <c r="O158" s="71"/>
      <c r="P158" s="72">
        <f t="shared" si="14"/>
        <v>98</v>
      </c>
      <c r="Q158" s="72">
        <f t="shared" si="15"/>
        <v>2156</v>
      </c>
      <c r="R158" s="72">
        <f t="shared" si="16"/>
        <v>152</v>
      </c>
      <c r="S158" s="72">
        <f t="shared" si="17"/>
        <v>3344</v>
      </c>
      <c r="T158" s="73">
        <v>0.18</v>
      </c>
      <c r="U158" s="164" t="s">
        <v>289</v>
      </c>
      <c r="V158" s="164">
        <f t="shared" si="13"/>
        <v>179.35999999999999</v>
      </c>
    </row>
    <row r="159" spans="2:23" s="74" customFormat="1" ht="15">
      <c r="B159" s="169" t="s">
        <v>1456</v>
      </c>
      <c r="C159" s="87" t="s">
        <v>325</v>
      </c>
      <c r="D159" s="62" t="s">
        <v>326</v>
      </c>
      <c r="E159" s="85" t="s">
        <v>307</v>
      </c>
      <c r="F159" s="62" t="s">
        <v>891</v>
      </c>
      <c r="G159" s="62"/>
      <c r="H159" s="62">
        <v>11</v>
      </c>
      <c r="I159" s="85" t="s">
        <v>296</v>
      </c>
      <c r="J159" s="66">
        <v>22</v>
      </c>
      <c r="K159" s="67"/>
      <c r="L159" s="68"/>
      <c r="M159" s="69">
        <v>40</v>
      </c>
      <c r="N159" s="70"/>
      <c r="O159" s="71"/>
      <c r="P159" s="72">
        <f t="shared" si="14"/>
        <v>22</v>
      </c>
      <c r="Q159" s="72">
        <f t="shared" si="15"/>
        <v>242</v>
      </c>
      <c r="R159" s="72">
        <f t="shared" si="16"/>
        <v>34</v>
      </c>
      <c r="S159" s="72">
        <f t="shared" si="17"/>
        <v>374</v>
      </c>
      <c r="T159" s="73">
        <v>0.18</v>
      </c>
      <c r="U159" s="164" t="s">
        <v>289</v>
      </c>
      <c r="V159" s="164">
        <f t="shared" si="13"/>
        <v>40.119999999999997</v>
      </c>
    </row>
    <row r="160" spans="2:23" s="74" customFormat="1" ht="15">
      <c r="B160" s="169"/>
      <c r="C160" s="62" t="s">
        <v>396</v>
      </c>
      <c r="D160" s="62"/>
      <c r="E160" s="85"/>
      <c r="F160" s="62"/>
      <c r="G160" s="62"/>
      <c r="H160" s="62"/>
      <c r="I160" s="62"/>
      <c r="J160" s="66"/>
      <c r="K160" s="67"/>
      <c r="L160" s="68"/>
      <c r="M160" s="69"/>
      <c r="N160" s="70"/>
      <c r="O160" s="71"/>
      <c r="P160" s="72">
        <f t="shared" si="14"/>
        <v>0</v>
      </c>
      <c r="Q160" s="72">
        <f t="shared" si="15"/>
        <v>0</v>
      </c>
      <c r="R160" s="72">
        <f t="shared" si="16"/>
        <v>0</v>
      </c>
      <c r="S160" s="72">
        <f t="shared" si="17"/>
        <v>0</v>
      </c>
      <c r="T160" s="73">
        <v>0.18</v>
      </c>
      <c r="U160" s="164"/>
      <c r="V160" s="164">
        <f t="shared" si="13"/>
        <v>0</v>
      </c>
    </row>
    <row r="161" spans="2:23" s="74" customFormat="1" ht="15">
      <c r="B161" s="169" t="s">
        <v>1457</v>
      </c>
      <c r="C161" s="87" t="s">
        <v>397</v>
      </c>
      <c r="D161" s="62" t="s">
        <v>398</v>
      </c>
      <c r="E161" s="85" t="s">
        <v>573</v>
      </c>
      <c r="F161" s="62" t="s">
        <v>916</v>
      </c>
      <c r="G161" s="62"/>
      <c r="H161" s="62">
        <v>1</v>
      </c>
      <c r="I161" s="62" t="s">
        <v>1706</v>
      </c>
      <c r="J161" s="66">
        <v>23780</v>
      </c>
      <c r="K161" s="67"/>
      <c r="L161" s="68"/>
      <c r="M161" s="69">
        <v>29000</v>
      </c>
      <c r="N161" s="70"/>
      <c r="O161" s="71"/>
      <c r="P161" s="72">
        <f t="shared" si="14"/>
        <v>23780</v>
      </c>
      <c r="Q161" s="72">
        <f t="shared" si="15"/>
        <v>23780</v>
      </c>
      <c r="R161" s="72">
        <f t="shared" si="16"/>
        <v>24577</v>
      </c>
      <c r="S161" s="72">
        <f t="shared" si="17"/>
        <v>24577</v>
      </c>
      <c r="T161" s="73">
        <v>0.18</v>
      </c>
      <c r="U161" s="164" t="s">
        <v>291</v>
      </c>
      <c r="V161" s="164">
        <f t="shared" si="13"/>
        <v>29000.859999999997</v>
      </c>
    </row>
    <row r="162" spans="2:23" s="74" customFormat="1" ht="15">
      <c r="B162" s="169" t="s">
        <v>1458</v>
      </c>
      <c r="C162" s="87" t="s">
        <v>345</v>
      </c>
      <c r="D162" s="62" t="s">
        <v>346</v>
      </c>
      <c r="E162" s="85" t="s">
        <v>573</v>
      </c>
      <c r="F162" s="62" t="s">
        <v>891</v>
      </c>
      <c r="G162" s="62"/>
      <c r="H162" s="62">
        <v>1</v>
      </c>
      <c r="I162" s="62" t="s">
        <v>1706</v>
      </c>
      <c r="J162" s="66">
        <v>811.8</v>
      </c>
      <c r="K162" s="67"/>
      <c r="L162" s="68"/>
      <c r="M162" s="69">
        <v>990</v>
      </c>
      <c r="N162" s="70"/>
      <c r="O162" s="71"/>
      <c r="P162" s="72">
        <f t="shared" si="14"/>
        <v>811.8</v>
      </c>
      <c r="Q162" s="72">
        <f t="shared" si="15"/>
        <v>811.8</v>
      </c>
      <c r="R162" s="72">
        <f t="shared" si="16"/>
        <v>839</v>
      </c>
      <c r="S162" s="72">
        <f t="shared" si="17"/>
        <v>839</v>
      </c>
      <c r="T162" s="73">
        <v>0.18</v>
      </c>
      <c r="U162" s="164" t="s">
        <v>287</v>
      </c>
      <c r="V162" s="164">
        <f t="shared" si="13"/>
        <v>990.02</v>
      </c>
    </row>
    <row r="163" spans="2:23" s="74" customFormat="1" ht="15">
      <c r="B163" s="169" t="s">
        <v>1459</v>
      </c>
      <c r="C163" s="87" t="s">
        <v>399</v>
      </c>
      <c r="D163" s="62" t="s">
        <v>400</v>
      </c>
      <c r="E163" s="85" t="s">
        <v>573</v>
      </c>
      <c r="F163" s="62" t="s">
        <v>891</v>
      </c>
      <c r="G163" s="62"/>
      <c r="H163" s="62">
        <v>1</v>
      </c>
      <c r="I163" s="62" t="s">
        <v>1706</v>
      </c>
      <c r="J163" s="66">
        <v>1385.8</v>
      </c>
      <c r="K163" s="67"/>
      <c r="L163" s="68"/>
      <c r="M163" s="69">
        <v>1690</v>
      </c>
      <c r="N163" s="70"/>
      <c r="O163" s="71"/>
      <c r="P163" s="72">
        <f t="shared" si="14"/>
        <v>1385.8</v>
      </c>
      <c r="Q163" s="72">
        <f t="shared" si="15"/>
        <v>1385.8</v>
      </c>
      <c r="R163" s="72">
        <f t="shared" si="16"/>
        <v>1433</v>
      </c>
      <c r="S163" s="72">
        <f t="shared" si="17"/>
        <v>1433</v>
      </c>
      <c r="T163" s="73">
        <v>0.18</v>
      </c>
      <c r="U163" s="164" t="s">
        <v>287</v>
      </c>
      <c r="V163" s="164">
        <f t="shared" si="13"/>
        <v>1690.9399999999998</v>
      </c>
    </row>
    <row r="164" spans="2:23" s="74" customFormat="1" ht="15">
      <c r="B164" s="169" t="s">
        <v>1460</v>
      </c>
      <c r="C164" s="87" t="s">
        <v>401</v>
      </c>
      <c r="D164" s="62" t="s">
        <v>402</v>
      </c>
      <c r="E164" s="85" t="s">
        <v>573</v>
      </c>
      <c r="F164" s="62" t="s">
        <v>891</v>
      </c>
      <c r="G164" s="62"/>
      <c r="H164" s="62">
        <v>2</v>
      </c>
      <c r="I164" s="62" t="s">
        <v>1706</v>
      </c>
      <c r="J164" s="66">
        <v>344.4</v>
      </c>
      <c r="K164" s="67"/>
      <c r="L164" s="68"/>
      <c r="M164" s="69">
        <v>420</v>
      </c>
      <c r="N164" s="70"/>
      <c r="O164" s="71"/>
      <c r="P164" s="72">
        <f t="shared" si="14"/>
        <v>344.4</v>
      </c>
      <c r="Q164" s="72">
        <f t="shared" si="15"/>
        <v>688.8</v>
      </c>
      <c r="R164" s="72">
        <f t="shared" si="16"/>
        <v>356</v>
      </c>
      <c r="S164" s="72">
        <f t="shared" si="17"/>
        <v>712</v>
      </c>
      <c r="T164" s="73">
        <v>0.18</v>
      </c>
      <c r="U164" s="164" t="s">
        <v>287</v>
      </c>
      <c r="V164" s="164">
        <f t="shared" si="13"/>
        <v>420.08</v>
      </c>
    </row>
    <row r="165" spans="2:23" s="74" customFormat="1" ht="15">
      <c r="B165" s="169" t="s">
        <v>1461</v>
      </c>
      <c r="C165" s="87" t="s">
        <v>403</v>
      </c>
      <c r="D165" s="62" t="s">
        <v>687</v>
      </c>
      <c r="E165" s="85" t="s">
        <v>573</v>
      </c>
      <c r="F165" s="62" t="s">
        <v>891</v>
      </c>
      <c r="G165" s="62"/>
      <c r="H165" s="62">
        <v>1</v>
      </c>
      <c r="I165" s="62" t="s">
        <v>1706</v>
      </c>
      <c r="J165" s="66">
        <v>844.6</v>
      </c>
      <c r="K165" s="67"/>
      <c r="L165" s="68"/>
      <c r="M165" s="69">
        <v>1030</v>
      </c>
      <c r="N165" s="70"/>
      <c r="O165" s="71"/>
      <c r="P165" s="72">
        <f t="shared" si="14"/>
        <v>844.6</v>
      </c>
      <c r="Q165" s="72">
        <f t="shared" si="15"/>
        <v>844.6</v>
      </c>
      <c r="R165" s="72">
        <f t="shared" si="16"/>
        <v>873</v>
      </c>
      <c r="S165" s="72">
        <f t="shared" si="17"/>
        <v>873</v>
      </c>
      <c r="T165" s="73">
        <v>0.18</v>
      </c>
      <c r="U165" s="164" t="s">
        <v>287</v>
      </c>
      <c r="V165" s="164">
        <f t="shared" si="13"/>
        <v>1030.1399999999999</v>
      </c>
    </row>
    <row r="166" spans="2:23" s="74" customFormat="1" ht="30">
      <c r="B166" s="169" t="s">
        <v>1463</v>
      </c>
      <c r="C166" s="86" t="s">
        <v>404</v>
      </c>
      <c r="D166" s="85" t="s">
        <v>689</v>
      </c>
      <c r="E166" s="85" t="s">
        <v>573</v>
      </c>
      <c r="F166" s="62" t="s">
        <v>891</v>
      </c>
      <c r="G166" s="62"/>
      <c r="H166" s="62">
        <v>1</v>
      </c>
      <c r="I166" s="62" t="s">
        <v>1706</v>
      </c>
      <c r="J166" s="66">
        <v>410</v>
      </c>
      <c r="K166" s="67"/>
      <c r="L166" s="68"/>
      <c r="M166" s="69">
        <v>500</v>
      </c>
      <c r="N166" s="70"/>
      <c r="O166" s="71"/>
      <c r="P166" s="72">
        <f t="shared" si="14"/>
        <v>410</v>
      </c>
      <c r="Q166" s="72">
        <f t="shared" si="15"/>
        <v>410</v>
      </c>
      <c r="R166" s="72">
        <f t="shared" si="16"/>
        <v>424</v>
      </c>
      <c r="S166" s="72">
        <f t="shared" si="17"/>
        <v>424</v>
      </c>
      <c r="T166" s="73">
        <v>0.18</v>
      </c>
      <c r="U166" s="164" t="s">
        <v>291</v>
      </c>
      <c r="V166" s="164">
        <f t="shared" si="13"/>
        <v>500.32</v>
      </c>
    </row>
    <row r="167" spans="2:23" s="74" customFormat="1" ht="15">
      <c r="B167" s="169"/>
      <c r="C167" s="85" t="s">
        <v>649</v>
      </c>
      <c r="D167" s="85"/>
      <c r="E167" s="85"/>
      <c r="F167" s="62"/>
      <c r="G167" s="62"/>
      <c r="H167" s="62"/>
      <c r="I167" s="62"/>
      <c r="J167" s="66"/>
      <c r="K167" s="67"/>
      <c r="L167" s="68"/>
      <c r="M167" s="69"/>
      <c r="N167" s="70"/>
      <c r="O167" s="71"/>
      <c r="P167" s="72">
        <f t="shared" si="14"/>
        <v>0</v>
      </c>
      <c r="Q167" s="72">
        <f t="shared" si="15"/>
        <v>0</v>
      </c>
      <c r="R167" s="72">
        <f t="shared" si="16"/>
        <v>0</v>
      </c>
      <c r="S167" s="72">
        <f t="shared" si="17"/>
        <v>0</v>
      </c>
      <c r="T167" s="73">
        <v>0.18</v>
      </c>
      <c r="U167" s="164"/>
      <c r="V167" s="164">
        <f t="shared" si="13"/>
        <v>0</v>
      </c>
    </row>
    <row r="168" spans="2:23" s="74" customFormat="1" ht="28.5">
      <c r="B168" s="169" t="s">
        <v>1464</v>
      </c>
      <c r="C168" s="87" t="s">
        <v>370</v>
      </c>
      <c r="D168" s="62" t="s">
        <v>371</v>
      </c>
      <c r="E168" s="85" t="s">
        <v>1261</v>
      </c>
      <c r="F168" s="62" t="s">
        <v>891</v>
      </c>
      <c r="G168" s="62"/>
      <c r="H168" s="62">
        <v>22</v>
      </c>
      <c r="I168" s="62" t="s">
        <v>907</v>
      </c>
      <c r="J168" s="66">
        <f>M168*0.743</f>
        <v>1.6717500000000001</v>
      </c>
      <c r="K168" s="67"/>
      <c r="L168" s="68"/>
      <c r="M168" s="69">
        <v>2.25</v>
      </c>
      <c r="N168" s="70"/>
      <c r="O168" s="71"/>
      <c r="P168" s="72">
        <f t="shared" si="14"/>
        <v>1.6717500000000001</v>
      </c>
      <c r="Q168" s="72">
        <f t="shared" si="15"/>
        <v>36.778500000000001</v>
      </c>
      <c r="R168" s="72">
        <f t="shared" si="16"/>
        <v>2</v>
      </c>
      <c r="S168" s="72">
        <f t="shared" si="17"/>
        <v>44</v>
      </c>
      <c r="T168" s="73">
        <v>0.18</v>
      </c>
      <c r="U168" s="165" t="s">
        <v>289</v>
      </c>
      <c r="V168" s="164">
        <f t="shared" si="13"/>
        <v>2.36</v>
      </c>
    </row>
    <row r="169" spans="2:23" s="74" customFormat="1" ht="28.5">
      <c r="B169" s="169" t="s">
        <v>1466</v>
      </c>
      <c r="C169" s="87" t="s">
        <v>375</v>
      </c>
      <c r="D169" s="62">
        <v>9192025</v>
      </c>
      <c r="E169" s="85" t="s">
        <v>1261</v>
      </c>
      <c r="F169" s="62" t="s">
        <v>1805</v>
      </c>
      <c r="G169" s="62"/>
      <c r="H169" s="62">
        <v>550</v>
      </c>
      <c r="I169" s="62" t="s">
        <v>907</v>
      </c>
      <c r="J169" s="66">
        <f>M169*0.743</f>
        <v>6.9693400000000008</v>
      </c>
      <c r="K169" s="67"/>
      <c r="L169" s="68"/>
      <c r="M169" s="69">
        <v>9.3800000000000008</v>
      </c>
      <c r="N169" s="70"/>
      <c r="O169" s="71"/>
      <c r="P169" s="72">
        <f t="shared" si="14"/>
        <v>6.9693400000000008</v>
      </c>
      <c r="Q169" s="72">
        <f t="shared" si="15"/>
        <v>3833.1370000000006</v>
      </c>
      <c r="R169" s="72">
        <f t="shared" si="16"/>
        <v>8</v>
      </c>
      <c r="S169" s="72">
        <f t="shared" si="17"/>
        <v>4400</v>
      </c>
      <c r="T169" s="73">
        <v>0.18</v>
      </c>
      <c r="U169" s="165" t="s">
        <v>289</v>
      </c>
      <c r="V169" s="164">
        <f t="shared" si="13"/>
        <v>9.44</v>
      </c>
    </row>
    <row r="170" spans="2:23" s="74" customFormat="1" ht="15">
      <c r="B170" s="169" t="s">
        <v>1467</v>
      </c>
      <c r="C170" s="87" t="s">
        <v>377</v>
      </c>
      <c r="D170" s="62">
        <v>51020</v>
      </c>
      <c r="E170" s="85" t="s">
        <v>1261</v>
      </c>
      <c r="F170" s="62" t="s">
        <v>891</v>
      </c>
      <c r="G170" s="62"/>
      <c r="H170" s="62">
        <v>1670</v>
      </c>
      <c r="I170" s="62" t="s">
        <v>907</v>
      </c>
      <c r="J170" s="66">
        <f>M170*0.743</f>
        <v>1.6197400000000002</v>
      </c>
      <c r="K170" s="67"/>
      <c r="L170" s="68"/>
      <c r="M170" s="69">
        <v>2.1800000000000002</v>
      </c>
      <c r="N170" s="70"/>
      <c r="O170" s="71"/>
      <c r="P170" s="72">
        <f t="shared" si="14"/>
        <v>1.6197400000000002</v>
      </c>
      <c r="Q170" s="72">
        <f t="shared" si="15"/>
        <v>2704.9658000000004</v>
      </c>
      <c r="R170" s="72">
        <f t="shared" si="16"/>
        <v>2</v>
      </c>
      <c r="S170" s="72">
        <f t="shared" si="17"/>
        <v>3340</v>
      </c>
      <c r="T170" s="73">
        <v>0.18</v>
      </c>
      <c r="U170" s="165" t="s">
        <v>289</v>
      </c>
      <c r="V170" s="164">
        <f t="shared" si="13"/>
        <v>2.36</v>
      </c>
      <c r="W170" s="74">
        <v>551</v>
      </c>
    </row>
    <row r="171" spans="2:23" s="74" customFormat="1" ht="15">
      <c r="B171" s="169" t="s">
        <v>1468</v>
      </c>
      <c r="C171" s="87" t="s">
        <v>379</v>
      </c>
      <c r="D171" s="62" t="s">
        <v>299</v>
      </c>
      <c r="E171" s="85" t="s">
        <v>1261</v>
      </c>
      <c r="F171" s="62" t="s">
        <v>891</v>
      </c>
      <c r="G171" s="62"/>
      <c r="H171" s="62">
        <v>11</v>
      </c>
      <c r="I171" s="62" t="s">
        <v>907</v>
      </c>
      <c r="J171" s="66">
        <f>M171*0.743</f>
        <v>37.878139999999995</v>
      </c>
      <c r="K171" s="67"/>
      <c r="L171" s="68"/>
      <c r="M171" s="69">
        <v>50.98</v>
      </c>
      <c r="N171" s="70"/>
      <c r="O171" s="71"/>
      <c r="P171" s="72">
        <f t="shared" si="14"/>
        <v>37.878139999999995</v>
      </c>
      <c r="Q171" s="72">
        <f t="shared" si="15"/>
        <v>416.65953999999994</v>
      </c>
      <c r="R171" s="72">
        <f t="shared" si="16"/>
        <v>44</v>
      </c>
      <c r="S171" s="72">
        <f t="shared" si="17"/>
        <v>484</v>
      </c>
      <c r="T171" s="73">
        <v>0.18</v>
      </c>
      <c r="U171" s="165" t="s">
        <v>289</v>
      </c>
      <c r="V171" s="164">
        <f t="shared" si="13"/>
        <v>51.919999999999995</v>
      </c>
    </row>
    <row r="172" spans="2:23" s="74" customFormat="1" ht="15">
      <c r="B172" s="169" t="s">
        <v>1469</v>
      </c>
      <c r="C172" s="87" t="s">
        <v>381</v>
      </c>
      <c r="D172" s="62" t="s">
        <v>382</v>
      </c>
      <c r="E172" s="85" t="s">
        <v>383</v>
      </c>
      <c r="F172" s="62" t="s">
        <v>912</v>
      </c>
      <c r="G172" s="62"/>
      <c r="H172" s="62">
        <v>1</v>
      </c>
      <c r="I172" s="62" t="s">
        <v>1735</v>
      </c>
      <c r="J172" s="66">
        <v>114.49</v>
      </c>
      <c r="K172" s="67"/>
      <c r="L172" s="68"/>
      <c r="M172" s="69"/>
      <c r="N172" s="70"/>
      <c r="O172" s="71"/>
      <c r="P172" s="72">
        <f t="shared" si="14"/>
        <v>114.49</v>
      </c>
      <c r="Q172" s="72">
        <f t="shared" si="15"/>
        <v>114.49</v>
      </c>
      <c r="R172" s="72">
        <f t="shared" si="16"/>
        <v>126</v>
      </c>
      <c r="S172" s="72">
        <f t="shared" si="17"/>
        <v>126</v>
      </c>
      <c r="T172" s="73">
        <v>0.18</v>
      </c>
      <c r="U172" s="165" t="s">
        <v>288</v>
      </c>
      <c r="V172" s="164">
        <f t="shared" si="13"/>
        <v>148.67999999999998</v>
      </c>
    </row>
    <row r="173" spans="2:23" s="74" customFormat="1" ht="15">
      <c r="B173" s="169" t="s">
        <v>1470</v>
      </c>
      <c r="C173" s="87" t="s">
        <v>386</v>
      </c>
      <c r="D173" s="62" t="s">
        <v>387</v>
      </c>
      <c r="E173" s="62" t="s">
        <v>383</v>
      </c>
      <c r="F173" s="62" t="s">
        <v>912</v>
      </c>
      <c r="G173" s="62"/>
      <c r="H173" s="62">
        <v>1</v>
      </c>
      <c r="I173" s="62" t="s">
        <v>1735</v>
      </c>
      <c r="J173" s="66">
        <v>74.42</v>
      </c>
      <c r="K173" s="67"/>
      <c r="L173" s="68"/>
      <c r="M173" s="69"/>
      <c r="N173" s="70"/>
      <c r="O173" s="71"/>
      <c r="P173" s="72">
        <f t="shared" si="14"/>
        <v>74.42</v>
      </c>
      <c r="Q173" s="72">
        <f t="shared" si="15"/>
        <v>74.42</v>
      </c>
      <c r="R173" s="72">
        <f t="shared" si="16"/>
        <v>82</v>
      </c>
      <c r="S173" s="72">
        <f t="shared" si="17"/>
        <v>82</v>
      </c>
      <c r="T173" s="73">
        <v>0.18</v>
      </c>
      <c r="U173" s="165" t="s">
        <v>288</v>
      </c>
      <c r="V173" s="164">
        <f t="shared" si="13"/>
        <v>96.759999999999991</v>
      </c>
    </row>
    <row r="174" spans="2:23" s="74" customFormat="1" ht="15">
      <c r="B174" s="169" t="s">
        <v>1471</v>
      </c>
      <c r="C174" s="87" t="s">
        <v>389</v>
      </c>
      <c r="D174" s="62" t="s">
        <v>390</v>
      </c>
      <c r="E174" s="62" t="s">
        <v>383</v>
      </c>
      <c r="F174" s="62" t="s">
        <v>912</v>
      </c>
      <c r="G174" s="62"/>
      <c r="H174" s="62">
        <v>1</v>
      </c>
      <c r="I174" s="62" t="s">
        <v>1735</v>
      </c>
      <c r="J174" s="66">
        <v>54.03</v>
      </c>
      <c r="K174" s="67"/>
      <c r="L174" s="68"/>
      <c r="M174" s="69"/>
      <c r="N174" s="70"/>
      <c r="O174" s="71"/>
      <c r="P174" s="72">
        <f t="shared" si="14"/>
        <v>54.03</v>
      </c>
      <c r="Q174" s="72">
        <f t="shared" si="15"/>
        <v>54.03</v>
      </c>
      <c r="R174" s="72">
        <f t="shared" si="16"/>
        <v>60</v>
      </c>
      <c r="S174" s="72">
        <f t="shared" si="17"/>
        <v>60</v>
      </c>
      <c r="T174" s="73">
        <v>0.18</v>
      </c>
      <c r="U174" s="165" t="s">
        <v>288</v>
      </c>
      <c r="V174" s="164">
        <f t="shared" si="13"/>
        <v>70.8</v>
      </c>
    </row>
    <row r="175" spans="2:23" s="74" customFormat="1" ht="15">
      <c r="B175" s="169" t="s">
        <v>1472</v>
      </c>
      <c r="C175" s="87" t="s">
        <v>392</v>
      </c>
      <c r="D175" s="62" t="s">
        <v>393</v>
      </c>
      <c r="E175" s="62" t="s">
        <v>394</v>
      </c>
      <c r="F175" s="62" t="s">
        <v>891</v>
      </c>
      <c r="G175" s="62"/>
      <c r="H175" s="62">
        <v>1</v>
      </c>
      <c r="I175" s="62" t="s">
        <v>1735</v>
      </c>
      <c r="J175" s="66">
        <v>566.4</v>
      </c>
      <c r="K175" s="67"/>
      <c r="L175" s="68"/>
      <c r="M175" s="69"/>
      <c r="N175" s="70"/>
      <c r="O175" s="71"/>
      <c r="P175" s="72">
        <f t="shared" si="14"/>
        <v>566.4</v>
      </c>
      <c r="Q175" s="72">
        <f t="shared" si="15"/>
        <v>566.4</v>
      </c>
      <c r="R175" s="72">
        <f t="shared" si="16"/>
        <v>624</v>
      </c>
      <c r="S175" s="72">
        <f t="shared" si="17"/>
        <v>624</v>
      </c>
      <c r="T175" s="73">
        <v>0.18</v>
      </c>
      <c r="U175" s="165" t="s">
        <v>288</v>
      </c>
      <c r="V175" s="164">
        <f t="shared" si="13"/>
        <v>736.31999999999994</v>
      </c>
    </row>
    <row r="176" spans="2:23" s="74" customFormat="1" ht="15">
      <c r="B176" s="169"/>
      <c r="C176" s="62" t="s">
        <v>410</v>
      </c>
      <c r="D176" s="62"/>
      <c r="E176" s="85"/>
      <c r="F176" s="62"/>
      <c r="G176" s="62"/>
      <c r="H176" s="62"/>
      <c r="I176" s="62"/>
      <c r="J176" s="66"/>
      <c r="K176" s="67"/>
      <c r="L176" s="68"/>
      <c r="M176" s="69"/>
      <c r="N176" s="70"/>
      <c r="O176" s="71"/>
      <c r="P176" s="72">
        <f t="shared" si="14"/>
        <v>0</v>
      </c>
      <c r="Q176" s="72">
        <f t="shared" si="15"/>
        <v>0</v>
      </c>
      <c r="R176" s="72">
        <f t="shared" si="16"/>
        <v>0</v>
      </c>
      <c r="S176" s="72">
        <f t="shared" si="17"/>
        <v>0</v>
      </c>
      <c r="T176" s="73">
        <v>0.18</v>
      </c>
      <c r="U176" s="164"/>
      <c r="V176" s="164">
        <f t="shared" si="13"/>
        <v>0</v>
      </c>
    </row>
    <row r="177" spans="2:23" s="74" customFormat="1" ht="15">
      <c r="B177" s="169"/>
      <c r="C177" s="62" t="s">
        <v>301</v>
      </c>
      <c r="D177" s="62"/>
      <c r="E177" s="85"/>
      <c r="F177" s="62"/>
      <c r="G177" s="62"/>
      <c r="H177" s="62"/>
      <c r="I177" s="62"/>
      <c r="J177" s="66"/>
      <c r="K177" s="67"/>
      <c r="L177" s="68"/>
      <c r="M177" s="69"/>
      <c r="N177" s="70"/>
      <c r="O177" s="71"/>
      <c r="P177" s="72">
        <f t="shared" si="14"/>
        <v>0</v>
      </c>
      <c r="Q177" s="72">
        <f t="shared" si="15"/>
        <v>0</v>
      </c>
      <c r="R177" s="72">
        <f t="shared" si="16"/>
        <v>0</v>
      </c>
      <c r="S177" s="72">
        <f t="shared" si="17"/>
        <v>0</v>
      </c>
      <c r="T177" s="73">
        <v>0.18</v>
      </c>
      <c r="U177" s="164"/>
      <c r="V177" s="164">
        <f t="shared" si="13"/>
        <v>0</v>
      </c>
    </row>
    <row r="178" spans="2:23" s="74" customFormat="1" ht="28.5">
      <c r="B178" s="169" t="s">
        <v>1448</v>
      </c>
      <c r="C178" s="87" t="s">
        <v>303</v>
      </c>
      <c r="D178" s="62" t="s">
        <v>304</v>
      </c>
      <c r="E178" s="85" t="s">
        <v>1808</v>
      </c>
      <c r="F178" s="62" t="s">
        <v>1359</v>
      </c>
      <c r="G178" s="62"/>
      <c r="H178" s="62">
        <v>1.35</v>
      </c>
      <c r="I178" s="85" t="s">
        <v>1808</v>
      </c>
      <c r="J178" s="66">
        <f>M178*0.83</f>
        <v>29972.129999999997</v>
      </c>
      <c r="K178" s="67"/>
      <c r="L178" s="68"/>
      <c r="M178" s="69">
        <v>36111</v>
      </c>
      <c r="N178" s="70"/>
      <c r="O178" s="71"/>
      <c r="P178" s="72">
        <f t="shared" si="14"/>
        <v>29972.129999999997</v>
      </c>
      <c r="Q178" s="72">
        <f t="shared" si="15"/>
        <v>40462.375500000002</v>
      </c>
      <c r="R178" s="72">
        <f t="shared" si="16"/>
        <v>30603</v>
      </c>
      <c r="S178" s="72">
        <f t="shared" si="17"/>
        <v>41314.050000000003</v>
      </c>
      <c r="T178" s="73">
        <v>0.18</v>
      </c>
      <c r="U178" s="165" t="s">
        <v>287</v>
      </c>
      <c r="V178" s="164">
        <f t="shared" si="13"/>
        <v>36111.54</v>
      </c>
    </row>
    <row r="179" spans="2:23" s="74" customFormat="1" ht="28.5">
      <c r="B179" s="169" t="s">
        <v>1449</v>
      </c>
      <c r="C179" s="87" t="s">
        <v>306</v>
      </c>
      <c r="D179" s="62" t="s">
        <v>702</v>
      </c>
      <c r="E179" s="85" t="s">
        <v>307</v>
      </c>
      <c r="F179" s="62" t="s">
        <v>891</v>
      </c>
      <c r="G179" s="62"/>
      <c r="H179" s="62">
        <v>1</v>
      </c>
      <c r="I179" s="85" t="s">
        <v>296</v>
      </c>
      <c r="J179" s="66">
        <v>2590</v>
      </c>
      <c r="K179" s="67"/>
      <c r="L179" s="68"/>
      <c r="M179" s="69">
        <v>4710</v>
      </c>
      <c r="N179" s="70"/>
      <c r="O179" s="71"/>
      <c r="P179" s="72">
        <f t="shared" si="14"/>
        <v>2590</v>
      </c>
      <c r="Q179" s="72">
        <f t="shared" si="15"/>
        <v>2590</v>
      </c>
      <c r="R179" s="72">
        <f t="shared" si="16"/>
        <v>3992</v>
      </c>
      <c r="S179" s="72">
        <f t="shared" si="17"/>
        <v>3992</v>
      </c>
      <c r="T179" s="73">
        <v>0.18</v>
      </c>
      <c r="U179" s="164" t="s">
        <v>286</v>
      </c>
      <c r="V179" s="164">
        <f t="shared" si="13"/>
        <v>4710.5599999999995</v>
      </c>
    </row>
    <row r="180" spans="2:23" s="74" customFormat="1" ht="15">
      <c r="B180" s="169" t="s">
        <v>1450</v>
      </c>
      <c r="C180" s="87" t="s">
        <v>309</v>
      </c>
      <c r="D180" s="62" t="s">
        <v>310</v>
      </c>
      <c r="E180" s="85" t="s">
        <v>307</v>
      </c>
      <c r="F180" s="62" t="s">
        <v>891</v>
      </c>
      <c r="G180" s="62"/>
      <c r="H180" s="62">
        <v>1</v>
      </c>
      <c r="I180" s="85" t="s">
        <v>296</v>
      </c>
      <c r="J180" s="66">
        <v>215</v>
      </c>
      <c r="K180" s="67"/>
      <c r="L180" s="68"/>
      <c r="M180" s="69">
        <v>391</v>
      </c>
      <c r="N180" s="70"/>
      <c r="O180" s="71"/>
      <c r="P180" s="72">
        <f t="shared" si="14"/>
        <v>215</v>
      </c>
      <c r="Q180" s="72">
        <f t="shared" si="15"/>
        <v>215</v>
      </c>
      <c r="R180" s="72">
        <f t="shared" si="16"/>
        <v>332</v>
      </c>
      <c r="S180" s="72">
        <f t="shared" si="17"/>
        <v>332</v>
      </c>
      <c r="T180" s="73">
        <v>0.18</v>
      </c>
      <c r="U180" s="164" t="s">
        <v>286</v>
      </c>
      <c r="V180" s="164">
        <f t="shared" si="13"/>
        <v>391.76</v>
      </c>
    </row>
    <row r="181" spans="2:23" s="74" customFormat="1" ht="15">
      <c r="B181" s="169" t="s">
        <v>1451</v>
      </c>
      <c r="C181" s="87" t="s">
        <v>312</v>
      </c>
      <c r="D181" s="62" t="s">
        <v>313</v>
      </c>
      <c r="E181" s="85" t="s">
        <v>307</v>
      </c>
      <c r="F181" s="62" t="s">
        <v>891</v>
      </c>
      <c r="G181" s="62"/>
      <c r="H181" s="62">
        <v>11</v>
      </c>
      <c r="I181" s="85" t="s">
        <v>296</v>
      </c>
      <c r="J181" s="66">
        <v>135</v>
      </c>
      <c r="K181" s="67"/>
      <c r="L181" s="68"/>
      <c r="M181" s="69">
        <v>246</v>
      </c>
      <c r="N181" s="70"/>
      <c r="O181" s="71"/>
      <c r="P181" s="72">
        <f t="shared" si="14"/>
        <v>135</v>
      </c>
      <c r="Q181" s="72">
        <f t="shared" si="15"/>
        <v>1485</v>
      </c>
      <c r="R181" s="72">
        <f t="shared" si="16"/>
        <v>209</v>
      </c>
      <c r="S181" s="72">
        <f t="shared" si="17"/>
        <v>2299</v>
      </c>
      <c r="T181" s="73">
        <v>0.18</v>
      </c>
      <c r="U181" s="164" t="s">
        <v>286</v>
      </c>
      <c r="V181" s="164">
        <f t="shared" si="13"/>
        <v>246.61999999999998</v>
      </c>
    </row>
    <row r="182" spans="2:23" s="74" customFormat="1" ht="15">
      <c r="B182" s="169" t="s">
        <v>1452</v>
      </c>
      <c r="C182" s="87" t="s">
        <v>315</v>
      </c>
      <c r="D182" s="62" t="s">
        <v>719</v>
      </c>
      <c r="E182" s="85" t="s">
        <v>307</v>
      </c>
      <c r="F182" s="62" t="s">
        <v>891</v>
      </c>
      <c r="G182" s="62"/>
      <c r="H182" s="62">
        <v>2</v>
      </c>
      <c r="I182" s="85" t="s">
        <v>296</v>
      </c>
      <c r="J182" s="66">
        <v>105</v>
      </c>
      <c r="K182" s="67"/>
      <c r="L182" s="68"/>
      <c r="M182" s="69">
        <v>191</v>
      </c>
      <c r="N182" s="70"/>
      <c r="O182" s="71"/>
      <c r="P182" s="72">
        <f t="shared" si="14"/>
        <v>105</v>
      </c>
      <c r="Q182" s="72">
        <f t="shared" si="15"/>
        <v>210</v>
      </c>
      <c r="R182" s="72">
        <f t="shared" si="16"/>
        <v>162</v>
      </c>
      <c r="S182" s="72">
        <f t="shared" si="17"/>
        <v>324</v>
      </c>
      <c r="T182" s="73">
        <v>0.18</v>
      </c>
      <c r="U182" s="164" t="s">
        <v>286</v>
      </c>
      <c r="V182" s="164">
        <f t="shared" si="13"/>
        <v>191.16</v>
      </c>
    </row>
    <row r="183" spans="2:23" s="74" customFormat="1" ht="30">
      <c r="B183" s="169" t="s">
        <v>1453</v>
      </c>
      <c r="C183" s="86" t="s">
        <v>317</v>
      </c>
      <c r="D183" s="85" t="s">
        <v>717</v>
      </c>
      <c r="E183" s="85" t="s">
        <v>307</v>
      </c>
      <c r="F183" s="62" t="s">
        <v>891</v>
      </c>
      <c r="G183" s="62"/>
      <c r="H183" s="62">
        <v>12</v>
      </c>
      <c r="I183" s="85" t="s">
        <v>296</v>
      </c>
      <c r="J183" s="66">
        <v>65</v>
      </c>
      <c r="K183" s="67"/>
      <c r="L183" s="68"/>
      <c r="M183" s="69">
        <v>120</v>
      </c>
      <c r="N183" s="70"/>
      <c r="O183" s="71"/>
      <c r="P183" s="72">
        <f t="shared" si="14"/>
        <v>65</v>
      </c>
      <c r="Q183" s="72">
        <f t="shared" si="15"/>
        <v>780</v>
      </c>
      <c r="R183" s="72">
        <f t="shared" si="16"/>
        <v>102</v>
      </c>
      <c r="S183" s="72">
        <f t="shared" si="17"/>
        <v>1224</v>
      </c>
      <c r="T183" s="73">
        <v>0.18</v>
      </c>
      <c r="U183" s="164" t="s">
        <v>286</v>
      </c>
      <c r="V183" s="164">
        <f t="shared" si="13"/>
        <v>120.36</v>
      </c>
    </row>
    <row r="184" spans="2:23" s="74" customFormat="1" ht="15">
      <c r="B184" s="169" t="s">
        <v>1454</v>
      </c>
      <c r="C184" s="86" t="s">
        <v>319</v>
      </c>
      <c r="D184" s="85" t="s">
        <v>320</v>
      </c>
      <c r="E184" s="85" t="s">
        <v>307</v>
      </c>
      <c r="F184" s="62" t="s">
        <v>891</v>
      </c>
      <c r="G184" s="62"/>
      <c r="H184" s="62">
        <v>11</v>
      </c>
      <c r="I184" s="85" t="s">
        <v>296</v>
      </c>
      <c r="J184" s="66">
        <v>93</v>
      </c>
      <c r="K184" s="67"/>
      <c r="L184" s="68"/>
      <c r="M184" s="69">
        <v>170</v>
      </c>
      <c r="N184" s="70"/>
      <c r="O184" s="71"/>
      <c r="P184" s="72">
        <f t="shared" si="14"/>
        <v>93</v>
      </c>
      <c r="Q184" s="72">
        <f t="shared" si="15"/>
        <v>1023</v>
      </c>
      <c r="R184" s="72">
        <f t="shared" si="16"/>
        <v>145</v>
      </c>
      <c r="S184" s="72">
        <f t="shared" si="17"/>
        <v>1595</v>
      </c>
      <c r="T184" s="73">
        <v>0.18</v>
      </c>
      <c r="U184" s="164" t="s">
        <v>286</v>
      </c>
      <c r="V184" s="164">
        <f t="shared" si="13"/>
        <v>171.1</v>
      </c>
    </row>
    <row r="185" spans="2:23" s="74" customFormat="1" ht="28.5">
      <c r="B185" s="169" t="s">
        <v>1455</v>
      </c>
      <c r="C185" s="87" t="s">
        <v>322</v>
      </c>
      <c r="D185" s="62" t="s">
        <v>323</v>
      </c>
      <c r="E185" s="85" t="s">
        <v>307</v>
      </c>
      <c r="F185" s="62" t="s">
        <v>891</v>
      </c>
      <c r="G185" s="62"/>
      <c r="H185" s="62">
        <v>22</v>
      </c>
      <c r="I185" s="85" t="s">
        <v>296</v>
      </c>
      <c r="J185" s="66">
        <v>98</v>
      </c>
      <c r="K185" s="67"/>
      <c r="L185" s="68"/>
      <c r="M185" s="69">
        <v>179</v>
      </c>
      <c r="N185" s="70"/>
      <c r="O185" s="71"/>
      <c r="P185" s="72">
        <f t="shared" si="14"/>
        <v>98</v>
      </c>
      <c r="Q185" s="72">
        <f t="shared" si="15"/>
        <v>2156</v>
      </c>
      <c r="R185" s="72">
        <f t="shared" si="16"/>
        <v>152</v>
      </c>
      <c r="S185" s="72">
        <f t="shared" si="17"/>
        <v>3344</v>
      </c>
      <c r="T185" s="73">
        <v>0.18</v>
      </c>
      <c r="U185" s="164" t="s">
        <v>289</v>
      </c>
      <c r="V185" s="164">
        <f t="shared" si="13"/>
        <v>179.35999999999999</v>
      </c>
    </row>
    <row r="186" spans="2:23" s="74" customFormat="1" ht="15">
      <c r="B186" s="169" t="s">
        <v>1456</v>
      </c>
      <c r="C186" s="87" t="s">
        <v>325</v>
      </c>
      <c r="D186" s="62" t="s">
        <v>326</v>
      </c>
      <c r="E186" s="62" t="s">
        <v>307</v>
      </c>
      <c r="F186" s="62" t="s">
        <v>891</v>
      </c>
      <c r="G186" s="62"/>
      <c r="H186" s="62">
        <v>11</v>
      </c>
      <c r="I186" s="85" t="s">
        <v>296</v>
      </c>
      <c r="J186" s="66">
        <v>22</v>
      </c>
      <c r="K186" s="67"/>
      <c r="L186" s="68"/>
      <c r="M186" s="69">
        <v>40</v>
      </c>
      <c r="N186" s="70"/>
      <c r="O186" s="71"/>
      <c r="P186" s="72">
        <f t="shared" si="14"/>
        <v>22</v>
      </c>
      <c r="Q186" s="72">
        <f t="shared" si="15"/>
        <v>242</v>
      </c>
      <c r="R186" s="72">
        <f t="shared" si="16"/>
        <v>34</v>
      </c>
      <c r="S186" s="72">
        <f t="shared" si="17"/>
        <v>374</v>
      </c>
      <c r="T186" s="73">
        <v>0.18</v>
      </c>
      <c r="U186" s="164" t="s">
        <v>289</v>
      </c>
      <c r="V186" s="164">
        <f t="shared" ref="V186:V249" si="18">R186*1.18</f>
        <v>40.119999999999997</v>
      </c>
    </row>
    <row r="187" spans="2:23" s="74" customFormat="1" ht="15">
      <c r="B187" s="169"/>
      <c r="C187" s="62" t="s">
        <v>396</v>
      </c>
      <c r="D187" s="62"/>
      <c r="E187" s="85"/>
      <c r="F187" s="62"/>
      <c r="G187" s="62"/>
      <c r="H187" s="62"/>
      <c r="I187" s="62"/>
      <c r="J187" s="66"/>
      <c r="K187" s="67"/>
      <c r="L187" s="68"/>
      <c r="M187" s="69"/>
      <c r="N187" s="70"/>
      <c r="O187" s="71"/>
      <c r="P187" s="72">
        <f t="shared" si="14"/>
        <v>0</v>
      </c>
      <c r="Q187" s="72">
        <f t="shared" si="15"/>
        <v>0</v>
      </c>
      <c r="R187" s="72">
        <f t="shared" si="16"/>
        <v>0</v>
      </c>
      <c r="S187" s="72">
        <f t="shared" si="17"/>
        <v>0</v>
      </c>
      <c r="T187" s="73">
        <v>0.18</v>
      </c>
      <c r="U187" s="164"/>
      <c r="V187" s="164">
        <f t="shared" si="18"/>
        <v>0</v>
      </c>
      <c r="W187" s="74">
        <v>551</v>
      </c>
    </row>
    <row r="188" spans="2:23" s="74" customFormat="1" ht="15">
      <c r="B188" s="169" t="s">
        <v>1457</v>
      </c>
      <c r="C188" s="87" t="s">
        <v>397</v>
      </c>
      <c r="D188" s="62" t="s">
        <v>398</v>
      </c>
      <c r="E188" s="85" t="s">
        <v>573</v>
      </c>
      <c r="F188" s="62" t="s">
        <v>916</v>
      </c>
      <c r="G188" s="62"/>
      <c r="H188" s="62">
        <v>1</v>
      </c>
      <c r="I188" s="62" t="s">
        <v>1706</v>
      </c>
      <c r="J188" s="66">
        <v>23780</v>
      </c>
      <c r="K188" s="67"/>
      <c r="L188" s="68"/>
      <c r="M188" s="69">
        <v>29000</v>
      </c>
      <c r="N188" s="70"/>
      <c r="O188" s="71"/>
      <c r="P188" s="72">
        <f t="shared" si="14"/>
        <v>23780</v>
      </c>
      <c r="Q188" s="72">
        <f t="shared" si="15"/>
        <v>23780</v>
      </c>
      <c r="R188" s="72">
        <f t="shared" si="16"/>
        <v>24577</v>
      </c>
      <c r="S188" s="72">
        <f t="shared" si="17"/>
        <v>24577</v>
      </c>
      <c r="T188" s="73">
        <v>0.18</v>
      </c>
      <c r="U188" s="164" t="s">
        <v>291</v>
      </c>
      <c r="V188" s="164">
        <f t="shared" si="18"/>
        <v>29000.859999999997</v>
      </c>
    </row>
    <row r="189" spans="2:23" s="74" customFormat="1" ht="15">
      <c r="B189" s="169" t="s">
        <v>1458</v>
      </c>
      <c r="C189" s="87" t="s">
        <v>345</v>
      </c>
      <c r="D189" s="62" t="s">
        <v>346</v>
      </c>
      <c r="E189" s="85" t="s">
        <v>573</v>
      </c>
      <c r="F189" s="62" t="s">
        <v>891</v>
      </c>
      <c r="G189" s="62"/>
      <c r="H189" s="62">
        <v>1</v>
      </c>
      <c r="I189" s="62" t="s">
        <v>1706</v>
      </c>
      <c r="J189" s="66">
        <v>811.8</v>
      </c>
      <c r="K189" s="67"/>
      <c r="L189" s="68"/>
      <c r="M189" s="69">
        <v>990</v>
      </c>
      <c r="N189" s="70"/>
      <c r="O189" s="71"/>
      <c r="P189" s="72">
        <f t="shared" si="14"/>
        <v>811.8</v>
      </c>
      <c r="Q189" s="72">
        <f t="shared" si="15"/>
        <v>811.8</v>
      </c>
      <c r="R189" s="72">
        <f t="shared" si="16"/>
        <v>839</v>
      </c>
      <c r="S189" s="72">
        <f t="shared" si="17"/>
        <v>839</v>
      </c>
      <c r="T189" s="73">
        <v>0.18</v>
      </c>
      <c r="U189" s="164" t="s">
        <v>287</v>
      </c>
      <c r="V189" s="164">
        <f t="shared" si="18"/>
        <v>990.02</v>
      </c>
    </row>
    <row r="190" spans="2:23" s="74" customFormat="1" ht="15">
      <c r="B190" s="169" t="s">
        <v>1459</v>
      </c>
      <c r="C190" s="87" t="s">
        <v>399</v>
      </c>
      <c r="D190" s="62" t="s">
        <v>400</v>
      </c>
      <c r="E190" s="85" t="s">
        <v>573</v>
      </c>
      <c r="F190" s="62" t="s">
        <v>891</v>
      </c>
      <c r="G190" s="62"/>
      <c r="H190" s="62">
        <v>1</v>
      </c>
      <c r="I190" s="62" t="s">
        <v>1706</v>
      </c>
      <c r="J190" s="66">
        <v>1385.8</v>
      </c>
      <c r="K190" s="67"/>
      <c r="L190" s="68"/>
      <c r="M190" s="69">
        <v>1690</v>
      </c>
      <c r="N190" s="70"/>
      <c r="O190" s="71"/>
      <c r="P190" s="72">
        <f t="shared" si="14"/>
        <v>1385.8</v>
      </c>
      <c r="Q190" s="72">
        <f t="shared" si="15"/>
        <v>1385.8</v>
      </c>
      <c r="R190" s="72">
        <f t="shared" si="16"/>
        <v>1433</v>
      </c>
      <c r="S190" s="72">
        <f t="shared" si="17"/>
        <v>1433</v>
      </c>
      <c r="T190" s="73">
        <v>0.18</v>
      </c>
      <c r="U190" s="164" t="s">
        <v>287</v>
      </c>
      <c r="V190" s="164">
        <f t="shared" si="18"/>
        <v>1690.9399999999998</v>
      </c>
    </row>
    <row r="191" spans="2:23" s="74" customFormat="1" ht="15">
      <c r="B191" s="169" t="s">
        <v>1460</v>
      </c>
      <c r="C191" s="87" t="s">
        <v>401</v>
      </c>
      <c r="D191" s="62" t="s">
        <v>402</v>
      </c>
      <c r="E191" s="85" t="s">
        <v>573</v>
      </c>
      <c r="F191" s="62" t="s">
        <v>891</v>
      </c>
      <c r="G191" s="62"/>
      <c r="H191" s="62">
        <v>2</v>
      </c>
      <c r="I191" s="62" t="s">
        <v>1706</v>
      </c>
      <c r="J191" s="66">
        <v>344.4</v>
      </c>
      <c r="K191" s="67"/>
      <c r="L191" s="68"/>
      <c r="M191" s="69">
        <v>420</v>
      </c>
      <c r="N191" s="70"/>
      <c r="O191" s="71"/>
      <c r="P191" s="72">
        <f t="shared" si="14"/>
        <v>344.4</v>
      </c>
      <c r="Q191" s="72">
        <f t="shared" si="15"/>
        <v>688.8</v>
      </c>
      <c r="R191" s="72">
        <f t="shared" si="16"/>
        <v>356</v>
      </c>
      <c r="S191" s="72">
        <f t="shared" si="17"/>
        <v>712</v>
      </c>
      <c r="T191" s="73">
        <v>0.18</v>
      </c>
      <c r="U191" s="164" t="s">
        <v>287</v>
      </c>
      <c r="V191" s="164">
        <f t="shared" si="18"/>
        <v>420.08</v>
      </c>
    </row>
    <row r="192" spans="2:23" s="74" customFormat="1" ht="15">
      <c r="B192" s="168" t="s">
        <v>1461</v>
      </c>
      <c r="C192" s="86" t="s">
        <v>403</v>
      </c>
      <c r="D192" s="62" t="s">
        <v>687</v>
      </c>
      <c r="E192" s="85" t="s">
        <v>573</v>
      </c>
      <c r="F192" s="85" t="s">
        <v>891</v>
      </c>
      <c r="G192" s="85"/>
      <c r="H192" s="85">
        <v>1</v>
      </c>
      <c r="I192" s="62" t="s">
        <v>1706</v>
      </c>
      <c r="J192" s="66">
        <v>844.6</v>
      </c>
      <c r="K192" s="67"/>
      <c r="L192" s="68"/>
      <c r="M192" s="69">
        <v>1030</v>
      </c>
      <c r="N192" s="70"/>
      <c r="O192" s="71"/>
      <c r="P192" s="72">
        <f t="shared" si="14"/>
        <v>844.6</v>
      </c>
      <c r="Q192" s="72">
        <f t="shared" si="15"/>
        <v>844.6</v>
      </c>
      <c r="R192" s="72">
        <f t="shared" si="16"/>
        <v>873</v>
      </c>
      <c r="S192" s="72">
        <f t="shared" si="17"/>
        <v>873</v>
      </c>
      <c r="T192" s="73">
        <v>0.18</v>
      </c>
      <c r="U192" s="164" t="s">
        <v>287</v>
      </c>
      <c r="V192" s="164">
        <f t="shared" si="18"/>
        <v>1030.1399999999999</v>
      </c>
    </row>
    <row r="193" spans="2:23" s="74" customFormat="1" ht="28.5">
      <c r="B193" s="169" t="s">
        <v>1463</v>
      </c>
      <c r="C193" s="87" t="s">
        <v>404</v>
      </c>
      <c r="D193" s="62" t="s">
        <v>689</v>
      </c>
      <c r="E193" s="85" t="s">
        <v>573</v>
      </c>
      <c r="F193" s="62" t="s">
        <v>891</v>
      </c>
      <c r="G193" s="62"/>
      <c r="H193" s="62">
        <v>1</v>
      </c>
      <c r="I193" s="62" t="s">
        <v>1706</v>
      </c>
      <c r="J193" s="66">
        <v>410</v>
      </c>
      <c r="K193" s="67"/>
      <c r="L193" s="68"/>
      <c r="M193" s="69">
        <v>500</v>
      </c>
      <c r="N193" s="70"/>
      <c r="O193" s="71"/>
      <c r="P193" s="72">
        <f t="shared" si="14"/>
        <v>410</v>
      </c>
      <c r="Q193" s="72">
        <f t="shared" si="15"/>
        <v>410</v>
      </c>
      <c r="R193" s="72">
        <f t="shared" si="16"/>
        <v>424</v>
      </c>
      <c r="S193" s="72">
        <f t="shared" si="17"/>
        <v>424</v>
      </c>
      <c r="T193" s="73">
        <v>0.18</v>
      </c>
      <c r="U193" s="164" t="s">
        <v>291</v>
      </c>
      <c r="V193" s="164">
        <f t="shared" si="18"/>
        <v>500.32</v>
      </c>
    </row>
    <row r="194" spans="2:23" s="74" customFormat="1" ht="15">
      <c r="B194" s="169"/>
      <c r="C194" s="62" t="s">
        <v>649</v>
      </c>
      <c r="D194" s="62"/>
      <c r="E194" s="85"/>
      <c r="F194" s="62"/>
      <c r="G194" s="62"/>
      <c r="H194" s="62"/>
      <c r="I194" s="62"/>
      <c r="J194" s="66"/>
      <c r="K194" s="67"/>
      <c r="L194" s="68"/>
      <c r="M194" s="69"/>
      <c r="N194" s="70"/>
      <c r="O194" s="71"/>
      <c r="P194" s="72">
        <f t="shared" si="14"/>
        <v>0</v>
      </c>
      <c r="Q194" s="72">
        <f t="shared" si="15"/>
        <v>0</v>
      </c>
      <c r="R194" s="72">
        <f t="shared" si="16"/>
        <v>0</v>
      </c>
      <c r="S194" s="72">
        <f t="shared" si="17"/>
        <v>0</v>
      </c>
      <c r="T194" s="73">
        <v>0.18</v>
      </c>
      <c r="U194" s="164"/>
      <c r="V194" s="164">
        <f t="shared" si="18"/>
        <v>0</v>
      </c>
    </row>
    <row r="195" spans="2:23" s="74" customFormat="1" ht="28.5">
      <c r="B195" s="169" t="s">
        <v>1464</v>
      </c>
      <c r="C195" s="87" t="s">
        <v>370</v>
      </c>
      <c r="D195" s="62" t="s">
        <v>371</v>
      </c>
      <c r="E195" s="85" t="s">
        <v>1261</v>
      </c>
      <c r="F195" s="62" t="s">
        <v>891</v>
      </c>
      <c r="G195" s="62"/>
      <c r="H195" s="62">
        <v>22</v>
      </c>
      <c r="I195" s="62" t="s">
        <v>907</v>
      </c>
      <c r="J195" s="66">
        <f>M195*0.743</f>
        <v>1.6717500000000001</v>
      </c>
      <c r="K195" s="67"/>
      <c r="L195" s="68"/>
      <c r="M195" s="69">
        <v>2.25</v>
      </c>
      <c r="N195" s="70"/>
      <c r="O195" s="71"/>
      <c r="P195" s="72">
        <f t="shared" si="14"/>
        <v>1.6717500000000001</v>
      </c>
      <c r="Q195" s="72">
        <f t="shared" si="15"/>
        <v>36.778500000000001</v>
      </c>
      <c r="R195" s="72">
        <f t="shared" si="16"/>
        <v>2</v>
      </c>
      <c r="S195" s="72">
        <f t="shared" si="17"/>
        <v>44</v>
      </c>
      <c r="T195" s="73">
        <v>0.18</v>
      </c>
      <c r="U195" s="165" t="s">
        <v>289</v>
      </c>
      <c r="V195" s="164">
        <f t="shared" si="18"/>
        <v>2.36</v>
      </c>
    </row>
    <row r="196" spans="2:23" s="74" customFormat="1" ht="28.5">
      <c r="B196" s="169" t="s">
        <v>1466</v>
      </c>
      <c r="C196" s="87" t="s">
        <v>375</v>
      </c>
      <c r="D196" s="62">
        <v>9192025</v>
      </c>
      <c r="E196" s="85" t="s">
        <v>1261</v>
      </c>
      <c r="F196" s="62" t="s">
        <v>1805</v>
      </c>
      <c r="G196" s="62"/>
      <c r="H196" s="62">
        <v>540</v>
      </c>
      <c r="I196" s="62" t="s">
        <v>907</v>
      </c>
      <c r="J196" s="66">
        <f>M196*0.743</f>
        <v>6.9693400000000008</v>
      </c>
      <c r="K196" s="67"/>
      <c r="L196" s="68"/>
      <c r="M196" s="69">
        <v>9.3800000000000008</v>
      </c>
      <c r="N196" s="70"/>
      <c r="O196" s="71"/>
      <c r="P196" s="72">
        <f t="shared" si="14"/>
        <v>6.9693400000000008</v>
      </c>
      <c r="Q196" s="72">
        <f t="shared" si="15"/>
        <v>3763.4436000000005</v>
      </c>
      <c r="R196" s="72">
        <f t="shared" si="16"/>
        <v>8</v>
      </c>
      <c r="S196" s="72">
        <f t="shared" si="17"/>
        <v>4320</v>
      </c>
      <c r="T196" s="73">
        <v>0.18</v>
      </c>
      <c r="U196" s="165" t="s">
        <v>289</v>
      </c>
      <c r="V196" s="164">
        <f t="shared" si="18"/>
        <v>9.44</v>
      </c>
    </row>
    <row r="197" spans="2:23" s="74" customFormat="1" ht="15">
      <c r="B197" s="169" t="s">
        <v>1467</v>
      </c>
      <c r="C197" s="87" t="s">
        <v>377</v>
      </c>
      <c r="D197" s="62">
        <v>51020</v>
      </c>
      <c r="E197" s="85" t="s">
        <v>1261</v>
      </c>
      <c r="F197" s="62" t="s">
        <v>891</v>
      </c>
      <c r="G197" s="62"/>
      <c r="H197" s="62">
        <v>1080</v>
      </c>
      <c r="I197" s="62" t="s">
        <v>907</v>
      </c>
      <c r="J197" s="66">
        <f>M197*0.743</f>
        <v>1.6197400000000002</v>
      </c>
      <c r="K197" s="67"/>
      <c r="L197" s="68"/>
      <c r="M197" s="69">
        <v>2.1800000000000002</v>
      </c>
      <c r="N197" s="70"/>
      <c r="O197" s="71"/>
      <c r="P197" s="72">
        <f t="shared" ref="P197:P260" si="19">J197+K197*$K$2+L197*$L$2</f>
        <v>1.6197400000000002</v>
      </c>
      <c r="Q197" s="72">
        <f t="shared" ref="Q197:Q260" si="20">P197*H197</f>
        <v>1749.3192000000001</v>
      </c>
      <c r="R197" s="72">
        <f t="shared" ref="R197:R260" si="21">IF((M197+N197+O197)=0,ROUND((J197+K197*$K$2+L197*$L$2)*$M$2/(1+T197),0),ROUNDUP((M197+N197*$K$2+O197*$L$2)/(1+T197),0))</f>
        <v>2</v>
      </c>
      <c r="S197" s="72">
        <f t="shared" ref="S197:S260" si="22">R197*H197</f>
        <v>2160</v>
      </c>
      <c r="T197" s="73">
        <v>0.18</v>
      </c>
      <c r="U197" s="165" t="s">
        <v>289</v>
      </c>
      <c r="V197" s="164">
        <f t="shared" si="18"/>
        <v>2.36</v>
      </c>
    </row>
    <row r="198" spans="2:23" s="74" customFormat="1" ht="15">
      <c r="B198" s="169" t="s">
        <v>1468</v>
      </c>
      <c r="C198" s="87" t="s">
        <v>379</v>
      </c>
      <c r="D198" s="62" t="s">
        <v>299</v>
      </c>
      <c r="E198" s="85" t="s">
        <v>1261</v>
      </c>
      <c r="F198" s="62" t="s">
        <v>891</v>
      </c>
      <c r="G198" s="62"/>
      <c r="H198" s="62">
        <v>11</v>
      </c>
      <c r="I198" s="62" t="s">
        <v>907</v>
      </c>
      <c r="J198" s="66">
        <f>M198*0.743</f>
        <v>37.878139999999995</v>
      </c>
      <c r="K198" s="67"/>
      <c r="L198" s="68"/>
      <c r="M198" s="69">
        <v>50.98</v>
      </c>
      <c r="N198" s="70"/>
      <c r="O198" s="71"/>
      <c r="P198" s="72">
        <f t="shared" si="19"/>
        <v>37.878139999999995</v>
      </c>
      <c r="Q198" s="72">
        <f t="shared" si="20"/>
        <v>416.65953999999994</v>
      </c>
      <c r="R198" s="72">
        <f t="shared" si="21"/>
        <v>44</v>
      </c>
      <c r="S198" s="72">
        <f t="shared" si="22"/>
        <v>484</v>
      </c>
      <c r="T198" s="73">
        <v>0.18</v>
      </c>
      <c r="U198" s="165" t="s">
        <v>289</v>
      </c>
      <c r="V198" s="164">
        <f t="shared" si="18"/>
        <v>51.919999999999995</v>
      </c>
    </row>
    <row r="199" spans="2:23" s="74" customFormat="1" ht="15">
      <c r="B199" s="169" t="s">
        <v>1469</v>
      </c>
      <c r="C199" s="87" t="s">
        <v>381</v>
      </c>
      <c r="D199" s="62" t="s">
        <v>382</v>
      </c>
      <c r="E199" s="85" t="s">
        <v>383</v>
      </c>
      <c r="F199" s="62" t="s">
        <v>912</v>
      </c>
      <c r="G199" s="62"/>
      <c r="H199" s="62">
        <v>1</v>
      </c>
      <c r="I199" s="62" t="s">
        <v>1735</v>
      </c>
      <c r="J199" s="66">
        <v>114.49</v>
      </c>
      <c r="K199" s="67"/>
      <c r="L199" s="68"/>
      <c r="M199" s="69"/>
      <c r="N199" s="70"/>
      <c r="O199" s="71"/>
      <c r="P199" s="72">
        <f t="shared" si="19"/>
        <v>114.49</v>
      </c>
      <c r="Q199" s="72">
        <f t="shared" si="20"/>
        <v>114.49</v>
      </c>
      <c r="R199" s="72">
        <f t="shared" si="21"/>
        <v>126</v>
      </c>
      <c r="S199" s="72">
        <f t="shared" si="22"/>
        <v>126</v>
      </c>
      <c r="T199" s="73">
        <v>0.18</v>
      </c>
      <c r="U199" s="165" t="s">
        <v>288</v>
      </c>
      <c r="V199" s="164">
        <f t="shared" si="18"/>
        <v>148.67999999999998</v>
      </c>
    </row>
    <row r="200" spans="2:23" s="74" customFormat="1" ht="15">
      <c r="B200" s="169" t="s">
        <v>1470</v>
      </c>
      <c r="C200" s="87" t="s">
        <v>386</v>
      </c>
      <c r="D200" s="62" t="s">
        <v>387</v>
      </c>
      <c r="E200" s="85" t="s">
        <v>383</v>
      </c>
      <c r="F200" s="62" t="s">
        <v>912</v>
      </c>
      <c r="G200" s="62"/>
      <c r="H200" s="62">
        <v>1</v>
      </c>
      <c r="I200" s="62" t="s">
        <v>1735</v>
      </c>
      <c r="J200" s="66">
        <v>74.42</v>
      </c>
      <c r="K200" s="67"/>
      <c r="L200" s="68"/>
      <c r="M200" s="69"/>
      <c r="N200" s="70"/>
      <c r="O200" s="71"/>
      <c r="P200" s="72">
        <f t="shared" si="19"/>
        <v>74.42</v>
      </c>
      <c r="Q200" s="72">
        <f t="shared" si="20"/>
        <v>74.42</v>
      </c>
      <c r="R200" s="72">
        <f t="shared" si="21"/>
        <v>82</v>
      </c>
      <c r="S200" s="72">
        <f t="shared" si="22"/>
        <v>82</v>
      </c>
      <c r="T200" s="73">
        <v>0.18</v>
      </c>
      <c r="U200" s="165" t="s">
        <v>288</v>
      </c>
      <c r="V200" s="164">
        <f t="shared" si="18"/>
        <v>96.759999999999991</v>
      </c>
    </row>
    <row r="201" spans="2:23" s="74" customFormat="1" ht="15">
      <c r="B201" s="169" t="s">
        <v>1471</v>
      </c>
      <c r="C201" s="86" t="s">
        <v>389</v>
      </c>
      <c r="D201" s="85" t="s">
        <v>390</v>
      </c>
      <c r="E201" s="85" t="s">
        <v>383</v>
      </c>
      <c r="F201" s="62" t="s">
        <v>912</v>
      </c>
      <c r="G201" s="62"/>
      <c r="H201" s="62">
        <v>1</v>
      </c>
      <c r="I201" s="62" t="s">
        <v>1735</v>
      </c>
      <c r="J201" s="66">
        <v>54.03</v>
      </c>
      <c r="K201" s="67"/>
      <c r="L201" s="68"/>
      <c r="M201" s="69"/>
      <c r="N201" s="70"/>
      <c r="O201" s="71"/>
      <c r="P201" s="72">
        <f t="shared" si="19"/>
        <v>54.03</v>
      </c>
      <c r="Q201" s="72">
        <f t="shared" si="20"/>
        <v>54.03</v>
      </c>
      <c r="R201" s="72">
        <f t="shared" si="21"/>
        <v>60</v>
      </c>
      <c r="S201" s="72">
        <f t="shared" si="22"/>
        <v>60</v>
      </c>
      <c r="T201" s="73">
        <v>0.18</v>
      </c>
      <c r="U201" s="165" t="s">
        <v>288</v>
      </c>
      <c r="V201" s="164">
        <f t="shared" si="18"/>
        <v>70.8</v>
      </c>
    </row>
    <row r="202" spans="2:23" s="74" customFormat="1" ht="15">
      <c r="B202" s="169" t="s">
        <v>1472</v>
      </c>
      <c r="C202" s="86" t="s">
        <v>392</v>
      </c>
      <c r="D202" s="85" t="s">
        <v>393</v>
      </c>
      <c r="E202" s="85" t="s">
        <v>394</v>
      </c>
      <c r="F202" s="62" t="s">
        <v>891</v>
      </c>
      <c r="G202" s="62"/>
      <c r="H202" s="62">
        <v>1</v>
      </c>
      <c r="I202" s="62" t="s">
        <v>1735</v>
      </c>
      <c r="J202" s="66">
        <v>566.4</v>
      </c>
      <c r="K202" s="67"/>
      <c r="L202" s="68"/>
      <c r="M202" s="69"/>
      <c r="N202" s="70"/>
      <c r="O202" s="71"/>
      <c r="P202" s="72">
        <f t="shared" si="19"/>
        <v>566.4</v>
      </c>
      <c r="Q202" s="72">
        <f t="shared" si="20"/>
        <v>566.4</v>
      </c>
      <c r="R202" s="72">
        <f t="shared" si="21"/>
        <v>624</v>
      </c>
      <c r="S202" s="72">
        <f t="shared" si="22"/>
        <v>624</v>
      </c>
      <c r="T202" s="73">
        <v>0.18</v>
      </c>
      <c r="U202" s="165" t="s">
        <v>288</v>
      </c>
      <c r="V202" s="164">
        <f t="shared" si="18"/>
        <v>736.31999999999994</v>
      </c>
    </row>
    <row r="203" spans="2:23" s="74" customFormat="1" ht="15">
      <c r="B203" s="169"/>
      <c r="C203" s="62" t="s">
        <v>411</v>
      </c>
      <c r="D203" s="62"/>
      <c r="E203" s="85"/>
      <c r="F203" s="62"/>
      <c r="G203" s="62"/>
      <c r="H203" s="62"/>
      <c r="I203" s="62"/>
      <c r="J203" s="66"/>
      <c r="K203" s="67"/>
      <c r="L203" s="68"/>
      <c r="M203" s="69"/>
      <c r="N203" s="70"/>
      <c r="O203" s="71"/>
      <c r="P203" s="72">
        <f t="shared" si="19"/>
        <v>0</v>
      </c>
      <c r="Q203" s="72">
        <f t="shared" si="20"/>
        <v>0</v>
      </c>
      <c r="R203" s="72">
        <f t="shared" si="21"/>
        <v>0</v>
      </c>
      <c r="S203" s="72">
        <f t="shared" si="22"/>
        <v>0</v>
      </c>
      <c r="T203" s="73">
        <v>0.18</v>
      </c>
      <c r="U203" s="164"/>
      <c r="V203" s="164">
        <f t="shared" si="18"/>
        <v>0</v>
      </c>
    </row>
    <row r="204" spans="2:23" s="74" customFormat="1" ht="15">
      <c r="B204" s="169"/>
      <c r="C204" s="62" t="s">
        <v>301</v>
      </c>
      <c r="D204" s="62"/>
      <c r="E204" s="62"/>
      <c r="F204" s="62"/>
      <c r="G204" s="62"/>
      <c r="H204" s="62"/>
      <c r="I204" s="62"/>
      <c r="J204" s="66"/>
      <c r="K204" s="67"/>
      <c r="L204" s="68"/>
      <c r="M204" s="69"/>
      <c r="N204" s="70"/>
      <c r="O204" s="71"/>
      <c r="P204" s="72">
        <f t="shared" si="19"/>
        <v>0</v>
      </c>
      <c r="Q204" s="72">
        <f t="shared" si="20"/>
        <v>0</v>
      </c>
      <c r="R204" s="72">
        <f t="shared" si="21"/>
        <v>0</v>
      </c>
      <c r="S204" s="72">
        <f t="shared" si="22"/>
        <v>0</v>
      </c>
      <c r="T204" s="73">
        <v>0.18</v>
      </c>
      <c r="U204" s="164"/>
      <c r="V204" s="164">
        <f t="shared" si="18"/>
        <v>0</v>
      </c>
    </row>
    <row r="205" spans="2:23" s="74" customFormat="1" ht="28.5">
      <c r="B205" s="169" t="s">
        <v>1448</v>
      </c>
      <c r="C205" s="87" t="s">
        <v>303</v>
      </c>
      <c r="D205" s="62" t="s">
        <v>304</v>
      </c>
      <c r="E205" s="85" t="s">
        <v>1808</v>
      </c>
      <c r="F205" s="62" t="s">
        <v>1359</v>
      </c>
      <c r="G205" s="62"/>
      <c r="H205" s="62">
        <v>1.03</v>
      </c>
      <c r="I205" s="85" t="s">
        <v>1808</v>
      </c>
      <c r="J205" s="66">
        <f>M205*0.83</f>
        <v>29972.129999999997</v>
      </c>
      <c r="K205" s="67"/>
      <c r="L205" s="68"/>
      <c r="M205" s="69">
        <v>36111</v>
      </c>
      <c r="N205" s="70"/>
      <c r="O205" s="71"/>
      <c r="P205" s="72">
        <f t="shared" si="19"/>
        <v>29972.129999999997</v>
      </c>
      <c r="Q205" s="72">
        <f t="shared" si="20"/>
        <v>30871.293899999997</v>
      </c>
      <c r="R205" s="72">
        <f t="shared" si="21"/>
        <v>30603</v>
      </c>
      <c r="S205" s="72">
        <f t="shared" si="22"/>
        <v>31521.09</v>
      </c>
      <c r="T205" s="73">
        <v>0.18</v>
      </c>
      <c r="U205" s="165" t="s">
        <v>287</v>
      </c>
      <c r="V205" s="164">
        <f t="shared" si="18"/>
        <v>36111.54</v>
      </c>
      <c r="W205" s="74">
        <v>551</v>
      </c>
    </row>
    <row r="206" spans="2:23" s="74" customFormat="1" ht="28.5">
      <c r="B206" s="169" t="s">
        <v>1449</v>
      </c>
      <c r="C206" s="87" t="s">
        <v>306</v>
      </c>
      <c r="D206" s="62" t="s">
        <v>702</v>
      </c>
      <c r="E206" s="85" t="s">
        <v>307</v>
      </c>
      <c r="F206" s="62" t="s">
        <v>891</v>
      </c>
      <c r="G206" s="62"/>
      <c r="H206" s="62">
        <v>1</v>
      </c>
      <c r="I206" s="85" t="s">
        <v>296</v>
      </c>
      <c r="J206" s="66">
        <v>2590</v>
      </c>
      <c r="K206" s="67"/>
      <c r="L206" s="68"/>
      <c r="M206" s="69">
        <v>4710</v>
      </c>
      <c r="N206" s="70"/>
      <c r="O206" s="71"/>
      <c r="P206" s="72">
        <f t="shared" si="19"/>
        <v>2590</v>
      </c>
      <c r="Q206" s="72">
        <f t="shared" si="20"/>
        <v>2590</v>
      </c>
      <c r="R206" s="72">
        <f t="shared" si="21"/>
        <v>3992</v>
      </c>
      <c r="S206" s="72">
        <f t="shared" si="22"/>
        <v>3992</v>
      </c>
      <c r="T206" s="73">
        <v>0.18</v>
      </c>
      <c r="U206" s="164" t="s">
        <v>286</v>
      </c>
      <c r="V206" s="164">
        <f t="shared" si="18"/>
        <v>4710.5599999999995</v>
      </c>
    </row>
    <row r="207" spans="2:23" s="74" customFormat="1" ht="15">
      <c r="B207" s="169" t="s">
        <v>1450</v>
      </c>
      <c r="C207" s="87" t="s">
        <v>309</v>
      </c>
      <c r="D207" s="62" t="s">
        <v>310</v>
      </c>
      <c r="E207" s="85" t="s">
        <v>307</v>
      </c>
      <c r="F207" s="62" t="s">
        <v>891</v>
      </c>
      <c r="G207" s="62"/>
      <c r="H207" s="62">
        <v>1</v>
      </c>
      <c r="I207" s="85" t="s">
        <v>296</v>
      </c>
      <c r="J207" s="66">
        <v>215</v>
      </c>
      <c r="K207" s="67"/>
      <c r="L207" s="68"/>
      <c r="M207" s="69">
        <v>391</v>
      </c>
      <c r="N207" s="70"/>
      <c r="O207" s="71"/>
      <c r="P207" s="72">
        <f t="shared" si="19"/>
        <v>215</v>
      </c>
      <c r="Q207" s="72">
        <f t="shared" si="20"/>
        <v>215</v>
      </c>
      <c r="R207" s="72">
        <f t="shared" si="21"/>
        <v>332</v>
      </c>
      <c r="S207" s="72">
        <f t="shared" si="22"/>
        <v>332</v>
      </c>
      <c r="T207" s="73">
        <v>0.18</v>
      </c>
      <c r="U207" s="164" t="s">
        <v>286</v>
      </c>
      <c r="V207" s="164">
        <f t="shared" si="18"/>
        <v>391.76</v>
      </c>
    </row>
    <row r="208" spans="2:23" s="74" customFormat="1" ht="15">
      <c r="B208" s="169" t="s">
        <v>1451</v>
      </c>
      <c r="C208" s="87" t="s">
        <v>312</v>
      </c>
      <c r="D208" s="62" t="s">
        <v>313</v>
      </c>
      <c r="E208" s="62" t="s">
        <v>307</v>
      </c>
      <c r="F208" s="62" t="s">
        <v>891</v>
      </c>
      <c r="G208" s="62"/>
      <c r="H208" s="62">
        <v>8</v>
      </c>
      <c r="I208" s="85" t="s">
        <v>296</v>
      </c>
      <c r="J208" s="66">
        <v>135</v>
      </c>
      <c r="K208" s="67"/>
      <c r="L208" s="68"/>
      <c r="M208" s="69">
        <v>246</v>
      </c>
      <c r="N208" s="70"/>
      <c r="O208" s="71"/>
      <c r="P208" s="72">
        <f t="shared" si="19"/>
        <v>135</v>
      </c>
      <c r="Q208" s="72">
        <f t="shared" si="20"/>
        <v>1080</v>
      </c>
      <c r="R208" s="72">
        <f t="shared" si="21"/>
        <v>209</v>
      </c>
      <c r="S208" s="72">
        <f t="shared" si="22"/>
        <v>1672</v>
      </c>
      <c r="T208" s="73">
        <v>0.18</v>
      </c>
      <c r="U208" s="164" t="s">
        <v>286</v>
      </c>
      <c r="V208" s="164">
        <f t="shared" si="18"/>
        <v>246.61999999999998</v>
      </c>
    </row>
    <row r="209" spans="2:23" s="74" customFormat="1" ht="15">
      <c r="B209" s="169" t="s">
        <v>1452</v>
      </c>
      <c r="C209" s="87" t="s">
        <v>315</v>
      </c>
      <c r="D209" s="62" t="s">
        <v>719</v>
      </c>
      <c r="E209" s="62" t="s">
        <v>307</v>
      </c>
      <c r="F209" s="62" t="s">
        <v>891</v>
      </c>
      <c r="G209" s="62"/>
      <c r="H209" s="62">
        <v>2</v>
      </c>
      <c r="I209" s="85" t="s">
        <v>296</v>
      </c>
      <c r="J209" s="66">
        <v>105</v>
      </c>
      <c r="K209" s="67"/>
      <c r="L209" s="68"/>
      <c r="M209" s="69">
        <v>191</v>
      </c>
      <c r="N209" s="70"/>
      <c r="O209" s="71"/>
      <c r="P209" s="72">
        <f t="shared" si="19"/>
        <v>105</v>
      </c>
      <c r="Q209" s="72">
        <f t="shared" si="20"/>
        <v>210</v>
      </c>
      <c r="R209" s="72">
        <f t="shared" si="21"/>
        <v>162</v>
      </c>
      <c r="S209" s="72">
        <f t="shared" si="22"/>
        <v>324</v>
      </c>
      <c r="T209" s="73">
        <v>0.18</v>
      </c>
      <c r="U209" s="164" t="s">
        <v>286</v>
      </c>
      <c r="V209" s="164">
        <f t="shared" si="18"/>
        <v>191.16</v>
      </c>
    </row>
    <row r="210" spans="2:23" s="74" customFormat="1" ht="15">
      <c r="B210" s="169" t="s">
        <v>1453</v>
      </c>
      <c r="C210" s="87" t="s">
        <v>317</v>
      </c>
      <c r="D210" s="62" t="s">
        <v>717</v>
      </c>
      <c r="E210" s="85" t="s">
        <v>307</v>
      </c>
      <c r="F210" s="62" t="s">
        <v>891</v>
      </c>
      <c r="G210" s="62"/>
      <c r="H210" s="62">
        <v>9</v>
      </c>
      <c r="I210" s="85" t="s">
        <v>296</v>
      </c>
      <c r="J210" s="66">
        <v>65</v>
      </c>
      <c r="K210" s="67"/>
      <c r="L210" s="68"/>
      <c r="M210" s="69">
        <v>120</v>
      </c>
      <c r="N210" s="70"/>
      <c r="O210" s="71"/>
      <c r="P210" s="72">
        <f t="shared" si="19"/>
        <v>65</v>
      </c>
      <c r="Q210" s="72">
        <f t="shared" si="20"/>
        <v>585</v>
      </c>
      <c r="R210" s="72">
        <f t="shared" si="21"/>
        <v>102</v>
      </c>
      <c r="S210" s="72">
        <f t="shared" si="22"/>
        <v>918</v>
      </c>
      <c r="T210" s="73">
        <v>0.18</v>
      </c>
      <c r="U210" s="164" t="s">
        <v>286</v>
      </c>
      <c r="V210" s="164">
        <f t="shared" si="18"/>
        <v>120.36</v>
      </c>
    </row>
    <row r="211" spans="2:23" s="74" customFormat="1" ht="15">
      <c r="B211" s="169" t="s">
        <v>1454</v>
      </c>
      <c r="C211" s="87" t="s">
        <v>319</v>
      </c>
      <c r="D211" s="62" t="s">
        <v>320</v>
      </c>
      <c r="E211" s="85" t="s">
        <v>307</v>
      </c>
      <c r="F211" s="62" t="s">
        <v>891</v>
      </c>
      <c r="G211" s="62"/>
      <c r="H211" s="62">
        <v>8</v>
      </c>
      <c r="I211" s="85" t="s">
        <v>296</v>
      </c>
      <c r="J211" s="66">
        <v>93</v>
      </c>
      <c r="K211" s="67"/>
      <c r="L211" s="68"/>
      <c r="M211" s="69">
        <v>170</v>
      </c>
      <c r="N211" s="70"/>
      <c r="O211" s="71"/>
      <c r="P211" s="72">
        <f t="shared" si="19"/>
        <v>93</v>
      </c>
      <c r="Q211" s="72">
        <f t="shared" si="20"/>
        <v>744</v>
      </c>
      <c r="R211" s="72">
        <f t="shared" si="21"/>
        <v>145</v>
      </c>
      <c r="S211" s="72">
        <f t="shared" si="22"/>
        <v>1160</v>
      </c>
      <c r="T211" s="73">
        <v>0.18</v>
      </c>
      <c r="U211" s="164" t="s">
        <v>286</v>
      </c>
      <c r="V211" s="164">
        <f t="shared" si="18"/>
        <v>171.1</v>
      </c>
    </row>
    <row r="212" spans="2:23" s="74" customFormat="1" ht="28.5">
      <c r="B212" s="169" t="s">
        <v>1455</v>
      </c>
      <c r="C212" s="87" t="s">
        <v>322</v>
      </c>
      <c r="D212" s="62" t="s">
        <v>323</v>
      </c>
      <c r="E212" s="85" t="s">
        <v>307</v>
      </c>
      <c r="F212" s="62" t="s">
        <v>891</v>
      </c>
      <c r="G212" s="62"/>
      <c r="H212" s="62">
        <v>16</v>
      </c>
      <c r="I212" s="85" t="s">
        <v>296</v>
      </c>
      <c r="J212" s="66">
        <v>98</v>
      </c>
      <c r="K212" s="67"/>
      <c r="L212" s="68"/>
      <c r="M212" s="69">
        <v>179</v>
      </c>
      <c r="N212" s="70"/>
      <c r="O212" s="71"/>
      <c r="P212" s="72">
        <f t="shared" si="19"/>
        <v>98</v>
      </c>
      <c r="Q212" s="72">
        <f t="shared" si="20"/>
        <v>1568</v>
      </c>
      <c r="R212" s="72">
        <f t="shared" si="21"/>
        <v>152</v>
      </c>
      <c r="S212" s="72">
        <f t="shared" si="22"/>
        <v>2432</v>
      </c>
      <c r="T212" s="73">
        <v>0.18</v>
      </c>
      <c r="U212" s="164" t="s">
        <v>289</v>
      </c>
      <c r="V212" s="164">
        <f t="shared" si="18"/>
        <v>179.35999999999999</v>
      </c>
    </row>
    <row r="213" spans="2:23" s="74" customFormat="1" ht="15">
      <c r="B213" s="169" t="s">
        <v>1456</v>
      </c>
      <c r="C213" s="87" t="s">
        <v>325</v>
      </c>
      <c r="D213" s="62" t="s">
        <v>326</v>
      </c>
      <c r="E213" s="85" t="s">
        <v>307</v>
      </c>
      <c r="F213" s="62" t="s">
        <v>891</v>
      </c>
      <c r="G213" s="62"/>
      <c r="H213" s="62">
        <v>8</v>
      </c>
      <c r="I213" s="85" t="s">
        <v>296</v>
      </c>
      <c r="J213" s="66">
        <v>22</v>
      </c>
      <c r="K213" s="67"/>
      <c r="L213" s="68"/>
      <c r="M213" s="69">
        <v>40</v>
      </c>
      <c r="N213" s="70"/>
      <c r="O213" s="71"/>
      <c r="P213" s="72">
        <f t="shared" si="19"/>
        <v>22</v>
      </c>
      <c r="Q213" s="72">
        <f t="shared" si="20"/>
        <v>176</v>
      </c>
      <c r="R213" s="72">
        <f t="shared" si="21"/>
        <v>34</v>
      </c>
      <c r="S213" s="72">
        <f t="shared" si="22"/>
        <v>272</v>
      </c>
      <c r="T213" s="73">
        <v>0.18</v>
      </c>
      <c r="U213" s="164" t="s">
        <v>289</v>
      </c>
      <c r="V213" s="164">
        <f t="shared" si="18"/>
        <v>40.119999999999997</v>
      </c>
    </row>
    <row r="214" spans="2:23" s="74" customFormat="1" ht="15">
      <c r="B214" s="169"/>
      <c r="C214" s="62" t="s">
        <v>396</v>
      </c>
      <c r="D214" s="62"/>
      <c r="E214" s="85"/>
      <c r="F214" s="62"/>
      <c r="G214" s="62"/>
      <c r="H214" s="62"/>
      <c r="I214" s="62"/>
      <c r="J214" s="66"/>
      <c r="K214" s="67"/>
      <c r="L214" s="68"/>
      <c r="M214" s="69"/>
      <c r="N214" s="70"/>
      <c r="O214" s="71"/>
      <c r="P214" s="72">
        <f t="shared" si="19"/>
        <v>0</v>
      </c>
      <c r="Q214" s="72">
        <f t="shared" si="20"/>
        <v>0</v>
      </c>
      <c r="R214" s="72">
        <f t="shared" si="21"/>
        <v>0</v>
      </c>
      <c r="S214" s="72">
        <f t="shared" si="22"/>
        <v>0</v>
      </c>
      <c r="T214" s="73">
        <v>0.18</v>
      </c>
      <c r="U214" s="165"/>
      <c r="V214" s="164">
        <f t="shared" si="18"/>
        <v>0</v>
      </c>
    </row>
    <row r="215" spans="2:23" s="74" customFormat="1" ht="15">
      <c r="B215" s="169" t="s">
        <v>1457</v>
      </c>
      <c r="C215" s="87" t="s">
        <v>397</v>
      </c>
      <c r="D215" s="62" t="s">
        <v>398</v>
      </c>
      <c r="E215" s="85" t="s">
        <v>573</v>
      </c>
      <c r="F215" s="62" t="s">
        <v>916</v>
      </c>
      <c r="G215" s="62"/>
      <c r="H215" s="62">
        <v>1</v>
      </c>
      <c r="I215" s="62" t="s">
        <v>1706</v>
      </c>
      <c r="J215" s="66">
        <v>23780</v>
      </c>
      <c r="K215" s="67"/>
      <c r="L215" s="68"/>
      <c r="M215" s="69">
        <v>29000</v>
      </c>
      <c r="N215" s="70"/>
      <c r="O215" s="71"/>
      <c r="P215" s="72">
        <f t="shared" si="19"/>
        <v>23780</v>
      </c>
      <c r="Q215" s="72">
        <f t="shared" si="20"/>
        <v>23780</v>
      </c>
      <c r="R215" s="72">
        <f t="shared" si="21"/>
        <v>24577</v>
      </c>
      <c r="S215" s="72">
        <f t="shared" si="22"/>
        <v>24577</v>
      </c>
      <c r="T215" s="73">
        <v>0.18</v>
      </c>
      <c r="U215" s="164" t="s">
        <v>291</v>
      </c>
      <c r="V215" s="164">
        <f t="shared" si="18"/>
        <v>29000.859999999997</v>
      </c>
    </row>
    <row r="216" spans="2:23" s="74" customFormat="1" ht="30">
      <c r="B216" s="169" t="s">
        <v>1458</v>
      </c>
      <c r="C216" s="86" t="s">
        <v>345</v>
      </c>
      <c r="D216" s="85" t="s">
        <v>346</v>
      </c>
      <c r="E216" s="85" t="s">
        <v>573</v>
      </c>
      <c r="F216" s="62" t="s">
        <v>891</v>
      </c>
      <c r="G216" s="62"/>
      <c r="H216" s="62">
        <v>1</v>
      </c>
      <c r="I216" s="62" t="s">
        <v>1706</v>
      </c>
      <c r="J216" s="66">
        <v>811.8</v>
      </c>
      <c r="K216" s="67"/>
      <c r="L216" s="68"/>
      <c r="M216" s="69">
        <v>990</v>
      </c>
      <c r="N216" s="70"/>
      <c r="O216" s="71"/>
      <c r="P216" s="72">
        <f t="shared" si="19"/>
        <v>811.8</v>
      </c>
      <c r="Q216" s="72">
        <f t="shared" si="20"/>
        <v>811.8</v>
      </c>
      <c r="R216" s="72">
        <f t="shared" si="21"/>
        <v>839</v>
      </c>
      <c r="S216" s="72">
        <f t="shared" si="22"/>
        <v>839</v>
      </c>
      <c r="T216" s="73">
        <v>0.18</v>
      </c>
      <c r="U216" s="164" t="s">
        <v>287</v>
      </c>
      <c r="V216" s="164">
        <f t="shared" si="18"/>
        <v>990.02</v>
      </c>
    </row>
    <row r="217" spans="2:23" s="74" customFormat="1" ht="15">
      <c r="B217" s="169" t="s">
        <v>1459</v>
      </c>
      <c r="C217" s="86" t="s">
        <v>399</v>
      </c>
      <c r="D217" s="85" t="s">
        <v>400</v>
      </c>
      <c r="E217" s="85" t="s">
        <v>573</v>
      </c>
      <c r="F217" s="62" t="s">
        <v>891</v>
      </c>
      <c r="G217" s="62"/>
      <c r="H217" s="62">
        <v>1</v>
      </c>
      <c r="I217" s="62" t="s">
        <v>1706</v>
      </c>
      <c r="J217" s="66">
        <v>1385.8</v>
      </c>
      <c r="K217" s="67"/>
      <c r="L217" s="68"/>
      <c r="M217" s="69">
        <v>1690</v>
      </c>
      <c r="N217" s="70"/>
      <c r="O217" s="71"/>
      <c r="P217" s="72">
        <f t="shared" si="19"/>
        <v>1385.8</v>
      </c>
      <c r="Q217" s="72">
        <f t="shared" si="20"/>
        <v>1385.8</v>
      </c>
      <c r="R217" s="72">
        <f t="shared" si="21"/>
        <v>1433</v>
      </c>
      <c r="S217" s="72">
        <f t="shared" si="22"/>
        <v>1433</v>
      </c>
      <c r="T217" s="73">
        <v>0.18</v>
      </c>
      <c r="U217" s="164" t="s">
        <v>287</v>
      </c>
      <c r="V217" s="164">
        <f t="shared" si="18"/>
        <v>1690.9399999999998</v>
      </c>
    </row>
    <row r="218" spans="2:23" s="74" customFormat="1" ht="15">
      <c r="B218" s="169" t="s">
        <v>1460</v>
      </c>
      <c r="C218" s="87" t="s">
        <v>401</v>
      </c>
      <c r="D218" s="62" t="s">
        <v>402</v>
      </c>
      <c r="E218" s="85" t="s">
        <v>573</v>
      </c>
      <c r="F218" s="62" t="s">
        <v>891</v>
      </c>
      <c r="G218" s="62"/>
      <c r="H218" s="62">
        <v>2</v>
      </c>
      <c r="I218" s="62" t="s">
        <v>1706</v>
      </c>
      <c r="J218" s="66">
        <v>344.4</v>
      </c>
      <c r="K218" s="67"/>
      <c r="L218" s="68"/>
      <c r="M218" s="69">
        <v>420</v>
      </c>
      <c r="N218" s="70"/>
      <c r="O218" s="71"/>
      <c r="P218" s="72">
        <f t="shared" si="19"/>
        <v>344.4</v>
      </c>
      <c r="Q218" s="72">
        <f t="shared" si="20"/>
        <v>688.8</v>
      </c>
      <c r="R218" s="72">
        <f t="shared" si="21"/>
        <v>356</v>
      </c>
      <c r="S218" s="72">
        <f t="shared" si="22"/>
        <v>712</v>
      </c>
      <c r="T218" s="73">
        <v>0.18</v>
      </c>
      <c r="U218" s="164" t="s">
        <v>287</v>
      </c>
      <c r="V218" s="164">
        <f t="shared" si="18"/>
        <v>420.08</v>
      </c>
    </row>
    <row r="219" spans="2:23" s="74" customFormat="1" ht="15">
      <c r="B219" s="169" t="s">
        <v>1461</v>
      </c>
      <c r="C219" s="87" t="s">
        <v>403</v>
      </c>
      <c r="D219" s="62" t="s">
        <v>687</v>
      </c>
      <c r="E219" s="85" t="s">
        <v>573</v>
      </c>
      <c r="F219" s="62" t="s">
        <v>891</v>
      </c>
      <c r="G219" s="62"/>
      <c r="H219" s="62">
        <v>1</v>
      </c>
      <c r="I219" s="62" t="s">
        <v>1706</v>
      </c>
      <c r="J219" s="66">
        <v>844.6</v>
      </c>
      <c r="K219" s="67"/>
      <c r="L219" s="68"/>
      <c r="M219" s="69">
        <v>1030</v>
      </c>
      <c r="N219" s="70"/>
      <c r="O219" s="71"/>
      <c r="P219" s="72">
        <f t="shared" si="19"/>
        <v>844.6</v>
      </c>
      <c r="Q219" s="72">
        <f t="shared" si="20"/>
        <v>844.6</v>
      </c>
      <c r="R219" s="72">
        <f t="shared" si="21"/>
        <v>873</v>
      </c>
      <c r="S219" s="72">
        <f t="shared" si="22"/>
        <v>873</v>
      </c>
      <c r="T219" s="73">
        <v>0.18</v>
      </c>
      <c r="U219" s="164" t="s">
        <v>287</v>
      </c>
      <c r="V219" s="164">
        <f t="shared" si="18"/>
        <v>1030.1399999999999</v>
      </c>
    </row>
    <row r="220" spans="2:23" s="74" customFormat="1" ht="28.5">
      <c r="B220" s="169" t="s">
        <v>1463</v>
      </c>
      <c r="C220" s="87" t="s">
        <v>404</v>
      </c>
      <c r="D220" s="62" t="s">
        <v>689</v>
      </c>
      <c r="E220" s="85" t="s">
        <v>573</v>
      </c>
      <c r="F220" s="62" t="s">
        <v>891</v>
      </c>
      <c r="G220" s="62"/>
      <c r="H220" s="62">
        <v>1</v>
      </c>
      <c r="I220" s="62" t="s">
        <v>1706</v>
      </c>
      <c r="J220" s="66">
        <v>410</v>
      </c>
      <c r="K220" s="67"/>
      <c r="L220" s="68"/>
      <c r="M220" s="69">
        <v>500</v>
      </c>
      <c r="N220" s="70"/>
      <c r="O220" s="71"/>
      <c r="P220" s="72">
        <f t="shared" si="19"/>
        <v>410</v>
      </c>
      <c r="Q220" s="72">
        <f t="shared" si="20"/>
        <v>410</v>
      </c>
      <c r="R220" s="72">
        <f t="shared" si="21"/>
        <v>424</v>
      </c>
      <c r="S220" s="72">
        <f t="shared" si="22"/>
        <v>424</v>
      </c>
      <c r="T220" s="73">
        <v>0.18</v>
      </c>
      <c r="U220" s="164" t="s">
        <v>291</v>
      </c>
      <c r="V220" s="164">
        <f t="shared" si="18"/>
        <v>500.32</v>
      </c>
      <c r="W220" s="74">
        <v>551</v>
      </c>
    </row>
    <row r="221" spans="2:23" s="74" customFormat="1" ht="15">
      <c r="B221" s="169"/>
      <c r="C221" s="62" t="s">
        <v>649</v>
      </c>
      <c r="D221" s="62"/>
      <c r="E221" s="85"/>
      <c r="F221" s="62"/>
      <c r="G221" s="62"/>
      <c r="H221" s="62"/>
      <c r="I221" s="62"/>
      <c r="J221" s="66"/>
      <c r="K221" s="67"/>
      <c r="L221" s="68"/>
      <c r="M221" s="69"/>
      <c r="N221" s="70"/>
      <c r="O221" s="71"/>
      <c r="P221" s="72">
        <f t="shared" si="19"/>
        <v>0</v>
      </c>
      <c r="Q221" s="72">
        <f t="shared" si="20"/>
        <v>0</v>
      </c>
      <c r="R221" s="72">
        <f t="shared" si="21"/>
        <v>0</v>
      </c>
      <c r="S221" s="72">
        <f t="shared" si="22"/>
        <v>0</v>
      </c>
      <c r="T221" s="73">
        <v>0.18</v>
      </c>
      <c r="U221" s="164"/>
      <c r="V221" s="164">
        <f t="shared" si="18"/>
        <v>0</v>
      </c>
    </row>
    <row r="222" spans="2:23" s="74" customFormat="1" ht="28.5">
      <c r="B222" s="169" t="s">
        <v>1464</v>
      </c>
      <c r="C222" s="87" t="s">
        <v>370</v>
      </c>
      <c r="D222" s="62" t="s">
        <v>371</v>
      </c>
      <c r="E222" s="85" t="s">
        <v>1261</v>
      </c>
      <c r="F222" s="62" t="s">
        <v>891</v>
      </c>
      <c r="G222" s="62"/>
      <c r="H222" s="62">
        <v>16</v>
      </c>
      <c r="I222" s="62" t="s">
        <v>907</v>
      </c>
      <c r="J222" s="66">
        <f>M222*0.743</f>
        <v>1.6717500000000001</v>
      </c>
      <c r="K222" s="67"/>
      <c r="L222" s="68"/>
      <c r="M222" s="69">
        <v>2.25</v>
      </c>
      <c r="N222" s="70"/>
      <c r="O222" s="71"/>
      <c r="P222" s="72">
        <f t="shared" si="19"/>
        <v>1.6717500000000001</v>
      </c>
      <c r="Q222" s="72">
        <f t="shared" si="20"/>
        <v>26.748000000000001</v>
      </c>
      <c r="R222" s="72">
        <f t="shared" si="21"/>
        <v>2</v>
      </c>
      <c r="S222" s="72">
        <f t="shared" si="22"/>
        <v>32</v>
      </c>
      <c r="T222" s="73">
        <v>0.18</v>
      </c>
      <c r="U222" s="165" t="s">
        <v>289</v>
      </c>
      <c r="V222" s="164">
        <f t="shared" si="18"/>
        <v>2.36</v>
      </c>
    </row>
    <row r="223" spans="2:23" s="74" customFormat="1" ht="28.5">
      <c r="B223" s="169" t="s">
        <v>1466</v>
      </c>
      <c r="C223" s="87" t="s">
        <v>375</v>
      </c>
      <c r="D223" s="62">
        <v>9192025</v>
      </c>
      <c r="E223" s="85" t="s">
        <v>1261</v>
      </c>
      <c r="F223" s="62" t="s">
        <v>1805</v>
      </c>
      <c r="G223" s="62"/>
      <c r="H223" s="62">
        <v>420</v>
      </c>
      <c r="I223" s="62" t="s">
        <v>907</v>
      </c>
      <c r="J223" s="66">
        <f>M223*0.743</f>
        <v>6.9693400000000008</v>
      </c>
      <c r="K223" s="67"/>
      <c r="L223" s="68"/>
      <c r="M223" s="69">
        <v>9.3800000000000008</v>
      </c>
      <c r="N223" s="70"/>
      <c r="O223" s="71"/>
      <c r="P223" s="72">
        <f t="shared" si="19"/>
        <v>6.9693400000000008</v>
      </c>
      <c r="Q223" s="72">
        <f t="shared" si="20"/>
        <v>2927.1228000000001</v>
      </c>
      <c r="R223" s="72">
        <f t="shared" si="21"/>
        <v>8</v>
      </c>
      <c r="S223" s="72">
        <f t="shared" si="22"/>
        <v>3360</v>
      </c>
      <c r="T223" s="73">
        <v>0.18</v>
      </c>
      <c r="U223" s="165" t="s">
        <v>289</v>
      </c>
      <c r="V223" s="164">
        <f t="shared" si="18"/>
        <v>9.44</v>
      </c>
    </row>
    <row r="224" spans="2:23" s="74" customFormat="1" ht="15">
      <c r="B224" s="169" t="s">
        <v>1467</v>
      </c>
      <c r="C224" s="87" t="s">
        <v>377</v>
      </c>
      <c r="D224" s="62">
        <v>51020</v>
      </c>
      <c r="E224" s="85" t="s">
        <v>1261</v>
      </c>
      <c r="F224" s="62" t="s">
        <v>891</v>
      </c>
      <c r="G224" s="62"/>
      <c r="H224" s="62">
        <v>840</v>
      </c>
      <c r="I224" s="62" t="s">
        <v>907</v>
      </c>
      <c r="J224" s="66">
        <f>M224*0.743</f>
        <v>1.6197400000000002</v>
      </c>
      <c r="K224" s="67"/>
      <c r="L224" s="68"/>
      <c r="M224" s="69">
        <v>2.1800000000000002</v>
      </c>
      <c r="N224" s="70"/>
      <c r="O224" s="71"/>
      <c r="P224" s="72">
        <f t="shared" si="19"/>
        <v>1.6197400000000002</v>
      </c>
      <c r="Q224" s="72">
        <f t="shared" si="20"/>
        <v>1360.5816000000002</v>
      </c>
      <c r="R224" s="72">
        <f t="shared" si="21"/>
        <v>2</v>
      </c>
      <c r="S224" s="72">
        <f t="shared" si="22"/>
        <v>1680</v>
      </c>
      <c r="T224" s="73">
        <v>0.18</v>
      </c>
      <c r="U224" s="165" t="s">
        <v>289</v>
      </c>
      <c r="V224" s="164">
        <f t="shared" si="18"/>
        <v>2.36</v>
      </c>
    </row>
    <row r="225" spans="2:23" s="74" customFormat="1" ht="15">
      <c r="B225" s="168" t="s">
        <v>1468</v>
      </c>
      <c r="C225" s="86" t="s">
        <v>379</v>
      </c>
      <c r="D225" s="62" t="s">
        <v>299</v>
      </c>
      <c r="E225" s="85" t="s">
        <v>1261</v>
      </c>
      <c r="F225" s="85" t="s">
        <v>891</v>
      </c>
      <c r="G225" s="85"/>
      <c r="H225" s="85">
        <v>8</v>
      </c>
      <c r="I225" s="62" t="s">
        <v>907</v>
      </c>
      <c r="J225" s="66">
        <f>M225*0.743</f>
        <v>37.878139999999995</v>
      </c>
      <c r="K225" s="67"/>
      <c r="L225" s="68"/>
      <c r="M225" s="69">
        <v>50.98</v>
      </c>
      <c r="N225" s="70"/>
      <c r="O225" s="71"/>
      <c r="P225" s="72">
        <f t="shared" si="19"/>
        <v>37.878139999999995</v>
      </c>
      <c r="Q225" s="72">
        <f t="shared" si="20"/>
        <v>303.02511999999996</v>
      </c>
      <c r="R225" s="72">
        <f t="shared" si="21"/>
        <v>44</v>
      </c>
      <c r="S225" s="72">
        <f t="shared" si="22"/>
        <v>352</v>
      </c>
      <c r="T225" s="73">
        <v>0.18</v>
      </c>
      <c r="U225" s="165" t="s">
        <v>289</v>
      </c>
      <c r="V225" s="164">
        <f t="shared" si="18"/>
        <v>51.919999999999995</v>
      </c>
    </row>
    <row r="226" spans="2:23" s="74" customFormat="1" ht="15">
      <c r="B226" s="169" t="s">
        <v>1469</v>
      </c>
      <c r="C226" s="87" t="s">
        <v>381</v>
      </c>
      <c r="D226" s="62" t="s">
        <v>382</v>
      </c>
      <c r="E226" s="85" t="s">
        <v>383</v>
      </c>
      <c r="F226" s="62" t="s">
        <v>912</v>
      </c>
      <c r="G226" s="62"/>
      <c r="H226" s="62">
        <v>1</v>
      </c>
      <c r="I226" s="62" t="s">
        <v>1735</v>
      </c>
      <c r="J226" s="66">
        <v>114.49</v>
      </c>
      <c r="K226" s="67"/>
      <c r="L226" s="68"/>
      <c r="M226" s="69"/>
      <c r="N226" s="70"/>
      <c r="O226" s="71"/>
      <c r="P226" s="72">
        <f t="shared" si="19"/>
        <v>114.49</v>
      </c>
      <c r="Q226" s="72">
        <f t="shared" si="20"/>
        <v>114.49</v>
      </c>
      <c r="R226" s="72">
        <f t="shared" si="21"/>
        <v>126</v>
      </c>
      <c r="S226" s="72">
        <f t="shared" si="22"/>
        <v>126</v>
      </c>
      <c r="T226" s="73">
        <v>0.18</v>
      </c>
      <c r="U226" s="165" t="s">
        <v>288</v>
      </c>
      <c r="V226" s="164">
        <f t="shared" si="18"/>
        <v>148.67999999999998</v>
      </c>
    </row>
    <row r="227" spans="2:23" s="74" customFormat="1" ht="15">
      <c r="B227" s="169" t="s">
        <v>1470</v>
      </c>
      <c r="C227" s="87" t="s">
        <v>386</v>
      </c>
      <c r="D227" s="62" t="s">
        <v>387</v>
      </c>
      <c r="E227" s="85" t="s">
        <v>383</v>
      </c>
      <c r="F227" s="62" t="s">
        <v>912</v>
      </c>
      <c r="G227" s="62"/>
      <c r="H227" s="62">
        <v>1</v>
      </c>
      <c r="I227" s="62" t="s">
        <v>1735</v>
      </c>
      <c r="J227" s="66">
        <v>74.42</v>
      </c>
      <c r="K227" s="67"/>
      <c r="L227" s="68"/>
      <c r="M227" s="69"/>
      <c r="N227" s="70"/>
      <c r="O227" s="71"/>
      <c r="P227" s="72">
        <f t="shared" si="19"/>
        <v>74.42</v>
      </c>
      <c r="Q227" s="72">
        <f t="shared" si="20"/>
        <v>74.42</v>
      </c>
      <c r="R227" s="72">
        <f t="shared" si="21"/>
        <v>82</v>
      </c>
      <c r="S227" s="72">
        <f t="shared" si="22"/>
        <v>82</v>
      </c>
      <c r="T227" s="73">
        <v>0.18</v>
      </c>
      <c r="U227" s="165" t="s">
        <v>288</v>
      </c>
      <c r="V227" s="164">
        <f t="shared" si="18"/>
        <v>96.759999999999991</v>
      </c>
    </row>
    <row r="228" spans="2:23" s="74" customFormat="1" ht="15">
      <c r="B228" s="169" t="s">
        <v>1471</v>
      </c>
      <c r="C228" s="87" t="s">
        <v>389</v>
      </c>
      <c r="D228" s="62" t="s">
        <v>390</v>
      </c>
      <c r="E228" s="85" t="s">
        <v>383</v>
      </c>
      <c r="F228" s="62" t="s">
        <v>912</v>
      </c>
      <c r="G228" s="62"/>
      <c r="H228" s="62">
        <v>1</v>
      </c>
      <c r="I228" s="62" t="s">
        <v>1735</v>
      </c>
      <c r="J228" s="66">
        <v>54.03</v>
      </c>
      <c r="K228" s="67"/>
      <c r="L228" s="68"/>
      <c r="M228" s="69"/>
      <c r="N228" s="70"/>
      <c r="O228" s="71"/>
      <c r="P228" s="72">
        <f t="shared" si="19"/>
        <v>54.03</v>
      </c>
      <c r="Q228" s="72">
        <f t="shared" si="20"/>
        <v>54.03</v>
      </c>
      <c r="R228" s="72">
        <f t="shared" si="21"/>
        <v>60</v>
      </c>
      <c r="S228" s="72">
        <f t="shared" si="22"/>
        <v>60</v>
      </c>
      <c r="T228" s="73">
        <v>0.18</v>
      </c>
      <c r="U228" s="165" t="s">
        <v>288</v>
      </c>
      <c r="V228" s="164">
        <f t="shared" si="18"/>
        <v>70.8</v>
      </c>
    </row>
    <row r="229" spans="2:23" s="74" customFormat="1" ht="15">
      <c r="B229" s="169" t="s">
        <v>1472</v>
      </c>
      <c r="C229" s="87" t="s">
        <v>392</v>
      </c>
      <c r="D229" s="62" t="s">
        <v>393</v>
      </c>
      <c r="E229" s="85" t="s">
        <v>394</v>
      </c>
      <c r="F229" s="62" t="s">
        <v>891</v>
      </c>
      <c r="G229" s="62"/>
      <c r="H229" s="62">
        <v>1</v>
      </c>
      <c r="I229" s="62" t="s">
        <v>1735</v>
      </c>
      <c r="J229" s="66">
        <v>566.4</v>
      </c>
      <c r="K229" s="67"/>
      <c r="L229" s="68"/>
      <c r="M229" s="69"/>
      <c r="N229" s="70"/>
      <c r="O229" s="71"/>
      <c r="P229" s="72">
        <f t="shared" si="19"/>
        <v>566.4</v>
      </c>
      <c r="Q229" s="72">
        <f t="shared" si="20"/>
        <v>566.4</v>
      </c>
      <c r="R229" s="72">
        <f t="shared" si="21"/>
        <v>624</v>
      </c>
      <c r="S229" s="72">
        <f t="shared" si="22"/>
        <v>624</v>
      </c>
      <c r="T229" s="73">
        <v>0.18</v>
      </c>
      <c r="U229" s="165" t="s">
        <v>288</v>
      </c>
      <c r="V229" s="164">
        <f t="shared" si="18"/>
        <v>736.31999999999994</v>
      </c>
    </row>
    <row r="230" spans="2:23" s="74" customFormat="1" ht="15">
      <c r="B230" s="169"/>
      <c r="C230" s="62" t="s">
        <v>412</v>
      </c>
      <c r="D230" s="62"/>
      <c r="E230" s="85"/>
      <c r="F230" s="62"/>
      <c r="G230" s="62"/>
      <c r="H230" s="62"/>
      <c r="I230" s="85"/>
      <c r="J230" s="66"/>
      <c r="K230" s="67"/>
      <c r="L230" s="68"/>
      <c r="M230" s="69"/>
      <c r="N230" s="70"/>
      <c r="O230" s="71"/>
      <c r="P230" s="72">
        <f t="shared" si="19"/>
        <v>0</v>
      </c>
      <c r="Q230" s="72">
        <f t="shared" si="20"/>
        <v>0</v>
      </c>
      <c r="R230" s="72">
        <f t="shared" si="21"/>
        <v>0</v>
      </c>
      <c r="S230" s="72">
        <f t="shared" si="22"/>
        <v>0</v>
      </c>
      <c r="T230" s="73">
        <v>0.18</v>
      </c>
      <c r="U230" s="164"/>
      <c r="V230" s="164">
        <f t="shared" si="18"/>
        <v>0</v>
      </c>
    </row>
    <row r="231" spans="2:23" s="74" customFormat="1" ht="15">
      <c r="B231" s="169"/>
      <c r="C231" s="62" t="s">
        <v>301</v>
      </c>
      <c r="D231" s="62"/>
      <c r="E231" s="85"/>
      <c r="F231" s="62"/>
      <c r="G231" s="62"/>
      <c r="H231" s="62"/>
      <c r="I231" s="62"/>
      <c r="J231" s="66"/>
      <c r="K231" s="67"/>
      <c r="L231" s="68"/>
      <c r="M231" s="69"/>
      <c r="N231" s="70"/>
      <c r="O231" s="71"/>
      <c r="P231" s="72">
        <f t="shared" si="19"/>
        <v>0</v>
      </c>
      <c r="Q231" s="72">
        <f t="shared" si="20"/>
        <v>0</v>
      </c>
      <c r="R231" s="72">
        <f t="shared" si="21"/>
        <v>0</v>
      </c>
      <c r="S231" s="72">
        <f t="shared" si="22"/>
        <v>0</v>
      </c>
      <c r="T231" s="73">
        <v>0.18</v>
      </c>
      <c r="U231" s="165"/>
      <c r="V231" s="164">
        <f t="shared" si="18"/>
        <v>0</v>
      </c>
    </row>
    <row r="232" spans="2:23" s="74" customFormat="1" ht="28.5">
      <c r="B232" s="169" t="s">
        <v>1448</v>
      </c>
      <c r="C232" s="87" t="s">
        <v>303</v>
      </c>
      <c r="D232" s="62" t="s">
        <v>304</v>
      </c>
      <c r="E232" s="85" t="s">
        <v>1808</v>
      </c>
      <c r="F232" s="62" t="s">
        <v>1359</v>
      </c>
      <c r="G232" s="62"/>
      <c r="H232" s="62">
        <v>0.66</v>
      </c>
      <c r="I232" s="85" t="s">
        <v>1808</v>
      </c>
      <c r="J232" s="66">
        <f>M232*0.83</f>
        <v>29972.129999999997</v>
      </c>
      <c r="K232" s="67"/>
      <c r="L232" s="68"/>
      <c r="M232" s="69">
        <v>36111</v>
      </c>
      <c r="N232" s="70"/>
      <c r="O232" s="71"/>
      <c r="P232" s="72">
        <f t="shared" si="19"/>
        <v>29972.129999999997</v>
      </c>
      <c r="Q232" s="72">
        <f t="shared" si="20"/>
        <v>19781.605799999998</v>
      </c>
      <c r="R232" s="72">
        <f t="shared" si="21"/>
        <v>30603</v>
      </c>
      <c r="S232" s="72">
        <f t="shared" si="22"/>
        <v>20197.98</v>
      </c>
      <c r="T232" s="73">
        <v>0.18</v>
      </c>
      <c r="U232" s="165" t="s">
        <v>287</v>
      </c>
      <c r="V232" s="164">
        <f t="shared" si="18"/>
        <v>36111.54</v>
      </c>
    </row>
    <row r="233" spans="2:23" s="74" customFormat="1" ht="28.5">
      <c r="B233" s="169" t="s">
        <v>1449</v>
      </c>
      <c r="C233" s="87" t="s">
        <v>306</v>
      </c>
      <c r="D233" s="62" t="s">
        <v>702</v>
      </c>
      <c r="E233" s="85" t="s">
        <v>307</v>
      </c>
      <c r="F233" s="62" t="s">
        <v>891</v>
      </c>
      <c r="G233" s="62"/>
      <c r="H233" s="62">
        <v>1</v>
      </c>
      <c r="I233" s="85" t="s">
        <v>296</v>
      </c>
      <c r="J233" s="66">
        <v>2590</v>
      </c>
      <c r="K233" s="67"/>
      <c r="L233" s="68"/>
      <c r="M233" s="69">
        <v>4710</v>
      </c>
      <c r="N233" s="70"/>
      <c r="O233" s="71"/>
      <c r="P233" s="72">
        <f t="shared" si="19"/>
        <v>2590</v>
      </c>
      <c r="Q233" s="72">
        <f t="shared" si="20"/>
        <v>2590</v>
      </c>
      <c r="R233" s="72">
        <f t="shared" si="21"/>
        <v>3992</v>
      </c>
      <c r="S233" s="72">
        <f t="shared" si="22"/>
        <v>3992</v>
      </c>
      <c r="T233" s="73">
        <v>0.18</v>
      </c>
      <c r="U233" s="164" t="s">
        <v>286</v>
      </c>
      <c r="V233" s="164">
        <f t="shared" si="18"/>
        <v>4710.5599999999995</v>
      </c>
    </row>
    <row r="234" spans="2:23" s="74" customFormat="1" ht="30">
      <c r="B234" s="169" t="s">
        <v>1450</v>
      </c>
      <c r="C234" s="86" t="s">
        <v>309</v>
      </c>
      <c r="D234" s="85" t="s">
        <v>310</v>
      </c>
      <c r="E234" s="85" t="s">
        <v>307</v>
      </c>
      <c r="F234" s="62" t="s">
        <v>891</v>
      </c>
      <c r="G234" s="62"/>
      <c r="H234" s="62">
        <v>1</v>
      </c>
      <c r="I234" s="85" t="s">
        <v>296</v>
      </c>
      <c r="J234" s="66">
        <v>215</v>
      </c>
      <c r="K234" s="67"/>
      <c r="L234" s="68"/>
      <c r="M234" s="69">
        <v>391</v>
      </c>
      <c r="N234" s="70"/>
      <c r="O234" s="71"/>
      <c r="P234" s="72">
        <f t="shared" si="19"/>
        <v>215</v>
      </c>
      <c r="Q234" s="72">
        <f t="shared" si="20"/>
        <v>215</v>
      </c>
      <c r="R234" s="72">
        <f t="shared" si="21"/>
        <v>332</v>
      </c>
      <c r="S234" s="72">
        <f t="shared" si="22"/>
        <v>332</v>
      </c>
      <c r="T234" s="73">
        <v>0.18</v>
      </c>
      <c r="U234" s="164" t="s">
        <v>286</v>
      </c>
      <c r="V234" s="164">
        <f t="shared" si="18"/>
        <v>391.76</v>
      </c>
    </row>
    <row r="235" spans="2:23" s="74" customFormat="1" ht="30">
      <c r="B235" s="169" t="s">
        <v>1451</v>
      </c>
      <c r="C235" s="86" t="s">
        <v>312</v>
      </c>
      <c r="D235" s="85" t="s">
        <v>313</v>
      </c>
      <c r="E235" s="85" t="s">
        <v>307</v>
      </c>
      <c r="F235" s="62" t="s">
        <v>891</v>
      </c>
      <c r="G235" s="62"/>
      <c r="H235" s="62">
        <v>7</v>
      </c>
      <c r="I235" s="85" t="s">
        <v>296</v>
      </c>
      <c r="J235" s="66">
        <v>135</v>
      </c>
      <c r="K235" s="67"/>
      <c r="L235" s="68"/>
      <c r="M235" s="69">
        <v>246</v>
      </c>
      <c r="N235" s="70"/>
      <c r="O235" s="71"/>
      <c r="P235" s="72">
        <f t="shared" si="19"/>
        <v>135</v>
      </c>
      <c r="Q235" s="72">
        <f t="shared" si="20"/>
        <v>945</v>
      </c>
      <c r="R235" s="72">
        <f t="shared" si="21"/>
        <v>209</v>
      </c>
      <c r="S235" s="72">
        <f t="shared" si="22"/>
        <v>1463</v>
      </c>
      <c r="T235" s="73">
        <v>0.18</v>
      </c>
      <c r="U235" s="164" t="s">
        <v>286</v>
      </c>
      <c r="V235" s="164">
        <f t="shared" si="18"/>
        <v>246.61999999999998</v>
      </c>
    </row>
    <row r="236" spans="2:23" s="74" customFormat="1" ht="15">
      <c r="B236" s="169" t="s">
        <v>1452</v>
      </c>
      <c r="C236" s="87" t="s">
        <v>315</v>
      </c>
      <c r="D236" s="62" t="s">
        <v>719</v>
      </c>
      <c r="E236" s="85" t="s">
        <v>307</v>
      </c>
      <c r="F236" s="62" t="s">
        <v>891</v>
      </c>
      <c r="G236" s="62"/>
      <c r="H236" s="62">
        <v>2</v>
      </c>
      <c r="I236" s="85" t="s">
        <v>296</v>
      </c>
      <c r="J236" s="66">
        <v>105</v>
      </c>
      <c r="K236" s="67"/>
      <c r="L236" s="68"/>
      <c r="M236" s="69">
        <v>191</v>
      </c>
      <c r="N236" s="70"/>
      <c r="O236" s="71"/>
      <c r="P236" s="72">
        <f t="shared" si="19"/>
        <v>105</v>
      </c>
      <c r="Q236" s="72">
        <f t="shared" si="20"/>
        <v>210</v>
      </c>
      <c r="R236" s="72">
        <f t="shared" si="21"/>
        <v>162</v>
      </c>
      <c r="S236" s="72">
        <f t="shared" si="22"/>
        <v>324</v>
      </c>
      <c r="T236" s="73">
        <v>0.18</v>
      </c>
      <c r="U236" s="164" t="s">
        <v>286</v>
      </c>
      <c r="V236" s="164">
        <f t="shared" si="18"/>
        <v>191.16</v>
      </c>
    </row>
    <row r="237" spans="2:23" s="74" customFormat="1" ht="15">
      <c r="B237" s="169" t="s">
        <v>1453</v>
      </c>
      <c r="C237" s="87" t="s">
        <v>317</v>
      </c>
      <c r="D237" s="62" t="s">
        <v>717</v>
      </c>
      <c r="E237" s="62" t="s">
        <v>307</v>
      </c>
      <c r="F237" s="62" t="s">
        <v>891</v>
      </c>
      <c r="G237" s="62"/>
      <c r="H237" s="62">
        <v>8</v>
      </c>
      <c r="I237" s="85" t="s">
        <v>296</v>
      </c>
      <c r="J237" s="66">
        <v>65</v>
      </c>
      <c r="K237" s="67"/>
      <c r="L237" s="68"/>
      <c r="M237" s="69">
        <v>120</v>
      </c>
      <c r="N237" s="70"/>
      <c r="O237" s="71"/>
      <c r="P237" s="72">
        <f t="shared" si="19"/>
        <v>65</v>
      </c>
      <c r="Q237" s="72">
        <f t="shared" si="20"/>
        <v>520</v>
      </c>
      <c r="R237" s="72">
        <f t="shared" si="21"/>
        <v>102</v>
      </c>
      <c r="S237" s="72">
        <f t="shared" si="22"/>
        <v>816</v>
      </c>
      <c r="T237" s="73">
        <v>0.18</v>
      </c>
      <c r="U237" s="164" t="s">
        <v>286</v>
      </c>
      <c r="V237" s="164">
        <f t="shared" si="18"/>
        <v>120.36</v>
      </c>
    </row>
    <row r="238" spans="2:23" s="74" customFormat="1" ht="15">
      <c r="B238" s="169" t="s">
        <v>1454</v>
      </c>
      <c r="C238" s="87" t="s">
        <v>319</v>
      </c>
      <c r="D238" s="62" t="s">
        <v>320</v>
      </c>
      <c r="E238" s="85" t="s">
        <v>307</v>
      </c>
      <c r="F238" s="62" t="s">
        <v>891</v>
      </c>
      <c r="G238" s="62"/>
      <c r="H238" s="62">
        <v>7</v>
      </c>
      <c r="I238" s="85" t="s">
        <v>296</v>
      </c>
      <c r="J238" s="66">
        <v>93</v>
      </c>
      <c r="K238" s="67"/>
      <c r="L238" s="68"/>
      <c r="M238" s="69">
        <v>170</v>
      </c>
      <c r="N238" s="70"/>
      <c r="O238" s="71"/>
      <c r="P238" s="72">
        <f t="shared" si="19"/>
        <v>93</v>
      </c>
      <c r="Q238" s="72">
        <f t="shared" si="20"/>
        <v>651</v>
      </c>
      <c r="R238" s="72">
        <f t="shared" si="21"/>
        <v>145</v>
      </c>
      <c r="S238" s="72">
        <f t="shared" si="22"/>
        <v>1015</v>
      </c>
      <c r="T238" s="73">
        <v>0.18</v>
      </c>
      <c r="U238" s="164" t="s">
        <v>286</v>
      </c>
      <c r="V238" s="164">
        <f t="shared" si="18"/>
        <v>171.1</v>
      </c>
      <c r="W238" s="74">
        <v>551</v>
      </c>
    </row>
    <row r="239" spans="2:23" s="74" customFormat="1" ht="28.5">
      <c r="B239" s="169" t="s">
        <v>1455</v>
      </c>
      <c r="C239" s="87" t="s">
        <v>322</v>
      </c>
      <c r="D239" s="62" t="s">
        <v>323</v>
      </c>
      <c r="E239" s="85" t="s">
        <v>307</v>
      </c>
      <c r="F239" s="62" t="s">
        <v>891</v>
      </c>
      <c r="G239" s="62"/>
      <c r="H239" s="62">
        <v>14</v>
      </c>
      <c r="I239" s="85" t="s">
        <v>296</v>
      </c>
      <c r="J239" s="66">
        <v>98</v>
      </c>
      <c r="K239" s="67"/>
      <c r="L239" s="68"/>
      <c r="M239" s="69">
        <v>179</v>
      </c>
      <c r="N239" s="70"/>
      <c r="O239" s="71"/>
      <c r="P239" s="72">
        <f t="shared" si="19"/>
        <v>98</v>
      </c>
      <c r="Q239" s="72">
        <f t="shared" si="20"/>
        <v>1372</v>
      </c>
      <c r="R239" s="72">
        <f t="shared" si="21"/>
        <v>152</v>
      </c>
      <c r="S239" s="72">
        <f t="shared" si="22"/>
        <v>2128</v>
      </c>
      <c r="T239" s="73">
        <v>0.18</v>
      </c>
      <c r="U239" s="164" t="s">
        <v>289</v>
      </c>
      <c r="V239" s="164">
        <f t="shared" si="18"/>
        <v>179.35999999999999</v>
      </c>
    </row>
    <row r="240" spans="2:23" s="74" customFormat="1" ht="15">
      <c r="B240" s="169" t="s">
        <v>1456</v>
      </c>
      <c r="C240" s="87" t="s">
        <v>325</v>
      </c>
      <c r="D240" s="62" t="s">
        <v>326</v>
      </c>
      <c r="E240" s="85" t="s">
        <v>307</v>
      </c>
      <c r="F240" s="62" t="s">
        <v>891</v>
      </c>
      <c r="G240" s="62"/>
      <c r="H240" s="62">
        <v>7</v>
      </c>
      <c r="I240" s="85" t="s">
        <v>296</v>
      </c>
      <c r="J240" s="66">
        <v>22</v>
      </c>
      <c r="K240" s="67"/>
      <c r="L240" s="68"/>
      <c r="M240" s="69">
        <v>40</v>
      </c>
      <c r="N240" s="70"/>
      <c r="O240" s="71"/>
      <c r="P240" s="72">
        <f t="shared" si="19"/>
        <v>22</v>
      </c>
      <c r="Q240" s="72">
        <f t="shared" si="20"/>
        <v>154</v>
      </c>
      <c r="R240" s="72">
        <f t="shared" si="21"/>
        <v>34</v>
      </c>
      <c r="S240" s="72">
        <f t="shared" si="22"/>
        <v>238</v>
      </c>
      <c r="T240" s="73">
        <v>0.18</v>
      </c>
      <c r="U240" s="164" t="s">
        <v>289</v>
      </c>
      <c r="V240" s="164">
        <f t="shared" si="18"/>
        <v>40.119999999999997</v>
      </c>
    </row>
    <row r="241" spans="2:23" s="74" customFormat="1" ht="15">
      <c r="B241" s="169"/>
      <c r="C241" s="62" t="s">
        <v>396</v>
      </c>
      <c r="D241" s="62"/>
      <c r="E241" s="62"/>
      <c r="F241" s="62"/>
      <c r="G241" s="62"/>
      <c r="H241" s="62"/>
      <c r="I241" s="62"/>
      <c r="J241" s="66"/>
      <c r="K241" s="67"/>
      <c r="L241" s="68"/>
      <c r="M241" s="69"/>
      <c r="N241" s="70"/>
      <c r="O241" s="71"/>
      <c r="P241" s="72">
        <f t="shared" si="19"/>
        <v>0</v>
      </c>
      <c r="Q241" s="72">
        <f t="shared" si="20"/>
        <v>0</v>
      </c>
      <c r="R241" s="72">
        <f t="shared" si="21"/>
        <v>0</v>
      </c>
      <c r="S241" s="72">
        <f t="shared" si="22"/>
        <v>0</v>
      </c>
      <c r="T241" s="73">
        <v>0.18</v>
      </c>
      <c r="U241" s="164"/>
      <c r="V241" s="164">
        <f t="shared" si="18"/>
        <v>0</v>
      </c>
    </row>
    <row r="242" spans="2:23" s="74" customFormat="1" ht="15">
      <c r="B242" s="169" t="s">
        <v>1457</v>
      </c>
      <c r="C242" s="87" t="s">
        <v>397</v>
      </c>
      <c r="D242" s="62" t="s">
        <v>398</v>
      </c>
      <c r="E242" s="85" t="s">
        <v>573</v>
      </c>
      <c r="F242" s="62" t="s">
        <v>916</v>
      </c>
      <c r="G242" s="62"/>
      <c r="H242" s="62">
        <v>1</v>
      </c>
      <c r="I242" s="62" t="s">
        <v>1706</v>
      </c>
      <c r="J242" s="66">
        <v>23780</v>
      </c>
      <c r="K242" s="67"/>
      <c r="L242" s="68"/>
      <c r="M242" s="69">
        <v>29000</v>
      </c>
      <c r="N242" s="70"/>
      <c r="O242" s="71"/>
      <c r="P242" s="72">
        <f t="shared" si="19"/>
        <v>23780</v>
      </c>
      <c r="Q242" s="72">
        <f t="shared" si="20"/>
        <v>23780</v>
      </c>
      <c r="R242" s="72">
        <f t="shared" si="21"/>
        <v>24577</v>
      </c>
      <c r="S242" s="72">
        <f t="shared" si="22"/>
        <v>24577</v>
      </c>
      <c r="T242" s="73">
        <v>0.18</v>
      </c>
      <c r="U242" s="164" t="s">
        <v>291</v>
      </c>
      <c r="V242" s="164">
        <f t="shared" si="18"/>
        <v>29000.859999999997</v>
      </c>
    </row>
    <row r="243" spans="2:23" s="74" customFormat="1" ht="15">
      <c r="B243" s="169" t="s">
        <v>1458</v>
      </c>
      <c r="C243" s="87" t="s">
        <v>345</v>
      </c>
      <c r="D243" s="62" t="s">
        <v>346</v>
      </c>
      <c r="E243" s="85" t="s">
        <v>573</v>
      </c>
      <c r="F243" s="62" t="s">
        <v>891</v>
      </c>
      <c r="G243" s="62"/>
      <c r="H243" s="62">
        <v>1</v>
      </c>
      <c r="I243" s="62" t="s">
        <v>1706</v>
      </c>
      <c r="J243" s="66">
        <v>811.8</v>
      </c>
      <c r="K243" s="67"/>
      <c r="L243" s="68"/>
      <c r="M243" s="69">
        <v>990</v>
      </c>
      <c r="N243" s="70"/>
      <c r="O243" s="71"/>
      <c r="P243" s="72">
        <f t="shared" si="19"/>
        <v>811.8</v>
      </c>
      <c r="Q243" s="72">
        <f t="shared" si="20"/>
        <v>811.8</v>
      </c>
      <c r="R243" s="72">
        <f t="shared" si="21"/>
        <v>839</v>
      </c>
      <c r="S243" s="72">
        <f t="shared" si="22"/>
        <v>839</v>
      </c>
      <c r="T243" s="73">
        <v>0.18</v>
      </c>
      <c r="U243" s="164" t="s">
        <v>287</v>
      </c>
      <c r="V243" s="164">
        <f t="shared" si="18"/>
        <v>990.02</v>
      </c>
    </row>
    <row r="244" spans="2:23" s="74" customFormat="1" ht="15">
      <c r="B244" s="169" t="s">
        <v>1459</v>
      </c>
      <c r="C244" s="87" t="s">
        <v>399</v>
      </c>
      <c r="D244" s="62" t="s">
        <v>400</v>
      </c>
      <c r="E244" s="85" t="s">
        <v>573</v>
      </c>
      <c r="F244" s="62" t="s">
        <v>891</v>
      </c>
      <c r="G244" s="62"/>
      <c r="H244" s="62">
        <v>1</v>
      </c>
      <c r="I244" s="62" t="s">
        <v>1706</v>
      </c>
      <c r="J244" s="66">
        <v>1385.8</v>
      </c>
      <c r="K244" s="67"/>
      <c r="L244" s="68"/>
      <c r="M244" s="69">
        <v>1690</v>
      </c>
      <c r="N244" s="70"/>
      <c r="O244" s="71"/>
      <c r="P244" s="72">
        <f t="shared" si="19"/>
        <v>1385.8</v>
      </c>
      <c r="Q244" s="72">
        <f t="shared" si="20"/>
        <v>1385.8</v>
      </c>
      <c r="R244" s="72">
        <f t="shared" si="21"/>
        <v>1433</v>
      </c>
      <c r="S244" s="72">
        <f t="shared" si="22"/>
        <v>1433</v>
      </c>
      <c r="T244" s="73">
        <v>0.18</v>
      </c>
      <c r="U244" s="164" t="s">
        <v>287</v>
      </c>
      <c r="V244" s="164">
        <f t="shared" si="18"/>
        <v>1690.9399999999998</v>
      </c>
    </row>
    <row r="245" spans="2:23" s="74" customFormat="1" ht="15">
      <c r="B245" s="169" t="s">
        <v>1460</v>
      </c>
      <c r="C245" s="87" t="s">
        <v>401</v>
      </c>
      <c r="D245" s="62" t="s">
        <v>402</v>
      </c>
      <c r="E245" s="85" t="s">
        <v>573</v>
      </c>
      <c r="F245" s="62" t="s">
        <v>891</v>
      </c>
      <c r="G245" s="62"/>
      <c r="H245" s="62">
        <v>4</v>
      </c>
      <c r="I245" s="62" t="s">
        <v>1706</v>
      </c>
      <c r="J245" s="66">
        <v>344.4</v>
      </c>
      <c r="K245" s="67"/>
      <c r="L245" s="68"/>
      <c r="M245" s="69">
        <v>420</v>
      </c>
      <c r="N245" s="70"/>
      <c r="O245" s="71"/>
      <c r="P245" s="72">
        <f t="shared" si="19"/>
        <v>344.4</v>
      </c>
      <c r="Q245" s="72">
        <f t="shared" si="20"/>
        <v>1377.6</v>
      </c>
      <c r="R245" s="72">
        <f t="shared" si="21"/>
        <v>356</v>
      </c>
      <c r="S245" s="72">
        <f t="shared" si="22"/>
        <v>1424</v>
      </c>
      <c r="T245" s="73">
        <v>0.18</v>
      </c>
      <c r="U245" s="164" t="s">
        <v>287</v>
      </c>
      <c r="V245" s="164">
        <f t="shared" si="18"/>
        <v>420.08</v>
      </c>
    </row>
    <row r="246" spans="2:23" s="74" customFormat="1" ht="15">
      <c r="B246" s="169" t="s">
        <v>1461</v>
      </c>
      <c r="C246" s="87" t="s">
        <v>403</v>
      </c>
      <c r="D246" s="62" t="s">
        <v>687</v>
      </c>
      <c r="E246" s="85" t="s">
        <v>573</v>
      </c>
      <c r="F246" s="62" t="s">
        <v>891</v>
      </c>
      <c r="G246" s="62"/>
      <c r="H246" s="62">
        <v>1</v>
      </c>
      <c r="I246" s="62" t="s">
        <v>1706</v>
      </c>
      <c r="J246" s="66">
        <v>844.6</v>
      </c>
      <c r="K246" s="67"/>
      <c r="L246" s="68"/>
      <c r="M246" s="69">
        <v>1030</v>
      </c>
      <c r="N246" s="70"/>
      <c r="O246" s="71"/>
      <c r="P246" s="72">
        <f t="shared" si="19"/>
        <v>844.6</v>
      </c>
      <c r="Q246" s="72">
        <f t="shared" si="20"/>
        <v>844.6</v>
      </c>
      <c r="R246" s="72">
        <f t="shared" si="21"/>
        <v>873</v>
      </c>
      <c r="S246" s="72">
        <f t="shared" si="22"/>
        <v>873</v>
      </c>
      <c r="T246" s="73">
        <v>0.18</v>
      </c>
      <c r="U246" s="164" t="s">
        <v>287</v>
      </c>
      <c r="V246" s="164">
        <f t="shared" si="18"/>
        <v>1030.1399999999999</v>
      </c>
    </row>
    <row r="247" spans="2:23" s="74" customFormat="1" ht="28.5">
      <c r="B247" s="169" t="s">
        <v>1463</v>
      </c>
      <c r="C247" s="87" t="s">
        <v>404</v>
      </c>
      <c r="D247" s="62" t="s">
        <v>689</v>
      </c>
      <c r="E247" s="85" t="s">
        <v>573</v>
      </c>
      <c r="F247" s="62" t="s">
        <v>891</v>
      </c>
      <c r="G247" s="62"/>
      <c r="H247" s="62">
        <v>1</v>
      </c>
      <c r="I247" s="62" t="s">
        <v>1706</v>
      </c>
      <c r="J247" s="66">
        <v>410</v>
      </c>
      <c r="K247" s="67"/>
      <c r="L247" s="68"/>
      <c r="M247" s="69">
        <v>500</v>
      </c>
      <c r="N247" s="70"/>
      <c r="O247" s="71"/>
      <c r="P247" s="72">
        <f t="shared" si="19"/>
        <v>410</v>
      </c>
      <c r="Q247" s="72">
        <f t="shared" si="20"/>
        <v>410</v>
      </c>
      <c r="R247" s="72">
        <f t="shared" si="21"/>
        <v>424</v>
      </c>
      <c r="S247" s="72">
        <f t="shared" si="22"/>
        <v>424</v>
      </c>
      <c r="T247" s="73">
        <v>0.18</v>
      </c>
      <c r="U247" s="164" t="s">
        <v>291</v>
      </c>
      <c r="V247" s="164">
        <f t="shared" si="18"/>
        <v>500.32</v>
      </c>
    </row>
    <row r="248" spans="2:23" s="74" customFormat="1" ht="15">
      <c r="B248" s="169"/>
      <c r="C248" s="62" t="s">
        <v>649</v>
      </c>
      <c r="D248" s="62"/>
      <c r="E248" s="85"/>
      <c r="F248" s="62"/>
      <c r="G248" s="62"/>
      <c r="H248" s="62"/>
      <c r="I248" s="62"/>
      <c r="J248" s="66"/>
      <c r="K248" s="67"/>
      <c r="L248" s="68"/>
      <c r="M248" s="69"/>
      <c r="N248" s="70"/>
      <c r="O248" s="71"/>
      <c r="P248" s="72">
        <f t="shared" si="19"/>
        <v>0</v>
      </c>
      <c r="Q248" s="72">
        <f t="shared" si="20"/>
        <v>0</v>
      </c>
      <c r="R248" s="72">
        <f t="shared" si="21"/>
        <v>0</v>
      </c>
      <c r="S248" s="72">
        <f t="shared" si="22"/>
        <v>0</v>
      </c>
      <c r="T248" s="73">
        <v>0.18</v>
      </c>
      <c r="U248" s="165"/>
      <c r="V248" s="164">
        <f t="shared" si="18"/>
        <v>0</v>
      </c>
    </row>
    <row r="249" spans="2:23" s="74" customFormat="1" ht="28.5">
      <c r="B249" s="169" t="s">
        <v>1464</v>
      </c>
      <c r="C249" s="87" t="s">
        <v>370</v>
      </c>
      <c r="D249" s="62" t="s">
        <v>371</v>
      </c>
      <c r="E249" s="85" t="s">
        <v>1261</v>
      </c>
      <c r="F249" s="62" t="s">
        <v>891</v>
      </c>
      <c r="G249" s="62"/>
      <c r="H249" s="62">
        <v>14</v>
      </c>
      <c r="I249" s="62" t="s">
        <v>907</v>
      </c>
      <c r="J249" s="66">
        <f>M249*0.743</f>
        <v>1.6717500000000001</v>
      </c>
      <c r="K249" s="67"/>
      <c r="L249" s="68"/>
      <c r="M249" s="69">
        <v>2.25</v>
      </c>
      <c r="N249" s="70"/>
      <c r="O249" s="71"/>
      <c r="P249" s="72">
        <f t="shared" si="19"/>
        <v>1.6717500000000001</v>
      </c>
      <c r="Q249" s="72">
        <f t="shared" si="20"/>
        <v>23.404500000000002</v>
      </c>
      <c r="R249" s="72">
        <f t="shared" si="21"/>
        <v>2</v>
      </c>
      <c r="S249" s="72">
        <f t="shared" si="22"/>
        <v>28</v>
      </c>
      <c r="T249" s="73">
        <v>0.18</v>
      </c>
      <c r="U249" s="165" t="s">
        <v>289</v>
      </c>
      <c r="V249" s="164">
        <f t="shared" si="18"/>
        <v>2.36</v>
      </c>
    </row>
    <row r="250" spans="2:23" s="74" customFormat="1" ht="28.5">
      <c r="B250" s="169" t="s">
        <v>1466</v>
      </c>
      <c r="C250" s="87" t="s">
        <v>375</v>
      </c>
      <c r="D250" s="62">
        <v>9192025</v>
      </c>
      <c r="E250" s="85" t="s">
        <v>1261</v>
      </c>
      <c r="F250" s="62" t="s">
        <v>1805</v>
      </c>
      <c r="G250" s="62"/>
      <c r="H250" s="62">
        <v>270</v>
      </c>
      <c r="I250" s="62" t="s">
        <v>907</v>
      </c>
      <c r="J250" s="66">
        <f>M250*0.743</f>
        <v>6.9693400000000008</v>
      </c>
      <c r="K250" s="67"/>
      <c r="L250" s="68"/>
      <c r="M250" s="69">
        <v>9.3800000000000008</v>
      </c>
      <c r="N250" s="70"/>
      <c r="O250" s="71"/>
      <c r="P250" s="72">
        <f t="shared" si="19"/>
        <v>6.9693400000000008</v>
      </c>
      <c r="Q250" s="72">
        <f t="shared" si="20"/>
        <v>1881.7218000000003</v>
      </c>
      <c r="R250" s="72">
        <f t="shared" si="21"/>
        <v>8</v>
      </c>
      <c r="S250" s="72">
        <f t="shared" si="22"/>
        <v>2160</v>
      </c>
      <c r="T250" s="73">
        <v>0.18</v>
      </c>
      <c r="U250" s="165" t="s">
        <v>289</v>
      </c>
      <c r="V250" s="164">
        <f t="shared" ref="V250:V259" si="23">R250*1.18</f>
        <v>9.44</v>
      </c>
    </row>
    <row r="251" spans="2:23" s="74" customFormat="1" ht="15">
      <c r="B251" s="169" t="s">
        <v>1467</v>
      </c>
      <c r="C251" s="86" t="s">
        <v>377</v>
      </c>
      <c r="D251" s="62">
        <v>51020</v>
      </c>
      <c r="E251" s="85" t="s">
        <v>1261</v>
      </c>
      <c r="F251" s="62" t="s">
        <v>891</v>
      </c>
      <c r="G251" s="62"/>
      <c r="H251" s="62">
        <v>540</v>
      </c>
      <c r="I251" s="62" t="s">
        <v>907</v>
      </c>
      <c r="J251" s="66">
        <f>M251*0.743</f>
        <v>1.6197400000000002</v>
      </c>
      <c r="K251" s="67"/>
      <c r="L251" s="68"/>
      <c r="M251" s="69">
        <v>2.1800000000000002</v>
      </c>
      <c r="N251" s="70"/>
      <c r="O251" s="71"/>
      <c r="P251" s="72">
        <f t="shared" si="19"/>
        <v>1.6197400000000002</v>
      </c>
      <c r="Q251" s="72">
        <f t="shared" si="20"/>
        <v>874.65960000000007</v>
      </c>
      <c r="R251" s="72">
        <f t="shared" si="21"/>
        <v>2</v>
      </c>
      <c r="S251" s="72">
        <f t="shared" si="22"/>
        <v>1080</v>
      </c>
      <c r="T251" s="73">
        <v>0.18</v>
      </c>
      <c r="U251" s="165" t="s">
        <v>289</v>
      </c>
      <c r="V251" s="164">
        <f t="shared" si="23"/>
        <v>2.36</v>
      </c>
    </row>
    <row r="252" spans="2:23" s="74" customFormat="1" ht="15">
      <c r="B252" s="169" t="s">
        <v>1468</v>
      </c>
      <c r="C252" s="86" t="s">
        <v>379</v>
      </c>
      <c r="D252" s="85" t="s">
        <v>299</v>
      </c>
      <c r="E252" s="85" t="s">
        <v>1261</v>
      </c>
      <c r="F252" s="62" t="s">
        <v>891</v>
      </c>
      <c r="G252" s="62"/>
      <c r="H252" s="62">
        <v>7</v>
      </c>
      <c r="I252" s="62" t="s">
        <v>907</v>
      </c>
      <c r="J252" s="66">
        <f>M252*0.743</f>
        <v>37.878139999999995</v>
      </c>
      <c r="K252" s="67"/>
      <c r="L252" s="68"/>
      <c r="M252" s="69">
        <v>50.98</v>
      </c>
      <c r="N252" s="70"/>
      <c r="O252" s="71"/>
      <c r="P252" s="72">
        <f t="shared" si="19"/>
        <v>37.878139999999995</v>
      </c>
      <c r="Q252" s="72">
        <f t="shared" si="20"/>
        <v>265.14697999999999</v>
      </c>
      <c r="R252" s="72">
        <f t="shared" si="21"/>
        <v>44</v>
      </c>
      <c r="S252" s="72">
        <f t="shared" si="22"/>
        <v>308</v>
      </c>
      <c r="T252" s="73">
        <v>0.18</v>
      </c>
      <c r="U252" s="165" t="s">
        <v>289</v>
      </c>
      <c r="V252" s="164">
        <f t="shared" si="23"/>
        <v>51.919999999999995</v>
      </c>
    </row>
    <row r="253" spans="2:23" s="74" customFormat="1" ht="15">
      <c r="B253" s="169" t="s">
        <v>1469</v>
      </c>
      <c r="C253" s="87" t="s">
        <v>381</v>
      </c>
      <c r="D253" s="62" t="s">
        <v>382</v>
      </c>
      <c r="E253" s="85" t="s">
        <v>383</v>
      </c>
      <c r="F253" s="62" t="s">
        <v>912</v>
      </c>
      <c r="G253" s="62"/>
      <c r="H253" s="62">
        <v>1</v>
      </c>
      <c r="I253" s="62" t="s">
        <v>1735</v>
      </c>
      <c r="J253" s="66">
        <v>114.49</v>
      </c>
      <c r="K253" s="67"/>
      <c r="L253" s="68"/>
      <c r="M253" s="69"/>
      <c r="N253" s="70"/>
      <c r="O253" s="71"/>
      <c r="P253" s="72">
        <f t="shared" si="19"/>
        <v>114.49</v>
      </c>
      <c r="Q253" s="72">
        <f t="shared" si="20"/>
        <v>114.49</v>
      </c>
      <c r="R253" s="72">
        <f t="shared" si="21"/>
        <v>126</v>
      </c>
      <c r="S253" s="72">
        <f t="shared" si="22"/>
        <v>126</v>
      </c>
      <c r="T253" s="73">
        <v>0.18</v>
      </c>
      <c r="U253" s="165" t="s">
        <v>288</v>
      </c>
      <c r="V253" s="164">
        <f t="shared" si="23"/>
        <v>148.67999999999998</v>
      </c>
    </row>
    <row r="254" spans="2:23" s="74" customFormat="1" ht="15">
      <c r="B254" s="169" t="s">
        <v>1470</v>
      </c>
      <c r="C254" s="87" t="s">
        <v>386</v>
      </c>
      <c r="D254" s="62" t="s">
        <v>387</v>
      </c>
      <c r="E254" s="62" t="s">
        <v>383</v>
      </c>
      <c r="F254" s="62" t="s">
        <v>912</v>
      </c>
      <c r="G254" s="62"/>
      <c r="H254" s="62">
        <v>1</v>
      </c>
      <c r="I254" s="62" t="s">
        <v>1735</v>
      </c>
      <c r="J254" s="66">
        <v>74.42</v>
      </c>
      <c r="K254" s="67"/>
      <c r="L254" s="68"/>
      <c r="M254" s="69"/>
      <c r="N254" s="70"/>
      <c r="O254" s="71"/>
      <c r="P254" s="72">
        <f t="shared" si="19"/>
        <v>74.42</v>
      </c>
      <c r="Q254" s="72">
        <f t="shared" si="20"/>
        <v>74.42</v>
      </c>
      <c r="R254" s="72">
        <f t="shared" si="21"/>
        <v>82</v>
      </c>
      <c r="S254" s="72">
        <f t="shared" si="22"/>
        <v>82</v>
      </c>
      <c r="T254" s="73">
        <v>0.18</v>
      </c>
      <c r="U254" s="165" t="s">
        <v>288</v>
      </c>
      <c r="V254" s="164">
        <f t="shared" si="23"/>
        <v>96.759999999999991</v>
      </c>
    </row>
    <row r="255" spans="2:23" s="74" customFormat="1" ht="15">
      <c r="B255" s="169" t="s">
        <v>1471</v>
      </c>
      <c r="C255" s="87" t="s">
        <v>389</v>
      </c>
      <c r="D255" s="62" t="s">
        <v>390</v>
      </c>
      <c r="E255" s="85" t="s">
        <v>383</v>
      </c>
      <c r="F255" s="62" t="s">
        <v>912</v>
      </c>
      <c r="G255" s="62"/>
      <c r="H255" s="62">
        <v>1</v>
      </c>
      <c r="I255" s="62" t="s">
        <v>1735</v>
      </c>
      <c r="J255" s="66">
        <v>54.03</v>
      </c>
      <c r="K255" s="67"/>
      <c r="L255" s="68"/>
      <c r="M255" s="69"/>
      <c r="N255" s="70"/>
      <c r="O255" s="71"/>
      <c r="P255" s="72">
        <f t="shared" si="19"/>
        <v>54.03</v>
      </c>
      <c r="Q255" s="72">
        <f t="shared" si="20"/>
        <v>54.03</v>
      </c>
      <c r="R255" s="72">
        <f t="shared" si="21"/>
        <v>60</v>
      </c>
      <c r="S255" s="72">
        <f t="shared" si="22"/>
        <v>60</v>
      </c>
      <c r="T255" s="73">
        <v>0.18</v>
      </c>
      <c r="U255" s="165" t="s">
        <v>288</v>
      </c>
      <c r="V255" s="164">
        <f t="shared" si="23"/>
        <v>70.8</v>
      </c>
      <c r="W255" s="74">
        <v>551</v>
      </c>
    </row>
    <row r="256" spans="2:23" s="74" customFormat="1" ht="15">
      <c r="B256" s="169" t="s">
        <v>1472</v>
      </c>
      <c r="C256" s="87" t="s">
        <v>392</v>
      </c>
      <c r="D256" s="62" t="s">
        <v>393</v>
      </c>
      <c r="E256" s="85" t="s">
        <v>394</v>
      </c>
      <c r="F256" s="62" t="s">
        <v>891</v>
      </c>
      <c r="G256" s="62"/>
      <c r="H256" s="62">
        <v>1</v>
      </c>
      <c r="I256" s="62" t="s">
        <v>1735</v>
      </c>
      <c r="J256" s="66">
        <v>566.4</v>
      </c>
      <c r="K256" s="67"/>
      <c r="L256" s="68"/>
      <c r="M256" s="69"/>
      <c r="N256" s="70"/>
      <c r="O256" s="71"/>
      <c r="P256" s="72">
        <f t="shared" si="19"/>
        <v>566.4</v>
      </c>
      <c r="Q256" s="72">
        <f t="shared" si="20"/>
        <v>566.4</v>
      </c>
      <c r="R256" s="72">
        <f t="shared" si="21"/>
        <v>624</v>
      </c>
      <c r="S256" s="72">
        <f t="shared" si="22"/>
        <v>624</v>
      </c>
      <c r="T256" s="73">
        <v>0.18</v>
      </c>
      <c r="U256" s="165" t="s">
        <v>288</v>
      </c>
      <c r="V256" s="164">
        <f t="shared" si="23"/>
        <v>736.31999999999994</v>
      </c>
    </row>
    <row r="257" spans="2:22" s="74" customFormat="1" ht="28.5">
      <c r="B257" s="169"/>
      <c r="C257" s="62" t="s">
        <v>1433</v>
      </c>
      <c r="D257" s="62"/>
      <c r="E257" s="85"/>
      <c r="F257" s="62"/>
      <c r="G257" s="62"/>
      <c r="H257" s="62"/>
      <c r="I257" s="62"/>
      <c r="J257" s="66"/>
      <c r="K257" s="67"/>
      <c r="L257" s="68"/>
      <c r="M257" s="69"/>
      <c r="N257" s="70"/>
      <c r="O257" s="71"/>
      <c r="P257" s="72">
        <f t="shared" si="19"/>
        <v>0</v>
      </c>
      <c r="Q257" s="72">
        <f t="shared" si="20"/>
        <v>0</v>
      </c>
      <c r="R257" s="72">
        <f t="shared" si="21"/>
        <v>0</v>
      </c>
      <c r="S257" s="72">
        <f t="shared" si="22"/>
        <v>0</v>
      </c>
      <c r="T257" s="73">
        <v>0.18</v>
      </c>
      <c r="U257" s="165"/>
      <c r="V257" s="164">
        <f t="shared" si="23"/>
        <v>0</v>
      </c>
    </row>
    <row r="258" spans="2:22" s="74" customFormat="1" ht="15">
      <c r="B258" s="169"/>
      <c r="C258" s="62" t="s">
        <v>414</v>
      </c>
      <c r="D258" s="62"/>
      <c r="E258" s="62"/>
      <c r="F258" s="62"/>
      <c r="G258" s="62"/>
      <c r="H258" s="62"/>
      <c r="I258" s="62"/>
      <c r="J258" s="66"/>
      <c r="K258" s="67"/>
      <c r="L258" s="68"/>
      <c r="M258" s="69"/>
      <c r="N258" s="70"/>
      <c r="O258" s="71"/>
      <c r="P258" s="72">
        <f t="shared" si="19"/>
        <v>0</v>
      </c>
      <c r="Q258" s="72">
        <f t="shared" si="20"/>
        <v>0</v>
      </c>
      <c r="R258" s="72">
        <f t="shared" si="21"/>
        <v>0</v>
      </c>
      <c r="S258" s="72">
        <f t="shared" si="22"/>
        <v>0</v>
      </c>
      <c r="T258" s="73">
        <v>0.18</v>
      </c>
      <c r="U258" s="164"/>
      <c r="V258" s="164">
        <f t="shared" si="23"/>
        <v>0</v>
      </c>
    </row>
    <row r="259" spans="2:22" s="74" customFormat="1" ht="15">
      <c r="B259" s="169"/>
      <c r="C259" s="62" t="s">
        <v>396</v>
      </c>
      <c r="D259" s="62"/>
      <c r="E259" s="62"/>
      <c r="F259" s="62"/>
      <c r="G259" s="62"/>
      <c r="H259" s="62"/>
      <c r="I259" s="62"/>
      <c r="J259" s="66"/>
      <c r="K259" s="67"/>
      <c r="L259" s="68"/>
      <c r="M259" s="69"/>
      <c r="N259" s="70"/>
      <c r="O259" s="71"/>
      <c r="P259" s="72">
        <f t="shared" si="19"/>
        <v>0</v>
      </c>
      <c r="Q259" s="72">
        <f t="shared" si="20"/>
        <v>0</v>
      </c>
      <c r="R259" s="72">
        <f t="shared" si="21"/>
        <v>0</v>
      </c>
      <c r="S259" s="72">
        <f t="shared" si="22"/>
        <v>0</v>
      </c>
      <c r="T259" s="73">
        <v>0.18</v>
      </c>
      <c r="U259" s="164"/>
      <c r="V259" s="164">
        <f t="shared" si="23"/>
        <v>0</v>
      </c>
    </row>
    <row r="260" spans="2:22" s="74" customFormat="1" ht="30">
      <c r="B260" s="168" t="s">
        <v>1448</v>
      </c>
      <c r="C260" s="86" t="s">
        <v>1708</v>
      </c>
      <c r="D260" s="62" t="s">
        <v>1709</v>
      </c>
      <c r="E260" s="85" t="s">
        <v>573</v>
      </c>
      <c r="F260" s="85" t="s">
        <v>891</v>
      </c>
      <c r="G260" s="85"/>
      <c r="H260" s="85" t="s">
        <v>1862</v>
      </c>
      <c r="I260" s="62" t="s">
        <v>1706</v>
      </c>
      <c r="J260" s="66">
        <v>3706.4</v>
      </c>
      <c r="K260" s="67"/>
      <c r="L260" s="68"/>
      <c r="M260" s="69">
        <v>4520</v>
      </c>
      <c r="N260" s="70"/>
      <c r="O260" s="71"/>
      <c r="P260" s="72">
        <f t="shared" si="19"/>
        <v>3706.4</v>
      </c>
      <c r="Q260" s="72">
        <f t="shared" si="20"/>
        <v>3706.4</v>
      </c>
      <c r="R260" s="72">
        <f t="shared" si="21"/>
        <v>3831</v>
      </c>
      <c r="S260" s="72">
        <f t="shared" si="22"/>
        <v>3831</v>
      </c>
      <c r="T260" s="73">
        <v>0.18</v>
      </c>
      <c r="U260" s="164" t="s">
        <v>287</v>
      </c>
      <c r="V260" s="164" t="s">
        <v>1710</v>
      </c>
    </row>
    <row r="261" spans="2:22" s="74" customFormat="1" ht="28.5">
      <c r="B261" s="169" t="s">
        <v>1449</v>
      </c>
      <c r="C261" s="87" t="s">
        <v>418</v>
      </c>
      <c r="D261" s="62" t="s">
        <v>685</v>
      </c>
      <c r="E261" s="85" t="s">
        <v>573</v>
      </c>
      <c r="F261" s="62" t="s">
        <v>891</v>
      </c>
      <c r="G261" s="62"/>
      <c r="H261" s="62" t="s">
        <v>1862</v>
      </c>
      <c r="I261" s="62" t="s">
        <v>1706</v>
      </c>
      <c r="J261" s="66">
        <v>237.8</v>
      </c>
      <c r="K261" s="67"/>
      <c r="L261" s="68"/>
      <c r="M261" s="69">
        <v>290</v>
      </c>
      <c r="N261" s="70"/>
      <c r="O261" s="71"/>
      <c r="P261" s="72">
        <f t="shared" ref="P261:P324" si="24">J261+K261*$K$2+L261*$L$2</f>
        <v>237.8</v>
      </c>
      <c r="Q261" s="72">
        <f t="shared" ref="Q261:Q324" si="25">P261*H261</f>
        <v>237.8</v>
      </c>
      <c r="R261" s="72">
        <f t="shared" ref="R261:R324" si="26">IF((M261+N261+O261)=0,ROUND((J261+K261*$K$2+L261*$L$2)*$M$2/(1+T261),0),ROUNDUP((M261+N261*$K$2+O261*$L$2)/(1+T261),0))</f>
        <v>246</v>
      </c>
      <c r="S261" s="72">
        <f t="shared" ref="S261:S324" si="27">R261*H261</f>
        <v>246</v>
      </c>
      <c r="T261" s="73">
        <v>0.18</v>
      </c>
      <c r="U261" s="164" t="s">
        <v>287</v>
      </c>
      <c r="V261" s="164"/>
    </row>
    <row r="262" spans="2:22" s="74" customFormat="1" ht="28.5">
      <c r="B262" s="169" t="s">
        <v>1450</v>
      </c>
      <c r="C262" s="87" t="s">
        <v>420</v>
      </c>
      <c r="D262" s="62" t="s">
        <v>56</v>
      </c>
      <c r="E262" s="85" t="s">
        <v>573</v>
      </c>
      <c r="F262" s="62" t="s">
        <v>891</v>
      </c>
      <c r="G262" s="62"/>
      <c r="H262" s="62" t="s">
        <v>1862</v>
      </c>
      <c r="I262" s="62" t="s">
        <v>1706</v>
      </c>
      <c r="J262" s="66">
        <v>1746.6</v>
      </c>
      <c r="K262" s="67"/>
      <c r="L262" s="68"/>
      <c r="M262" s="69">
        <v>2130</v>
      </c>
      <c r="N262" s="70"/>
      <c r="O262" s="71"/>
      <c r="P262" s="72">
        <f t="shared" si="24"/>
        <v>1746.6</v>
      </c>
      <c r="Q262" s="72">
        <f t="shared" si="25"/>
        <v>1746.6</v>
      </c>
      <c r="R262" s="72">
        <f t="shared" si="26"/>
        <v>1806</v>
      </c>
      <c r="S262" s="72">
        <f t="shared" si="27"/>
        <v>1806</v>
      </c>
      <c r="T262" s="73">
        <v>0.18</v>
      </c>
      <c r="U262" s="164" t="s">
        <v>287</v>
      </c>
      <c r="V262" s="164"/>
    </row>
    <row r="263" spans="2:22" s="74" customFormat="1" ht="28.5">
      <c r="B263" s="169" t="s">
        <v>1451</v>
      </c>
      <c r="C263" s="87" t="s">
        <v>423</v>
      </c>
      <c r="D263" s="62" t="s">
        <v>424</v>
      </c>
      <c r="E263" s="85" t="s">
        <v>573</v>
      </c>
      <c r="F263" s="62" t="s">
        <v>891</v>
      </c>
      <c r="G263" s="62"/>
      <c r="H263" s="62" t="s">
        <v>1862</v>
      </c>
      <c r="I263" s="62" t="s">
        <v>1706</v>
      </c>
      <c r="J263" s="66">
        <v>237.8</v>
      </c>
      <c r="K263" s="67"/>
      <c r="L263" s="68"/>
      <c r="M263" s="69">
        <v>290</v>
      </c>
      <c r="N263" s="70"/>
      <c r="O263" s="71"/>
      <c r="P263" s="72">
        <f t="shared" si="24"/>
        <v>237.8</v>
      </c>
      <c r="Q263" s="72">
        <f t="shared" si="25"/>
        <v>237.8</v>
      </c>
      <c r="R263" s="72">
        <f t="shared" si="26"/>
        <v>246</v>
      </c>
      <c r="S263" s="72">
        <f t="shared" si="27"/>
        <v>246</v>
      </c>
      <c r="T263" s="73">
        <v>0.18</v>
      </c>
      <c r="U263" s="164" t="s">
        <v>287</v>
      </c>
      <c r="V263" s="164"/>
    </row>
    <row r="264" spans="2:22" s="74" customFormat="1" ht="42.75">
      <c r="B264" s="169" t="s">
        <v>1452</v>
      </c>
      <c r="C264" s="87" t="s">
        <v>425</v>
      </c>
      <c r="D264" s="62" t="s">
        <v>426</v>
      </c>
      <c r="E264" s="85" t="s">
        <v>583</v>
      </c>
      <c r="F264" s="62" t="s">
        <v>891</v>
      </c>
      <c r="G264" s="62"/>
      <c r="H264" s="62" t="s">
        <v>1862</v>
      </c>
      <c r="I264" s="85" t="s">
        <v>583</v>
      </c>
      <c r="J264" s="66"/>
      <c r="K264" s="67">
        <v>648</v>
      </c>
      <c r="L264" s="68"/>
      <c r="M264" s="69"/>
      <c r="N264" s="70">
        <v>810</v>
      </c>
      <c r="O264" s="71"/>
      <c r="P264" s="72">
        <f t="shared" si="24"/>
        <v>44064</v>
      </c>
      <c r="Q264" s="72">
        <f t="shared" si="25"/>
        <v>44064</v>
      </c>
      <c r="R264" s="72">
        <f t="shared" si="26"/>
        <v>46678</v>
      </c>
      <c r="S264" s="72">
        <f t="shared" si="27"/>
        <v>46678</v>
      </c>
      <c r="T264" s="73">
        <v>0.18</v>
      </c>
      <c r="U264" s="74" t="s">
        <v>286</v>
      </c>
      <c r="V264" s="165"/>
    </row>
    <row r="265" spans="2:22" s="74" customFormat="1" ht="15">
      <c r="B265" s="169" t="s">
        <v>1453</v>
      </c>
      <c r="C265" s="87" t="s">
        <v>428</v>
      </c>
      <c r="D265" s="62" t="s">
        <v>81</v>
      </c>
      <c r="E265" s="85" t="s">
        <v>583</v>
      </c>
      <c r="F265" s="62" t="s">
        <v>891</v>
      </c>
      <c r="G265" s="62"/>
      <c r="H265" s="62" t="s">
        <v>1901</v>
      </c>
      <c r="I265" s="85" t="s">
        <v>583</v>
      </c>
      <c r="J265" s="66"/>
      <c r="K265" s="67">
        <f>N265*0.8</f>
        <v>28.8</v>
      </c>
      <c r="L265" s="68"/>
      <c r="M265" s="69"/>
      <c r="N265" s="70">
        <v>36</v>
      </c>
      <c r="O265" s="71"/>
      <c r="P265" s="72">
        <f t="shared" si="24"/>
        <v>1958.4</v>
      </c>
      <c r="Q265" s="72">
        <f t="shared" si="25"/>
        <v>3916.8</v>
      </c>
      <c r="R265" s="72">
        <f t="shared" si="26"/>
        <v>2075</v>
      </c>
      <c r="S265" s="72">
        <f t="shared" si="27"/>
        <v>4150</v>
      </c>
      <c r="T265" s="73">
        <v>0.18</v>
      </c>
      <c r="U265" s="74" t="s">
        <v>286</v>
      </c>
      <c r="V265" s="164"/>
    </row>
    <row r="266" spans="2:22" s="74" customFormat="1" ht="42.75">
      <c r="B266" s="169" t="s">
        <v>1454</v>
      </c>
      <c r="C266" s="87" t="s">
        <v>430</v>
      </c>
      <c r="D266" s="62" t="s">
        <v>431</v>
      </c>
      <c r="E266" s="85" t="s">
        <v>583</v>
      </c>
      <c r="F266" s="62" t="s">
        <v>891</v>
      </c>
      <c r="G266" s="62"/>
      <c r="H266" s="62" t="s">
        <v>1862</v>
      </c>
      <c r="I266" s="85" t="s">
        <v>583</v>
      </c>
      <c r="J266" s="66"/>
      <c r="K266" s="67">
        <f>N266*0.8</f>
        <v>368</v>
      </c>
      <c r="L266" s="68"/>
      <c r="M266" s="69"/>
      <c r="N266" s="70">
        <v>460</v>
      </c>
      <c r="O266" s="71"/>
      <c r="P266" s="72">
        <f t="shared" si="24"/>
        <v>25024</v>
      </c>
      <c r="Q266" s="72">
        <f t="shared" si="25"/>
        <v>25024</v>
      </c>
      <c r="R266" s="72">
        <f t="shared" si="26"/>
        <v>26509</v>
      </c>
      <c r="S266" s="72">
        <f t="shared" si="27"/>
        <v>26509</v>
      </c>
      <c r="T266" s="73">
        <v>0.18</v>
      </c>
      <c r="U266" s="74" t="s">
        <v>286</v>
      </c>
      <c r="V266" s="165"/>
    </row>
    <row r="267" spans="2:22" s="74" customFormat="1" ht="42.75">
      <c r="B267" s="169" t="s">
        <v>1455</v>
      </c>
      <c r="C267" s="87" t="s">
        <v>433</v>
      </c>
      <c r="D267" s="62" t="s">
        <v>434</v>
      </c>
      <c r="E267" s="85" t="s">
        <v>583</v>
      </c>
      <c r="F267" s="62" t="s">
        <v>891</v>
      </c>
      <c r="G267" s="62"/>
      <c r="H267" s="62" t="s">
        <v>1862</v>
      </c>
      <c r="I267" s="85" t="s">
        <v>583</v>
      </c>
      <c r="J267" s="66"/>
      <c r="K267" s="67">
        <v>148</v>
      </c>
      <c r="L267" s="68"/>
      <c r="M267" s="69"/>
      <c r="N267" s="70">
        <v>185</v>
      </c>
      <c r="O267" s="71"/>
      <c r="P267" s="72">
        <f t="shared" si="24"/>
        <v>10064</v>
      </c>
      <c r="Q267" s="72">
        <f t="shared" si="25"/>
        <v>10064</v>
      </c>
      <c r="R267" s="72">
        <f t="shared" si="26"/>
        <v>10662</v>
      </c>
      <c r="S267" s="72">
        <f t="shared" si="27"/>
        <v>10662</v>
      </c>
      <c r="T267" s="73">
        <v>0.18</v>
      </c>
      <c r="U267" s="74" t="s">
        <v>286</v>
      </c>
      <c r="V267" s="165"/>
    </row>
    <row r="268" spans="2:22" s="74" customFormat="1" ht="15">
      <c r="B268" s="169"/>
      <c r="C268" s="62" t="s">
        <v>435</v>
      </c>
      <c r="D268" s="62"/>
      <c r="E268" s="85"/>
      <c r="F268" s="62"/>
      <c r="G268" s="62"/>
      <c r="H268" s="62"/>
      <c r="I268" s="62"/>
      <c r="J268" s="66"/>
      <c r="K268" s="67"/>
      <c r="L268" s="68"/>
      <c r="M268" s="69"/>
      <c r="N268" s="70"/>
      <c r="O268" s="71"/>
      <c r="P268" s="72">
        <f t="shared" si="24"/>
        <v>0</v>
      </c>
      <c r="Q268" s="72">
        <f t="shared" si="25"/>
        <v>0</v>
      </c>
      <c r="R268" s="72">
        <f t="shared" si="26"/>
        <v>0</v>
      </c>
      <c r="S268" s="72">
        <f t="shared" si="27"/>
        <v>0</v>
      </c>
      <c r="T268" s="73">
        <v>0.18</v>
      </c>
      <c r="V268" s="164"/>
    </row>
    <row r="269" spans="2:22" s="74" customFormat="1" ht="15">
      <c r="B269" s="169"/>
      <c r="C269" s="85" t="s">
        <v>396</v>
      </c>
      <c r="D269" s="85"/>
      <c r="E269" s="85"/>
      <c r="F269" s="62"/>
      <c r="G269" s="62"/>
      <c r="H269" s="62"/>
      <c r="I269" s="62"/>
      <c r="J269" s="66"/>
      <c r="K269" s="67"/>
      <c r="L269" s="68"/>
      <c r="M269" s="69"/>
      <c r="N269" s="70"/>
      <c r="O269" s="71"/>
      <c r="P269" s="72">
        <f t="shared" si="24"/>
        <v>0</v>
      </c>
      <c r="Q269" s="72">
        <f t="shared" si="25"/>
        <v>0</v>
      </c>
      <c r="R269" s="72">
        <f t="shared" si="26"/>
        <v>0</v>
      </c>
      <c r="S269" s="72">
        <f t="shared" si="27"/>
        <v>0</v>
      </c>
      <c r="T269" s="73">
        <v>0.18</v>
      </c>
      <c r="V269" s="164"/>
    </row>
    <row r="270" spans="2:22" s="74" customFormat="1" ht="30">
      <c r="B270" s="169" t="s">
        <v>1448</v>
      </c>
      <c r="C270" s="86" t="s">
        <v>1708</v>
      </c>
      <c r="D270" s="62" t="s">
        <v>1709</v>
      </c>
      <c r="E270" s="85" t="s">
        <v>573</v>
      </c>
      <c r="F270" s="62" t="s">
        <v>891</v>
      </c>
      <c r="G270" s="62"/>
      <c r="H270" s="62" t="s">
        <v>1862</v>
      </c>
      <c r="I270" s="62" t="s">
        <v>1706</v>
      </c>
      <c r="J270" s="66">
        <v>3706.4</v>
      </c>
      <c r="K270" s="67"/>
      <c r="L270" s="68"/>
      <c r="M270" s="69">
        <v>4520</v>
      </c>
      <c r="N270" s="70"/>
      <c r="O270" s="71"/>
      <c r="P270" s="72">
        <f t="shared" si="24"/>
        <v>3706.4</v>
      </c>
      <c r="Q270" s="72">
        <f t="shared" si="25"/>
        <v>3706.4</v>
      </c>
      <c r="R270" s="72">
        <f t="shared" si="26"/>
        <v>3831</v>
      </c>
      <c r="S270" s="72">
        <f t="shared" si="27"/>
        <v>3831</v>
      </c>
      <c r="T270" s="73">
        <v>0.18</v>
      </c>
      <c r="U270" s="164" t="s">
        <v>287</v>
      </c>
      <c r="V270" s="164" t="s">
        <v>1710</v>
      </c>
    </row>
    <row r="271" spans="2:22" s="74" customFormat="1" ht="28.5">
      <c r="B271" s="169" t="s">
        <v>1449</v>
      </c>
      <c r="C271" s="87" t="s">
        <v>418</v>
      </c>
      <c r="D271" s="62" t="s">
        <v>685</v>
      </c>
      <c r="E271" s="85" t="s">
        <v>573</v>
      </c>
      <c r="F271" s="62" t="s">
        <v>891</v>
      </c>
      <c r="G271" s="62"/>
      <c r="H271" s="62" t="s">
        <v>1862</v>
      </c>
      <c r="I271" s="62" t="s">
        <v>1706</v>
      </c>
      <c r="J271" s="66">
        <v>237.8</v>
      </c>
      <c r="K271" s="67"/>
      <c r="L271" s="68"/>
      <c r="M271" s="69">
        <v>290</v>
      </c>
      <c r="N271" s="70"/>
      <c r="O271" s="71"/>
      <c r="P271" s="72">
        <f t="shared" si="24"/>
        <v>237.8</v>
      </c>
      <c r="Q271" s="72">
        <f t="shared" si="25"/>
        <v>237.8</v>
      </c>
      <c r="R271" s="72">
        <f t="shared" si="26"/>
        <v>246</v>
      </c>
      <c r="S271" s="72">
        <f t="shared" si="27"/>
        <v>246</v>
      </c>
      <c r="T271" s="73">
        <v>0.18</v>
      </c>
      <c r="U271" s="164" t="s">
        <v>287</v>
      </c>
      <c r="V271" s="164"/>
    </row>
    <row r="272" spans="2:22" s="74" customFormat="1" ht="28.5">
      <c r="B272" s="169" t="s">
        <v>1450</v>
      </c>
      <c r="C272" s="87" t="s">
        <v>420</v>
      </c>
      <c r="D272" s="62" t="s">
        <v>56</v>
      </c>
      <c r="E272" s="85" t="s">
        <v>573</v>
      </c>
      <c r="F272" s="62" t="s">
        <v>891</v>
      </c>
      <c r="G272" s="62"/>
      <c r="H272" s="62" t="s">
        <v>1862</v>
      </c>
      <c r="I272" s="62" t="s">
        <v>1706</v>
      </c>
      <c r="J272" s="66">
        <v>1746.6</v>
      </c>
      <c r="K272" s="67"/>
      <c r="L272" s="68"/>
      <c r="M272" s="69">
        <v>2130</v>
      </c>
      <c r="N272" s="70"/>
      <c r="O272" s="71"/>
      <c r="P272" s="72">
        <f t="shared" si="24"/>
        <v>1746.6</v>
      </c>
      <c r="Q272" s="72">
        <f t="shared" si="25"/>
        <v>1746.6</v>
      </c>
      <c r="R272" s="72">
        <f t="shared" si="26"/>
        <v>1806</v>
      </c>
      <c r="S272" s="72">
        <f t="shared" si="27"/>
        <v>1806</v>
      </c>
      <c r="T272" s="73">
        <v>0.18</v>
      </c>
      <c r="U272" s="164" t="s">
        <v>287</v>
      </c>
      <c r="V272" s="165"/>
    </row>
    <row r="273" spans="2:23" s="74" customFormat="1" ht="28.5">
      <c r="B273" s="169" t="s">
        <v>1451</v>
      </c>
      <c r="C273" s="87" t="s">
        <v>423</v>
      </c>
      <c r="D273" s="62" t="s">
        <v>424</v>
      </c>
      <c r="E273" s="85" t="s">
        <v>573</v>
      </c>
      <c r="F273" s="62" t="s">
        <v>891</v>
      </c>
      <c r="G273" s="62"/>
      <c r="H273" s="62" t="s">
        <v>1862</v>
      </c>
      <c r="I273" s="62" t="s">
        <v>1706</v>
      </c>
      <c r="J273" s="66">
        <v>237.8</v>
      </c>
      <c r="K273" s="67"/>
      <c r="L273" s="68"/>
      <c r="M273" s="69">
        <v>290</v>
      </c>
      <c r="N273" s="70"/>
      <c r="O273" s="71"/>
      <c r="P273" s="72">
        <f t="shared" si="24"/>
        <v>237.8</v>
      </c>
      <c r="Q273" s="72">
        <f t="shared" si="25"/>
        <v>237.8</v>
      </c>
      <c r="R273" s="72">
        <f t="shared" si="26"/>
        <v>246</v>
      </c>
      <c r="S273" s="72">
        <f t="shared" si="27"/>
        <v>246</v>
      </c>
      <c r="T273" s="73">
        <v>0.18</v>
      </c>
      <c r="U273" s="164" t="s">
        <v>287</v>
      </c>
      <c r="V273" s="165"/>
    </row>
    <row r="274" spans="2:23" s="74" customFormat="1" ht="42.75">
      <c r="B274" s="169" t="s">
        <v>1452</v>
      </c>
      <c r="C274" s="87" t="s">
        <v>425</v>
      </c>
      <c r="D274" s="62" t="s">
        <v>426</v>
      </c>
      <c r="E274" s="85" t="s">
        <v>583</v>
      </c>
      <c r="F274" s="62" t="s">
        <v>891</v>
      </c>
      <c r="G274" s="62"/>
      <c r="H274" s="62" t="s">
        <v>1862</v>
      </c>
      <c r="I274" s="85" t="s">
        <v>583</v>
      </c>
      <c r="J274" s="66"/>
      <c r="K274" s="67">
        <v>648</v>
      </c>
      <c r="L274" s="68"/>
      <c r="M274" s="69"/>
      <c r="N274" s="70">
        <v>810</v>
      </c>
      <c r="O274" s="71"/>
      <c r="P274" s="72">
        <f t="shared" si="24"/>
        <v>44064</v>
      </c>
      <c r="Q274" s="72">
        <f t="shared" si="25"/>
        <v>44064</v>
      </c>
      <c r="R274" s="72">
        <f t="shared" si="26"/>
        <v>46678</v>
      </c>
      <c r="S274" s="72">
        <f t="shared" si="27"/>
        <v>46678</v>
      </c>
      <c r="T274" s="73">
        <v>0.18</v>
      </c>
      <c r="U274" s="74" t="s">
        <v>286</v>
      </c>
      <c r="V274" s="164"/>
    </row>
    <row r="275" spans="2:23" s="74" customFormat="1" ht="15">
      <c r="B275" s="169" t="s">
        <v>1453</v>
      </c>
      <c r="C275" s="86" t="s">
        <v>428</v>
      </c>
      <c r="D275" s="62" t="s">
        <v>81</v>
      </c>
      <c r="E275" s="85" t="s">
        <v>583</v>
      </c>
      <c r="F275" s="62" t="s">
        <v>891</v>
      </c>
      <c r="G275" s="62"/>
      <c r="H275" s="62" t="s">
        <v>1901</v>
      </c>
      <c r="I275" s="85" t="s">
        <v>583</v>
      </c>
      <c r="J275" s="66"/>
      <c r="K275" s="67">
        <f>N275*0.8</f>
        <v>28.8</v>
      </c>
      <c r="L275" s="68"/>
      <c r="M275" s="69"/>
      <c r="N275" s="70">
        <v>36</v>
      </c>
      <c r="O275" s="71"/>
      <c r="P275" s="72">
        <f t="shared" si="24"/>
        <v>1958.4</v>
      </c>
      <c r="Q275" s="72">
        <f t="shared" si="25"/>
        <v>3916.8</v>
      </c>
      <c r="R275" s="72">
        <f t="shared" si="26"/>
        <v>2075</v>
      </c>
      <c r="S275" s="72">
        <f t="shared" si="27"/>
        <v>4150</v>
      </c>
      <c r="T275" s="73">
        <v>0.18</v>
      </c>
      <c r="U275" s="74" t="s">
        <v>286</v>
      </c>
      <c r="V275" s="164"/>
    </row>
    <row r="276" spans="2:23" s="74" customFormat="1" ht="45">
      <c r="B276" s="169" t="s">
        <v>1454</v>
      </c>
      <c r="C276" s="86" t="s">
        <v>430</v>
      </c>
      <c r="D276" s="85" t="s">
        <v>431</v>
      </c>
      <c r="E276" s="85" t="s">
        <v>583</v>
      </c>
      <c r="F276" s="62" t="s">
        <v>891</v>
      </c>
      <c r="G276" s="62"/>
      <c r="H276" s="62" t="s">
        <v>1862</v>
      </c>
      <c r="I276" s="85" t="s">
        <v>583</v>
      </c>
      <c r="J276" s="66"/>
      <c r="K276" s="67">
        <f>N276*0.8</f>
        <v>368</v>
      </c>
      <c r="L276" s="68"/>
      <c r="M276" s="69"/>
      <c r="N276" s="70">
        <v>460</v>
      </c>
      <c r="O276" s="71"/>
      <c r="P276" s="72">
        <f t="shared" si="24"/>
        <v>25024</v>
      </c>
      <c r="Q276" s="72">
        <f t="shared" si="25"/>
        <v>25024</v>
      </c>
      <c r="R276" s="72">
        <f t="shared" si="26"/>
        <v>26509</v>
      </c>
      <c r="S276" s="72">
        <f t="shared" si="27"/>
        <v>26509</v>
      </c>
      <c r="T276" s="73">
        <v>0.18</v>
      </c>
      <c r="U276" s="74" t="s">
        <v>286</v>
      </c>
      <c r="V276" s="164"/>
    </row>
    <row r="277" spans="2:23" s="74" customFormat="1" ht="42.75">
      <c r="B277" s="169" t="s">
        <v>1455</v>
      </c>
      <c r="C277" s="87" t="s">
        <v>433</v>
      </c>
      <c r="D277" s="62" t="s">
        <v>434</v>
      </c>
      <c r="E277" s="85" t="s">
        <v>583</v>
      </c>
      <c r="F277" s="62" t="s">
        <v>891</v>
      </c>
      <c r="G277" s="62"/>
      <c r="H277" s="62" t="s">
        <v>1862</v>
      </c>
      <c r="I277" s="85" t="s">
        <v>583</v>
      </c>
      <c r="J277" s="66"/>
      <c r="K277" s="67">
        <v>148</v>
      </c>
      <c r="L277" s="68"/>
      <c r="M277" s="69"/>
      <c r="N277" s="70">
        <v>185</v>
      </c>
      <c r="O277" s="71"/>
      <c r="P277" s="72">
        <f t="shared" si="24"/>
        <v>10064</v>
      </c>
      <c r="Q277" s="72">
        <f t="shared" si="25"/>
        <v>10064</v>
      </c>
      <c r="R277" s="72">
        <f t="shared" si="26"/>
        <v>10662</v>
      </c>
      <c r="S277" s="72">
        <f t="shared" si="27"/>
        <v>10662</v>
      </c>
      <c r="T277" s="73">
        <v>0.18</v>
      </c>
      <c r="U277" s="74" t="s">
        <v>286</v>
      </c>
      <c r="V277" s="164"/>
    </row>
    <row r="278" spans="2:23" s="74" customFormat="1" ht="15">
      <c r="B278" s="169"/>
      <c r="C278" s="62" t="s">
        <v>436</v>
      </c>
      <c r="D278" s="62"/>
      <c r="E278" s="62"/>
      <c r="F278" s="62"/>
      <c r="G278" s="62"/>
      <c r="H278" s="62"/>
      <c r="I278" s="62"/>
      <c r="J278" s="66"/>
      <c r="K278" s="67"/>
      <c r="L278" s="68"/>
      <c r="M278" s="69"/>
      <c r="N278" s="70"/>
      <c r="O278" s="71"/>
      <c r="P278" s="72">
        <f t="shared" si="24"/>
        <v>0</v>
      </c>
      <c r="Q278" s="72">
        <f t="shared" si="25"/>
        <v>0</v>
      </c>
      <c r="R278" s="72">
        <f t="shared" si="26"/>
        <v>0</v>
      </c>
      <c r="S278" s="72">
        <f t="shared" si="27"/>
        <v>0</v>
      </c>
      <c r="T278" s="73">
        <v>0.18</v>
      </c>
      <c r="V278" s="164"/>
    </row>
    <row r="279" spans="2:23" s="74" customFormat="1" ht="15">
      <c r="B279" s="169"/>
      <c r="C279" s="62" t="s">
        <v>396</v>
      </c>
      <c r="D279" s="62"/>
      <c r="E279" s="85"/>
      <c r="F279" s="62"/>
      <c r="G279" s="62"/>
      <c r="H279" s="62"/>
      <c r="I279" s="62"/>
      <c r="J279" s="66"/>
      <c r="K279" s="67"/>
      <c r="L279" s="68"/>
      <c r="M279" s="69"/>
      <c r="N279" s="70"/>
      <c r="O279" s="71"/>
      <c r="P279" s="72">
        <f t="shared" si="24"/>
        <v>0</v>
      </c>
      <c r="Q279" s="72">
        <f t="shared" si="25"/>
        <v>0</v>
      </c>
      <c r="R279" s="72">
        <f t="shared" si="26"/>
        <v>0</v>
      </c>
      <c r="S279" s="72">
        <f t="shared" si="27"/>
        <v>0</v>
      </c>
      <c r="T279" s="73">
        <v>0.18</v>
      </c>
      <c r="V279" s="164"/>
      <c r="W279" s="74">
        <v>551</v>
      </c>
    </row>
    <row r="280" spans="2:23" s="74" customFormat="1" ht="30">
      <c r="B280" s="169" t="s">
        <v>1448</v>
      </c>
      <c r="C280" s="86" t="s">
        <v>1708</v>
      </c>
      <c r="D280" s="62" t="s">
        <v>1709</v>
      </c>
      <c r="E280" s="85" t="s">
        <v>573</v>
      </c>
      <c r="F280" s="62" t="s">
        <v>891</v>
      </c>
      <c r="G280" s="62"/>
      <c r="H280" s="62" t="s">
        <v>1862</v>
      </c>
      <c r="I280" s="62" t="s">
        <v>1706</v>
      </c>
      <c r="J280" s="66">
        <v>3706.4</v>
      </c>
      <c r="K280" s="67"/>
      <c r="L280" s="68"/>
      <c r="M280" s="69">
        <v>4520</v>
      </c>
      <c r="N280" s="70"/>
      <c r="O280" s="71"/>
      <c r="P280" s="72">
        <f t="shared" si="24"/>
        <v>3706.4</v>
      </c>
      <c r="Q280" s="72">
        <f t="shared" si="25"/>
        <v>3706.4</v>
      </c>
      <c r="R280" s="72">
        <f t="shared" si="26"/>
        <v>3831</v>
      </c>
      <c r="S280" s="72">
        <f t="shared" si="27"/>
        <v>3831</v>
      </c>
      <c r="T280" s="73">
        <v>0.18</v>
      </c>
      <c r="U280" s="164" t="s">
        <v>287</v>
      </c>
      <c r="V280" s="164" t="s">
        <v>1710</v>
      </c>
    </row>
    <row r="281" spans="2:23" s="74" customFormat="1" ht="28.5">
      <c r="B281" s="169" t="s">
        <v>1449</v>
      </c>
      <c r="C281" s="87" t="s">
        <v>418</v>
      </c>
      <c r="D281" s="62" t="s">
        <v>685</v>
      </c>
      <c r="E281" s="85" t="s">
        <v>573</v>
      </c>
      <c r="F281" s="62" t="s">
        <v>891</v>
      </c>
      <c r="G281" s="62"/>
      <c r="H281" s="62" t="s">
        <v>1862</v>
      </c>
      <c r="I281" s="62" t="s">
        <v>1706</v>
      </c>
      <c r="J281" s="66">
        <v>237.8</v>
      </c>
      <c r="K281" s="67"/>
      <c r="L281" s="68"/>
      <c r="M281" s="69">
        <v>290</v>
      </c>
      <c r="N281" s="70"/>
      <c r="O281" s="71"/>
      <c r="P281" s="72">
        <f t="shared" si="24"/>
        <v>237.8</v>
      </c>
      <c r="Q281" s="72">
        <f t="shared" si="25"/>
        <v>237.8</v>
      </c>
      <c r="R281" s="72">
        <f t="shared" si="26"/>
        <v>246</v>
      </c>
      <c r="S281" s="72">
        <f t="shared" si="27"/>
        <v>246</v>
      </c>
      <c r="T281" s="73">
        <v>0.18</v>
      </c>
      <c r="U281" s="164" t="s">
        <v>287</v>
      </c>
      <c r="V281" s="165"/>
    </row>
    <row r="282" spans="2:23" s="74" customFormat="1" ht="28.5">
      <c r="B282" s="169" t="s">
        <v>1450</v>
      </c>
      <c r="C282" s="87" t="s">
        <v>420</v>
      </c>
      <c r="D282" s="62" t="s">
        <v>56</v>
      </c>
      <c r="E282" s="85" t="s">
        <v>573</v>
      </c>
      <c r="F282" s="62" t="s">
        <v>891</v>
      </c>
      <c r="G282" s="62"/>
      <c r="H282" s="62" t="s">
        <v>1862</v>
      </c>
      <c r="I282" s="62" t="s">
        <v>1706</v>
      </c>
      <c r="J282" s="66">
        <v>1746.6</v>
      </c>
      <c r="K282" s="67"/>
      <c r="L282" s="68"/>
      <c r="M282" s="69">
        <v>2130</v>
      </c>
      <c r="N282" s="70"/>
      <c r="O282" s="71"/>
      <c r="P282" s="72">
        <f t="shared" si="24"/>
        <v>1746.6</v>
      </c>
      <c r="Q282" s="72">
        <f t="shared" si="25"/>
        <v>1746.6</v>
      </c>
      <c r="R282" s="72">
        <f t="shared" si="26"/>
        <v>1806</v>
      </c>
      <c r="S282" s="72">
        <f t="shared" si="27"/>
        <v>1806</v>
      </c>
      <c r="T282" s="73">
        <v>0.18</v>
      </c>
      <c r="U282" s="164" t="s">
        <v>287</v>
      </c>
      <c r="V282" s="164"/>
    </row>
    <row r="283" spans="2:23" s="74" customFormat="1" ht="28.5">
      <c r="B283" s="169" t="s">
        <v>1451</v>
      </c>
      <c r="C283" s="87" t="s">
        <v>423</v>
      </c>
      <c r="D283" s="62" t="s">
        <v>424</v>
      </c>
      <c r="E283" s="85" t="s">
        <v>573</v>
      </c>
      <c r="F283" s="62" t="s">
        <v>891</v>
      </c>
      <c r="G283" s="62"/>
      <c r="H283" s="62" t="s">
        <v>1862</v>
      </c>
      <c r="I283" s="62" t="s">
        <v>1706</v>
      </c>
      <c r="J283" s="66">
        <v>237.8</v>
      </c>
      <c r="K283" s="67"/>
      <c r="L283" s="68"/>
      <c r="M283" s="69">
        <v>290</v>
      </c>
      <c r="N283" s="70"/>
      <c r="O283" s="71"/>
      <c r="P283" s="72">
        <f t="shared" si="24"/>
        <v>237.8</v>
      </c>
      <c r="Q283" s="72">
        <f t="shared" si="25"/>
        <v>237.8</v>
      </c>
      <c r="R283" s="72">
        <f t="shared" si="26"/>
        <v>246</v>
      </c>
      <c r="S283" s="72">
        <f t="shared" si="27"/>
        <v>246</v>
      </c>
      <c r="T283" s="73">
        <v>0.18</v>
      </c>
      <c r="U283" s="164" t="s">
        <v>287</v>
      </c>
      <c r="V283" s="164"/>
    </row>
    <row r="284" spans="2:23" s="74" customFormat="1" ht="45">
      <c r="B284" s="168" t="s">
        <v>1452</v>
      </c>
      <c r="C284" s="86" t="s">
        <v>437</v>
      </c>
      <c r="D284" s="62" t="s">
        <v>438</v>
      </c>
      <c r="E284" s="85" t="s">
        <v>583</v>
      </c>
      <c r="F284" s="85" t="s">
        <v>891</v>
      </c>
      <c r="G284" s="85"/>
      <c r="H284" s="85" t="s">
        <v>1862</v>
      </c>
      <c r="I284" s="85" t="s">
        <v>583</v>
      </c>
      <c r="J284" s="66"/>
      <c r="K284" s="67">
        <f>N284*0.8</f>
        <v>1352</v>
      </c>
      <c r="L284" s="68"/>
      <c r="M284" s="69"/>
      <c r="N284" s="70">
        <v>1690</v>
      </c>
      <c r="O284" s="71"/>
      <c r="P284" s="72">
        <f t="shared" si="24"/>
        <v>91936</v>
      </c>
      <c r="Q284" s="72">
        <f t="shared" si="25"/>
        <v>91936</v>
      </c>
      <c r="R284" s="72">
        <f t="shared" si="26"/>
        <v>97390</v>
      </c>
      <c r="S284" s="72">
        <f t="shared" si="27"/>
        <v>97390</v>
      </c>
      <c r="T284" s="73">
        <v>0.18</v>
      </c>
      <c r="U284" s="74" t="s">
        <v>286</v>
      </c>
      <c r="V284" s="164"/>
    </row>
    <row r="285" spans="2:23" s="74" customFormat="1" ht="15">
      <c r="B285" s="169" t="s">
        <v>1453</v>
      </c>
      <c r="C285" s="87" t="s">
        <v>439</v>
      </c>
      <c r="D285" s="62" t="s">
        <v>440</v>
      </c>
      <c r="E285" s="85" t="s">
        <v>583</v>
      </c>
      <c r="F285" s="62" t="s">
        <v>891</v>
      </c>
      <c r="G285" s="62"/>
      <c r="H285" s="62" t="s">
        <v>1854</v>
      </c>
      <c r="I285" s="85" t="s">
        <v>583</v>
      </c>
      <c r="J285" s="66"/>
      <c r="K285" s="67">
        <f>N285*0.8</f>
        <v>43.2</v>
      </c>
      <c r="L285" s="68"/>
      <c r="M285" s="69"/>
      <c r="N285" s="70">
        <v>54</v>
      </c>
      <c r="O285" s="71"/>
      <c r="P285" s="72">
        <f t="shared" si="24"/>
        <v>2937.6000000000004</v>
      </c>
      <c r="Q285" s="72">
        <f t="shared" si="25"/>
        <v>8812.8000000000011</v>
      </c>
      <c r="R285" s="72">
        <f t="shared" si="26"/>
        <v>3112</v>
      </c>
      <c r="S285" s="72">
        <f t="shared" si="27"/>
        <v>9336</v>
      </c>
      <c r="T285" s="73">
        <v>0.18</v>
      </c>
      <c r="U285" s="74" t="s">
        <v>286</v>
      </c>
      <c r="V285" s="164"/>
    </row>
    <row r="286" spans="2:23" s="74" customFormat="1" ht="42.75">
      <c r="B286" s="169" t="s">
        <v>1454</v>
      </c>
      <c r="C286" s="87" t="s">
        <v>441</v>
      </c>
      <c r="D286" s="62" t="s">
        <v>442</v>
      </c>
      <c r="E286" s="85" t="s">
        <v>583</v>
      </c>
      <c r="F286" s="62" t="s">
        <v>891</v>
      </c>
      <c r="G286" s="62"/>
      <c r="H286" s="62" t="s">
        <v>1901</v>
      </c>
      <c r="I286" s="85" t="s">
        <v>583</v>
      </c>
      <c r="J286" s="66"/>
      <c r="K286" s="67">
        <v>660</v>
      </c>
      <c r="L286" s="68"/>
      <c r="M286" s="69"/>
      <c r="N286" s="70">
        <v>825</v>
      </c>
      <c r="O286" s="71"/>
      <c r="P286" s="72">
        <f t="shared" si="24"/>
        <v>44880</v>
      </c>
      <c r="Q286" s="72">
        <f t="shared" si="25"/>
        <v>89760</v>
      </c>
      <c r="R286" s="72">
        <f t="shared" si="26"/>
        <v>47543</v>
      </c>
      <c r="S286" s="72">
        <f t="shared" si="27"/>
        <v>95086</v>
      </c>
      <c r="T286" s="73">
        <v>0.18</v>
      </c>
      <c r="U286" s="74" t="s">
        <v>286</v>
      </c>
      <c r="V286" s="164"/>
    </row>
    <row r="287" spans="2:23" s="74" customFormat="1" ht="42.75">
      <c r="B287" s="169" t="s">
        <v>1455</v>
      </c>
      <c r="C287" s="87" t="s">
        <v>433</v>
      </c>
      <c r="D287" s="62" t="s">
        <v>434</v>
      </c>
      <c r="E287" s="85" t="s">
        <v>583</v>
      </c>
      <c r="F287" s="62" t="s">
        <v>891</v>
      </c>
      <c r="G287" s="62"/>
      <c r="H287" s="62" t="s">
        <v>1862</v>
      </c>
      <c r="I287" s="85" t="s">
        <v>583</v>
      </c>
      <c r="J287" s="66"/>
      <c r="K287" s="67">
        <v>148</v>
      </c>
      <c r="L287" s="68"/>
      <c r="M287" s="69"/>
      <c r="N287" s="70">
        <v>185</v>
      </c>
      <c r="O287" s="71"/>
      <c r="P287" s="72">
        <f t="shared" si="24"/>
        <v>10064</v>
      </c>
      <c r="Q287" s="72">
        <f t="shared" si="25"/>
        <v>10064</v>
      </c>
      <c r="R287" s="72">
        <f t="shared" si="26"/>
        <v>10662</v>
      </c>
      <c r="S287" s="72">
        <f t="shared" si="27"/>
        <v>10662</v>
      </c>
      <c r="T287" s="73">
        <v>0.18</v>
      </c>
      <c r="U287" s="74" t="s">
        <v>286</v>
      </c>
      <c r="V287" s="164"/>
    </row>
    <row r="288" spans="2:23" s="74" customFormat="1" ht="15">
      <c r="B288" s="169"/>
      <c r="C288" s="62" t="s">
        <v>444</v>
      </c>
      <c r="D288" s="62"/>
      <c r="E288" s="85"/>
      <c r="F288" s="62"/>
      <c r="G288" s="62"/>
      <c r="H288" s="62"/>
      <c r="I288" s="62"/>
      <c r="J288" s="66"/>
      <c r="K288" s="67"/>
      <c r="L288" s="68"/>
      <c r="M288" s="69"/>
      <c r="N288" s="70"/>
      <c r="O288" s="71"/>
      <c r="P288" s="72">
        <f t="shared" si="24"/>
        <v>0</v>
      </c>
      <c r="Q288" s="72">
        <f t="shared" si="25"/>
        <v>0</v>
      </c>
      <c r="R288" s="72">
        <f t="shared" si="26"/>
        <v>0</v>
      </c>
      <c r="S288" s="72">
        <f t="shared" si="27"/>
        <v>0</v>
      </c>
      <c r="T288" s="73">
        <v>0.18</v>
      </c>
      <c r="V288" s="165"/>
    </row>
    <row r="289" spans="2:23" s="74" customFormat="1" ht="15">
      <c r="B289" s="169"/>
      <c r="C289" s="62" t="s">
        <v>327</v>
      </c>
      <c r="D289" s="62"/>
      <c r="E289" s="85"/>
      <c r="F289" s="62"/>
      <c r="G289" s="62"/>
      <c r="H289" s="62"/>
      <c r="I289" s="62"/>
      <c r="J289" s="66"/>
      <c r="K289" s="67"/>
      <c r="L289" s="68"/>
      <c r="M289" s="69"/>
      <c r="N289" s="70"/>
      <c r="O289" s="71"/>
      <c r="P289" s="72">
        <f t="shared" si="24"/>
        <v>0</v>
      </c>
      <c r="Q289" s="72">
        <f t="shared" si="25"/>
        <v>0</v>
      </c>
      <c r="R289" s="72">
        <f t="shared" si="26"/>
        <v>0</v>
      </c>
      <c r="S289" s="72">
        <f t="shared" si="27"/>
        <v>0</v>
      </c>
      <c r="T289" s="73">
        <v>0.18</v>
      </c>
      <c r="V289" s="164"/>
    </row>
    <row r="290" spans="2:23" s="74" customFormat="1" ht="28.5">
      <c r="B290" s="169" t="s">
        <v>1448</v>
      </c>
      <c r="C290" s="87" t="s">
        <v>445</v>
      </c>
      <c r="D290" s="62" t="s">
        <v>446</v>
      </c>
      <c r="E290" s="85" t="s">
        <v>573</v>
      </c>
      <c r="F290" s="62" t="s">
        <v>891</v>
      </c>
      <c r="G290" s="62"/>
      <c r="H290" s="62" t="s">
        <v>914</v>
      </c>
      <c r="I290" s="62" t="s">
        <v>1706</v>
      </c>
      <c r="J290" s="66">
        <v>8938</v>
      </c>
      <c r="K290" s="67"/>
      <c r="L290" s="68"/>
      <c r="M290" s="69">
        <v>10900</v>
      </c>
      <c r="N290" s="70"/>
      <c r="O290" s="71"/>
      <c r="P290" s="72">
        <f t="shared" si="24"/>
        <v>8938</v>
      </c>
      <c r="Q290" s="72">
        <f t="shared" si="25"/>
        <v>35752</v>
      </c>
      <c r="R290" s="72">
        <f t="shared" si="26"/>
        <v>9238</v>
      </c>
      <c r="S290" s="72">
        <f t="shared" si="27"/>
        <v>36952</v>
      </c>
      <c r="T290" s="73">
        <v>0.18</v>
      </c>
      <c r="U290" s="164" t="s">
        <v>291</v>
      </c>
      <c r="V290" s="165"/>
    </row>
    <row r="291" spans="2:23" s="74" customFormat="1" ht="28.5">
      <c r="B291" s="169" t="s">
        <v>1449</v>
      </c>
      <c r="C291" s="87" t="s">
        <v>418</v>
      </c>
      <c r="D291" s="62" t="s">
        <v>685</v>
      </c>
      <c r="E291" s="85" t="s">
        <v>573</v>
      </c>
      <c r="F291" s="62" t="s">
        <v>891</v>
      </c>
      <c r="G291" s="62"/>
      <c r="H291" s="62" t="s">
        <v>914</v>
      </c>
      <c r="I291" s="62" t="s">
        <v>1706</v>
      </c>
      <c r="J291" s="66">
        <v>237.8</v>
      </c>
      <c r="K291" s="67"/>
      <c r="L291" s="68"/>
      <c r="M291" s="69">
        <v>290</v>
      </c>
      <c r="N291" s="70"/>
      <c r="O291" s="71"/>
      <c r="P291" s="72">
        <f t="shared" si="24"/>
        <v>237.8</v>
      </c>
      <c r="Q291" s="72">
        <f t="shared" si="25"/>
        <v>951.2</v>
      </c>
      <c r="R291" s="72">
        <f t="shared" si="26"/>
        <v>246</v>
      </c>
      <c r="S291" s="72">
        <f t="shared" si="27"/>
        <v>984</v>
      </c>
      <c r="T291" s="73">
        <v>0.18</v>
      </c>
      <c r="U291" s="164" t="s">
        <v>287</v>
      </c>
      <c r="V291" s="165"/>
    </row>
    <row r="292" spans="2:23" s="74" customFormat="1" ht="28.5">
      <c r="B292" s="169" t="s">
        <v>1450</v>
      </c>
      <c r="C292" s="87" t="s">
        <v>447</v>
      </c>
      <c r="D292" s="62" t="s">
        <v>448</v>
      </c>
      <c r="E292" s="85" t="s">
        <v>573</v>
      </c>
      <c r="F292" s="62" t="s">
        <v>891</v>
      </c>
      <c r="G292" s="62"/>
      <c r="H292" s="62" t="s">
        <v>1952</v>
      </c>
      <c r="I292" s="62" t="s">
        <v>1706</v>
      </c>
      <c r="J292" s="66">
        <v>9881</v>
      </c>
      <c r="K292" s="67"/>
      <c r="L292" s="68"/>
      <c r="M292" s="69">
        <v>12050</v>
      </c>
      <c r="N292" s="70"/>
      <c r="O292" s="71"/>
      <c r="P292" s="72">
        <f t="shared" si="24"/>
        <v>9881</v>
      </c>
      <c r="Q292" s="72">
        <f t="shared" si="25"/>
        <v>79048</v>
      </c>
      <c r="R292" s="72">
        <f t="shared" si="26"/>
        <v>10212</v>
      </c>
      <c r="S292" s="72">
        <f t="shared" si="27"/>
        <v>81696</v>
      </c>
      <c r="T292" s="73">
        <v>0.18</v>
      </c>
      <c r="U292" s="164" t="s">
        <v>287</v>
      </c>
      <c r="V292" s="164"/>
    </row>
    <row r="293" spans="2:23" s="74" customFormat="1" ht="60">
      <c r="B293" s="169" t="s">
        <v>1451</v>
      </c>
      <c r="C293" s="86" t="s">
        <v>450</v>
      </c>
      <c r="D293" s="85" t="s">
        <v>451</v>
      </c>
      <c r="E293" s="85" t="s">
        <v>583</v>
      </c>
      <c r="F293" s="62" t="s">
        <v>891</v>
      </c>
      <c r="G293" s="62"/>
      <c r="H293" s="62" t="s">
        <v>1901</v>
      </c>
      <c r="I293" s="85" t="s">
        <v>583</v>
      </c>
      <c r="J293" s="66"/>
      <c r="K293" s="67">
        <v>1432</v>
      </c>
      <c r="L293" s="68"/>
      <c r="M293" s="69"/>
      <c r="N293" s="70">
        <v>1790</v>
      </c>
      <c r="O293" s="71"/>
      <c r="P293" s="72">
        <f t="shared" si="24"/>
        <v>97376</v>
      </c>
      <c r="Q293" s="72">
        <f t="shared" si="25"/>
        <v>194752</v>
      </c>
      <c r="R293" s="72">
        <f t="shared" si="26"/>
        <v>103153</v>
      </c>
      <c r="S293" s="72">
        <f t="shared" si="27"/>
        <v>206306</v>
      </c>
      <c r="T293" s="73">
        <v>0.18</v>
      </c>
      <c r="U293" s="74" t="s">
        <v>286</v>
      </c>
      <c r="V293" s="164"/>
    </row>
    <row r="294" spans="2:23" s="74" customFormat="1" ht="75">
      <c r="B294" s="169" t="s">
        <v>1452</v>
      </c>
      <c r="C294" s="86" t="s">
        <v>453</v>
      </c>
      <c r="D294" s="85" t="s">
        <v>442</v>
      </c>
      <c r="E294" s="85" t="s">
        <v>583</v>
      </c>
      <c r="F294" s="62" t="s">
        <v>891</v>
      </c>
      <c r="G294" s="62"/>
      <c r="H294" s="62" t="s">
        <v>914</v>
      </c>
      <c r="I294" s="85" t="s">
        <v>583</v>
      </c>
      <c r="J294" s="66"/>
      <c r="K294" s="67">
        <v>660</v>
      </c>
      <c r="L294" s="68"/>
      <c r="M294" s="69"/>
      <c r="N294" s="70">
        <v>825</v>
      </c>
      <c r="O294" s="71"/>
      <c r="P294" s="72">
        <f t="shared" si="24"/>
        <v>44880</v>
      </c>
      <c r="Q294" s="72">
        <f t="shared" si="25"/>
        <v>179520</v>
      </c>
      <c r="R294" s="72">
        <f t="shared" si="26"/>
        <v>47543</v>
      </c>
      <c r="S294" s="72">
        <f t="shared" si="27"/>
        <v>190172</v>
      </c>
      <c r="T294" s="73">
        <v>0.18</v>
      </c>
      <c r="U294" s="74" t="s">
        <v>286</v>
      </c>
      <c r="V294" s="164"/>
    </row>
    <row r="295" spans="2:23" s="74" customFormat="1" ht="60">
      <c r="B295" s="169" t="s">
        <v>1453</v>
      </c>
      <c r="C295" s="86" t="s">
        <v>454</v>
      </c>
      <c r="D295" s="85" t="s">
        <v>440</v>
      </c>
      <c r="E295" s="85" t="s">
        <v>583</v>
      </c>
      <c r="F295" s="62" t="s">
        <v>891</v>
      </c>
      <c r="G295" s="62"/>
      <c r="H295" s="62" t="s">
        <v>1988</v>
      </c>
      <c r="I295" s="85" t="s">
        <v>583</v>
      </c>
      <c r="J295" s="66"/>
      <c r="K295" s="67">
        <f>N295*0.8</f>
        <v>43.2</v>
      </c>
      <c r="L295" s="68"/>
      <c r="M295" s="69"/>
      <c r="N295" s="70">
        <v>54</v>
      </c>
      <c r="O295" s="71"/>
      <c r="P295" s="72">
        <f t="shared" si="24"/>
        <v>2937.6000000000004</v>
      </c>
      <c r="Q295" s="72">
        <f t="shared" si="25"/>
        <v>17625.600000000002</v>
      </c>
      <c r="R295" s="72">
        <f t="shared" si="26"/>
        <v>3112</v>
      </c>
      <c r="S295" s="72">
        <f t="shared" si="27"/>
        <v>18672</v>
      </c>
      <c r="T295" s="73">
        <v>0.18</v>
      </c>
      <c r="U295" s="74" t="s">
        <v>286</v>
      </c>
      <c r="V295" s="164"/>
    </row>
    <row r="296" spans="2:23" s="74" customFormat="1" ht="42.75">
      <c r="B296" s="169" t="s">
        <v>1454</v>
      </c>
      <c r="C296" s="87" t="s">
        <v>433</v>
      </c>
      <c r="D296" s="62" t="s">
        <v>434</v>
      </c>
      <c r="E296" s="85" t="s">
        <v>583</v>
      </c>
      <c r="F296" s="62" t="s">
        <v>891</v>
      </c>
      <c r="G296" s="62"/>
      <c r="H296" s="62" t="s">
        <v>1901</v>
      </c>
      <c r="I296" s="85" t="s">
        <v>583</v>
      </c>
      <c r="J296" s="66"/>
      <c r="K296" s="67">
        <v>148</v>
      </c>
      <c r="L296" s="68"/>
      <c r="M296" s="69"/>
      <c r="N296" s="70">
        <v>185</v>
      </c>
      <c r="O296" s="71"/>
      <c r="P296" s="72">
        <f t="shared" si="24"/>
        <v>10064</v>
      </c>
      <c r="Q296" s="72">
        <f t="shared" si="25"/>
        <v>20128</v>
      </c>
      <c r="R296" s="72">
        <f t="shared" si="26"/>
        <v>10662</v>
      </c>
      <c r="S296" s="72">
        <f t="shared" si="27"/>
        <v>21324</v>
      </c>
      <c r="T296" s="73">
        <v>0.18</v>
      </c>
      <c r="U296" s="74" t="s">
        <v>286</v>
      </c>
      <c r="V296" s="164"/>
    </row>
    <row r="297" spans="2:23" s="74" customFormat="1" ht="15">
      <c r="B297" s="169"/>
      <c r="C297" s="62" t="s">
        <v>456</v>
      </c>
      <c r="D297" s="62"/>
      <c r="E297" s="62"/>
      <c r="F297" s="62"/>
      <c r="G297" s="62"/>
      <c r="H297" s="62"/>
      <c r="I297" s="62"/>
      <c r="J297" s="66"/>
      <c r="K297" s="67"/>
      <c r="L297" s="68"/>
      <c r="M297" s="69"/>
      <c r="N297" s="70"/>
      <c r="O297" s="71"/>
      <c r="P297" s="72">
        <f t="shared" si="24"/>
        <v>0</v>
      </c>
      <c r="Q297" s="72">
        <f t="shared" si="25"/>
        <v>0</v>
      </c>
      <c r="R297" s="72">
        <f t="shared" si="26"/>
        <v>0</v>
      </c>
      <c r="S297" s="72">
        <f t="shared" si="27"/>
        <v>0</v>
      </c>
      <c r="T297" s="73">
        <v>0.18</v>
      </c>
      <c r="V297" s="164"/>
    </row>
    <row r="298" spans="2:23" s="74" customFormat="1" ht="15">
      <c r="B298" s="169"/>
      <c r="C298" s="62" t="s">
        <v>396</v>
      </c>
      <c r="D298" s="62"/>
      <c r="E298" s="85"/>
      <c r="F298" s="62"/>
      <c r="G298" s="62"/>
      <c r="H298" s="62"/>
      <c r="I298" s="62"/>
      <c r="J298" s="66"/>
      <c r="K298" s="67"/>
      <c r="L298" s="68"/>
      <c r="M298" s="69"/>
      <c r="N298" s="70"/>
      <c r="O298" s="71"/>
      <c r="P298" s="72">
        <f t="shared" si="24"/>
        <v>0</v>
      </c>
      <c r="Q298" s="72">
        <f t="shared" si="25"/>
        <v>0</v>
      </c>
      <c r="R298" s="72">
        <f t="shared" si="26"/>
        <v>0</v>
      </c>
      <c r="S298" s="72">
        <f t="shared" si="27"/>
        <v>0</v>
      </c>
      <c r="T298" s="73">
        <v>0.18</v>
      </c>
      <c r="V298" s="164"/>
      <c r="W298" s="74">
        <v>551</v>
      </c>
    </row>
    <row r="299" spans="2:23" s="74" customFormat="1" ht="30">
      <c r="B299" s="169" t="s">
        <v>1448</v>
      </c>
      <c r="C299" s="86" t="s">
        <v>1708</v>
      </c>
      <c r="D299" s="62" t="s">
        <v>1709</v>
      </c>
      <c r="E299" s="85" t="s">
        <v>573</v>
      </c>
      <c r="F299" s="62" t="s">
        <v>891</v>
      </c>
      <c r="G299" s="62"/>
      <c r="H299" s="62" t="s">
        <v>1862</v>
      </c>
      <c r="I299" s="62" t="s">
        <v>1706</v>
      </c>
      <c r="J299" s="66">
        <v>3706.4</v>
      </c>
      <c r="K299" s="67"/>
      <c r="L299" s="68"/>
      <c r="M299" s="69">
        <v>4520</v>
      </c>
      <c r="N299" s="70"/>
      <c r="O299" s="71"/>
      <c r="P299" s="72">
        <f t="shared" si="24"/>
        <v>3706.4</v>
      </c>
      <c r="Q299" s="72">
        <f t="shared" si="25"/>
        <v>3706.4</v>
      </c>
      <c r="R299" s="72">
        <f t="shared" si="26"/>
        <v>3831</v>
      </c>
      <c r="S299" s="72">
        <f t="shared" si="27"/>
        <v>3831</v>
      </c>
      <c r="T299" s="73">
        <v>0.18</v>
      </c>
      <c r="U299" s="164" t="s">
        <v>287</v>
      </c>
      <c r="V299" s="164" t="s">
        <v>1710</v>
      </c>
    </row>
    <row r="300" spans="2:23" s="74" customFormat="1" ht="28.5">
      <c r="B300" s="169" t="s">
        <v>1449</v>
      </c>
      <c r="C300" s="87" t="s">
        <v>418</v>
      </c>
      <c r="D300" s="62" t="s">
        <v>685</v>
      </c>
      <c r="E300" s="85" t="s">
        <v>573</v>
      </c>
      <c r="F300" s="62" t="s">
        <v>891</v>
      </c>
      <c r="G300" s="62"/>
      <c r="H300" s="62" t="s">
        <v>1862</v>
      </c>
      <c r="I300" s="62" t="s">
        <v>1706</v>
      </c>
      <c r="J300" s="66">
        <v>237.8</v>
      </c>
      <c r="K300" s="67"/>
      <c r="L300" s="68"/>
      <c r="M300" s="69">
        <v>290</v>
      </c>
      <c r="N300" s="70"/>
      <c r="O300" s="71"/>
      <c r="P300" s="72">
        <f t="shared" si="24"/>
        <v>237.8</v>
      </c>
      <c r="Q300" s="72">
        <f t="shared" si="25"/>
        <v>237.8</v>
      </c>
      <c r="R300" s="72">
        <f t="shared" si="26"/>
        <v>246</v>
      </c>
      <c r="S300" s="72">
        <f t="shared" si="27"/>
        <v>246</v>
      </c>
      <c r="T300" s="73">
        <v>0.18</v>
      </c>
      <c r="U300" s="164" t="s">
        <v>287</v>
      </c>
      <c r="V300" s="165"/>
    </row>
    <row r="301" spans="2:23" s="74" customFormat="1" ht="28.5">
      <c r="B301" s="169" t="s">
        <v>1450</v>
      </c>
      <c r="C301" s="87" t="s">
        <v>420</v>
      </c>
      <c r="D301" s="62" t="s">
        <v>56</v>
      </c>
      <c r="E301" s="85" t="s">
        <v>573</v>
      </c>
      <c r="F301" s="62" t="s">
        <v>891</v>
      </c>
      <c r="G301" s="62"/>
      <c r="H301" s="62" t="s">
        <v>1862</v>
      </c>
      <c r="I301" s="62" t="s">
        <v>1706</v>
      </c>
      <c r="J301" s="66">
        <v>1746.6</v>
      </c>
      <c r="K301" s="67"/>
      <c r="L301" s="68"/>
      <c r="M301" s="69">
        <v>2130</v>
      </c>
      <c r="N301" s="70"/>
      <c r="O301" s="71"/>
      <c r="P301" s="72">
        <f t="shared" si="24"/>
        <v>1746.6</v>
      </c>
      <c r="Q301" s="72">
        <f t="shared" si="25"/>
        <v>1746.6</v>
      </c>
      <c r="R301" s="72">
        <f t="shared" si="26"/>
        <v>1806</v>
      </c>
      <c r="S301" s="72">
        <f t="shared" si="27"/>
        <v>1806</v>
      </c>
      <c r="T301" s="73">
        <v>0.18</v>
      </c>
      <c r="U301" s="164" t="s">
        <v>287</v>
      </c>
      <c r="V301" s="165"/>
    </row>
    <row r="302" spans="2:23" s="74" customFormat="1" ht="28.5">
      <c r="B302" s="169" t="s">
        <v>1451</v>
      </c>
      <c r="C302" s="87" t="s">
        <v>423</v>
      </c>
      <c r="D302" s="62" t="s">
        <v>424</v>
      </c>
      <c r="E302" s="85" t="s">
        <v>573</v>
      </c>
      <c r="F302" s="62" t="s">
        <v>891</v>
      </c>
      <c r="G302" s="62"/>
      <c r="H302" s="62" t="s">
        <v>1862</v>
      </c>
      <c r="I302" s="62" t="s">
        <v>1706</v>
      </c>
      <c r="J302" s="66">
        <v>237.8</v>
      </c>
      <c r="K302" s="67"/>
      <c r="L302" s="68"/>
      <c r="M302" s="69">
        <v>290</v>
      </c>
      <c r="N302" s="70"/>
      <c r="O302" s="71"/>
      <c r="P302" s="72">
        <f t="shared" si="24"/>
        <v>237.8</v>
      </c>
      <c r="Q302" s="72">
        <f t="shared" si="25"/>
        <v>237.8</v>
      </c>
      <c r="R302" s="72">
        <f t="shared" si="26"/>
        <v>246</v>
      </c>
      <c r="S302" s="72">
        <f t="shared" si="27"/>
        <v>246</v>
      </c>
      <c r="T302" s="73">
        <v>0.18</v>
      </c>
      <c r="U302" s="164" t="s">
        <v>287</v>
      </c>
      <c r="V302" s="164"/>
    </row>
    <row r="303" spans="2:23" s="74" customFormat="1" ht="42.75">
      <c r="B303" s="169" t="s">
        <v>1452</v>
      </c>
      <c r="C303" s="87" t="s">
        <v>425</v>
      </c>
      <c r="D303" s="62" t="s">
        <v>426</v>
      </c>
      <c r="E303" s="85" t="s">
        <v>583</v>
      </c>
      <c r="F303" s="62" t="s">
        <v>891</v>
      </c>
      <c r="G303" s="62"/>
      <c r="H303" s="62" t="s">
        <v>1862</v>
      </c>
      <c r="I303" s="85" t="s">
        <v>583</v>
      </c>
      <c r="J303" s="66"/>
      <c r="K303" s="67">
        <v>648</v>
      </c>
      <c r="L303" s="68"/>
      <c r="M303" s="69"/>
      <c r="N303" s="70">
        <v>810</v>
      </c>
      <c r="O303" s="71"/>
      <c r="P303" s="72">
        <f t="shared" si="24"/>
        <v>44064</v>
      </c>
      <c r="Q303" s="72">
        <f t="shared" si="25"/>
        <v>44064</v>
      </c>
      <c r="R303" s="72">
        <f t="shared" si="26"/>
        <v>46678</v>
      </c>
      <c r="S303" s="72">
        <f t="shared" si="27"/>
        <v>46678</v>
      </c>
      <c r="T303" s="73">
        <v>0.18</v>
      </c>
      <c r="U303" s="74" t="s">
        <v>286</v>
      </c>
      <c r="V303" s="164"/>
    </row>
    <row r="304" spans="2:23" s="74" customFormat="1" ht="15">
      <c r="B304" s="169" t="s">
        <v>1453</v>
      </c>
      <c r="C304" s="87" t="s">
        <v>428</v>
      </c>
      <c r="D304" s="62" t="s">
        <v>81</v>
      </c>
      <c r="E304" s="85" t="s">
        <v>583</v>
      </c>
      <c r="F304" s="62" t="s">
        <v>891</v>
      </c>
      <c r="G304" s="62"/>
      <c r="H304" s="62" t="s">
        <v>1901</v>
      </c>
      <c r="I304" s="85" t="s">
        <v>583</v>
      </c>
      <c r="J304" s="66"/>
      <c r="K304" s="67">
        <f>N304*0.8</f>
        <v>28.8</v>
      </c>
      <c r="L304" s="68"/>
      <c r="M304" s="69"/>
      <c r="N304" s="70">
        <v>36</v>
      </c>
      <c r="O304" s="71"/>
      <c r="P304" s="72">
        <f t="shared" si="24"/>
        <v>1958.4</v>
      </c>
      <c r="Q304" s="72">
        <f t="shared" si="25"/>
        <v>3916.8</v>
      </c>
      <c r="R304" s="72">
        <f t="shared" si="26"/>
        <v>2075</v>
      </c>
      <c r="S304" s="72">
        <f t="shared" si="27"/>
        <v>4150</v>
      </c>
      <c r="T304" s="73">
        <v>0.18</v>
      </c>
      <c r="U304" s="74" t="s">
        <v>286</v>
      </c>
      <c r="V304" s="164"/>
    </row>
    <row r="305" spans="2:23" s="74" customFormat="1" ht="42.75">
      <c r="B305" s="169" t="s">
        <v>1454</v>
      </c>
      <c r="C305" s="87" t="s">
        <v>430</v>
      </c>
      <c r="D305" s="62" t="s">
        <v>431</v>
      </c>
      <c r="E305" s="85" t="s">
        <v>583</v>
      </c>
      <c r="F305" s="62" t="s">
        <v>891</v>
      </c>
      <c r="G305" s="62"/>
      <c r="H305" s="62" t="s">
        <v>1862</v>
      </c>
      <c r="I305" s="85" t="s">
        <v>583</v>
      </c>
      <c r="J305" s="66"/>
      <c r="K305" s="67">
        <f>N305*0.8</f>
        <v>368</v>
      </c>
      <c r="L305" s="68"/>
      <c r="M305" s="69"/>
      <c r="N305" s="70">
        <v>460</v>
      </c>
      <c r="O305" s="71"/>
      <c r="P305" s="72">
        <f t="shared" si="24"/>
        <v>25024</v>
      </c>
      <c r="Q305" s="72">
        <f t="shared" si="25"/>
        <v>25024</v>
      </c>
      <c r="R305" s="72">
        <f t="shared" si="26"/>
        <v>26509</v>
      </c>
      <c r="S305" s="72">
        <f t="shared" si="27"/>
        <v>26509</v>
      </c>
      <c r="T305" s="73">
        <v>0.18</v>
      </c>
      <c r="U305" s="74" t="s">
        <v>286</v>
      </c>
      <c r="V305" s="164"/>
    </row>
    <row r="306" spans="2:23" s="74" customFormat="1" ht="42.75">
      <c r="B306" s="169" t="s">
        <v>1455</v>
      </c>
      <c r="C306" s="87" t="s">
        <v>433</v>
      </c>
      <c r="D306" s="62" t="s">
        <v>434</v>
      </c>
      <c r="E306" s="85" t="s">
        <v>583</v>
      </c>
      <c r="F306" s="62" t="s">
        <v>891</v>
      </c>
      <c r="G306" s="62"/>
      <c r="H306" s="62" t="s">
        <v>1862</v>
      </c>
      <c r="I306" s="85" t="s">
        <v>583</v>
      </c>
      <c r="J306" s="66"/>
      <c r="K306" s="67">
        <v>148</v>
      </c>
      <c r="L306" s="68"/>
      <c r="M306" s="69"/>
      <c r="N306" s="70">
        <v>185</v>
      </c>
      <c r="O306" s="71"/>
      <c r="P306" s="72">
        <f t="shared" si="24"/>
        <v>10064</v>
      </c>
      <c r="Q306" s="72">
        <f t="shared" si="25"/>
        <v>10064</v>
      </c>
      <c r="R306" s="72">
        <f t="shared" si="26"/>
        <v>10662</v>
      </c>
      <c r="S306" s="72">
        <f t="shared" si="27"/>
        <v>10662</v>
      </c>
      <c r="T306" s="73">
        <v>0.18</v>
      </c>
      <c r="U306" s="74" t="s">
        <v>286</v>
      </c>
      <c r="V306" s="164"/>
    </row>
    <row r="307" spans="2:23" s="74" customFormat="1" ht="15">
      <c r="B307" s="169"/>
      <c r="C307" s="62" t="s">
        <v>457</v>
      </c>
      <c r="D307" s="62"/>
      <c r="E307" s="85"/>
      <c r="F307" s="62"/>
      <c r="G307" s="62"/>
      <c r="H307" s="62"/>
      <c r="I307" s="62"/>
      <c r="J307" s="66"/>
      <c r="K307" s="67"/>
      <c r="L307" s="68"/>
      <c r="M307" s="69"/>
      <c r="N307" s="70"/>
      <c r="O307" s="71"/>
      <c r="P307" s="72">
        <f t="shared" si="24"/>
        <v>0</v>
      </c>
      <c r="Q307" s="72">
        <f t="shared" si="25"/>
        <v>0</v>
      </c>
      <c r="R307" s="72">
        <f t="shared" si="26"/>
        <v>0</v>
      </c>
      <c r="S307" s="72">
        <f t="shared" si="27"/>
        <v>0</v>
      </c>
      <c r="T307" s="73">
        <v>0.18</v>
      </c>
      <c r="V307" s="165"/>
    </row>
    <row r="308" spans="2:23" s="74" customFormat="1" ht="15">
      <c r="B308" s="169"/>
      <c r="C308" s="62" t="s">
        <v>396</v>
      </c>
      <c r="D308" s="62"/>
      <c r="E308" s="85"/>
      <c r="F308" s="62"/>
      <c r="G308" s="62"/>
      <c r="H308" s="62"/>
      <c r="I308" s="62"/>
      <c r="J308" s="66"/>
      <c r="K308" s="67"/>
      <c r="L308" s="68"/>
      <c r="M308" s="69"/>
      <c r="N308" s="70"/>
      <c r="O308" s="71"/>
      <c r="P308" s="72">
        <f t="shared" si="24"/>
        <v>0</v>
      </c>
      <c r="Q308" s="72">
        <f t="shared" si="25"/>
        <v>0</v>
      </c>
      <c r="R308" s="72">
        <f t="shared" si="26"/>
        <v>0</v>
      </c>
      <c r="S308" s="72">
        <f t="shared" si="27"/>
        <v>0</v>
      </c>
      <c r="T308" s="73">
        <v>0.18</v>
      </c>
      <c r="V308" s="164"/>
    </row>
    <row r="309" spans="2:23" s="74" customFormat="1" ht="30">
      <c r="B309" s="169" t="s">
        <v>1448</v>
      </c>
      <c r="C309" s="86" t="s">
        <v>1708</v>
      </c>
      <c r="D309" s="62" t="s">
        <v>1709</v>
      </c>
      <c r="E309" s="85" t="s">
        <v>573</v>
      </c>
      <c r="F309" s="62" t="s">
        <v>891</v>
      </c>
      <c r="G309" s="62"/>
      <c r="H309" s="62" t="s">
        <v>1862</v>
      </c>
      <c r="I309" s="62" t="s">
        <v>1706</v>
      </c>
      <c r="J309" s="66">
        <v>3706.4</v>
      </c>
      <c r="K309" s="67"/>
      <c r="L309" s="68"/>
      <c r="M309" s="69">
        <v>4520</v>
      </c>
      <c r="N309" s="70"/>
      <c r="O309" s="71"/>
      <c r="P309" s="72">
        <f t="shared" si="24"/>
        <v>3706.4</v>
      </c>
      <c r="Q309" s="72">
        <f t="shared" si="25"/>
        <v>3706.4</v>
      </c>
      <c r="R309" s="72">
        <f t="shared" si="26"/>
        <v>3831</v>
      </c>
      <c r="S309" s="72">
        <f t="shared" si="27"/>
        <v>3831</v>
      </c>
      <c r="T309" s="73">
        <v>0.18</v>
      </c>
      <c r="U309" s="164" t="s">
        <v>287</v>
      </c>
      <c r="V309" s="164" t="s">
        <v>1710</v>
      </c>
    </row>
    <row r="310" spans="2:23" s="74" customFormat="1" ht="28.5">
      <c r="B310" s="169" t="s">
        <v>1449</v>
      </c>
      <c r="C310" s="87" t="s">
        <v>418</v>
      </c>
      <c r="D310" s="62" t="s">
        <v>685</v>
      </c>
      <c r="E310" s="85" t="s">
        <v>573</v>
      </c>
      <c r="F310" s="62" t="s">
        <v>891</v>
      </c>
      <c r="G310" s="62"/>
      <c r="H310" s="62" t="s">
        <v>1862</v>
      </c>
      <c r="I310" s="62" t="s">
        <v>1706</v>
      </c>
      <c r="J310" s="66">
        <v>237.8</v>
      </c>
      <c r="K310" s="67"/>
      <c r="L310" s="68"/>
      <c r="M310" s="69">
        <v>290</v>
      </c>
      <c r="N310" s="70"/>
      <c r="O310" s="71"/>
      <c r="P310" s="72">
        <f t="shared" si="24"/>
        <v>237.8</v>
      </c>
      <c r="Q310" s="72">
        <f t="shared" si="25"/>
        <v>237.8</v>
      </c>
      <c r="R310" s="72">
        <f t="shared" si="26"/>
        <v>246</v>
      </c>
      <c r="S310" s="72">
        <f t="shared" si="27"/>
        <v>246</v>
      </c>
      <c r="T310" s="73">
        <v>0.18</v>
      </c>
      <c r="U310" s="164" t="s">
        <v>287</v>
      </c>
      <c r="V310" s="165"/>
    </row>
    <row r="311" spans="2:23" s="74" customFormat="1" ht="28.5">
      <c r="B311" s="169" t="s">
        <v>1450</v>
      </c>
      <c r="C311" s="87" t="s">
        <v>420</v>
      </c>
      <c r="D311" s="62" t="s">
        <v>56</v>
      </c>
      <c r="E311" s="85" t="s">
        <v>573</v>
      </c>
      <c r="F311" s="62" t="s">
        <v>891</v>
      </c>
      <c r="G311" s="62"/>
      <c r="H311" s="62" t="s">
        <v>1862</v>
      </c>
      <c r="I311" s="62" t="s">
        <v>1706</v>
      </c>
      <c r="J311" s="66">
        <v>1746.6</v>
      </c>
      <c r="K311" s="67"/>
      <c r="L311" s="68"/>
      <c r="M311" s="69">
        <v>2130</v>
      </c>
      <c r="N311" s="70"/>
      <c r="O311" s="71"/>
      <c r="P311" s="72">
        <f t="shared" si="24"/>
        <v>1746.6</v>
      </c>
      <c r="Q311" s="72">
        <f t="shared" si="25"/>
        <v>1746.6</v>
      </c>
      <c r="R311" s="72">
        <f t="shared" si="26"/>
        <v>1806</v>
      </c>
      <c r="S311" s="72">
        <f t="shared" si="27"/>
        <v>1806</v>
      </c>
      <c r="T311" s="73">
        <v>0.18</v>
      </c>
      <c r="U311" s="164" t="s">
        <v>287</v>
      </c>
      <c r="V311" s="164"/>
    </row>
    <row r="312" spans="2:23" s="74" customFormat="1" ht="30">
      <c r="B312" s="169" t="s">
        <v>1451</v>
      </c>
      <c r="C312" s="86" t="s">
        <v>423</v>
      </c>
      <c r="D312" s="85" t="s">
        <v>424</v>
      </c>
      <c r="E312" s="85" t="s">
        <v>573</v>
      </c>
      <c r="F312" s="62" t="s">
        <v>891</v>
      </c>
      <c r="G312" s="62"/>
      <c r="H312" s="62" t="s">
        <v>1862</v>
      </c>
      <c r="I312" s="62" t="s">
        <v>1706</v>
      </c>
      <c r="J312" s="66">
        <v>237.8</v>
      </c>
      <c r="K312" s="67"/>
      <c r="L312" s="68"/>
      <c r="M312" s="69">
        <v>290</v>
      </c>
      <c r="N312" s="70"/>
      <c r="O312" s="71"/>
      <c r="P312" s="72">
        <f t="shared" si="24"/>
        <v>237.8</v>
      </c>
      <c r="Q312" s="72">
        <f t="shared" si="25"/>
        <v>237.8</v>
      </c>
      <c r="R312" s="72">
        <f t="shared" si="26"/>
        <v>246</v>
      </c>
      <c r="S312" s="72">
        <f t="shared" si="27"/>
        <v>246</v>
      </c>
      <c r="T312" s="73">
        <v>0.18</v>
      </c>
      <c r="U312" s="164" t="s">
        <v>287</v>
      </c>
      <c r="V312" s="164"/>
    </row>
    <row r="313" spans="2:23" s="74" customFormat="1" ht="45">
      <c r="B313" s="169" t="s">
        <v>1452</v>
      </c>
      <c r="C313" s="86" t="s">
        <v>425</v>
      </c>
      <c r="D313" s="85" t="s">
        <v>426</v>
      </c>
      <c r="E313" s="85" t="s">
        <v>583</v>
      </c>
      <c r="F313" s="62" t="s">
        <v>891</v>
      </c>
      <c r="G313" s="62"/>
      <c r="H313" s="62" t="s">
        <v>1862</v>
      </c>
      <c r="I313" s="85" t="s">
        <v>583</v>
      </c>
      <c r="J313" s="66"/>
      <c r="K313" s="67">
        <v>648</v>
      </c>
      <c r="L313" s="68"/>
      <c r="M313" s="69"/>
      <c r="N313" s="70">
        <v>810</v>
      </c>
      <c r="O313" s="71"/>
      <c r="P313" s="72">
        <f t="shared" si="24"/>
        <v>44064</v>
      </c>
      <c r="Q313" s="72">
        <f t="shared" si="25"/>
        <v>44064</v>
      </c>
      <c r="R313" s="72">
        <f t="shared" si="26"/>
        <v>46678</v>
      </c>
      <c r="S313" s="72">
        <f t="shared" si="27"/>
        <v>46678</v>
      </c>
      <c r="T313" s="73">
        <v>0.18</v>
      </c>
      <c r="U313" s="74" t="s">
        <v>286</v>
      </c>
      <c r="V313" s="164"/>
    </row>
    <row r="314" spans="2:23" s="74" customFormat="1" ht="15">
      <c r="B314" s="169" t="s">
        <v>1453</v>
      </c>
      <c r="C314" s="87" t="s">
        <v>428</v>
      </c>
      <c r="D314" s="62" t="s">
        <v>81</v>
      </c>
      <c r="E314" s="85" t="s">
        <v>583</v>
      </c>
      <c r="F314" s="62" t="s">
        <v>891</v>
      </c>
      <c r="G314" s="62"/>
      <c r="H314" s="62" t="s">
        <v>1901</v>
      </c>
      <c r="I314" s="85" t="s">
        <v>583</v>
      </c>
      <c r="J314" s="66"/>
      <c r="K314" s="67">
        <f>N314*0.8</f>
        <v>28.8</v>
      </c>
      <c r="L314" s="68"/>
      <c r="M314" s="69"/>
      <c r="N314" s="70">
        <v>36</v>
      </c>
      <c r="O314" s="71"/>
      <c r="P314" s="72">
        <f t="shared" si="24"/>
        <v>1958.4</v>
      </c>
      <c r="Q314" s="72">
        <f t="shared" si="25"/>
        <v>3916.8</v>
      </c>
      <c r="R314" s="72">
        <f t="shared" si="26"/>
        <v>2075</v>
      </c>
      <c r="S314" s="72">
        <f t="shared" si="27"/>
        <v>4150</v>
      </c>
      <c r="T314" s="73">
        <v>0.18</v>
      </c>
      <c r="U314" s="74" t="s">
        <v>286</v>
      </c>
      <c r="V314" s="164"/>
    </row>
    <row r="315" spans="2:23" s="74" customFormat="1" ht="42.75">
      <c r="B315" s="169" t="s">
        <v>1454</v>
      </c>
      <c r="C315" s="87" t="s">
        <v>430</v>
      </c>
      <c r="D315" s="62" t="s">
        <v>431</v>
      </c>
      <c r="E315" s="85" t="s">
        <v>583</v>
      </c>
      <c r="F315" s="62" t="s">
        <v>891</v>
      </c>
      <c r="G315" s="62"/>
      <c r="H315" s="62" t="s">
        <v>1862</v>
      </c>
      <c r="I315" s="85" t="s">
        <v>583</v>
      </c>
      <c r="J315" s="66"/>
      <c r="K315" s="67">
        <f>N315*0.8</f>
        <v>368</v>
      </c>
      <c r="L315" s="68"/>
      <c r="M315" s="69"/>
      <c r="N315" s="70">
        <v>460</v>
      </c>
      <c r="O315" s="71"/>
      <c r="P315" s="72">
        <f t="shared" si="24"/>
        <v>25024</v>
      </c>
      <c r="Q315" s="72">
        <f t="shared" si="25"/>
        <v>25024</v>
      </c>
      <c r="R315" s="72">
        <f t="shared" si="26"/>
        <v>26509</v>
      </c>
      <c r="S315" s="72">
        <f t="shared" si="27"/>
        <v>26509</v>
      </c>
      <c r="T315" s="73">
        <v>0.18</v>
      </c>
      <c r="U315" s="74" t="s">
        <v>286</v>
      </c>
      <c r="V315" s="164"/>
    </row>
    <row r="316" spans="2:23" s="74" customFormat="1" ht="42.75">
      <c r="B316" s="169" t="s">
        <v>1455</v>
      </c>
      <c r="C316" s="87" t="s">
        <v>433</v>
      </c>
      <c r="D316" s="62" t="s">
        <v>434</v>
      </c>
      <c r="E316" s="85" t="s">
        <v>583</v>
      </c>
      <c r="F316" s="62" t="s">
        <v>891</v>
      </c>
      <c r="G316" s="62"/>
      <c r="H316" s="62" t="s">
        <v>1862</v>
      </c>
      <c r="I316" s="85" t="s">
        <v>583</v>
      </c>
      <c r="J316" s="66"/>
      <c r="K316" s="67">
        <v>148</v>
      </c>
      <c r="L316" s="68"/>
      <c r="M316" s="69"/>
      <c r="N316" s="70">
        <v>185</v>
      </c>
      <c r="O316" s="71"/>
      <c r="P316" s="72">
        <f t="shared" si="24"/>
        <v>10064</v>
      </c>
      <c r="Q316" s="72">
        <f t="shared" si="25"/>
        <v>10064</v>
      </c>
      <c r="R316" s="72">
        <f t="shared" si="26"/>
        <v>10662</v>
      </c>
      <c r="S316" s="72">
        <f t="shared" si="27"/>
        <v>10662</v>
      </c>
      <c r="T316" s="73">
        <v>0.18</v>
      </c>
      <c r="U316" s="74" t="s">
        <v>286</v>
      </c>
      <c r="V316" s="164"/>
      <c r="W316" s="74">
        <v>551</v>
      </c>
    </row>
    <row r="317" spans="2:23" s="74" customFormat="1" ht="15">
      <c r="B317" s="169"/>
      <c r="C317" s="62" t="s">
        <v>458</v>
      </c>
      <c r="D317" s="62"/>
      <c r="E317" s="85"/>
      <c r="F317" s="62"/>
      <c r="G317" s="62"/>
      <c r="H317" s="62"/>
      <c r="I317" s="85"/>
      <c r="J317" s="66"/>
      <c r="K317" s="67"/>
      <c r="L317" s="68"/>
      <c r="M317" s="69"/>
      <c r="N317" s="70"/>
      <c r="O317" s="71"/>
      <c r="P317" s="72">
        <f t="shared" si="24"/>
        <v>0</v>
      </c>
      <c r="Q317" s="72">
        <f t="shared" si="25"/>
        <v>0</v>
      </c>
      <c r="R317" s="72">
        <f t="shared" si="26"/>
        <v>0</v>
      </c>
      <c r="S317" s="72">
        <f t="shared" si="27"/>
        <v>0</v>
      </c>
      <c r="T317" s="73">
        <v>0.18</v>
      </c>
      <c r="V317" s="164"/>
    </row>
    <row r="318" spans="2:23" s="74" customFormat="1" ht="15">
      <c r="B318" s="169"/>
      <c r="C318" s="62" t="s">
        <v>396</v>
      </c>
      <c r="D318" s="62"/>
      <c r="E318" s="85"/>
      <c r="F318" s="62"/>
      <c r="G318" s="62"/>
      <c r="H318" s="62"/>
      <c r="I318" s="62"/>
      <c r="J318" s="66"/>
      <c r="K318" s="67"/>
      <c r="L318" s="68"/>
      <c r="M318" s="69"/>
      <c r="N318" s="70"/>
      <c r="O318" s="71"/>
      <c r="P318" s="72">
        <f t="shared" si="24"/>
        <v>0</v>
      </c>
      <c r="Q318" s="72">
        <f t="shared" si="25"/>
        <v>0</v>
      </c>
      <c r="R318" s="72">
        <f t="shared" si="26"/>
        <v>0</v>
      </c>
      <c r="S318" s="72">
        <f t="shared" si="27"/>
        <v>0</v>
      </c>
      <c r="T318" s="73">
        <v>0.18</v>
      </c>
      <c r="V318" s="165"/>
    </row>
    <row r="319" spans="2:23" s="74" customFormat="1" ht="30">
      <c r="B319" s="169" t="s">
        <v>1448</v>
      </c>
      <c r="C319" s="86" t="s">
        <v>1708</v>
      </c>
      <c r="D319" s="62" t="s">
        <v>1709</v>
      </c>
      <c r="E319" s="85" t="s">
        <v>573</v>
      </c>
      <c r="F319" s="62" t="s">
        <v>891</v>
      </c>
      <c r="G319" s="62"/>
      <c r="H319" s="62" t="s">
        <v>1862</v>
      </c>
      <c r="I319" s="62" t="s">
        <v>1706</v>
      </c>
      <c r="J319" s="66">
        <v>3706.4</v>
      </c>
      <c r="K319" s="67"/>
      <c r="L319" s="68"/>
      <c r="M319" s="69">
        <v>4520</v>
      </c>
      <c r="N319" s="70"/>
      <c r="O319" s="71"/>
      <c r="P319" s="72">
        <f t="shared" si="24"/>
        <v>3706.4</v>
      </c>
      <c r="Q319" s="72">
        <f t="shared" si="25"/>
        <v>3706.4</v>
      </c>
      <c r="R319" s="72">
        <f t="shared" si="26"/>
        <v>3831</v>
      </c>
      <c r="S319" s="72">
        <f t="shared" si="27"/>
        <v>3831</v>
      </c>
      <c r="T319" s="73">
        <v>0.18</v>
      </c>
      <c r="U319" s="164" t="s">
        <v>287</v>
      </c>
      <c r="V319" s="164" t="s">
        <v>1710</v>
      </c>
    </row>
    <row r="320" spans="2:23" s="74" customFormat="1" ht="28.5">
      <c r="B320" s="169" t="s">
        <v>1449</v>
      </c>
      <c r="C320" s="87" t="s">
        <v>418</v>
      </c>
      <c r="D320" s="62" t="s">
        <v>685</v>
      </c>
      <c r="E320" s="85" t="s">
        <v>573</v>
      </c>
      <c r="F320" s="62" t="s">
        <v>891</v>
      </c>
      <c r="G320" s="62"/>
      <c r="H320" s="62" t="s">
        <v>1862</v>
      </c>
      <c r="I320" s="62" t="s">
        <v>1706</v>
      </c>
      <c r="J320" s="66">
        <v>237.8</v>
      </c>
      <c r="K320" s="67"/>
      <c r="L320" s="68"/>
      <c r="M320" s="69">
        <v>290</v>
      </c>
      <c r="N320" s="70"/>
      <c r="O320" s="71"/>
      <c r="P320" s="72">
        <f t="shared" si="24"/>
        <v>237.8</v>
      </c>
      <c r="Q320" s="72">
        <f t="shared" si="25"/>
        <v>237.8</v>
      </c>
      <c r="R320" s="72">
        <f t="shared" si="26"/>
        <v>246</v>
      </c>
      <c r="S320" s="72">
        <f t="shared" si="27"/>
        <v>246</v>
      </c>
      <c r="T320" s="73">
        <v>0.18</v>
      </c>
      <c r="U320" s="164" t="s">
        <v>287</v>
      </c>
      <c r="V320" s="164"/>
    </row>
    <row r="321" spans="2:22" s="74" customFormat="1" ht="28.5">
      <c r="B321" s="169" t="s">
        <v>1450</v>
      </c>
      <c r="C321" s="87" t="s">
        <v>420</v>
      </c>
      <c r="D321" s="62" t="s">
        <v>56</v>
      </c>
      <c r="E321" s="85" t="s">
        <v>573</v>
      </c>
      <c r="F321" s="62" t="s">
        <v>891</v>
      </c>
      <c r="G321" s="62"/>
      <c r="H321" s="62" t="s">
        <v>1862</v>
      </c>
      <c r="I321" s="62" t="s">
        <v>1706</v>
      </c>
      <c r="J321" s="66">
        <v>1746.6</v>
      </c>
      <c r="K321" s="67"/>
      <c r="L321" s="68"/>
      <c r="M321" s="69">
        <v>2130</v>
      </c>
      <c r="N321" s="70"/>
      <c r="O321" s="71"/>
      <c r="P321" s="72">
        <f t="shared" si="24"/>
        <v>1746.6</v>
      </c>
      <c r="Q321" s="72">
        <f t="shared" si="25"/>
        <v>1746.6</v>
      </c>
      <c r="R321" s="72">
        <f t="shared" si="26"/>
        <v>1806</v>
      </c>
      <c r="S321" s="72">
        <f t="shared" si="27"/>
        <v>1806</v>
      </c>
      <c r="T321" s="73">
        <v>0.18</v>
      </c>
      <c r="U321" s="164" t="s">
        <v>287</v>
      </c>
      <c r="V321" s="164"/>
    </row>
    <row r="322" spans="2:22" s="74" customFormat="1" ht="28.5">
      <c r="B322" s="169" t="s">
        <v>1451</v>
      </c>
      <c r="C322" s="87" t="s">
        <v>423</v>
      </c>
      <c r="D322" s="62" t="s">
        <v>424</v>
      </c>
      <c r="E322" s="85" t="s">
        <v>573</v>
      </c>
      <c r="F322" s="62" t="s">
        <v>891</v>
      </c>
      <c r="G322" s="62"/>
      <c r="H322" s="62" t="s">
        <v>1862</v>
      </c>
      <c r="I322" s="62" t="s">
        <v>1706</v>
      </c>
      <c r="J322" s="66">
        <v>237.8</v>
      </c>
      <c r="K322" s="67"/>
      <c r="L322" s="68"/>
      <c r="M322" s="69">
        <v>290</v>
      </c>
      <c r="N322" s="70"/>
      <c r="O322" s="71"/>
      <c r="P322" s="72">
        <f t="shared" si="24"/>
        <v>237.8</v>
      </c>
      <c r="Q322" s="72">
        <f t="shared" si="25"/>
        <v>237.8</v>
      </c>
      <c r="R322" s="72">
        <f t="shared" si="26"/>
        <v>246</v>
      </c>
      <c r="S322" s="72">
        <f t="shared" si="27"/>
        <v>246</v>
      </c>
      <c r="T322" s="73">
        <v>0.18</v>
      </c>
      <c r="U322" s="164" t="s">
        <v>287</v>
      </c>
      <c r="V322" s="164"/>
    </row>
    <row r="323" spans="2:22" s="74" customFormat="1" ht="42.75">
      <c r="B323" s="169" t="s">
        <v>1452</v>
      </c>
      <c r="C323" s="87" t="s">
        <v>425</v>
      </c>
      <c r="D323" s="62" t="s">
        <v>426</v>
      </c>
      <c r="E323" s="85" t="s">
        <v>583</v>
      </c>
      <c r="F323" s="62" t="s">
        <v>891</v>
      </c>
      <c r="G323" s="62"/>
      <c r="H323" s="62" t="s">
        <v>1862</v>
      </c>
      <c r="I323" s="85" t="s">
        <v>583</v>
      </c>
      <c r="J323" s="66"/>
      <c r="K323" s="67">
        <v>648</v>
      </c>
      <c r="L323" s="68"/>
      <c r="M323" s="69"/>
      <c r="N323" s="70">
        <v>810</v>
      </c>
      <c r="O323" s="71"/>
      <c r="P323" s="72">
        <f t="shared" si="24"/>
        <v>44064</v>
      </c>
      <c r="Q323" s="72">
        <f t="shared" si="25"/>
        <v>44064</v>
      </c>
      <c r="R323" s="72">
        <f t="shared" si="26"/>
        <v>46678</v>
      </c>
      <c r="S323" s="72">
        <f t="shared" si="27"/>
        <v>46678</v>
      </c>
      <c r="T323" s="73">
        <v>0.18</v>
      </c>
      <c r="U323" s="74" t="s">
        <v>286</v>
      </c>
      <c r="V323" s="164"/>
    </row>
    <row r="324" spans="2:22" s="74" customFormat="1" ht="15">
      <c r="B324" s="169" t="s">
        <v>1453</v>
      </c>
      <c r="C324" s="87" t="s">
        <v>428</v>
      </c>
      <c r="D324" s="62" t="s">
        <v>81</v>
      </c>
      <c r="E324" s="85" t="s">
        <v>583</v>
      </c>
      <c r="F324" s="62" t="s">
        <v>891</v>
      </c>
      <c r="G324" s="62"/>
      <c r="H324" s="62" t="s">
        <v>1901</v>
      </c>
      <c r="I324" s="85" t="s">
        <v>583</v>
      </c>
      <c r="J324" s="66"/>
      <c r="K324" s="67">
        <f>N324*0.8</f>
        <v>28.8</v>
      </c>
      <c r="L324" s="68"/>
      <c r="M324" s="69"/>
      <c r="N324" s="70">
        <v>36</v>
      </c>
      <c r="O324" s="71"/>
      <c r="P324" s="72">
        <f t="shared" si="24"/>
        <v>1958.4</v>
      </c>
      <c r="Q324" s="72">
        <f t="shared" si="25"/>
        <v>3916.8</v>
      </c>
      <c r="R324" s="72">
        <f t="shared" si="26"/>
        <v>2075</v>
      </c>
      <c r="S324" s="72">
        <f t="shared" si="27"/>
        <v>4150</v>
      </c>
      <c r="T324" s="73">
        <v>0.18</v>
      </c>
      <c r="U324" s="74" t="s">
        <v>286</v>
      </c>
      <c r="V324" s="164"/>
    </row>
    <row r="325" spans="2:22" s="74" customFormat="1" ht="42.75">
      <c r="B325" s="169" t="s">
        <v>1454</v>
      </c>
      <c r="C325" s="87" t="s">
        <v>430</v>
      </c>
      <c r="D325" s="62" t="s">
        <v>431</v>
      </c>
      <c r="E325" s="85" t="s">
        <v>583</v>
      </c>
      <c r="F325" s="62" t="s">
        <v>891</v>
      </c>
      <c r="G325" s="62"/>
      <c r="H325" s="62" t="s">
        <v>1862</v>
      </c>
      <c r="I325" s="85" t="s">
        <v>583</v>
      </c>
      <c r="J325" s="66"/>
      <c r="K325" s="67">
        <f>N325*0.8</f>
        <v>368</v>
      </c>
      <c r="L325" s="68"/>
      <c r="M325" s="69"/>
      <c r="N325" s="70">
        <v>460</v>
      </c>
      <c r="O325" s="71"/>
      <c r="P325" s="72">
        <f t="shared" ref="P325:P388" si="28">J325+K325*$K$2+L325*$L$2</f>
        <v>25024</v>
      </c>
      <c r="Q325" s="72">
        <f t="shared" ref="Q325:Q388" si="29">P325*H325</f>
        <v>25024</v>
      </c>
      <c r="R325" s="72">
        <f t="shared" ref="R325:R388" si="30">IF((M325+N325+O325)=0,ROUND((J325+K325*$K$2+L325*$L$2)*$M$2/(1+T325),0),ROUNDUP((M325+N325*$K$2+O325*$L$2)/(1+T325),0))</f>
        <v>26509</v>
      </c>
      <c r="S325" s="72">
        <f t="shared" ref="S325:S388" si="31">R325*H325</f>
        <v>26509</v>
      </c>
      <c r="T325" s="73">
        <v>0.18</v>
      </c>
      <c r="U325" s="74" t="s">
        <v>286</v>
      </c>
      <c r="V325" s="164"/>
    </row>
    <row r="326" spans="2:22" s="74" customFormat="1" ht="45">
      <c r="B326" s="168" t="s">
        <v>1455</v>
      </c>
      <c r="C326" s="86" t="s">
        <v>433</v>
      </c>
      <c r="D326" s="62" t="s">
        <v>434</v>
      </c>
      <c r="E326" s="85" t="s">
        <v>583</v>
      </c>
      <c r="F326" s="85" t="s">
        <v>891</v>
      </c>
      <c r="G326" s="85"/>
      <c r="H326" s="85" t="s">
        <v>1862</v>
      </c>
      <c r="I326" s="85" t="s">
        <v>583</v>
      </c>
      <c r="J326" s="66"/>
      <c r="K326" s="67">
        <v>148</v>
      </c>
      <c r="L326" s="68"/>
      <c r="M326" s="69"/>
      <c r="N326" s="70">
        <v>185</v>
      </c>
      <c r="O326" s="71"/>
      <c r="P326" s="72">
        <f t="shared" si="28"/>
        <v>10064</v>
      </c>
      <c r="Q326" s="72">
        <f t="shared" si="29"/>
        <v>10064</v>
      </c>
      <c r="R326" s="72">
        <f t="shared" si="30"/>
        <v>10662</v>
      </c>
      <c r="S326" s="72">
        <f t="shared" si="31"/>
        <v>10662</v>
      </c>
      <c r="T326" s="73">
        <v>0.18</v>
      </c>
      <c r="U326" s="74" t="s">
        <v>286</v>
      </c>
      <c r="V326" s="164"/>
    </row>
    <row r="327" spans="2:22" s="74" customFormat="1" ht="28.5">
      <c r="B327" s="169"/>
      <c r="C327" s="62" t="s">
        <v>1434</v>
      </c>
      <c r="D327" s="62"/>
      <c r="E327" s="85"/>
      <c r="F327" s="62"/>
      <c r="G327" s="62"/>
      <c r="H327" s="62"/>
      <c r="I327" s="62"/>
      <c r="J327" s="66"/>
      <c r="K327" s="67"/>
      <c r="L327" s="68"/>
      <c r="M327" s="69"/>
      <c r="N327" s="70"/>
      <c r="O327" s="71"/>
      <c r="P327" s="72">
        <f t="shared" si="28"/>
        <v>0</v>
      </c>
      <c r="Q327" s="72">
        <f t="shared" si="29"/>
        <v>0</v>
      </c>
      <c r="R327" s="72">
        <f t="shared" si="30"/>
        <v>0</v>
      </c>
      <c r="S327" s="72">
        <f t="shared" si="31"/>
        <v>0</v>
      </c>
      <c r="T327" s="73">
        <v>0.18</v>
      </c>
      <c r="V327" s="164"/>
    </row>
    <row r="328" spans="2:22" s="74" customFormat="1" ht="15">
      <c r="B328" s="169"/>
      <c r="C328" s="62" t="s">
        <v>414</v>
      </c>
      <c r="D328" s="62"/>
      <c r="E328" s="85"/>
      <c r="F328" s="62"/>
      <c r="G328" s="62"/>
      <c r="H328" s="62"/>
      <c r="I328" s="62"/>
      <c r="J328" s="66"/>
      <c r="K328" s="67"/>
      <c r="L328" s="68"/>
      <c r="M328" s="69"/>
      <c r="N328" s="70"/>
      <c r="O328" s="71"/>
      <c r="P328" s="72">
        <f t="shared" si="28"/>
        <v>0</v>
      </c>
      <c r="Q328" s="72">
        <f t="shared" si="29"/>
        <v>0</v>
      </c>
      <c r="R328" s="72">
        <f t="shared" si="30"/>
        <v>0</v>
      </c>
      <c r="S328" s="72">
        <f t="shared" si="31"/>
        <v>0</v>
      </c>
      <c r="T328" s="73">
        <v>0.18</v>
      </c>
      <c r="V328" s="164"/>
    </row>
    <row r="329" spans="2:22" s="74" customFormat="1" ht="15">
      <c r="B329" s="169"/>
      <c r="C329" s="62" t="s">
        <v>301</v>
      </c>
      <c r="D329" s="62"/>
      <c r="E329" s="85"/>
      <c r="F329" s="62"/>
      <c r="G329" s="62"/>
      <c r="H329" s="62"/>
      <c r="I329" s="62"/>
      <c r="J329" s="66"/>
      <c r="K329" s="67"/>
      <c r="L329" s="68"/>
      <c r="M329" s="69"/>
      <c r="N329" s="70"/>
      <c r="O329" s="71"/>
      <c r="P329" s="72">
        <f t="shared" si="28"/>
        <v>0</v>
      </c>
      <c r="Q329" s="72">
        <f t="shared" si="29"/>
        <v>0</v>
      </c>
      <c r="R329" s="72">
        <f t="shared" si="30"/>
        <v>0</v>
      </c>
      <c r="S329" s="72">
        <f t="shared" si="31"/>
        <v>0</v>
      </c>
      <c r="T329" s="73">
        <v>0.18</v>
      </c>
      <c r="V329" s="164"/>
    </row>
    <row r="330" spans="2:22" s="74" customFormat="1" ht="28.5">
      <c r="B330" s="169" t="s">
        <v>1448</v>
      </c>
      <c r="C330" s="87" t="s">
        <v>303</v>
      </c>
      <c r="D330" s="62" t="s">
        <v>304</v>
      </c>
      <c r="E330" s="85" t="s">
        <v>1808</v>
      </c>
      <c r="F330" s="62" t="s">
        <v>1359</v>
      </c>
      <c r="G330" s="62"/>
      <c r="H330" s="62" t="s">
        <v>459</v>
      </c>
      <c r="I330" s="85" t="s">
        <v>1808</v>
      </c>
      <c r="J330" s="66">
        <f>M330*0.83</f>
        <v>29972.129999999997</v>
      </c>
      <c r="K330" s="67"/>
      <c r="L330" s="68"/>
      <c r="M330" s="69">
        <v>36111</v>
      </c>
      <c r="N330" s="70"/>
      <c r="O330" s="71"/>
      <c r="P330" s="72">
        <f t="shared" si="28"/>
        <v>29972.129999999997</v>
      </c>
      <c r="Q330" s="72">
        <f t="shared" si="29"/>
        <v>59944.259999999995</v>
      </c>
      <c r="R330" s="72">
        <f t="shared" si="30"/>
        <v>30603</v>
      </c>
      <c r="S330" s="72">
        <f t="shared" si="31"/>
        <v>61206</v>
      </c>
      <c r="T330" s="73">
        <v>0.18</v>
      </c>
      <c r="U330" s="165" t="s">
        <v>287</v>
      </c>
      <c r="V330" s="165"/>
    </row>
    <row r="331" spans="2:22" s="74" customFormat="1" ht="28.5">
      <c r="B331" s="169" t="s">
        <v>1449</v>
      </c>
      <c r="C331" s="87" t="s">
        <v>306</v>
      </c>
      <c r="D331" s="62" t="s">
        <v>702</v>
      </c>
      <c r="E331" s="85" t="s">
        <v>307</v>
      </c>
      <c r="F331" s="62" t="s">
        <v>891</v>
      </c>
      <c r="G331" s="62"/>
      <c r="H331" s="62" t="s">
        <v>1862</v>
      </c>
      <c r="I331" s="85" t="s">
        <v>296</v>
      </c>
      <c r="J331" s="66">
        <v>2590</v>
      </c>
      <c r="K331" s="67"/>
      <c r="L331" s="68"/>
      <c r="M331" s="69">
        <v>4710</v>
      </c>
      <c r="N331" s="70"/>
      <c r="O331" s="71"/>
      <c r="P331" s="72">
        <f t="shared" si="28"/>
        <v>2590</v>
      </c>
      <c r="Q331" s="72">
        <f t="shared" si="29"/>
        <v>2590</v>
      </c>
      <c r="R331" s="72">
        <f t="shared" si="30"/>
        <v>3992</v>
      </c>
      <c r="S331" s="72">
        <f t="shared" si="31"/>
        <v>3992</v>
      </c>
      <c r="T331" s="73">
        <v>0.18</v>
      </c>
      <c r="V331" s="164" t="s">
        <v>286</v>
      </c>
    </row>
    <row r="332" spans="2:22" s="74" customFormat="1" ht="15">
      <c r="B332" s="169" t="s">
        <v>1450</v>
      </c>
      <c r="C332" s="87" t="s">
        <v>309</v>
      </c>
      <c r="D332" s="62" t="s">
        <v>310</v>
      </c>
      <c r="E332" s="85" t="s">
        <v>307</v>
      </c>
      <c r="F332" s="62" t="s">
        <v>891</v>
      </c>
      <c r="G332" s="62"/>
      <c r="H332" s="62" t="s">
        <v>1862</v>
      </c>
      <c r="I332" s="85" t="s">
        <v>296</v>
      </c>
      <c r="J332" s="66">
        <v>215</v>
      </c>
      <c r="K332" s="67"/>
      <c r="L332" s="68"/>
      <c r="M332" s="69">
        <v>391</v>
      </c>
      <c r="N332" s="70"/>
      <c r="O332" s="71"/>
      <c r="P332" s="72">
        <f t="shared" si="28"/>
        <v>215</v>
      </c>
      <c r="Q332" s="72">
        <f t="shared" si="29"/>
        <v>215</v>
      </c>
      <c r="R332" s="72">
        <f t="shared" si="30"/>
        <v>332</v>
      </c>
      <c r="S332" s="72">
        <f t="shared" si="31"/>
        <v>332</v>
      </c>
      <c r="T332" s="73">
        <v>0.18</v>
      </c>
      <c r="V332" s="164" t="s">
        <v>286</v>
      </c>
    </row>
    <row r="333" spans="2:22" s="74" customFormat="1" ht="15">
      <c r="B333" s="169" t="s">
        <v>1451</v>
      </c>
      <c r="C333" s="87" t="s">
        <v>315</v>
      </c>
      <c r="D333" s="62" t="s">
        <v>719</v>
      </c>
      <c r="E333" s="85" t="s">
        <v>307</v>
      </c>
      <c r="F333" s="62" t="s">
        <v>891</v>
      </c>
      <c r="G333" s="62"/>
      <c r="H333" s="62" t="s">
        <v>1901</v>
      </c>
      <c r="I333" s="85" t="s">
        <v>296</v>
      </c>
      <c r="J333" s="66">
        <v>105</v>
      </c>
      <c r="K333" s="67"/>
      <c r="L333" s="68"/>
      <c r="M333" s="69">
        <v>191</v>
      </c>
      <c r="N333" s="70"/>
      <c r="O333" s="71"/>
      <c r="P333" s="72">
        <f t="shared" si="28"/>
        <v>105</v>
      </c>
      <c r="Q333" s="72">
        <f t="shared" si="29"/>
        <v>210</v>
      </c>
      <c r="R333" s="72">
        <f t="shared" si="30"/>
        <v>162</v>
      </c>
      <c r="S333" s="72">
        <f t="shared" si="31"/>
        <v>324</v>
      </c>
      <c r="T333" s="73">
        <v>0.18</v>
      </c>
      <c r="V333" s="164" t="s">
        <v>286</v>
      </c>
    </row>
    <row r="334" spans="2:22" s="74" customFormat="1" ht="15">
      <c r="B334" s="169" t="s">
        <v>1452</v>
      </c>
      <c r="C334" s="87" t="s">
        <v>312</v>
      </c>
      <c r="D334" s="62" t="s">
        <v>313</v>
      </c>
      <c r="E334" s="85" t="s">
        <v>307</v>
      </c>
      <c r="F334" s="62" t="s">
        <v>891</v>
      </c>
      <c r="G334" s="62"/>
      <c r="H334" s="62" t="s">
        <v>1977</v>
      </c>
      <c r="I334" s="85" t="s">
        <v>296</v>
      </c>
      <c r="J334" s="66">
        <v>135</v>
      </c>
      <c r="K334" s="67"/>
      <c r="L334" s="68"/>
      <c r="M334" s="69">
        <v>246</v>
      </c>
      <c r="N334" s="70"/>
      <c r="O334" s="71"/>
      <c r="P334" s="72">
        <f t="shared" si="28"/>
        <v>135</v>
      </c>
      <c r="Q334" s="72">
        <f t="shared" si="29"/>
        <v>1620</v>
      </c>
      <c r="R334" s="72">
        <f t="shared" si="30"/>
        <v>209</v>
      </c>
      <c r="S334" s="72">
        <f t="shared" si="31"/>
        <v>2508</v>
      </c>
      <c r="T334" s="73">
        <v>0.18</v>
      </c>
      <c r="V334" s="164" t="s">
        <v>286</v>
      </c>
    </row>
    <row r="335" spans="2:22" s="74" customFormat="1" ht="30">
      <c r="B335" s="169" t="s">
        <v>1453</v>
      </c>
      <c r="C335" s="86" t="s">
        <v>317</v>
      </c>
      <c r="D335" s="85" t="s">
        <v>717</v>
      </c>
      <c r="E335" s="85" t="s">
        <v>307</v>
      </c>
      <c r="F335" s="62" t="s">
        <v>891</v>
      </c>
      <c r="G335" s="62"/>
      <c r="H335" s="62" t="s">
        <v>1954</v>
      </c>
      <c r="I335" s="85" t="s">
        <v>296</v>
      </c>
      <c r="J335" s="66">
        <v>65</v>
      </c>
      <c r="K335" s="67"/>
      <c r="L335" s="68"/>
      <c r="M335" s="69">
        <v>120</v>
      </c>
      <c r="N335" s="70"/>
      <c r="O335" s="71"/>
      <c r="P335" s="72">
        <f t="shared" si="28"/>
        <v>65</v>
      </c>
      <c r="Q335" s="72">
        <f t="shared" si="29"/>
        <v>845</v>
      </c>
      <c r="R335" s="72">
        <f t="shared" si="30"/>
        <v>102</v>
      </c>
      <c r="S335" s="72">
        <f t="shared" si="31"/>
        <v>1326</v>
      </c>
      <c r="T335" s="73">
        <v>0.18</v>
      </c>
      <c r="V335" s="164" t="s">
        <v>286</v>
      </c>
    </row>
    <row r="336" spans="2:22" s="74" customFormat="1" ht="15">
      <c r="B336" s="169" t="s">
        <v>1454</v>
      </c>
      <c r="C336" s="86" t="s">
        <v>319</v>
      </c>
      <c r="D336" s="85" t="s">
        <v>320</v>
      </c>
      <c r="E336" s="85" t="s">
        <v>307</v>
      </c>
      <c r="F336" s="62" t="s">
        <v>891</v>
      </c>
      <c r="G336" s="62"/>
      <c r="H336" s="62" t="s">
        <v>1977</v>
      </c>
      <c r="I336" s="85" t="s">
        <v>296</v>
      </c>
      <c r="J336" s="66">
        <v>93</v>
      </c>
      <c r="K336" s="67"/>
      <c r="L336" s="68"/>
      <c r="M336" s="69">
        <v>170</v>
      </c>
      <c r="N336" s="70"/>
      <c r="O336" s="71"/>
      <c r="P336" s="72">
        <f t="shared" si="28"/>
        <v>93</v>
      </c>
      <c r="Q336" s="72">
        <f t="shared" si="29"/>
        <v>1116</v>
      </c>
      <c r="R336" s="72">
        <f t="shared" si="30"/>
        <v>145</v>
      </c>
      <c r="S336" s="72">
        <f t="shared" si="31"/>
        <v>1740</v>
      </c>
      <c r="T336" s="73">
        <v>0.18</v>
      </c>
      <c r="V336" s="164" t="s">
        <v>286</v>
      </c>
    </row>
    <row r="337" spans="2:23" s="74" customFormat="1" ht="28.5">
      <c r="B337" s="169" t="s">
        <v>1455</v>
      </c>
      <c r="C337" s="87" t="s">
        <v>322</v>
      </c>
      <c r="D337" s="62" t="s">
        <v>323</v>
      </c>
      <c r="E337" s="85" t="s">
        <v>307</v>
      </c>
      <c r="F337" s="62" t="s">
        <v>891</v>
      </c>
      <c r="G337" s="62"/>
      <c r="H337" s="62" t="s">
        <v>466</v>
      </c>
      <c r="I337" s="85" t="s">
        <v>296</v>
      </c>
      <c r="J337" s="66">
        <v>98</v>
      </c>
      <c r="K337" s="67"/>
      <c r="L337" s="68"/>
      <c r="M337" s="69">
        <v>179</v>
      </c>
      <c r="N337" s="70"/>
      <c r="O337" s="71"/>
      <c r="P337" s="72">
        <f t="shared" si="28"/>
        <v>98</v>
      </c>
      <c r="Q337" s="72">
        <f t="shared" si="29"/>
        <v>2352</v>
      </c>
      <c r="R337" s="72">
        <f t="shared" si="30"/>
        <v>152</v>
      </c>
      <c r="S337" s="72">
        <f t="shared" si="31"/>
        <v>3648</v>
      </c>
      <c r="T337" s="73">
        <v>0.18</v>
      </c>
      <c r="V337" s="164" t="s">
        <v>289</v>
      </c>
    </row>
    <row r="338" spans="2:23" s="74" customFormat="1" ht="15">
      <c r="B338" s="169" t="s">
        <v>1456</v>
      </c>
      <c r="C338" s="87" t="s">
        <v>325</v>
      </c>
      <c r="D338" s="62" t="s">
        <v>326</v>
      </c>
      <c r="E338" s="62" t="s">
        <v>307</v>
      </c>
      <c r="F338" s="62" t="s">
        <v>891</v>
      </c>
      <c r="G338" s="62"/>
      <c r="H338" s="62" t="s">
        <v>1977</v>
      </c>
      <c r="I338" s="85" t="s">
        <v>296</v>
      </c>
      <c r="J338" s="66">
        <v>22</v>
      </c>
      <c r="K338" s="67"/>
      <c r="L338" s="68"/>
      <c r="M338" s="69">
        <v>40</v>
      </c>
      <c r="N338" s="70"/>
      <c r="O338" s="71"/>
      <c r="P338" s="72">
        <f t="shared" si="28"/>
        <v>22</v>
      </c>
      <c r="Q338" s="72">
        <f t="shared" si="29"/>
        <v>264</v>
      </c>
      <c r="R338" s="72">
        <f t="shared" si="30"/>
        <v>34</v>
      </c>
      <c r="S338" s="72">
        <f t="shared" si="31"/>
        <v>408</v>
      </c>
      <c r="T338" s="73">
        <v>0.18</v>
      </c>
      <c r="V338" s="164" t="s">
        <v>289</v>
      </c>
    </row>
    <row r="339" spans="2:23" s="74" customFormat="1" ht="15">
      <c r="B339" s="169"/>
      <c r="C339" s="62" t="s">
        <v>396</v>
      </c>
      <c r="D339" s="62"/>
      <c r="E339" s="85"/>
      <c r="F339" s="62"/>
      <c r="G339" s="62"/>
      <c r="H339" s="62"/>
      <c r="I339" s="62"/>
      <c r="J339" s="66"/>
      <c r="K339" s="67"/>
      <c r="L339" s="68"/>
      <c r="M339" s="69"/>
      <c r="N339" s="70"/>
      <c r="O339" s="71"/>
      <c r="P339" s="72">
        <f t="shared" si="28"/>
        <v>0</v>
      </c>
      <c r="Q339" s="72">
        <f t="shared" si="29"/>
        <v>0</v>
      </c>
      <c r="R339" s="72">
        <f t="shared" si="30"/>
        <v>0</v>
      </c>
      <c r="S339" s="72">
        <f t="shared" si="31"/>
        <v>0</v>
      </c>
      <c r="T339" s="73">
        <v>0.18</v>
      </c>
      <c r="V339" s="164"/>
      <c r="W339" s="74">
        <v>551</v>
      </c>
    </row>
    <row r="340" spans="2:23" s="74" customFormat="1" ht="15">
      <c r="B340" s="169" t="s">
        <v>1457</v>
      </c>
      <c r="C340" s="87" t="s">
        <v>397</v>
      </c>
      <c r="D340" s="62" t="s">
        <v>398</v>
      </c>
      <c r="E340" s="85" t="s">
        <v>573</v>
      </c>
      <c r="F340" s="62" t="s">
        <v>916</v>
      </c>
      <c r="G340" s="62"/>
      <c r="H340" s="62" t="s">
        <v>1862</v>
      </c>
      <c r="I340" s="62" t="s">
        <v>1706</v>
      </c>
      <c r="J340" s="66">
        <v>23780</v>
      </c>
      <c r="K340" s="67"/>
      <c r="L340" s="68"/>
      <c r="M340" s="69">
        <v>29000</v>
      </c>
      <c r="N340" s="70"/>
      <c r="O340" s="71"/>
      <c r="P340" s="72">
        <f t="shared" si="28"/>
        <v>23780</v>
      </c>
      <c r="Q340" s="72">
        <f t="shared" si="29"/>
        <v>23780</v>
      </c>
      <c r="R340" s="72">
        <f t="shared" si="30"/>
        <v>24577</v>
      </c>
      <c r="S340" s="72">
        <f t="shared" si="31"/>
        <v>24577</v>
      </c>
      <c r="T340" s="73">
        <v>0.18</v>
      </c>
      <c r="U340" s="164" t="s">
        <v>291</v>
      </c>
      <c r="V340" s="164"/>
    </row>
    <row r="341" spans="2:23" s="74" customFormat="1" ht="15">
      <c r="B341" s="169" t="s">
        <v>1458</v>
      </c>
      <c r="C341" s="87" t="s">
        <v>345</v>
      </c>
      <c r="D341" s="62" t="s">
        <v>346</v>
      </c>
      <c r="E341" s="85" t="s">
        <v>573</v>
      </c>
      <c r="F341" s="62" t="s">
        <v>891</v>
      </c>
      <c r="G341" s="62"/>
      <c r="H341" s="62" t="s">
        <v>1862</v>
      </c>
      <c r="I341" s="62" t="s">
        <v>1706</v>
      </c>
      <c r="J341" s="66">
        <v>811.8</v>
      </c>
      <c r="K341" s="67"/>
      <c r="L341" s="68"/>
      <c r="M341" s="69">
        <v>990</v>
      </c>
      <c r="N341" s="70"/>
      <c r="O341" s="71"/>
      <c r="P341" s="72">
        <f t="shared" si="28"/>
        <v>811.8</v>
      </c>
      <c r="Q341" s="72">
        <f t="shared" si="29"/>
        <v>811.8</v>
      </c>
      <c r="R341" s="72">
        <f t="shared" si="30"/>
        <v>839</v>
      </c>
      <c r="S341" s="72">
        <f t="shared" si="31"/>
        <v>839</v>
      </c>
      <c r="T341" s="73">
        <v>0.18</v>
      </c>
      <c r="U341" s="164" t="s">
        <v>287</v>
      </c>
      <c r="V341" s="165"/>
    </row>
    <row r="342" spans="2:23" s="74" customFormat="1" ht="15">
      <c r="B342" s="169" t="s">
        <v>1459</v>
      </c>
      <c r="C342" s="87" t="s">
        <v>470</v>
      </c>
      <c r="D342" s="62" t="s">
        <v>400</v>
      </c>
      <c r="E342" s="85" t="s">
        <v>573</v>
      </c>
      <c r="F342" s="62" t="s">
        <v>891</v>
      </c>
      <c r="G342" s="62"/>
      <c r="H342" s="62" t="s">
        <v>1862</v>
      </c>
      <c r="I342" s="62" t="s">
        <v>1706</v>
      </c>
      <c r="J342" s="66">
        <v>1385.8</v>
      </c>
      <c r="K342" s="67"/>
      <c r="L342" s="68"/>
      <c r="M342" s="69">
        <v>1690</v>
      </c>
      <c r="N342" s="70"/>
      <c r="O342" s="71"/>
      <c r="P342" s="72">
        <f t="shared" si="28"/>
        <v>1385.8</v>
      </c>
      <c r="Q342" s="72">
        <f t="shared" si="29"/>
        <v>1385.8</v>
      </c>
      <c r="R342" s="72">
        <f t="shared" si="30"/>
        <v>1433</v>
      </c>
      <c r="S342" s="72">
        <f t="shared" si="31"/>
        <v>1433</v>
      </c>
      <c r="T342" s="73">
        <v>0.18</v>
      </c>
      <c r="U342" s="164" t="s">
        <v>287</v>
      </c>
      <c r="V342" s="164"/>
    </row>
    <row r="343" spans="2:23" s="74" customFormat="1" ht="15">
      <c r="B343" s="169" t="s">
        <v>1460</v>
      </c>
      <c r="C343" s="87" t="s">
        <v>401</v>
      </c>
      <c r="D343" s="62" t="s">
        <v>402</v>
      </c>
      <c r="E343" s="85" t="s">
        <v>573</v>
      </c>
      <c r="F343" s="62" t="s">
        <v>891</v>
      </c>
      <c r="G343" s="62"/>
      <c r="H343" s="62" t="s">
        <v>1854</v>
      </c>
      <c r="I343" s="62" t="s">
        <v>1706</v>
      </c>
      <c r="J343" s="66">
        <v>344.4</v>
      </c>
      <c r="K343" s="67"/>
      <c r="L343" s="68"/>
      <c r="M343" s="69">
        <v>420</v>
      </c>
      <c r="N343" s="70"/>
      <c r="O343" s="71"/>
      <c r="P343" s="72">
        <f t="shared" si="28"/>
        <v>344.4</v>
      </c>
      <c r="Q343" s="72">
        <f t="shared" si="29"/>
        <v>1033.1999999999998</v>
      </c>
      <c r="R343" s="72">
        <f t="shared" si="30"/>
        <v>356</v>
      </c>
      <c r="S343" s="72">
        <f t="shared" si="31"/>
        <v>1068</v>
      </c>
      <c r="T343" s="73">
        <v>0.18</v>
      </c>
      <c r="U343" s="164" t="s">
        <v>287</v>
      </c>
      <c r="V343" s="164"/>
    </row>
    <row r="344" spans="2:23" s="74" customFormat="1" ht="15">
      <c r="B344" s="169" t="s">
        <v>1461</v>
      </c>
      <c r="C344" s="87" t="s">
        <v>403</v>
      </c>
      <c r="D344" s="62" t="s">
        <v>687</v>
      </c>
      <c r="E344" s="85" t="s">
        <v>573</v>
      </c>
      <c r="F344" s="62" t="s">
        <v>891</v>
      </c>
      <c r="G344" s="62"/>
      <c r="H344" s="62" t="s">
        <v>1862</v>
      </c>
      <c r="I344" s="62" t="s">
        <v>1706</v>
      </c>
      <c r="J344" s="66">
        <v>844.6</v>
      </c>
      <c r="K344" s="67"/>
      <c r="L344" s="68"/>
      <c r="M344" s="69">
        <v>1030</v>
      </c>
      <c r="N344" s="70"/>
      <c r="O344" s="71"/>
      <c r="P344" s="72">
        <f t="shared" si="28"/>
        <v>844.6</v>
      </c>
      <c r="Q344" s="72">
        <f t="shared" si="29"/>
        <v>844.6</v>
      </c>
      <c r="R344" s="72">
        <f t="shared" si="30"/>
        <v>873</v>
      </c>
      <c r="S344" s="72">
        <f t="shared" si="31"/>
        <v>873</v>
      </c>
      <c r="T344" s="73">
        <v>0.18</v>
      </c>
      <c r="U344" s="164" t="s">
        <v>287</v>
      </c>
      <c r="V344" s="164"/>
    </row>
    <row r="345" spans="2:23" s="74" customFormat="1" ht="28.5">
      <c r="B345" s="169" t="s">
        <v>1463</v>
      </c>
      <c r="C345" s="87" t="s">
        <v>404</v>
      </c>
      <c r="D345" s="62" t="s">
        <v>689</v>
      </c>
      <c r="E345" s="85" t="s">
        <v>573</v>
      </c>
      <c r="F345" s="62" t="s">
        <v>891</v>
      </c>
      <c r="G345" s="62"/>
      <c r="H345" s="62" t="s">
        <v>1862</v>
      </c>
      <c r="I345" s="62" t="s">
        <v>1706</v>
      </c>
      <c r="J345" s="66">
        <v>410</v>
      </c>
      <c r="K345" s="67"/>
      <c r="L345" s="68"/>
      <c r="M345" s="69">
        <v>500</v>
      </c>
      <c r="N345" s="70"/>
      <c r="O345" s="71"/>
      <c r="P345" s="72">
        <f t="shared" si="28"/>
        <v>410</v>
      </c>
      <c r="Q345" s="72">
        <f t="shared" si="29"/>
        <v>410</v>
      </c>
      <c r="R345" s="72">
        <f t="shared" si="30"/>
        <v>424</v>
      </c>
      <c r="S345" s="72">
        <f t="shared" si="31"/>
        <v>424</v>
      </c>
      <c r="T345" s="73">
        <v>0.18</v>
      </c>
      <c r="U345" s="164" t="s">
        <v>291</v>
      </c>
      <c r="V345" s="165"/>
    </row>
    <row r="346" spans="2:23" s="74" customFormat="1" ht="30">
      <c r="B346" s="169" t="s">
        <v>1464</v>
      </c>
      <c r="C346" s="87" t="s">
        <v>475</v>
      </c>
      <c r="D346" s="62" t="s">
        <v>476</v>
      </c>
      <c r="E346" s="85" t="s">
        <v>477</v>
      </c>
      <c r="F346" s="62" t="s">
        <v>891</v>
      </c>
      <c r="G346" s="62"/>
      <c r="H346" s="62" t="s">
        <v>1862</v>
      </c>
      <c r="I346" s="62" t="s">
        <v>1744</v>
      </c>
      <c r="J346" s="66">
        <v>13966.84</v>
      </c>
      <c r="K346" s="67"/>
      <c r="L346" s="68"/>
      <c r="M346" s="69">
        <v>18250</v>
      </c>
      <c r="N346" s="70"/>
      <c r="O346" s="71"/>
      <c r="P346" s="72">
        <f t="shared" si="28"/>
        <v>13966.84</v>
      </c>
      <c r="Q346" s="72">
        <f t="shared" si="29"/>
        <v>13966.84</v>
      </c>
      <c r="R346" s="72">
        <f t="shared" si="30"/>
        <v>15467</v>
      </c>
      <c r="S346" s="72">
        <f t="shared" si="31"/>
        <v>15467</v>
      </c>
      <c r="T346" s="73">
        <v>0.18</v>
      </c>
      <c r="U346" s="74" t="s">
        <v>287</v>
      </c>
      <c r="V346" s="164"/>
    </row>
    <row r="347" spans="2:23" s="74" customFormat="1" ht="15">
      <c r="B347" s="169"/>
      <c r="C347" s="62" t="s">
        <v>649</v>
      </c>
      <c r="D347" s="62"/>
      <c r="E347" s="85"/>
      <c r="F347" s="62"/>
      <c r="G347" s="62"/>
      <c r="H347" s="62"/>
      <c r="I347" s="62"/>
      <c r="J347" s="66"/>
      <c r="K347" s="67"/>
      <c r="L347" s="68"/>
      <c r="M347" s="69"/>
      <c r="N347" s="70"/>
      <c r="O347" s="71"/>
      <c r="P347" s="72">
        <f t="shared" si="28"/>
        <v>0</v>
      </c>
      <c r="Q347" s="72">
        <f t="shared" si="29"/>
        <v>0</v>
      </c>
      <c r="R347" s="72">
        <f t="shared" si="30"/>
        <v>0</v>
      </c>
      <c r="S347" s="72">
        <f t="shared" si="31"/>
        <v>0</v>
      </c>
      <c r="T347" s="73">
        <v>0.18</v>
      </c>
      <c r="V347" s="165"/>
    </row>
    <row r="348" spans="2:23" s="74" customFormat="1" ht="28.5">
      <c r="B348" s="169" t="s">
        <v>1466</v>
      </c>
      <c r="C348" s="87" t="s">
        <v>370</v>
      </c>
      <c r="D348" s="62" t="s">
        <v>371</v>
      </c>
      <c r="E348" s="85" t="s">
        <v>1261</v>
      </c>
      <c r="F348" s="62" t="s">
        <v>891</v>
      </c>
      <c r="G348" s="62"/>
      <c r="H348" s="62" t="s">
        <v>466</v>
      </c>
      <c r="I348" s="62" t="s">
        <v>907</v>
      </c>
      <c r="J348" s="66">
        <f>M348*0.743</f>
        <v>1.6717500000000001</v>
      </c>
      <c r="K348" s="67"/>
      <c r="L348" s="68"/>
      <c r="M348" s="69">
        <v>2.25</v>
      </c>
      <c r="N348" s="70"/>
      <c r="O348" s="71"/>
      <c r="P348" s="72">
        <f t="shared" si="28"/>
        <v>1.6717500000000001</v>
      </c>
      <c r="Q348" s="72">
        <f t="shared" si="29"/>
        <v>40.122</v>
      </c>
      <c r="R348" s="72">
        <f t="shared" si="30"/>
        <v>2</v>
      </c>
      <c r="S348" s="72">
        <f t="shared" si="31"/>
        <v>48</v>
      </c>
      <c r="T348" s="73">
        <v>0.18</v>
      </c>
      <c r="V348" s="165" t="s">
        <v>289</v>
      </c>
    </row>
    <row r="349" spans="2:23" s="74" customFormat="1" ht="28.5">
      <c r="B349" s="169" t="s">
        <v>1467</v>
      </c>
      <c r="C349" s="87" t="s">
        <v>375</v>
      </c>
      <c r="D349" s="62" t="s">
        <v>478</v>
      </c>
      <c r="E349" s="85" t="s">
        <v>1261</v>
      </c>
      <c r="F349" s="62" t="s">
        <v>1805</v>
      </c>
      <c r="G349" s="62"/>
      <c r="H349" s="62" t="s">
        <v>1980</v>
      </c>
      <c r="I349" s="62" t="s">
        <v>907</v>
      </c>
      <c r="J349" s="66">
        <f>M349*0.743</f>
        <v>6.9693400000000008</v>
      </c>
      <c r="K349" s="67"/>
      <c r="L349" s="68"/>
      <c r="M349" s="69">
        <v>9.3800000000000008</v>
      </c>
      <c r="N349" s="70"/>
      <c r="O349" s="71"/>
      <c r="P349" s="72">
        <f t="shared" si="28"/>
        <v>6.9693400000000008</v>
      </c>
      <c r="Q349" s="72">
        <f t="shared" si="29"/>
        <v>5575.4720000000007</v>
      </c>
      <c r="R349" s="72">
        <f t="shared" si="30"/>
        <v>8</v>
      </c>
      <c r="S349" s="72">
        <f t="shared" si="31"/>
        <v>6400</v>
      </c>
      <c r="T349" s="73">
        <v>0.18</v>
      </c>
      <c r="V349" s="165" t="s">
        <v>289</v>
      </c>
    </row>
    <row r="350" spans="2:23" s="74" customFormat="1" ht="15">
      <c r="B350" s="169" t="s">
        <v>1468</v>
      </c>
      <c r="C350" s="86" t="s">
        <v>377</v>
      </c>
      <c r="D350" s="62">
        <v>51020</v>
      </c>
      <c r="E350" s="85" t="s">
        <v>1261</v>
      </c>
      <c r="F350" s="62" t="s">
        <v>891</v>
      </c>
      <c r="G350" s="62"/>
      <c r="H350" s="62" t="s">
        <v>2000</v>
      </c>
      <c r="I350" s="62" t="s">
        <v>907</v>
      </c>
      <c r="J350" s="66">
        <f>M350*0.743</f>
        <v>1.6197400000000002</v>
      </c>
      <c r="K350" s="67"/>
      <c r="L350" s="68"/>
      <c r="M350" s="69">
        <v>2.1800000000000002</v>
      </c>
      <c r="N350" s="70"/>
      <c r="O350" s="71"/>
      <c r="P350" s="72">
        <f t="shared" si="28"/>
        <v>1.6197400000000002</v>
      </c>
      <c r="Q350" s="72">
        <f t="shared" si="29"/>
        <v>3563.4280000000003</v>
      </c>
      <c r="R350" s="72">
        <f t="shared" si="30"/>
        <v>2</v>
      </c>
      <c r="S350" s="72">
        <f t="shared" si="31"/>
        <v>4400</v>
      </c>
      <c r="T350" s="73">
        <v>0.18</v>
      </c>
      <c r="V350" s="165" t="s">
        <v>289</v>
      </c>
    </row>
    <row r="351" spans="2:23" s="74" customFormat="1" ht="15">
      <c r="B351" s="169" t="s">
        <v>1469</v>
      </c>
      <c r="C351" s="86" t="s">
        <v>379</v>
      </c>
      <c r="D351" s="85" t="s">
        <v>299</v>
      </c>
      <c r="E351" s="85" t="s">
        <v>1261</v>
      </c>
      <c r="F351" s="62" t="s">
        <v>891</v>
      </c>
      <c r="G351" s="62"/>
      <c r="H351" s="62" t="s">
        <v>1977</v>
      </c>
      <c r="I351" s="62" t="s">
        <v>907</v>
      </c>
      <c r="J351" s="66">
        <f>M351*0.743</f>
        <v>37.878139999999995</v>
      </c>
      <c r="K351" s="67"/>
      <c r="L351" s="68"/>
      <c r="M351" s="69">
        <v>50.98</v>
      </c>
      <c r="N351" s="70"/>
      <c r="O351" s="71"/>
      <c r="P351" s="72">
        <f t="shared" si="28"/>
        <v>37.878139999999995</v>
      </c>
      <c r="Q351" s="72">
        <f t="shared" si="29"/>
        <v>454.53767999999991</v>
      </c>
      <c r="R351" s="72">
        <f t="shared" si="30"/>
        <v>44</v>
      </c>
      <c r="S351" s="72">
        <f t="shared" si="31"/>
        <v>528</v>
      </c>
      <c r="T351" s="73">
        <v>0.18</v>
      </c>
      <c r="V351" s="165" t="s">
        <v>289</v>
      </c>
    </row>
    <row r="352" spans="2:23" s="74" customFormat="1" ht="15">
      <c r="B352" s="169" t="s">
        <v>1470</v>
      </c>
      <c r="C352" s="87" t="s">
        <v>381</v>
      </c>
      <c r="D352" s="62" t="s">
        <v>382</v>
      </c>
      <c r="E352" s="85" t="s">
        <v>383</v>
      </c>
      <c r="F352" s="62" t="s">
        <v>912</v>
      </c>
      <c r="G352" s="62"/>
      <c r="H352" s="62" t="s">
        <v>1862</v>
      </c>
      <c r="I352" s="62" t="s">
        <v>1735</v>
      </c>
      <c r="J352" s="66">
        <v>114.49</v>
      </c>
      <c r="K352" s="67"/>
      <c r="L352" s="68"/>
      <c r="M352" s="69"/>
      <c r="N352" s="70"/>
      <c r="O352" s="71"/>
      <c r="P352" s="72">
        <f t="shared" si="28"/>
        <v>114.49</v>
      </c>
      <c r="Q352" s="72">
        <f t="shared" si="29"/>
        <v>114.49</v>
      </c>
      <c r="R352" s="72">
        <f t="shared" si="30"/>
        <v>126</v>
      </c>
      <c r="S352" s="72">
        <f t="shared" si="31"/>
        <v>126</v>
      </c>
      <c r="T352" s="73">
        <v>0.18</v>
      </c>
      <c r="U352" s="165" t="s">
        <v>288</v>
      </c>
      <c r="V352" s="164"/>
    </row>
    <row r="353" spans="2:23" s="74" customFormat="1" ht="15">
      <c r="B353" s="169" t="s">
        <v>1471</v>
      </c>
      <c r="C353" s="87" t="s">
        <v>386</v>
      </c>
      <c r="D353" s="62" t="s">
        <v>387</v>
      </c>
      <c r="E353" s="62" t="s">
        <v>383</v>
      </c>
      <c r="F353" s="62" t="s">
        <v>912</v>
      </c>
      <c r="G353" s="62"/>
      <c r="H353" s="62" t="s">
        <v>1862</v>
      </c>
      <c r="I353" s="62" t="s">
        <v>1735</v>
      </c>
      <c r="J353" s="66">
        <v>74.42</v>
      </c>
      <c r="K353" s="67"/>
      <c r="L353" s="68"/>
      <c r="M353" s="69"/>
      <c r="N353" s="70"/>
      <c r="O353" s="71"/>
      <c r="P353" s="72">
        <f t="shared" si="28"/>
        <v>74.42</v>
      </c>
      <c r="Q353" s="72">
        <f t="shared" si="29"/>
        <v>74.42</v>
      </c>
      <c r="R353" s="72">
        <f t="shared" si="30"/>
        <v>82</v>
      </c>
      <c r="S353" s="72">
        <f t="shared" si="31"/>
        <v>82</v>
      </c>
      <c r="T353" s="73">
        <v>0.18</v>
      </c>
      <c r="U353" s="165" t="s">
        <v>288</v>
      </c>
      <c r="V353" s="164"/>
    </row>
    <row r="354" spans="2:23" s="74" customFormat="1" ht="15">
      <c r="B354" s="169" t="s">
        <v>1472</v>
      </c>
      <c r="C354" s="87" t="s">
        <v>389</v>
      </c>
      <c r="D354" s="62" t="s">
        <v>390</v>
      </c>
      <c r="E354" s="85" t="s">
        <v>383</v>
      </c>
      <c r="F354" s="62" t="s">
        <v>912</v>
      </c>
      <c r="G354" s="62"/>
      <c r="H354" s="62" t="s">
        <v>1862</v>
      </c>
      <c r="I354" s="62" t="s">
        <v>1735</v>
      </c>
      <c r="J354" s="66">
        <v>54.03</v>
      </c>
      <c r="K354" s="67"/>
      <c r="L354" s="68"/>
      <c r="M354" s="69"/>
      <c r="N354" s="70"/>
      <c r="O354" s="71"/>
      <c r="P354" s="72">
        <f t="shared" si="28"/>
        <v>54.03</v>
      </c>
      <c r="Q354" s="72">
        <f t="shared" si="29"/>
        <v>54.03</v>
      </c>
      <c r="R354" s="72">
        <f t="shared" si="30"/>
        <v>60</v>
      </c>
      <c r="S354" s="72">
        <f t="shared" si="31"/>
        <v>60</v>
      </c>
      <c r="T354" s="73">
        <v>0.18</v>
      </c>
      <c r="U354" s="165" t="s">
        <v>288</v>
      </c>
      <c r="V354" s="164"/>
      <c r="W354" s="74">
        <v>551</v>
      </c>
    </row>
    <row r="355" spans="2:23" s="74" customFormat="1" ht="15">
      <c r="B355" s="169" t="s">
        <v>1473</v>
      </c>
      <c r="C355" s="87" t="s">
        <v>392</v>
      </c>
      <c r="D355" s="62" t="s">
        <v>393</v>
      </c>
      <c r="E355" s="85" t="s">
        <v>394</v>
      </c>
      <c r="F355" s="62" t="s">
        <v>891</v>
      </c>
      <c r="G355" s="62"/>
      <c r="H355" s="62" t="s">
        <v>1862</v>
      </c>
      <c r="I355" s="62" t="s">
        <v>1735</v>
      </c>
      <c r="J355" s="66">
        <v>566.4</v>
      </c>
      <c r="K355" s="67"/>
      <c r="L355" s="68"/>
      <c r="M355" s="69"/>
      <c r="N355" s="70"/>
      <c r="O355" s="71"/>
      <c r="P355" s="72">
        <f t="shared" si="28"/>
        <v>566.4</v>
      </c>
      <c r="Q355" s="72">
        <f t="shared" si="29"/>
        <v>566.4</v>
      </c>
      <c r="R355" s="72">
        <f t="shared" si="30"/>
        <v>624</v>
      </c>
      <c r="S355" s="72">
        <f t="shared" si="31"/>
        <v>624</v>
      </c>
      <c r="T355" s="73">
        <v>0.18</v>
      </c>
      <c r="U355" s="165" t="s">
        <v>288</v>
      </c>
      <c r="V355" s="164"/>
    </row>
    <row r="356" spans="2:23" s="74" customFormat="1" ht="15">
      <c r="B356" s="169"/>
      <c r="C356" s="62" t="s">
        <v>435</v>
      </c>
      <c r="D356" s="62"/>
      <c r="E356" s="85"/>
      <c r="F356" s="62"/>
      <c r="G356" s="62"/>
      <c r="H356" s="62"/>
      <c r="I356" s="62"/>
      <c r="J356" s="66"/>
      <c r="K356" s="67"/>
      <c r="L356" s="68"/>
      <c r="M356" s="69"/>
      <c r="N356" s="70"/>
      <c r="O356" s="71"/>
      <c r="P356" s="72">
        <f t="shared" si="28"/>
        <v>0</v>
      </c>
      <c r="Q356" s="72">
        <f t="shared" si="29"/>
        <v>0</v>
      </c>
      <c r="R356" s="72">
        <f t="shared" si="30"/>
        <v>0</v>
      </c>
      <c r="S356" s="72">
        <f t="shared" si="31"/>
        <v>0</v>
      </c>
      <c r="T356" s="73">
        <v>0.18</v>
      </c>
      <c r="V356" s="165"/>
    </row>
    <row r="357" spans="2:23" s="74" customFormat="1" ht="15">
      <c r="B357" s="169"/>
      <c r="C357" s="62" t="s">
        <v>301</v>
      </c>
      <c r="D357" s="62"/>
      <c r="E357" s="62"/>
      <c r="F357" s="62"/>
      <c r="G357" s="62"/>
      <c r="H357" s="62"/>
      <c r="I357" s="62"/>
      <c r="J357" s="66"/>
      <c r="K357" s="67"/>
      <c r="L357" s="68"/>
      <c r="M357" s="69"/>
      <c r="N357" s="70"/>
      <c r="O357" s="71"/>
      <c r="P357" s="72">
        <f t="shared" si="28"/>
        <v>0</v>
      </c>
      <c r="Q357" s="72">
        <f t="shared" si="29"/>
        <v>0</v>
      </c>
      <c r="R357" s="72">
        <f t="shared" si="30"/>
        <v>0</v>
      </c>
      <c r="S357" s="72">
        <f t="shared" si="31"/>
        <v>0</v>
      </c>
      <c r="T357" s="73">
        <v>0.18</v>
      </c>
      <c r="V357" s="164"/>
    </row>
    <row r="358" spans="2:23" s="74" customFormat="1" ht="28.5">
      <c r="B358" s="169" t="s">
        <v>1448</v>
      </c>
      <c r="C358" s="87" t="s">
        <v>303</v>
      </c>
      <c r="D358" s="62" t="s">
        <v>304</v>
      </c>
      <c r="E358" s="62" t="s">
        <v>1808</v>
      </c>
      <c r="F358" s="62" t="s">
        <v>1359</v>
      </c>
      <c r="G358" s="62"/>
      <c r="H358" s="62" t="s">
        <v>482</v>
      </c>
      <c r="I358" s="85" t="s">
        <v>1808</v>
      </c>
      <c r="J358" s="66">
        <f>M358*0.83</f>
        <v>29972.129999999997</v>
      </c>
      <c r="K358" s="67"/>
      <c r="L358" s="68"/>
      <c r="M358" s="69">
        <v>36111</v>
      </c>
      <c r="N358" s="70"/>
      <c r="O358" s="71"/>
      <c r="P358" s="72">
        <f t="shared" si="28"/>
        <v>29972.129999999997</v>
      </c>
      <c r="Q358" s="72">
        <f t="shared" si="29"/>
        <v>62941.472999999998</v>
      </c>
      <c r="R358" s="72">
        <f t="shared" si="30"/>
        <v>30603</v>
      </c>
      <c r="S358" s="72">
        <f t="shared" si="31"/>
        <v>64266.3</v>
      </c>
      <c r="T358" s="73">
        <v>0.18</v>
      </c>
      <c r="U358" s="165" t="s">
        <v>287</v>
      </c>
      <c r="V358" s="164"/>
    </row>
    <row r="359" spans="2:23" s="74" customFormat="1" ht="30">
      <c r="B359" s="168" t="s">
        <v>1449</v>
      </c>
      <c r="C359" s="86" t="s">
        <v>306</v>
      </c>
      <c r="D359" s="62" t="s">
        <v>702</v>
      </c>
      <c r="E359" s="85" t="s">
        <v>307</v>
      </c>
      <c r="F359" s="85" t="s">
        <v>891</v>
      </c>
      <c r="G359" s="85"/>
      <c r="H359" s="85" t="s">
        <v>1862</v>
      </c>
      <c r="I359" s="85" t="s">
        <v>296</v>
      </c>
      <c r="J359" s="66">
        <v>2590</v>
      </c>
      <c r="K359" s="67"/>
      <c r="L359" s="68"/>
      <c r="M359" s="69">
        <v>4710</v>
      </c>
      <c r="N359" s="70"/>
      <c r="O359" s="71"/>
      <c r="P359" s="72">
        <f t="shared" si="28"/>
        <v>2590</v>
      </c>
      <c r="Q359" s="72">
        <f t="shared" si="29"/>
        <v>2590</v>
      </c>
      <c r="R359" s="72">
        <f t="shared" si="30"/>
        <v>3992</v>
      </c>
      <c r="S359" s="72">
        <f t="shared" si="31"/>
        <v>3992</v>
      </c>
      <c r="T359" s="73">
        <v>0.18</v>
      </c>
      <c r="V359" s="164" t="s">
        <v>286</v>
      </c>
    </row>
    <row r="360" spans="2:23" s="74" customFormat="1" ht="15">
      <c r="B360" s="169" t="s">
        <v>1450</v>
      </c>
      <c r="C360" s="87" t="s">
        <v>309</v>
      </c>
      <c r="D360" s="62" t="s">
        <v>310</v>
      </c>
      <c r="E360" s="85" t="s">
        <v>307</v>
      </c>
      <c r="F360" s="62" t="s">
        <v>891</v>
      </c>
      <c r="G360" s="62"/>
      <c r="H360" s="62" t="s">
        <v>1862</v>
      </c>
      <c r="I360" s="85" t="s">
        <v>296</v>
      </c>
      <c r="J360" s="66">
        <v>215</v>
      </c>
      <c r="K360" s="67"/>
      <c r="L360" s="68"/>
      <c r="M360" s="69">
        <v>391</v>
      </c>
      <c r="N360" s="70"/>
      <c r="O360" s="71"/>
      <c r="P360" s="72">
        <f t="shared" si="28"/>
        <v>215</v>
      </c>
      <c r="Q360" s="72">
        <f t="shared" si="29"/>
        <v>215</v>
      </c>
      <c r="R360" s="72">
        <f t="shared" si="30"/>
        <v>332</v>
      </c>
      <c r="S360" s="72">
        <f t="shared" si="31"/>
        <v>332</v>
      </c>
      <c r="T360" s="73">
        <v>0.18</v>
      </c>
      <c r="V360" s="164" t="s">
        <v>286</v>
      </c>
    </row>
    <row r="361" spans="2:23" s="74" customFormat="1" ht="15">
      <c r="B361" s="169" t="s">
        <v>1451</v>
      </c>
      <c r="C361" s="87" t="s">
        <v>315</v>
      </c>
      <c r="D361" s="62" t="s">
        <v>719</v>
      </c>
      <c r="E361" s="85" t="s">
        <v>307</v>
      </c>
      <c r="F361" s="62" t="s">
        <v>891</v>
      </c>
      <c r="G361" s="62"/>
      <c r="H361" s="62" t="s">
        <v>1901</v>
      </c>
      <c r="I361" s="85" t="s">
        <v>296</v>
      </c>
      <c r="J361" s="66">
        <v>105</v>
      </c>
      <c r="K361" s="67"/>
      <c r="L361" s="68"/>
      <c r="M361" s="69">
        <v>191</v>
      </c>
      <c r="N361" s="70"/>
      <c r="O361" s="71"/>
      <c r="P361" s="72">
        <f t="shared" si="28"/>
        <v>105</v>
      </c>
      <c r="Q361" s="72">
        <f t="shared" si="29"/>
        <v>210</v>
      </c>
      <c r="R361" s="72">
        <f t="shared" si="30"/>
        <v>162</v>
      </c>
      <c r="S361" s="72">
        <f t="shared" si="31"/>
        <v>324</v>
      </c>
      <c r="T361" s="73">
        <v>0.18</v>
      </c>
      <c r="V361" s="164" t="s">
        <v>286</v>
      </c>
    </row>
    <row r="362" spans="2:23" s="74" customFormat="1" ht="15">
      <c r="B362" s="169" t="s">
        <v>1452</v>
      </c>
      <c r="C362" s="87" t="s">
        <v>312</v>
      </c>
      <c r="D362" s="62" t="s">
        <v>313</v>
      </c>
      <c r="E362" s="85" t="s">
        <v>307</v>
      </c>
      <c r="F362" s="62" t="s">
        <v>891</v>
      </c>
      <c r="G362" s="62"/>
      <c r="H362" s="62" t="s">
        <v>1954</v>
      </c>
      <c r="I362" s="85" t="s">
        <v>296</v>
      </c>
      <c r="J362" s="66">
        <v>135</v>
      </c>
      <c r="K362" s="67"/>
      <c r="L362" s="68"/>
      <c r="M362" s="69">
        <v>246</v>
      </c>
      <c r="N362" s="70"/>
      <c r="O362" s="71"/>
      <c r="P362" s="72">
        <f t="shared" si="28"/>
        <v>135</v>
      </c>
      <c r="Q362" s="72">
        <f t="shared" si="29"/>
        <v>1755</v>
      </c>
      <c r="R362" s="72">
        <f t="shared" si="30"/>
        <v>209</v>
      </c>
      <c r="S362" s="72">
        <f t="shared" si="31"/>
        <v>2717</v>
      </c>
      <c r="T362" s="73">
        <v>0.18</v>
      </c>
      <c r="V362" s="164" t="s">
        <v>286</v>
      </c>
    </row>
    <row r="363" spans="2:23" s="74" customFormat="1" ht="15">
      <c r="B363" s="169" t="s">
        <v>1453</v>
      </c>
      <c r="C363" s="87" t="s">
        <v>317</v>
      </c>
      <c r="D363" s="62" t="s">
        <v>717</v>
      </c>
      <c r="E363" s="85" t="s">
        <v>307</v>
      </c>
      <c r="F363" s="62" t="s">
        <v>891</v>
      </c>
      <c r="G363" s="62"/>
      <c r="H363" s="62" t="s">
        <v>483</v>
      </c>
      <c r="I363" s="85" t="s">
        <v>296</v>
      </c>
      <c r="J363" s="66">
        <v>65</v>
      </c>
      <c r="K363" s="67"/>
      <c r="L363" s="68"/>
      <c r="M363" s="69">
        <v>120</v>
      </c>
      <c r="N363" s="70"/>
      <c r="O363" s="71"/>
      <c r="P363" s="72">
        <f t="shared" si="28"/>
        <v>65</v>
      </c>
      <c r="Q363" s="72">
        <f t="shared" si="29"/>
        <v>910</v>
      </c>
      <c r="R363" s="72">
        <f t="shared" si="30"/>
        <v>102</v>
      </c>
      <c r="S363" s="72">
        <f t="shared" si="31"/>
        <v>1428</v>
      </c>
      <c r="T363" s="73">
        <v>0.18</v>
      </c>
      <c r="V363" s="164" t="s">
        <v>286</v>
      </c>
    </row>
    <row r="364" spans="2:23" s="74" customFormat="1" ht="15">
      <c r="B364" s="169" t="s">
        <v>1454</v>
      </c>
      <c r="C364" s="87" t="s">
        <v>319</v>
      </c>
      <c r="D364" s="62" t="s">
        <v>320</v>
      </c>
      <c r="E364" s="85" t="s">
        <v>307</v>
      </c>
      <c r="F364" s="62" t="s">
        <v>891</v>
      </c>
      <c r="G364" s="62"/>
      <c r="H364" s="62" t="s">
        <v>1954</v>
      </c>
      <c r="I364" s="85" t="s">
        <v>296</v>
      </c>
      <c r="J364" s="66">
        <v>93</v>
      </c>
      <c r="K364" s="67"/>
      <c r="L364" s="68"/>
      <c r="M364" s="69">
        <v>170</v>
      </c>
      <c r="N364" s="70"/>
      <c r="O364" s="71"/>
      <c r="P364" s="72">
        <f t="shared" si="28"/>
        <v>93</v>
      </c>
      <c r="Q364" s="72">
        <f t="shared" si="29"/>
        <v>1209</v>
      </c>
      <c r="R364" s="72">
        <f t="shared" si="30"/>
        <v>145</v>
      </c>
      <c r="S364" s="72">
        <f t="shared" si="31"/>
        <v>1885</v>
      </c>
      <c r="T364" s="73">
        <v>0.18</v>
      </c>
      <c r="V364" s="164" t="s">
        <v>286</v>
      </c>
    </row>
    <row r="365" spans="2:23" s="74" customFormat="1" ht="28.5">
      <c r="B365" s="169" t="s">
        <v>1455</v>
      </c>
      <c r="C365" s="87" t="s">
        <v>322</v>
      </c>
      <c r="D365" s="62" t="s">
        <v>323</v>
      </c>
      <c r="E365" s="85" t="s">
        <v>307</v>
      </c>
      <c r="F365" s="62" t="s">
        <v>891</v>
      </c>
      <c r="G365" s="62"/>
      <c r="H365" s="62" t="s">
        <v>1995</v>
      </c>
      <c r="I365" s="85" t="s">
        <v>296</v>
      </c>
      <c r="J365" s="66">
        <v>98</v>
      </c>
      <c r="K365" s="67"/>
      <c r="L365" s="68"/>
      <c r="M365" s="69">
        <v>179</v>
      </c>
      <c r="N365" s="70"/>
      <c r="O365" s="71"/>
      <c r="P365" s="72">
        <f t="shared" si="28"/>
        <v>98</v>
      </c>
      <c r="Q365" s="72">
        <f t="shared" si="29"/>
        <v>2548</v>
      </c>
      <c r="R365" s="72">
        <f t="shared" si="30"/>
        <v>152</v>
      </c>
      <c r="S365" s="72">
        <f t="shared" si="31"/>
        <v>3952</v>
      </c>
      <c r="T365" s="73">
        <v>0.18</v>
      </c>
      <c r="V365" s="164" t="s">
        <v>289</v>
      </c>
    </row>
    <row r="366" spans="2:23" s="74" customFormat="1" ht="15">
      <c r="B366" s="169" t="s">
        <v>1456</v>
      </c>
      <c r="C366" s="87" t="s">
        <v>325</v>
      </c>
      <c r="D366" s="62" t="s">
        <v>326</v>
      </c>
      <c r="E366" s="85" t="s">
        <v>307</v>
      </c>
      <c r="F366" s="62" t="s">
        <v>891</v>
      </c>
      <c r="G366" s="62"/>
      <c r="H366" s="62" t="s">
        <v>1954</v>
      </c>
      <c r="I366" s="85" t="s">
        <v>296</v>
      </c>
      <c r="J366" s="66">
        <v>22</v>
      </c>
      <c r="K366" s="67"/>
      <c r="L366" s="68"/>
      <c r="M366" s="69">
        <v>40</v>
      </c>
      <c r="N366" s="70"/>
      <c r="O366" s="71"/>
      <c r="P366" s="72">
        <f t="shared" si="28"/>
        <v>22</v>
      </c>
      <c r="Q366" s="72">
        <f t="shared" si="29"/>
        <v>286</v>
      </c>
      <c r="R366" s="72">
        <f t="shared" si="30"/>
        <v>34</v>
      </c>
      <c r="S366" s="72">
        <f t="shared" si="31"/>
        <v>442</v>
      </c>
      <c r="T366" s="73">
        <v>0.18</v>
      </c>
      <c r="V366" s="164" t="s">
        <v>289</v>
      </c>
    </row>
    <row r="367" spans="2:23" s="74" customFormat="1" ht="15">
      <c r="B367" s="169"/>
      <c r="C367" s="62" t="s">
        <v>396</v>
      </c>
      <c r="D367" s="62"/>
      <c r="E367" s="85"/>
      <c r="F367" s="62"/>
      <c r="G367" s="62"/>
      <c r="H367" s="62"/>
      <c r="I367" s="62"/>
      <c r="J367" s="66"/>
      <c r="K367" s="67"/>
      <c r="L367" s="68"/>
      <c r="M367" s="69"/>
      <c r="N367" s="70"/>
      <c r="O367" s="71"/>
      <c r="P367" s="72">
        <f t="shared" si="28"/>
        <v>0</v>
      </c>
      <c r="Q367" s="72">
        <f t="shared" si="29"/>
        <v>0</v>
      </c>
      <c r="R367" s="72">
        <f t="shared" si="30"/>
        <v>0</v>
      </c>
      <c r="S367" s="72">
        <f t="shared" si="31"/>
        <v>0</v>
      </c>
      <c r="T367" s="73">
        <v>0.18</v>
      </c>
      <c r="V367" s="164"/>
    </row>
    <row r="368" spans="2:23" s="74" customFormat="1" ht="15">
      <c r="B368" s="169" t="s">
        <v>1457</v>
      </c>
      <c r="C368" s="86" t="s">
        <v>397</v>
      </c>
      <c r="D368" s="85" t="s">
        <v>398</v>
      </c>
      <c r="E368" s="85" t="s">
        <v>573</v>
      </c>
      <c r="F368" s="62" t="s">
        <v>916</v>
      </c>
      <c r="G368" s="62"/>
      <c r="H368" s="62" t="s">
        <v>1862</v>
      </c>
      <c r="I368" s="62" t="s">
        <v>1706</v>
      </c>
      <c r="J368" s="66">
        <v>23780</v>
      </c>
      <c r="K368" s="67"/>
      <c r="L368" s="68"/>
      <c r="M368" s="69">
        <v>29000</v>
      </c>
      <c r="N368" s="70"/>
      <c r="O368" s="71"/>
      <c r="P368" s="72">
        <f t="shared" si="28"/>
        <v>23780</v>
      </c>
      <c r="Q368" s="72">
        <f t="shared" si="29"/>
        <v>23780</v>
      </c>
      <c r="R368" s="72">
        <f t="shared" si="30"/>
        <v>24577</v>
      </c>
      <c r="S368" s="72">
        <f t="shared" si="31"/>
        <v>24577</v>
      </c>
      <c r="T368" s="73">
        <v>0.18</v>
      </c>
      <c r="U368" s="164" t="s">
        <v>291</v>
      </c>
      <c r="V368" s="164"/>
    </row>
    <row r="369" spans="2:23" s="74" customFormat="1" ht="30">
      <c r="B369" s="169" t="s">
        <v>1458</v>
      </c>
      <c r="C369" s="86" t="s">
        <v>345</v>
      </c>
      <c r="D369" s="85" t="s">
        <v>346</v>
      </c>
      <c r="E369" s="85" t="s">
        <v>573</v>
      </c>
      <c r="F369" s="62" t="s">
        <v>891</v>
      </c>
      <c r="G369" s="62"/>
      <c r="H369" s="62" t="s">
        <v>1862</v>
      </c>
      <c r="I369" s="62" t="s">
        <v>1706</v>
      </c>
      <c r="J369" s="66">
        <v>811.8</v>
      </c>
      <c r="K369" s="67"/>
      <c r="L369" s="68"/>
      <c r="M369" s="69">
        <v>990</v>
      </c>
      <c r="N369" s="70"/>
      <c r="O369" s="71"/>
      <c r="P369" s="72">
        <f t="shared" si="28"/>
        <v>811.8</v>
      </c>
      <c r="Q369" s="72">
        <f t="shared" si="29"/>
        <v>811.8</v>
      </c>
      <c r="R369" s="72">
        <f t="shared" si="30"/>
        <v>839</v>
      </c>
      <c r="S369" s="72">
        <f t="shared" si="31"/>
        <v>839</v>
      </c>
      <c r="T369" s="73">
        <v>0.18</v>
      </c>
      <c r="U369" s="164" t="s">
        <v>287</v>
      </c>
      <c r="V369" s="164"/>
    </row>
    <row r="370" spans="2:23" s="74" customFormat="1" ht="15">
      <c r="B370" s="169" t="s">
        <v>1459</v>
      </c>
      <c r="C370" s="87" t="s">
        <v>399</v>
      </c>
      <c r="D370" s="62" t="s">
        <v>400</v>
      </c>
      <c r="E370" s="85" t="s">
        <v>573</v>
      </c>
      <c r="F370" s="62" t="s">
        <v>891</v>
      </c>
      <c r="G370" s="62"/>
      <c r="H370" s="62" t="s">
        <v>1862</v>
      </c>
      <c r="I370" s="62" t="s">
        <v>1706</v>
      </c>
      <c r="J370" s="66">
        <v>1385.8</v>
      </c>
      <c r="K370" s="67"/>
      <c r="L370" s="68"/>
      <c r="M370" s="69">
        <v>1690</v>
      </c>
      <c r="N370" s="70"/>
      <c r="O370" s="71"/>
      <c r="P370" s="72">
        <f t="shared" si="28"/>
        <v>1385.8</v>
      </c>
      <c r="Q370" s="72">
        <f t="shared" si="29"/>
        <v>1385.8</v>
      </c>
      <c r="R370" s="72">
        <f t="shared" si="30"/>
        <v>1433</v>
      </c>
      <c r="S370" s="72">
        <f t="shared" si="31"/>
        <v>1433</v>
      </c>
      <c r="T370" s="73">
        <v>0.18</v>
      </c>
      <c r="U370" s="164" t="s">
        <v>287</v>
      </c>
      <c r="V370" s="164"/>
    </row>
    <row r="371" spans="2:23" s="74" customFormat="1" ht="15">
      <c r="B371" s="169" t="s">
        <v>1460</v>
      </c>
      <c r="C371" s="87" t="s">
        <v>401</v>
      </c>
      <c r="D371" s="62" t="s">
        <v>402</v>
      </c>
      <c r="E371" s="85" t="s">
        <v>573</v>
      </c>
      <c r="F371" s="62" t="s">
        <v>891</v>
      </c>
      <c r="G371" s="62"/>
      <c r="H371" s="62" t="s">
        <v>1854</v>
      </c>
      <c r="I371" s="62" t="s">
        <v>1706</v>
      </c>
      <c r="J371" s="66">
        <v>344.4</v>
      </c>
      <c r="K371" s="67"/>
      <c r="L371" s="68"/>
      <c r="M371" s="69">
        <v>420</v>
      </c>
      <c r="N371" s="70"/>
      <c r="O371" s="71"/>
      <c r="P371" s="72">
        <f t="shared" si="28"/>
        <v>344.4</v>
      </c>
      <c r="Q371" s="72">
        <f t="shared" si="29"/>
        <v>1033.1999999999998</v>
      </c>
      <c r="R371" s="72">
        <f t="shared" si="30"/>
        <v>356</v>
      </c>
      <c r="S371" s="72">
        <f t="shared" si="31"/>
        <v>1068</v>
      </c>
      <c r="T371" s="73">
        <v>0.18</v>
      </c>
      <c r="U371" s="164" t="s">
        <v>287</v>
      </c>
      <c r="V371" s="164"/>
    </row>
    <row r="372" spans="2:23" s="74" customFormat="1" ht="15">
      <c r="B372" s="169" t="s">
        <v>1461</v>
      </c>
      <c r="C372" s="87" t="s">
        <v>403</v>
      </c>
      <c r="D372" s="62" t="s">
        <v>687</v>
      </c>
      <c r="E372" s="85" t="s">
        <v>573</v>
      </c>
      <c r="F372" s="62" t="s">
        <v>891</v>
      </c>
      <c r="G372" s="62"/>
      <c r="H372" s="62" t="s">
        <v>1862</v>
      </c>
      <c r="I372" s="62" t="s">
        <v>1706</v>
      </c>
      <c r="J372" s="66">
        <v>844.6</v>
      </c>
      <c r="K372" s="67"/>
      <c r="L372" s="68"/>
      <c r="M372" s="69">
        <v>1030</v>
      </c>
      <c r="N372" s="70"/>
      <c r="O372" s="71"/>
      <c r="P372" s="72">
        <f t="shared" si="28"/>
        <v>844.6</v>
      </c>
      <c r="Q372" s="72">
        <f t="shared" si="29"/>
        <v>844.6</v>
      </c>
      <c r="R372" s="72">
        <f t="shared" si="30"/>
        <v>873</v>
      </c>
      <c r="S372" s="72">
        <f t="shared" si="31"/>
        <v>873</v>
      </c>
      <c r="T372" s="73">
        <v>0.18</v>
      </c>
      <c r="U372" s="164" t="s">
        <v>287</v>
      </c>
      <c r="V372" s="164"/>
      <c r="W372" s="74">
        <v>551</v>
      </c>
    </row>
    <row r="373" spans="2:23" s="74" customFormat="1" ht="28.5">
      <c r="B373" s="169" t="s">
        <v>1463</v>
      </c>
      <c r="C373" s="87" t="s">
        <v>404</v>
      </c>
      <c r="D373" s="62" t="s">
        <v>689</v>
      </c>
      <c r="E373" s="85" t="s">
        <v>573</v>
      </c>
      <c r="F373" s="62" t="s">
        <v>891</v>
      </c>
      <c r="G373" s="62"/>
      <c r="H373" s="62" t="s">
        <v>1862</v>
      </c>
      <c r="I373" s="62" t="s">
        <v>1706</v>
      </c>
      <c r="J373" s="66">
        <v>410</v>
      </c>
      <c r="K373" s="67"/>
      <c r="L373" s="68"/>
      <c r="M373" s="69">
        <v>500</v>
      </c>
      <c r="N373" s="70"/>
      <c r="O373" s="71"/>
      <c r="P373" s="72">
        <f t="shared" si="28"/>
        <v>410</v>
      </c>
      <c r="Q373" s="72">
        <f t="shared" si="29"/>
        <v>410</v>
      </c>
      <c r="R373" s="72">
        <f t="shared" si="30"/>
        <v>424</v>
      </c>
      <c r="S373" s="72">
        <f t="shared" si="31"/>
        <v>424</v>
      </c>
      <c r="T373" s="73">
        <v>0.18</v>
      </c>
      <c r="U373" s="164" t="s">
        <v>291</v>
      </c>
      <c r="V373" s="164"/>
    </row>
    <row r="374" spans="2:23" s="74" customFormat="1" ht="30">
      <c r="B374" s="169" t="s">
        <v>1464</v>
      </c>
      <c r="C374" s="87" t="s">
        <v>475</v>
      </c>
      <c r="D374" s="62" t="s">
        <v>476</v>
      </c>
      <c r="E374" s="85" t="s">
        <v>477</v>
      </c>
      <c r="F374" s="62" t="s">
        <v>891</v>
      </c>
      <c r="G374" s="62"/>
      <c r="H374" s="62" t="s">
        <v>1862</v>
      </c>
      <c r="I374" s="62" t="s">
        <v>1744</v>
      </c>
      <c r="J374" s="66">
        <v>13966.84</v>
      </c>
      <c r="K374" s="67"/>
      <c r="L374" s="68"/>
      <c r="M374" s="69">
        <v>18250</v>
      </c>
      <c r="N374" s="70"/>
      <c r="O374" s="71"/>
      <c r="P374" s="72">
        <f t="shared" si="28"/>
        <v>13966.84</v>
      </c>
      <c r="Q374" s="72">
        <f t="shared" si="29"/>
        <v>13966.84</v>
      </c>
      <c r="R374" s="72">
        <f t="shared" si="30"/>
        <v>15467</v>
      </c>
      <c r="S374" s="72">
        <f t="shared" si="31"/>
        <v>15467</v>
      </c>
      <c r="T374" s="73">
        <v>0.18</v>
      </c>
      <c r="U374" s="74" t="s">
        <v>287</v>
      </c>
      <c r="V374" s="165"/>
    </row>
    <row r="375" spans="2:23" s="74" customFormat="1" ht="15">
      <c r="B375" s="169"/>
      <c r="C375" s="62" t="s">
        <v>649</v>
      </c>
      <c r="D375" s="62"/>
      <c r="E375" s="62"/>
      <c r="F375" s="62"/>
      <c r="G375" s="62"/>
      <c r="H375" s="62"/>
      <c r="I375" s="62"/>
      <c r="J375" s="66"/>
      <c r="K375" s="67"/>
      <c r="L375" s="68"/>
      <c r="M375" s="69"/>
      <c r="N375" s="70"/>
      <c r="O375" s="71"/>
      <c r="P375" s="72">
        <f t="shared" si="28"/>
        <v>0</v>
      </c>
      <c r="Q375" s="72">
        <f t="shared" si="29"/>
        <v>0</v>
      </c>
      <c r="R375" s="72">
        <f t="shared" si="30"/>
        <v>0</v>
      </c>
      <c r="S375" s="72">
        <f t="shared" si="31"/>
        <v>0</v>
      </c>
      <c r="T375" s="73">
        <v>0.18</v>
      </c>
      <c r="V375" s="164"/>
    </row>
    <row r="376" spans="2:23" s="74" customFormat="1" ht="28.5">
      <c r="B376" s="169" t="s">
        <v>1466</v>
      </c>
      <c r="C376" s="87" t="s">
        <v>370</v>
      </c>
      <c r="D376" s="62" t="s">
        <v>371</v>
      </c>
      <c r="E376" s="85" t="s">
        <v>1261</v>
      </c>
      <c r="F376" s="62" t="s">
        <v>891</v>
      </c>
      <c r="G376" s="62"/>
      <c r="H376" s="62" t="s">
        <v>1995</v>
      </c>
      <c r="I376" s="62" t="s">
        <v>907</v>
      </c>
      <c r="J376" s="66">
        <f>M376*0.743</f>
        <v>1.6717500000000001</v>
      </c>
      <c r="K376" s="67"/>
      <c r="L376" s="68"/>
      <c r="M376" s="69">
        <v>2.25</v>
      </c>
      <c r="N376" s="70"/>
      <c r="O376" s="71"/>
      <c r="P376" s="72">
        <f t="shared" si="28"/>
        <v>1.6717500000000001</v>
      </c>
      <c r="Q376" s="72">
        <f t="shared" si="29"/>
        <v>43.465499999999999</v>
      </c>
      <c r="R376" s="72">
        <f t="shared" si="30"/>
        <v>2</v>
      </c>
      <c r="S376" s="72">
        <f t="shared" si="31"/>
        <v>52</v>
      </c>
      <c r="T376" s="73">
        <v>0.18</v>
      </c>
      <c r="V376" s="165" t="s">
        <v>289</v>
      </c>
    </row>
    <row r="377" spans="2:23" s="74" customFormat="1" ht="28.5">
      <c r="B377" s="169" t="s">
        <v>1467</v>
      </c>
      <c r="C377" s="87" t="s">
        <v>375</v>
      </c>
      <c r="D377" s="62" t="s">
        <v>478</v>
      </c>
      <c r="E377" s="85" t="s">
        <v>1261</v>
      </c>
      <c r="F377" s="62" t="s">
        <v>1805</v>
      </c>
      <c r="G377" s="62"/>
      <c r="H377" s="62" t="s">
        <v>1980</v>
      </c>
      <c r="I377" s="62" t="s">
        <v>907</v>
      </c>
      <c r="J377" s="66">
        <f>M377*0.743</f>
        <v>6.9693400000000008</v>
      </c>
      <c r="K377" s="67"/>
      <c r="L377" s="68"/>
      <c r="M377" s="69">
        <v>9.3800000000000008</v>
      </c>
      <c r="N377" s="70"/>
      <c r="O377" s="71"/>
      <c r="P377" s="72">
        <f t="shared" si="28"/>
        <v>6.9693400000000008</v>
      </c>
      <c r="Q377" s="72">
        <f t="shared" si="29"/>
        <v>5575.4720000000007</v>
      </c>
      <c r="R377" s="72">
        <f t="shared" si="30"/>
        <v>8</v>
      </c>
      <c r="S377" s="72">
        <f t="shared" si="31"/>
        <v>6400</v>
      </c>
      <c r="T377" s="73">
        <v>0.18</v>
      </c>
      <c r="V377" s="165" t="s">
        <v>289</v>
      </c>
    </row>
    <row r="378" spans="2:23" s="74" customFormat="1" ht="15">
      <c r="B378" s="169" t="s">
        <v>1468</v>
      </c>
      <c r="C378" s="87" t="s">
        <v>377</v>
      </c>
      <c r="D378" s="62">
        <v>51020</v>
      </c>
      <c r="E378" s="85" t="s">
        <v>1261</v>
      </c>
      <c r="F378" s="62" t="s">
        <v>891</v>
      </c>
      <c r="G378" s="62"/>
      <c r="H378" s="62" t="s">
        <v>484</v>
      </c>
      <c r="I378" s="62" t="s">
        <v>907</v>
      </c>
      <c r="J378" s="66">
        <f>M378*0.743</f>
        <v>1.6197400000000002</v>
      </c>
      <c r="K378" s="67"/>
      <c r="L378" s="68"/>
      <c r="M378" s="69">
        <v>2.1800000000000002</v>
      </c>
      <c r="N378" s="70"/>
      <c r="O378" s="71"/>
      <c r="P378" s="72">
        <f t="shared" si="28"/>
        <v>1.6197400000000002</v>
      </c>
      <c r="Q378" s="72">
        <f t="shared" si="29"/>
        <v>2591.5840000000003</v>
      </c>
      <c r="R378" s="72">
        <f t="shared" si="30"/>
        <v>2</v>
      </c>
      <c r="S378" s="72">
        <f t="shared" si="31"/>
        <v>3200</v>
      </c>
      <c r="T378" s="73">
        <v>0.18</v>
      </c>
      <c r="V378" s="165" t="s">
        <v>289</v>
      </c>
    </row>
    <row r="379" spans="2:23" s="74" customFormat="1" ht="15">
      <c r="B379" s="169" t="s">
        <v>1469</v>
      </c>
      <c r="C379" s="87" t="s">
        <v>379</v>
      </c>
      <c r="D379" s="62" t="s">
        <v>299</v>
      </c>
      <c r="E379" s="85" t="s">
        <v>1261</v>
      </c>
      <c r="F379" s="62" t="s">
        <v>891</v>
      </c>
      <c r="G379" s="62"/>
      <c r="H379" s="62" t="s">
        <v>1954</v>
      </c>
      <c r="I379" s="62" t="s">
        <v>907</v>
      </c>
      <c r="J379" s="66">
        <f>M379*0.743</f>
        <v>37.878139999999995</v>
      </c>
      <c r="K379" s="67"/>
      <c r="L379" s="68"/>
      <c r="M379" s="69">
        <v>50.98</v>
      </c>
      <c r="N379" s="70"/>
      <c r="O379" s="71"/>
      <c r="P379" s="72">
        <f t="shared" si="28"/>
        <v>37.878139999999995</v>
      </c>
      <c r="Q379" s="72">
        <f t="shared" si="29"/>
        <v>492.41581999999994</v>
      </c>
      <c r="R379" s="72">
        <f t="shared" si="30"/>
        <v>44</v>
      </c>
      <c r="S379" s="72">
        <f t="shared" si="31"/>
        <v>572</v>
      </c>
      <c r="T379" s="73">
        <v>0.18</v>
      </c>
      <c r="V379" s="165" t="s">
        <v>289</v>
      </c>
    </row>
    <row r="380" spans="2:23" s="74" customFormat="1" ht="15">
      <c r="B380" s="169" t="s">
        <v>1470</v>
      </c>
      <c r="C380" s="87" t="s">
        <v>381</v>
      </c>
      <c r="D380" s="62" t="s">
        <v>382</v>
      </c>
      <c r="E380" s="85" t="s">
        <v>383</v>
      </c>
      <c r="F380" s="62" t="s">
        <v>912</v>
      </c>
      <c r="G380" s="62"/>
      <c r="H380" s="62" t="s">
        <v>1862</v>
      </c>
      <c r="I380" s="62" t="s">
        <v>1735</v>
      </c>
      <c r="J380" s="66">
        <v>114.49</v>
      </c>
      <c r="K380" s="67"/>
      <c r="L380" s="68"/>
      <c r="M380" s="69"/>
      <c r="N380" s="70"/>
      <c r="O380" s="71"/>
      <c r="P380" s="72">
        <f t="shared" si="28"/>
        <v>114.49</v>
      </c>
      <c r="Q380" s="72">
        <f t="shared" si="29"/>
        <v>114.49</v>
      </c>
      <c r="R380" s="72">
        <f t="shared" si="30"/>
        <v>126</v>
      </c>
      <c r="S380" s="72">
        <f t="shared" si="31"/>
        <v>126</v>
      </c>
      <c r="T380" s="73">
        <v>0.18</v>
      </c>
      <c r="U380" s="165" t="s">
        <v>288</v>
      </c>
      <c r="V380" s="165"/>
    </row>
    <row r="381" spans="2:23" s="74" customFormat="1" ht="15">
      <c r="B381" s="169" t="s">
        <v>1471</v>
      </c>
      <c r="C381" s="87" t="s">
        <v>386</v>
      </c>
      <c r="D381" s="62" t="s">
        <v>387</v>
      </c>
      <c r="E381" s="85" t="s">
        <v>383</v>
      </c>
      <c r="F381" s="62" t="s">
        <v>912</v>
      </c>
      <c r="G381" s="62"/>
      <c r="H381" s="62" t="s">
        <v>1862</v>
      </c>
      <c r="I381" s="62" t="s">
        <v>1735</v>
      </c>
      <c r="J381" s="66">
        <v>74.42</v>
      </c>
      <c r="K381" s="67"/>
      <c r="L381" s="68"/>
      <c r="M381" s="69"/>
      <c r="N381" s="70"/>
      <c r="O381" s="71"/>
      <c r="P381" s="72">
        <f t="shared" si="28"/>
        <v>74.42</v>
      </c>
      <c r="Q381" s="72">
        <f t="shared" si="29"/>
        <v>74.42</v>
      </c>
      <c r="R381" s="72">
        <f t="shared" si="30"/>
        <v>82</v>
      </c>
      <c r="S381" s="72">
        <f t="shared" si="31"/>
        <v>82</v>
      </c>
      <c r="T381" s="73">
        <v>0.18</v>
      </c>
      <c r="U381" s="165" t="s">
        <v>288</v>
      </c>
      <c r="V381" s="164"/>
    </row>
    <row r="382" spans="2:23" s="74" customFormat="1" ht="15">
      <c r="B382" s="169" t="s">
        <v>1472</v>
      </c>
      <c r="C382" s="87" t="s">
        <v>389</v>
      </c>
      <c r="D382" s="62" t="s">
        <v>390</v>
      </c>
      <c r="E382" s="85" t="s">
        <v>383</v>
      </c>
      <c r="F382" s="62" t="s">
        <v>912</v>
      </c>
      <c r="G382" s="62"/>
      <c r="H382" s="62" t="s">
        <v>1862</v>
      </c>
      <c r="I382" s="62" t="s">
        <v>1735</v>
      </c>
      <c r="J382" s="66">
        <v>54.03</v>
      </c>
      <c r="K382" s="67"/>
      <c r="L382" s="68"/>
      <c r="M382" s="69"/>
      <c r="N382" s="70"/>
      <c r="O382" s="71"/>
      <c r="P382" s="72">
        <f t="shared" si="28"/>
        <v>54.03</v>
      </c>
      <c r="Q382" s="72">
        <f t="shared" si="29"/>
        <v>54.03</v>
      </c>
      <c r="R382" s="72">
        <f t="shared" si="30"/>
        <v>60</v>
      </c>
      <c r="S382" s="72">
        <f t="shared" si="31"/>
        <v>60</v>
      </c>
      <c r="T382" s="73">
        <v>0.18</v>
      </c>
      <c r="U382" s="165" t="s">
        <v>288</v>
      </c>
      <c r="V382" s="165"/>
    </row>
    <row r="383" spans="2:23" s="74" customFormat="1" ht="15">
      <c r="B383" s="169" t="s">
        <v>1473</v>
      </c>
      <c r="C383" s="87" t="s">
        <v>392</v>
      </c>
      <c r="D383" s="62" t="s">
        <v>393</v>
      </c>
      <c r="E383" s="85" t="s">
        <v>394</v>
      </c>
      <c r="F383" s="62" t="s">
        <v>891</v>
      </c>
      <c r="G383" s="62"/>
      <c r="H383" s="62" t="s">
        <v>1862</v>
      </c>
      <c r="I383" s="62" t="s">
        <v>1735</v>
      </c>
      <c r="J383" s="66">
        <v>566.4</v>
      </c>
      <c r="K383" s="67"/>
      <c r="L383" s="68"/>
      <c r="M383" s="69"/>
      <c r="N383" s="70"/>
      <c r="O383" s="71"/>
      <c r="P383" s="72">
        <f t="shared" si="28"/>
        <v>566.4</v>
      </c>
      <c r="Q383" s="72">
        <f t="shared" si="29"/>
        <v>566.4</v>
      </c>
      <c r="R383" s="72">
        <f t="shared" si="30"/>
        <v>624</v>
      </c>
      <c r="S383" s="72">
        <f t="shared" si="31"/>
        <v>624</v>
      </c>
      <c r="T383" s="73">
        <v>0.18</v>
      </c>
      <c r="U383" s="165" t="s">
        <v>288</v>
      </c>
      <c r="V383" s="165"/>
    </row>
    <row r="384" spans="2:23" s="74" customFormat="1" ht="15">
      <c r="B384" s="169"/>
      <c r="C384" s="62" t="s">
        <v>485</v>
      </c>
      <c r="D384" s="62"/>
      <c r="E384" s="85"/>
      <c r="F384" s="62"/>
      <c r="G384" s="62"/>
      <c r="H384" s="62"/>
      <c r="I384" s="62"/>
      <c r="J384" s="66"/>
      <c r="K384" s="67"/>
      <c r="L384" s="68"/>
      <c r="M384" s="69"/>
      <c r="N384" s="70"/>
      <c r="O384" s="71"/>
      <c r="P384" s="72">
        <f t="shared" si="28"/>
        <v>0</v>
      </c>
      <c r="Q384" s="72">
        <f t="shared" si="29"/>
        <v>0</v>
      </c>
      <c r="R384" s="72">
        <f t="shared" si="30"/>
        <v>0</v>
      </c>
      <c r="S384" s="72">
        <f t="shared" si="31"/>
        <v>0</v>
      </c>
      <c r="T384" s="73">
        <v>0.18</v>
      </c>
      <c r="V384" s="164"/>
    </row>
    <row r="385" spans="2:23" s="74" customFormat="1" ht="15">
      <c r="B385" s="169"/>
      <c r="C385" s="85" t="s">
        <v>301</v>
      </c>
      <c r="D385" s="85"/>
      <c r="E385" s="85"/>
      <c r="F385" s="62"/>
      <c r="G385" s="62"/>
      <c r="H385" s="62"/>
      <c r="I385" s="62"/>
      <c r="J385" s="66"/>
      <c r="K385" s="67"/>
      <c r="L385" s="68"/>
      <c r="M385" s="69"/>
      <c r="N385" s="70"/>
      <c r="O385" s="71"/>
      <c r="P385" s="72">
        <f t="shared" si="28"/>
        <v>0</v>
      </c>
      <c r="Q385" s="72">
        <f t="shared" si="29"/>
        <v>0</v>
      </c>
      <c r="R385" s="72">
        <f t="shared" si="30"/>
        <v>0</v>
      </c>
      <c r="S385" s="72">
        <f t="shared" si="31"/>
        <v>0</v>
      </c>
      <c r="T385" s="73">
        <v>0.18</v>
      </c>
      <c r="V385" s="164"/>
    </row>
    <row r="386" spans="2:23" s="74" customFormat="1" ht="30">
      <c r="B386" s="169" t="s">
        <v>1448</v>
      </c>
      <c r="C386" s="86" t="s">
        <v>303</v>
      </c>
      <c r="D386" s="85" t="s">
        <v>304</v>
      </c>
      <c r="E386" s="85" t="s">
        <v>1808</v>
      </c>
      <c r="F386" s="62" t="s">
        <v>1359</v>
      </c>
      <c r="G386" s="62"/>
      <c r="H386" s="62" t="s">
        <v>486</v>
      </c>
      <c r="I386" s="85" t="s">
        <v>1808</v>
      </c>
      <c r="J386" s="66">
        <f>M386*0.83</f>
        <v>29972.129999999997</v>
      </c>
      <c r="K386" s="67"/>
      <c r="L386" s="68"/>
      <c r="M386" s="69">
        <v>36111</v>
      </c>
      <c r="N386" s="70"/>
      <c r="O386" s="71"/>
      <c r="P386" s="72">
        <f t="shared" si="28"/>
        <v>29972.129999999997</v>
      </c>
      <c r="Q386" s="72">
        <f t="shared" si="29"/>
        <v>20381.0484</v>
      </c>
      <c r="R386" s="72">
        <f t="shared" si="30"/>
        <v>30603</v>
      </c>
      <c r="S386" s="72">
        <f t="shared" si="31"/>
        <v>20810.04</v>
      </c>
      <c r="T386" s="73">
        <v>0.18</v>
      </c>
      <c r="U386" s="165" t="s">
        <v>287</v>
      </c>
      <c r="V386" s="164"/>
    </row>
    <row r="387" spans="2:23" s="74" customFormat="1" ht="15">
      <c r="B387" s="169" t="s">
        <v>1449</v>
      </c>
      <c r="C387" s="87" t="s">
        <v>312</v>
      </c>
      <c r="D387" s="62" t="s">
        <v>313</v>
      </c>
      <c r="E387" s="85" t="s">
        <v>307</v>
      </c>
      <c r="F387" s="62" t="s">
        <v>891</v>
      </c>
      <c r="G387" s="62"/>
      <c r="H387" s="62" t="s">
        <v>1901</v>
      </c>
      <c r="I387" s="85" t="s">
        <v>296</v>
      </c>
      <c r="J387" s="66">
        <v>135</v>
      </c>
      <c r="K387" s="67"/>
      <c r="L387" s="68"/>
      <c r="M387" s="69">
        <v>246</v>
      </c>
      <c r="N387" s="70"/>
      <c r="O387" s="71"/>
      <c r="P387" s="72">
        <f t="shared" si="28"/>
        <v>135</v>
      </c>
      <c r="Q387" s="72">
        <f t="shared" si="29"/>
        <v>270</v>
      </c>
      <c r="R387" s="72">
        <f t="shared" si="30"/>
        <v>209</v>
      </c>
      <c r="S387" s="72">
        <f t="shared" si="31"/>
        <v>418</v>
      </c>
      <c r="T387" s="73">
        <v>0.18</v>
      </c>
      <c r="V387" s="164" t="s">
        <v>286</v>
      </c>
    </row>
    <row r="388" spans="2:23" s="74" customFormat="1" ht="15">
      <c r="B388" s="169" t="s">
        <v>1450</v>
      </c>
      <c r="C388" s="87" t="s">
        <v>319</v>
      </c>
      <c r="D388" s="62" t="s">
        <v>320</v>
      </c>
      <c r="E388" s="62" t="s">
        <v>307</v>
      </c>
      <c r="F388" s="62" t="s">
        <v>891</v>
      </c>
      <c r="G388" s="62"/>
      <c r="H388" s="62" t="s">
        <v>1901</v>
      </c>
      <c r="I388" s="85" t="s">
        <v>296</v>
      </c>
      <c r="J388" s="66">
        <v>93</v>
      </c>
      <c r="K388" s="67"/>
      <c r="L388" s="68"/>
      <c r="M388" s="69">
        <v>170</v>
      </c>
      <c r="N388" s="70"/>
      <c r="O388" s="71"/>
      <c r="P388" s="72">
        <f t="shared" si="28"/>
        <v>93</v>
      </c>
      <c r="Q388" s="72">
        <f t="shared" si="29"/>
        <v>186</v>
      </c>
      <c r="R388" s="72">
        <f t="shared" si="30"/>
        <v>145</v>
      </c>
      <c r="S388" s="72">
        <f t="shared" si="31"/>
        <v>290</v>
      </c>
      <c r="T388" s="73">
        <v>0.18</v>
      </c>
      <c r="V388" s="164" t="s">
        <v>286</v>
      </c>
    </row>
    <row r="389" spans="2:23" s="74" customFormat="1" ht="28.5">
      <c r="B389" s="169" t="s">
        <v>1451</v>
      </c>
      <c r="C389" s="87" t="s">
        <v>322</v>
      </c>
      <c r="D389" s="62" t="s">
        <v>323</v>
      </c>
      <c r="E389" s="85" t="s">
        <v>307</v>
      </c>
      <c r="F389" s="62" t="s">
        <v>891</v>
      </c>
      <c r="G389" s="62"/>
      <c r="H389" s="62" t="s">
        <v>914</v>
      </c>
      <c r="I389" s="85" t="s">
        <v>296</v>
      </c>
      <c r="J389" s="66">
        <v>98</v>
      </c>
      <c r="K389" s="67"/>
      <c r="L389" s="68"/>
      <c r="M389" s="69">
        <v>179</v>
      </c>
      <c r="N389" s="70"/>
      <c r="O389" s="71"/>
      <c r="P389" s="72">
        <f t="shared" ref="P389:P452" si="32">J389+K389*$K$2+L389*$L$2</f>
        <v>98</v>
      </c>
      <c r="Q389" s="72">
        <f t="shared" ref="Q389:Q452" si="33">P389*H389</f>
        <v>392</v>
      </c>
      <c r="R389" s="72">
        <f t="shared" ref="R389:R452" si="34">IF((M389+N389+O389)=0,ROUND((J389+K389*$K$2+L389*$L$2)*$M$2/(1+T389),0),ROUNDUP((M389+N389*$K$2+O389*$L$2)/(1+T389),0))</f>
        <v>152</v>
      </c>
      <c r="S389" s="72">
        <f t="shared" ref="S389:S452" si="35">R389*H389</f>
        <v>608</v>
      </c>
      <c r="T389" s="73">
        <v>0.18</v>
      </c>
      <c r="V389" s="164" t="s">
        <v>289</v>
      </c>
      <c r="W389" s="74">
        <v>551</v>
      </c>
    </row>
    <row r="390" spans="2:23" s="74" customFormat="1" ht="15">
      <c r="B390" s="169" t="s">
        <v>1452</v>
      </c>
      <c r="C390" s="87" t="s">
        <v>325</v>
      </c>
      <c r="D390" s="62" t="s">
        <v>326</v>
      </c>
      <c r="E390" s="85" t="s">
        <v>307</v>
      </c>
      <c r="F390" s="62" t="s">
        <v>891</v>
      </c>
      <c r="G390" s="62"/>
      <c r="H390" s="62" t="s">
        <v>1901</v>
      </c>
      <c r="I390" s="85" t="s">
        <v>296</v>
      </c>
      <c r="J390" s="66">
        <v>22</v>
      </c>
      <c r="K390" s="67"/>
      <c r="L390" s="68"/>
      <c r="M390" s="69">
        <v>40</v>
      </c>
      <c r="N390" s="70"/>
      <c r="O390" s="71"/>
      <c r="P390" s="72">
        <f t="shared" si="32"/>
        <v>22</v>
      </c>
      <c r="Q390" s="72">
        <f t="shared" si="33"/>
        <v>44</v>
      </c>
      <c r="R390" s="72">
        <f t="shared" si="34"/>
        <v>34</v>
      </c>
      <c r="S390" s="72">
        <f t="shared" si="35"/>
        <v>68</v>
      </c>
      <c r="T390" s="73">
        <v>0.18</v>
      </c>
      <c r="V390" s="164" t="s">
        <v>289</v>
      </c>
    </row>
    <row r="391" spans="2:23" s="74" customFormat="1" ht="15">
      <c r="B391" s="169"/>
      <c r="C391" s="62" t="s">
        <v>649</v>
      </c>
      <c r="D391" s="62"/>
      <c r="E391" s="85"/>
      <c r="F391" s="62"/>
      <c r="G391" s="62"/>
      <c r="H391" s="62"/>
      <c r="I391" s="62"/>
      <c r="J391" s="66"/>
      <c r="K391" s="67"/>
      <c r="L391" s="68"/>
      <c r="M391" s="69"/>
      <c r="N391" s="70"/>
      <c r="O391" s="71"/>
      <c r="P391" s="72">
        <f t="shared" si="32"/>
        <v>0</v>
      </c>
      <c r="Q391" s="72">
        <f t="shared" si="33"/>
        <v>0</v>
      </c>
      <c r="R391" s="72">
        <f t="shared" si="34"/>
        <v>0</v>
      </c>
      <c r="S391" s="72">
        <f t="shared" si="35"/>
        <v>0</v>
      </c>
      <c r="T391" s="73">
        <v>0.18</v>
      </c>
      <c r="V391" s="165"/>
    </row>
    <row r="392" spans="2:23" s="74" customFormat="1" ht="28.5">
      <c r="B392" s="169" t="s">
        <v>1448</v>
      </c>
      <c r="C392" s="87" t="s">
        <v>370</v>
      </c>
      <c r="D392" s="62" t="s">
        <v>371</v>
      </c>
      <c r="E392" s="85" t="s">
        <v>1261</v>
      </c>
      <c r="F392" s="62" t="s">
        <v>891</v>
      </c>
      <c r="G392" s="62"/>
      <c r="H392" s="62" t="s">
        <v>914</v>
      </c>
      <c r="I392" s="62" t="s">
        <v>907</v>
      </c>
      <c r="J392" s="66">
        <f>M392*0.743</f>
        <v>1.6717500000000001</v>
      </c>
      <c r="K392" s="67"/>
      <c r="L392" s="68"/>
      <c r="M392" s="69">
        <v>2.25</v>
      </c>
      <c r="N392" s="70"/>
      <c r="O392" s="71"/>
      <c r="P392" s="72">
        <f t="shared" si="32"/>
        <v>1.6717500000000001</v>
      </c>
      <c r="Q392" s="72">
        <f t="shared" si="33"/>
        <v>6.6870000000000003</v>
      </c>
      <c r="R392" s="72">
        <f t="shared" si="34"/>
        <v>2</v>
      </c>
      <c r="S392" s="72">
        <f t="shared" si="35"/>
        <v>8</v>
      </c>
      <c r="T392" s="73">
        <v>0.18</v>
      </c>
      <c r="V392" s="165" t="s">
        <v>289</v>
      </c>
    </row>
    <row r="393" spans="2:23" s="74" customFormat="1" ht="28.5">
      <c r="B393" s="169" t="s">
        <v>1449</v>
      </c>
      <c r="C393" s="87" t="s">
        <v>375</v>
      </c>
      <c r="D393" s="62" t="s">
        <v>478</v>
      </c>
      <c r="E393" s="85" t="s">
        <v>1261</v>
      </c>
      <c r="F393" s="62" t="s">
        <v>1805</v>
      </c>
      <c r="G393" s="62"/>
      <c r="H393" s="62" t="s">
        <v>487</v>
      </c>
      <c r="I393" s="62" t="s">
        <v>907</v>
      </c>
      <c r="J393" s="66">
        <f>M393*0.743</f>
        <v>6.9693400000000008</v>
      </c>
      <c r="K393" s="67"/>
      <c r="L393" s="68"/>
      <c r="M393" s="69">
        <v>9.3800000000000008</v>
      </c>
      <c r="N393" s="70"/>
      <c r="O393" s="71"/>
      <c r="P393" s="72">
        <f t="shared" si="32"/>
        <v>6.9693400000000008</v>
      </c>
      <c r="Q393" s="72">
        <f t="shared" si="33"/>
        <v>1881.7218000000003</v>
      </c>
      <c r="R393" s="72">
        <f t="shared" si="34"/>
        <v>8</v>
      </c>
      <c r="S393" s="72">
        <f t="shared" si="35"/>
        <v>2160</v>
      </c>
      <c r="T393" s="73">
        <v>0.18</v>
      </c>
      <c r="V393" s="165" t="s">
        <v>289</v>
      </c>
    </row>
    <row r="394" spans="2:23" s="74" customFormat="1" ht="15">
      <c r="B394" s="168" t="s">
        <v>1450</v>
      </c>
      <c r="C394" s="86" t="s">
        <v>377</v>
      </c>
      <c r="D394" s="62">
        <v>51020</v>
      </c>
      <c r="E394" s="85" t="s">
        <v>1261</v>
      </c>
      <c r="F394" s="85" t="s">
        <v>891</v>
      </c>
      <c r="G394" s="85"/>
      <c r="H394" s="85" t="s">
        <v>1984</v>
      </c>
      <c r="I394" s="62" t="s">
        <v>907</v>
      </c>
      <c r="J394" s="66">
        <f>M394*0.743</f>
        <v>1.6197400000000002</v>
      </c>
      <c r="K394" s="67"/>
      <c r="L394" s="68"/>
      <c r="M394" s="69">
        <v>2.1800000000000002</v>
      </c>
      <c r="N394" s="70"/>
      <c r="O394" s="71"/>
      <c r="P394" s="72">
        <f t="shared" si="32"/>
        <v>1.6197400000000002</v>
      </c>
      <c r="Q394" s="72">
        <f t="shared" si="33"/>
        <v>874.65960000000007</v>
      </c>
      <c r="R394" s="72">
        <f t="shared" si="34"/>
        <v>2</v>
      </c>
      <c r="S394" s="72">
        <f t="shared" si="35"/>
        <v>1080</v>
      </c>
      <c r="T394" s="73">
        <v>0.18</v>
      </c>
      <c r="V394" s="165" t="s">
        <v>289</v>
      </c>
    </row>
    <row r="395" spans="2:23" s="74" customFormat="1" ht="15">
      <c r="B395" s="169" t="s">
        <v>1451</v>
      </c>
      <c r="C395" s="87" t="s">
        <v>379</v>
      </c>
      <c r="D395" s="62" t="s">
        <v>299</v>
      </c>
      <c r="E395" s="85" t="s">
        <v>1261</v>
      </c>
      <c r="F395" s="62" t="s">
        <v>891</v>
      </c>
      <c r="G395" s="62"/>
      <c r="H395" s="62" t="s">
        <v>1901</v>
      </c>
      <c r="I395" s="62" t="s">
        <v>907</v>
      </c>
      <c r="J395" s="66">
        <f>M395*0.743</f>
        <v>37.878139999999995</v>
      </c>
      <c r="K395" s="67"/>
      <c r="L395" s="68"/>
      <c r="M395" s="69">
        <v>50.98</v>
      </c>
      <c r="N395" s="70"/>
      <c r="O395" s="71"/>
      <c r="P395" s="72">
        <f t="shared" si="32"/>
        <v>37.878139999999995</v>
      </c>
      <c r="Q395" s="72">
        <f t="shared" si="33"/>
        <v>75.75627999999999</v>
      </c>
      <c r="R395" s="72">
        <f t="shared" si="34"/>
        <v>44</v>
      </c>
      <c r="S395" s="72">
        <f t="shared" si="35"/>
        <v>88</v>
      </c>
      <c r="T395" s="73">
        <v>0.18</v>
      </c>
      <c r="V395" s="165" t="s">
        <v>289</v>
      </c>
    </row>
    <row r="396" spans="2:23" s="74" customFormat="1" ht="15">
      <c r="B396" s="169" t="s">
        <v>1452</v>
      </c>
      <c r="C396" s="87" t="s">
        <v>381</v>
      </c>
      <c r="D396" s="62" t="s">
        <v>382</v>
      </c>
      <c r="E396" s="85" t="s">
        <v>383</v>
      </c>
      <c r="F396" s="62" t="s">
        <v>912</v>
      </c>
      <c r="G396" s="62"/>
      <c r="H396" s="62" t="s">
        <v>1862</v>
      </c>
      <c r="I396" s="62" t="s">
        <v>1735</v>
      </c>
      <c r="J396" s="66">
        <v>114.49</v>
      </c>
      <c r="K396" s="67"/>
      <c r="L396" s="68"/>
      <c r="M396" s="69"/>
      <c r="N396" s="70"/>
      <c r="O396" s="71"/>
      <c r="P396" s="72">
        <f t="shared" si="32"/>
        <v>114.49</v>
      </c>
      <c r="Q396" s="72">
        <f t="shared" si="33"/>
        <v>114.49</v>
      </c>
      <c r="R396" s="72">
        <f t="shared" si="34"/>
        <v>126</v>
      </c>
      <c r="S396" s="72">
        <f t="shared" si="35"/>
        <v>126</v>
      </c>
      <c r="T396" s="73">
        <v>0.18</v>
      </c>
      <c r="U396" s="165" t="s">
        <v>288</v>
      </c>
      <c r="V396" s="164"/>
    </row>
    <row r="397" spans="2:23" s="74" customFormat="1" ht="15">
      <c r="B397" s="169" t="s">
        <v>1453</v>
      </c>
      <c r="C397" s="87" t="s">
        <v>386</v>
      </c>
      <c r="D397" s="62" t="s">
        <v>387</v>
      </c>
      <c r="E397" s="85" t="s">
        <v>383</v>
      </c>
      <c r="F397" s="62" t="s">
        <v>912</v>
      </c>
      <c r="G397" s="62"/>
      <c r="H397" s="62" t="s">
        <v>1862</v>
      </c>
      <c r="I397" s="62" t="s">
        <v>1735</v>
      </c>
      <c r="J397" s="66">
        <v>74.42</v>
      </c>
      <c r="K397" s="67"/>
      <c r="L397" s="68"/>
      <c r="M397" s="69"/>
      <c r="N397" s="70"/>
      <c r="O397" s="71"/>
      <c r="P397" s="72">
        <f t="shared" si="32"/>
        <v>74.42</v>
      </c>
      <c r="Q397" s="72">
        <f t="shared" si="33"/>
        <v>74.42</v>
      </c>
      <c r="R397" s="72">
        <f t="shared" si="34"/>
        <v>82</v>
      </c>
      <c r="S397" s="72">
        <f t="shared" si="35"/>
        <v>82</v>
      </c>
      <c r="T397" s="73">
        <v>0.18</v>
      </c>
      <c r="U397" s="165" t="s">
        <v>288</v>
      </c>
      <c r="V397" s="164"/>
    </row>
    <row r="398" spans="2:23" s="74" customFormat="1" ht="15">
      <c r="B398" s="169" t="s">
        <v>1454</v>
      </c>
      <c r="C398" s="87" t="s">
        <v>389</v>
      </c>
      <c r="D398" s="62" t="s">
        <v>390</v>
      </c>
      <c r="E398" s="85" t="s">
        <v>383</v>
      </c>
      <c r="F398" s="62" t="s">
        <v>912</v>
      </c>
      <c r="G398" s="62"/>
      <c r="H398" s="62" t="s">
        <v>1862</v>
      </c>
      <c r="I398" s="62" t="s">
        <v>1735</v>
      </c>
      <c r="J398" s="66">
        <v>54.03</v>
      </c>
      <c r="K398" s="67"/>
      <c r="L398" s="68"/>
      <c r="M398" s="69"/>
      <c r="N398" s="70"/>
      <c r="O398" s="71"/>
      <c r="P398" s="72">
        <f t="shared" si="32"/>
        <v>54.03</v>
      </c>
      <c r="Q398" s="72">
        <f t="shared" si="33"/>
        <v>54.03</v>
      </c>
      <c r="R398" s="72">
        <f t="shared" si="34"/>
        <v>60</v>
      </c>
      <c r="S398" s="72">
        <f t="shared" si="35"/>
        <v>60</v>
      </c>
      <c r="T398" s="73">
        <v>0.18</v>
      </c>
      <c r="U398" s="165" t="s">
        <v>288</v>
      </c>
      <c r="V398" s="165"/>
    </row>
    <row r="399" spans="2:23" s="74" customFormat="1" ht="15">
      <c r="B399" s="169" t="s">
        <v>1455</v>
      </c>
      <c r="C399" s="87" t="s">
        <v>392</v>
      </c>
      <c r="D399" s="62" t="s">
        <v>393</v>
      </c>
      <c r="E399" s="85" t="s">
        <v>394</v>
      </c>
      <c r="F399" s="62" t="s">
        <v>891</v>
      </c>
      <c r="G399" s="62"/>
      <c r="H399" s="62" t="s">
        <v>1862</v>
      </c>
      <c r="I399" s="62" t="s">
        <v>1735</v>
      </c>
      <c r="J399" s="66">
        <v>566.4</v>
      </c>
      <c r="K399" s="67"/>
      <c r="L399" s="68"/>
      <c r="M399" s="69"/>
      <c r="N399" s="70"/>
      <c r="O399" s="71"/>
      <c r="P399" s="72">
        <f t="shared" si="32"/>
        <v>566.4</v>
      </c>
      <c r="Q399" s="72">
        <f t="shared" si="33"/>
        <v>566.4</v>
      </c>
      <c r="R399" s="72">
        <f t="shared" si="34"/>
        <v>624</v>
      </c>
      <c r="S399" s="72">
        <f t="shared" si="35"/>
        <v>624</v>
      </c>
      <c r="T399" s="73">
        <v>0.18</v>
      </c>
      <c r="U399" s="165" t="s">
        <v>288</v>
      </c>
      <c r="V399" s="164"/>
    </row>
    <row r="400" spans="2:23" s="74" customFormat="1" ht="15">
      <c r="B400" s="169"/>
      <c r="C400" s="62" t="s">
        <v>436</v>
      </c>
      <c r="D400" s="62"/>
      <c r="E400" s="85"/>
      <c r="F400" s="62"/>
      <c r="G400" s="62"/>
      <c r="H400" s="62"/>
      <c r="I400" s="62"/>
      <c r="J400" s="66"/>
      <c r="K400" s="67"/>
      <c r="L400" s="68"/>
      <c r="M400" s="69"/>
      <c r="N400" s="70"/>
      <c r="O400" s="71"/>
      <c r="P400" s="72">
        <f t="shared" si="32"/>
        <v>0</v>
      </c>
      <c r="Q400" s="72">
        <f t="shared" si="33"/>
        <v>0</v>
      </c>
      <c r="R400" s="72">
        <f t="shared" si="34"/>
        <v>0</v>
      </c>
      <c r="S400" s="72">
        <f t="shared" si="35"/>
        <v>0</v>
      </c>
      <c r="T400" s="73">
        <v>0.18</v>
      </c>
      <c r="V400" s="165"/>
    </row>
    <row r="401" spans="2:23" s="74" customFormat="1" ht="15">
      <c r="B401" s="169"/>
      <c r="C401" s="62" t="s">
        <v>301</v>
      </c>
      <c r="D401" s="62"/>
      <c r="E401" s="85"/>
      <c r="F401" s="62"/>
      <c r="G401" s="62"/>
      <c r="H401" s="62"/>
      <c r="I401" s="62"/>
      <c r="J401" s="66"/>
      <c r="K401" s="67"/>
      <c r="L401" s="68"/>
      <c r="M401" s="69"/>
      <c r="N401" s="70"/>
      <c r="O401" s="71"/>
      <c r="P401" s="72">
        <f t="shared" si="32"/>
        <v>0</v>
      </c>
      <c r="Q401" s="72">
        <f t="shared" si="33"/>
        <v>0</v>
      </c>
      <c r="R401" s="72">
        <f t="shared" si="34"/>
        <v>0</v>
      </c>
      <c r="S401" s="72">
        <f t="shared" si="35"/>
        <v>0</v>
      </c>
      <c r="T401" s="73">
        <v>0.18</v>
      </c>
      <c r="V401" s="165"/>
    </row>
    <row r="402" spans="2:23" s="74" customFormat="1" ht="28.5">
      <c r="B402" s="169" t="s">
        <v>1448</v>
      </c>
      <c r="C402" s="87" t="s">
        <v>303</v>
      </c>
      <c r="D402" s="62" t="s">
        <v>304</v>
      </c>
      <c r="E402" s="85" t="s">
        <v>1808</v>
      </c>
      <c r="F402" s="62" t="s">
        <v>1359</v>
      </c>
      <c r="G402" s="62"/>
      <c r="H402" s="62" t="s">
        <v>488</v>
      </c>
      <c r="I402" s="85" t="s">
        <v>1808</v>
      </c>
      <c r="J402" s="66">
        <f>M402*0.83</f>
        <v>29972.129999999997</v>
      </c>
      <c r="K402" s="67"/>
      <c r="L402" s="68"/>
      <c r="M402" s="69">
        <v>36111</v>
      </c>
      <c r="N402" s="70"/>
      <c r="O402" s="71"/>
      <c r="P402" s="72">
        <f t="shared" si="32"/>
        <v>29972.129999999997</v>
      </c>
      <c r="Q402" s="72">
        <f t="shared" si="33"/>
        <v>134874.58499999999</v>
      </c>
      <c r="R402" s="72">
        <f t="shared" si="34"/>
        <v>30603</v>
      </c>
      <c r="S402" s="72">
        <f t="shared" si="35"/>
        <v>137713.5</v>
      </c>
      <c r="T402" s="73">
        <v>0.18</v>
      </c>
      <c r="U402" s="165" t="s">
        <v>287</v>
      </c>
      <c r="V402" s="164"/>
    </row>
    <row r="403" spans="2:23" s="74" customFormat="1" ht="30">
      <c r="B403" s="169" t="s">
        <v>1449</v>
      </c>
      <c r="C403" s="86" t="s">
        <v>306</v>
      </c>
      <c r="D403" s="85" t="s">
        <v>702</v>
      </c>
      <c r="E403" s="85" t="s">
        <v>307</v>
      </c>
      <c r="F403" s="62" t="s">
        <v>891</v>
      </c>
      <c r="G403" s="62"/>
      <c r="H403" s="62" t="s">
        <v>914</v>
      </c>
      <c r="I403" s="85" t="s">
        <v>296</v>
      </c>
      <c r="J403" s="66">
        <v>2590</v>
      </c>
      <c r="K403" s="67"/>
      <c r="L403" s="68"/>
      <c r="M403" s="69">
        <v>4710</v>
      </c>
      <c r="N403" s="70"/>
      <c r="O403" s="71"/>
      <c r="P403" s="72">
        <f t="shared" si="32"/>
        <v>2590</v>
      </c>
      <c r="Q403" s="72">
        <f t="shared" si="33"/>
        <v>10360</v>
      </c>
      <c r="R403" s="72">
        <f t="shared" si="34"/>
        <v>3992</v>
      </c>
      <c r="S403" s="72">
        <f t="shared" si="35"/>
        <v>15968</v>
      </c>
      <c r="T403" s="73">
        <v>0.18</v>
      </c>
      <c r="V403" s="164" t="s">
        <v>286</v>
      </c>
    </row>
    <row r="404" spans="2:23" s="74" customFormat="1" ht="30">
      <c r="B404" s="169" t="s">
        <v>1450</v>
      </c>
      <c r="C404" s="86" t="s">
        <v>309</v>
      </c>
      <c r="D404" s="85" t="s">
        <v>310</v>
      </c>
      <c r="E404" s="85" t="s">
        <v>307</v>
      </c>
      <c r="F404" s="62" t="s">
        <v>891</v>
      </c>
      <c r="G404" s="62"/>
      <c r="H404" s="62" t="s">
        <v>1862</v>
      </c>
      <c r="I404" s="85" t="s">
        <v>296</v>
      </c>
      <c r="J404" s="66">
        <v>215</v>
      </c>
      <c r="K404" s="67"/>
      <c r="L404" s="68"/>
      <c r="M404" s="69">
        <v>391</v>
      </c>
      <c r="N404" s="70"/>
      <c r="O404" s="71"/>
      <c r="P404" s="72">
        <f t="shared" si="32"/>
        <v>215</v>
      </c>
      <c r="Q404" s="72">
        <f t="shared" si="33"/>
        <v>215</v>
      </c>
      <c r="R404" s="72">
        <f t="shared" si="34"/>
        <v>332</v>
      </c>
      <c r="S404" s="72">
        <f t="shared" si="35"/>
        <v>332</v>
      </c>
      <c r="T404" s="73">
        <v>0.18</v>
      </c>
      <c r="V404" s="164" t="s">
        <v>286</v>
      </c>
    </row>
    <row r="405" spans="2:23" s="74" customFormat="1" ht="15">
      <c r="B405" s="169" t="s">
        <v>1451</v>
      </c>
      <c r="C405" s="87" t="s">
        <v>312</v>
      </c>
      <c r="D405" s="62" t="s">
        <v>313</v>
      </c>
      <c r="E405" s="85" t="s">
        <v>307</v>
      </c>
      <c r="F405" s="62" t="s">
        <v>891</v>
      </c>
      <c r="G405" s="62"/>
      <c r="H405" s="62" t="s">
        <v>489</v>
      </c>
      <c r="I405" s="85" t="s">
        <v>296</v>
      </c>
      <c r="J405" s="66">
        <v>135</v>
      </c>
      <c r="K405" s="67"/>
      <c r="L405" s="68"/>
      <c r="M405" s="69">
        <v>246</v>
      </c>
      <c r="N405" s="70"/>
      <c r="O405" s="71"/>
      <c r="P405" s="72">
        <f t="shared" si="32"/>
        <v>135</v>
      </c>
      <c r="Q405" s="72">
        <f t="shared" si="33"/>
        <v>5535</v>
      </c>
      <c r="R405" s="72">
        <f t="shared" si="34"/>
        <v>209</v>
      </c>
      <c r="S405" s="72">
        <f t="shared" si="35"/>
        <v>8569</v>
      </c>
      <c r="T405" s="73">
        <v>0.18</v>
      </c>
      <c r="V405" s="164" t="s">
        <v>286</v>
      </c>
    </row>
    <row r="406" spans="2:23" s="74" customFormat="1" ht="15">
      <c r="B406" s="169" t="s">
        <v>1452</v>
      </c>
      <c r="C406" s="87" t="s">
        <v>315</v>
      </c>
      <c r="D406" s="62" t="s">
        <v>719</v>
      </c>
      <c r="E406" s="62" t="s">
        <v>307</v>
      </c>
      <c r="F406" s="62" t="s">
        <v>891</v>
      </c>
      <c r="G406" s="62"/>
      <c r="H406" s="62" t="s">
        <v>1952</v>
      </c>
      <c r="I406" s="85" t="s">
        <v>296</v>
      </c>
      <c r="J406" s="66">
        <v>105</v>
      </c>
      <c r="K406" s="67"/>
      <c r="L406" s="68"/>
      <c r="M406" s="69">
        <v>191</v>
      </c>
      <c r="N406" s="70"/>
      <c r="O406" s="71"/>
      <c r="P406" s="72">
        <f t="shared" si="32"/>
        <v>105</v>
      </c>
      <c r="Q406" s="72">
        <f t="shared" si="33"/>
        <v>840</v>
      </c>
      <c r="R406" s="72">
        <f t="shared" si="34"/>
        <v>162</v>
      </c>
      <c r="S406" s="72">
        <f t="shared" si="35"/>
        <v>1296</v>
      </c>
      <c r="T406" s="73">
        <v>0.18</v>
      </c>
      <c r="V406" s="164" t="s">
        <v>286</v>
      </c>
    </row>
    <row r="407" spans="2:23" s="74" customFormat="1" ht="15">
      <c r="B407" s="169" t="s">
        <v>1453</v>
      </c>
      <c r="C407" s="87" t="s">
        <v>317</v>
      </c>
      <c r="D407" s="62" t="s">
        <v>717</v>
      </c>
      <c r="E407" s="85" t="s">
        <v>307</v>
      </c>
      <c r="F407" s="62" t="s">
        <v>891</v>
      </c>
      <c r="G407" s="62"/>
      <c r="H407" s="62" t="s">
        <v>490</v>
      </c>
      <c r="I407" s="85" t="s">
        <v>296</v>
      </c>
      <c r="J407" s="66">
        <v>65</v>
      </c>
      <c r="K407" s="67"/>
      <c r="L407" s="68"/>
      <c r="M407" s="69">
        <v>120</v>
      </c>
      <c r="N407" s="70"/>
      <c r="O407" s="71"/>
      <c r="P407" s="72">
        <f t="shared" si="32"/>
        <v>65</v>
      </c>
      <c r="Q407" s="72">
        <f t="shared" si="33"/>
        <v>2730</v>
      </c>
      <c r="R407" s="72">
        <f t="shared" si="34"/>
        <v>102</v>
      </c>
      <c r="S407" s="72">
        <f t="shared" si="35"/>
        <v>4284</v>
      </c>
      <c r="T407" s="73">
        <v>0.18</v>
      </c>
      <c r="V407" s="164" t="s">
        <v>286</v>
      </c>
      <c r="W407" s="74">
        <v>551</v>
      </c>
    </row>
    <row r="408" spans="2:23" s="74" customFormat="1" ht="15">
      <c r="B408" s="169" t="s">
        <v>1454</v>
      </c>
      <c r="C408" s="87" t="s">
        <v>319</v>
      </c>
      <c r="D408" s="62" t="s">
        <v>320</v>
      </c>
      <c r="E408" s="85" t="s">
        <v>307</v>
      </c>
      <c r="F408" s="62" t="s">
        <v>891</v>
      </c>
      <c r="G408" s="62"/>
      <c r="H408" s="62" t="s">
        <v>491</v>
      </c>
      <c r="I408" s="85" t="s">
        <v>296</v>
      </c>
      <c r="J408" s="66">
        <v>93</v>
      </c>
      <c r="K408" s="67"/>
      <c r="L408" s="68"/>
      <c r="M408" s="69">
        <v>170</v>
      </c>
      <c r="N408" s="70"/>
      <c r="O408" s="71"/>
      <c r="P408" s="72">
        <f t="shared" si="32"/>
        <v>93</v>
      </c>
      <c r="Q408" s="72">
        <f t="shared" si="33"/>
        <v>2604</v>
      </c>
      <c r="R408" s="72">
        <f t="shared" si="34"/>
        <v>145</v>
      </c>
      <c r="S408" s="72">
        <f t="shared" si="35"/>
        <v>4060</v>
      </c>
      <c r="T408" s="73">
        <v>0.18</v>
      </c>
      <c r="V408" s="164" t="s">
        <v>286</v>
      </c>
    </row>
    <row r="409" spans="2:23" s="74" customFormat="1" ht="28.5">
      <c r="B409" s="169" t="s">
        <v>1455</v>
      </c>
      <c r="C409" s="87" t="s">
        <v>322</v>
      </c>
      <c r="D409" s="62" t="s">
        <v>323</v>
      </c>
      <c r="E409" s="85" t="s">
        <v>307</v>
      </c>
      <c r="F409" s="62" t="s">
        <v>891</v>
      </c>
      <c r="G409" s="62"/>
      <c r="H409" s="62" t="s">
        <v>492</v>
      </c>
      <c r="I409" s="85" t="s">
        <v>296</v>
      </c>
      <c r="J409" s="66">
        <v>98</v>
      </c>
      <c r="K409" s="67"/>
      <c r="L409" s="68"/>
      <c r="M409" s="69">
        <v>179</v>
      </c>
      <c r="N409" s="70"/>
      <c r="O409" s="71"/>
      <c r="P409" s="72">
        <f t="shared" si="32"/>
        <v>98</v>
      </c>
      <c r="Q409" s="72">
        <f t="shared" si="33"/>
        <v>5488</v>
      </c>
      <c r="R409" s="72">
        <f t="shared" si="34"/>
        <v>152</v>
      </c>
      <c r="S409" s="72">
        <f t="shared" si="35"/>
        <v>8512</v>
      </c>
      <c r="T409" s="73">
        <v>0.18</v>
      </c>
      <c r="V409" s="164" t="s">
        <v>289</v>
      </c>
    </row>
    <row r="410" spans="2:23" s="74" customFormat="1" ht="15">
      <c r="B410" s="169" t="s">
        <v>1456</v>
      </c>
      <c r="C410" s="87" t="s">
        <v>325</v>
      </c>
      <c r="D410" s="62" t="s">
        <v>326</v>
      </c>
      <c r="E410" s="85" t="s">
        <v>307</v>
      </c>
      <c r="F410" s="62" t="s">
        <v>891</v>
      </c>
      <c r="G410" s="62"/>
      <c r="H410" s="62" t="s">
        <v>491</v>
      </c>
      <c r="I410" s="85" t="s">
        <v>296</v>
      </c>
      <c r="J410" s="66">
        <v>22</v>
      </c>
      <c r="K410" s="67"/>
      <c r="L410" s="68"/>
      <c r="M410" s="69">
        <v>40</v>
      </c>
      <c r="N410" s="70"/>
      <c r="O410" s="71"/>
      <c r="P410" s="72">
        <f t="shared" si="32"/>
        <v>22</v>
      </c>
      <c r="Q410" s="72">
        <f t="shared" si="33"/>
        <v>616</v>
      </c>
      <c r="R410" s="72">
        <f t="shared" si="34"/>
        <v>34</v>
      </c>
      <c r="S410" s="72">
        <f t="shared" si="35"/>
        <v>952</v>
      </c>
      <c r="T410" s="73">
        <v>0.18</v>
      </c>
      <c r="V410" s="164" t="s">
        <v>289</v>
      </c>
    </row>
    <row r="411" spans="2:23" s="74" customFormat="1" ht="15">
      <c r="B411" s="169"/>
      <c r="C411" s="62" t="s">
        <v>493</v>
      </c>
      <c r="D411" s="62"/>
      <c r="E411" s="85"/>
      <c r="F411" s="62"/>
      <c r="G411" s="62"/>
      <c r="H411" s="62"/>
      <c r="I411" s="62"/>
      <c r="J411" s="66"/>
      <c r="K411" s="67"/>
      <c r="L411" s="68"/>
      <c r="M411" s="69"/>
      <c r="N411" s="70"/>
      <c r="O411" s="71"/>
      <c r="P411" s="72">
        <f t="shared" si="32"/>
        <v>0</v>
      </c>
      <c r="Q411" s="72">
        <f t="shared" si="33"/>
        <v>0</v>
      </c>
      <c r="R411" s="72">
        <f t="shared" si="34"/>
        <v>0</v>
      </c>
      <c r="S411" s="72">
        <f t="shared" si="35"/>
        <v>0</v>
      </c>
      <c r="T411" s="73">
        <v>0.18</v>
      </c>
      <c r="V411" s="164"/>
    </row>
    <row r="412" spans="2:23" s="74" customFormat="1" ht="28.5">
      <c r="B412" s="169" t="s">
        <v>1457</v>
      </c>
      <c r="C412" s="87" t="s">
        <v>494</v>
      </c>
      <c r="D412" s="62" t="s">
        <v>495</v>
      </c>
      <c r="E412" s="85" t="s">
        <v>1261</v>
      </c>
      <c r="F412" s="62" t="s">
        <v>1805</v>
      </c>
      <c r="G412" s="62"/>
      <c r="H412" s="62" t="s">
        <v>1987</v>
      </c>
      <c r="I412" s="62" t="s">
        <v>907</v>
      </c>
      <c r="J412" s="66">
        <f t="shared" ref="J412:J421" si="36">M412*0.743</f>
        <v>218.44942999999998</v>
      </c>
      <c r="K412" s="67"/>
      <c r="L412" s="68"/>
      <c r="M412" s="69">
        <v>294.01</v>
      </c>
      <c r="N412" s="70"/>
      <c r="O412" s="71"/>
      <c r="P412" s="72">
        <f t="shared" si="32"/>
        <v>218.44942999999998</v>
      </c>
      <c r="Q412" s="72">
        <f t="shared" si="33"/>
        <v>6990.3817599999993</v>
      </c>
      <c r="R412" s="72">
        <f t="shared" si="34"/>
        <v>250</v>
      </c>
      <c r="S412" s="72">
        <f t="shared" si="35"/>
        <v>8000</v>
      </c>
      <c r="T412" s="73">
        <v>0.18</v>
      </c>
      <c r="V412" s="165" t="s">
        <v>286</v>
      </c>
    </row>
    <row r="413" spans="2:23" s="74" customFormat="1" ht="15">
      <c r="B413" s="169" t="s">
        <v>1458</v>
      </c>
      <c r="C413" s="87" t="s">
        <v>497</v>
      </c>
      <c r="D413" s="62" t="s">
        <v>498</v>
      </c>
      <c r="E413" s="85" t="s">
        <v>1261</v>
      </c>
      <c r="F413" s="62" t="s">
        <v>1805</v>
      </c>
      <c r="G413" s="62"/>
      <c r="H413" s="62" t="s">
        <v>1987</v>
      </c>
      <c r="I413" s="62" t="s">
        <v>907</v>
      </c>
      <c r="J413" s="66">
        <f t="shared" si="36"/>
        <v>56.683470000000007</v>
      </c>
      <c r="K413" s="67"/>
      <c r="L413" s="68"/>
      <c r="M413" s="69">
        <v>76.290000000000006</v>
      </c>
      <c r="N413" s="70"/>
      <c r="O413" s="71"/>
      <c r="P413" s="72">
        <f t="shared" si="32"/>
        <v>56.683470000000007</v>
      </c>
      <c r="Q413" s="72">
        <f t="shared" si="33"/>
        <v>1813.8710400000002</v>
      </c>
      <c r="R413" s="72">
        <f t="shared" si="34"/>
        <v>65</v>
      </c>
      <c r="S413" s="72">
        <f t="shared" si="35"/>
        <v>2080</v>
      </c>
      <c r="T413" s="73">
        <v>0.18</v>
      </c>
      <c r="V413" s="165" t="s">
        <v>289</v>
      </c>
    </row>
    <row r="414" spans="2:23" s="74" customFormat="1" ht="15">
      <c r="B414" s="169" t="s">
        <v>1459</v>
      </c>
      <c r="C414" s="87" t="s">
        <v>499</v>
      </c>
      <c r="D414" s="62" t="s">
        <v>500</v>
      </c>
      <c r="E414" s="85" t="s">
        <v>1261</v>
      </c>
      <c r="F414" s="62" t="s">
        <v>891</v>
      </c>
      <c r="G414" s="62"/>
      <c r="H414" s="62" t="s">
        <v>1988</v>
      </c>
      <c r="I414" s="62" t="s">
        <v>907</v>
      </c>
      <c r="J414" s="66">
        <f t="shared" si="36"/>
        <v>111.63575</v>
      </c>
      <c r="K414" s="67"/>
      <c r="L414" s="68"/>
      <c r="M414" s="69">
        <v>150.25</v>
      </c>
      <c r="N414" s="70"/>
      <c r="O414" s="71"/>
      <c r="P414" s="72">
        <f t="shared" si="32"/>
        <v>111.63575</v>
      </c>
      <c r="Q414" s="72">
        <f t="shared" si="33"/>
        <v>669.81449999999995</v>
      </c>
      <c r="R414" s="72">
        <f t="shared" si="34"/>
        <v>128</v>
      </c>
      <c r="S414" s="72">
        <f t="shared" si="35"/>
        <v>768</v>
      </c>
      <c r="T414" s="73">
        <v>0.18</v>
      </c>
      <c r="V414" s="165" t="s">
        <v>289</v>
      </c>
    </row>
    <row r="415" spans="2:23" s="74" customFormat="1" ht="15">
      <c r="B415" s="169" t="s">
        <v>1460</v>
      </c>
      <c r="C415" s="86" t="s">
        <v>501</v>
      </c>
      <c r="D415" s="85" t="s">
        <v>502</v>
      </c>
      <c r="E415" s="85" t="s">
        <v>1261</v>
      </c>
      <c r="F415" s="62" t="s">
        <v>891</v>
      </c>
      <c r="G415" s="62"/>
      <c r="H415" s="62" t="s">
        <v>1982</v>
      </c>
      <c r="I415" s="62" t="s">
        <v>907</v>
      </c>
      <c r="J415" s="66">
        <f t="shared" si="36"/>
        <v>20.083290000000002</v>
      </c>
      <c r="K415" s="67"/>
      <c r="L415" s="68"/>
      <c r="M415" s="69">
        <v>27.03</v>
      </c>
      <c r="N415" s="70"/>
      <c r="O415" s="71"/>
      <c r="P415" s="72">
        <f t="shared" si="32"/>
        <v>20.083290000000002</v>
      </c>
      <c r="Q415" s="72">
        <f t="shared" si="33"/>
        <v>321.33264000000003</v>
      </c>
      <c r="R415" s="72">
        <f t="shared" si="34"/>
        <v>23</v>
      </c>
      <c r="S415" s="72">
        <f t="shared" si="35"/>
        <v>368</v>
      </c>
      <c r="T415" s="73">
        <v>0.18</v>
      </c>
      <c r="V415" s="165" t="s">
        <v>289</v>
      </c>
    </row>
    <row r="416" spans="2:23" s="74" customFormat="1" ht="15">
      <c r="B416" s="169" t="s">
        <v>1461</v>
      </c>
      <c r="C416" s="86" t="s">
        <v>503</v>
      </c>
      <c r="D416" s="85" t="s">
        <v>504</v>
      </c>
      <c r="E416" s="85" t="s">
        <v>1261</v>
      </c>
      <c r="F416" s="62" t="s">
        <v>891</v>
      </c>
      <c r="G416" s="62"/>
      <c r="H416" s="62" t="s">
        <v>1982</v>
      </c>
      <c r="I416" s="62" t="s">
        <v>907</v>
      </c>
      <c r="J416" s="66">
        <f t="shared" si="36"/>
        <v>36.154379999999996</v>
      </c>
      <c r="K416" s="67"/>
      <c r="L416" s="68"/>
      <c r="M416" s="69">
        <v>48.66</v>
      </c>
      <c r="N416" s="70"/>
      <c r="O416" s="71"/>
      <c r="P416" s="72">
        <f t="shared" si="32"/>
        <v>36.154379999999996</v>
      </c>
      <c r="Q416" s="72">
        <f t="shared" si="33"/>
        <v>578.47007999999994</v>
      </c>
      <c r="R416" s="72">
        <f t="shared" si="34"/>
        <v>42</v>
      </c>
      <c r="S416" s="72">
        <f t="shared" si="35"/>
        <v>672</v>
      </c>
      <c r="T416" s="73">
        <v>0.18</v>
      </c>
      <c r="V416" s="165" t="s">
        <v>289</v>
      </c>
    </row>
    <row r="417" spans="2:23" s="74" customFormat="1" ht="28.5">
      <c r="B417" s="169" t="s">
        <v>1463</v>
      </c>
      <c r="C417" s="87" t="s">
        <v>796</v>
      </c>
      <c r="D417" s="62">
        <v>2308</v>
      </c>
      <c r="E417" s="85" t="s">
        <v>1261</v>
      </c>
      <c r="F417" s="62" t="s">
        <v>891</v>
      </c>
      <c r="G417" s="62"/>
      <c r="H417" s="62" t="s">
        <v>1982</v>
      </c>
      <c r="I417" s="62" t="s">
        <v>907</v>
      </c>
      <c r="J417" s="66">
        <f t="shared" si="36"/>
        <v>160.75548000000001</v>
      </c>
      <c r="K417" s="67"/>
      <c r="L417" s="68"/>
      <c r="M417" s="69">
        <v>216.36</v>
      </c>
      <c r="N417" s="70"/>
      <c r="O417" s="71"/>
      <c r="P417" s="72">
        <f t="shared" si="32"/>
        <v>160.75548000000001</v>
      </c>
      <c r="Q417" s="72">
        <f t="shared" si="33"/>
        <v>2572.0876800000001</v>
      </c>
      <c r="R417" s="72">
        <f t="shared" si="34"/>
        <v>184</v>
      </c>
      <c r="S417" s="72">
        <f t="shared" si="35"/>
        <v>2944</v>
      </c>
      <c r="T417" s="73">
        <v>0.18</v>
      </c>
      <c r="V417" s="165" t="s">
        <v>289</v>
      </c>
    </row>
    <row r="418" spans="2:23" s="74" customFormat="1" ht="15">
      <c r="B418" s="169" t="s">
        <v>1464</v>
      </c>
      <c r="C418" s="87" t="s">
        <v>507</v>
      </c>
      <c r="D418" s="62" t="s">
        <v>508</v>
      </c>
      <c r="E418" s="85" t="s">
        <v>1261</v>
      </c>
      <c r="F418" s="62" t="s">
        <v>891</v>
      </c>
      <c r="G418" s="62"/>
      <c r="H418" s="62" t="s">
        <v>914</v>
      </c>
      <c r="I418" s="62" t="s">
        <v>907</v>
      </c>
      <c r="J418" s="66">
        <f t="shared" si="36"/>
        <v>62.285689999999995</v>
      </c>
      <c r="K418" s="67"/>
      <c r="L418" s="68"/>
      <c r="M418" s="69">
        <v>83.83</v>
      </c>
      <c r="N418" s="70"/>
      <c r="O418" s="71"/>
      <c r="P418" s="72">
        <f t="shared" si="32"/>
        <v>62.285689999999995</v>
      </c>
      <c r="Q418" s="72">
        <f t="shared" si="33"/>
        <v>249.14275999999998</v>
      </c>
      <c r="R418" s="72">
        <f t="shared" si="34"/>
        <v>72</v>
      </c>
      <c r="S418" s="72">
        <f t="shared" si="35"/>
        <v>288</v>
      </c>
      <c r="T418" s="73">
        <v>0.18</v>
      </c>
      <c r="V418" s="165" t="s">
        <v>289</v>
      </c>
    </row>
    <row r="419" spans="2:23" s="74" customFormat="1" ht="15">
      <c r="B419" s="169" t="s">
        <v>1466</v>
      </c>
      <c r="C419" s="87" t="s">
        <v>509</v>
      </c>
      <c r="D419" s="62" t="s">
        <v>510</v>
      </c>
      <c r="E419" s="85" t="s">
        <v>1261</v>
      </c>
      <c r="F419" s="62" t="s">
        <v>891</v>
      </c>
      <c r="G419" s="62"/>
      <c r="H419" s="62" t="s">
        <v>914</v>
      </c>
      <c r="I419" s="62" t="s">
        <v>907</v>
      </c>
      <c r="J419" s="66">
        <f t="shared" si="36"/>
        <v>197.12532999999999</v>
      </c>
      <c r="K419" s="67"/>
      <c r="L419" s="68"/>
      <c r="M419" s="69">
        <v>265.31</v>
      </c>
      <c r="N419" s="70"/>
      <c r="O419" s="71"/>
      <c r="P419" s="72">
        <f t="shared" si="32"/>
        <v>197.12532999999999</v>
      </c>
      <c r="Q419" s="72">
        <f t="shared" si="33"/>
        <v>788.50131999999996</v>
      </c>
      <c r="R419" s="72">
        <f t="shared" si="34"/>
        <v>225</v>
      </c>
      <c r="S419" s="72">
        <f t="shared" si="35"/>
        <v>900</v>
      </c>
      <c r="T419" s="73">
        <v>0.18</v>
      </c>
      <c r="V419" s="165" t="s">
        <v>289</v>
      </c>
      <c r="W419" s="74">
        <v>551</v>
      </c>
    </row>
    <row r="420" spans="2:23" s="74" customFormat="1" ht="15">
      <c r="B420" s="169" t="s">
        <v>1467</v>
      </c>
      <c r="C420" s="87" t="s">
        <v>511</v>
      </c>
      <c r="D420" s="62" t="s">
        <v>512</v>
      </c>
      <c r="E420" s="85" t="s">
        <v>1261</v>
      </c>
      <c r="F420" s="62" t="s">
        <v>891</v>
      </c>
      <c r="G420" s="62"/>
      <c r="H420" s="62" t="s">
        <v>1954</v>
      </c>
      <c r="I420" s="62" t="s">
        <v>907</v>
      </c>
      <c r="J420" s="66">
        <f t="shared" si="36"/>
        <v>37.424909999999997</v>
      </c>
      <c r="K420" s="67"/>
      <c r="L420" s="68"/>
      <c r="M420" s="69">
        <v>50.37</v>
      </c>
      <c r="N420" s="70"/>
      <c r="O420" s="71"/>
      <c r="P420" s="72">
        <f t="shared" si="32"/>
        <v>37.424909999999997</v>
      </c>
      <c r="Q420" s="72">
        <f t="shared" si="33"/>
        <v>486.52382999999998</v>
      </c>
      <c r="R420" s="72">
        <f t="shared" si="34"/>
        <v>43</v>
      </c>
      <c r="S420" s="72">
        <f t="shared" si="35"/>
        <v>559</v>
      </c>
      <c r="T420" s="73">
        <v>0.18</v>
      </c>
      <c r="V420" s="165" t="s">
        <v>289</v>
      </c>
    </row>
    <row r="421" spans="2:23" s="74" customFormat="1" ht="15">
      <c r="B421" s="169" t="s">
        <v>1468</v>
      </c>
      <c r="C421" s="87" t="s">
        <v>513</v>
      </c>
      <c r="D421" s="62" t="s">
        <v>514</v>
      </c>
      <c r="E421" s="85" t="s">
        <v>1261</v>
      </c>
      <c r="F421" s="62" t="s">
        <v>891</v>
      </c>
      <c r="G421" s="62"/>
      <c r="H421" s="62" t="s">
        <v>1954</v>
      </c>
      <c r="I421" s="62" t="s">
        <v>907</v>
      </c>
      <c r="J421" s="66">
        <f t="shared" si="36"/>
        <v>338.51080000000002</v>
      </c>
      <c r="K421" s="67"/>
      <c r="L421" s="68"/>
      <c r="M421" s="69">
        <v>455.6</v>
      </c>
      <c r="N421" s="70"/>
      <c r="O421" s="71"/>
      <c r="P421" s="72">
        <f t="shared" si="32"/>
        <v>338.51080000000002</v>
      </c>
      <c r="Q421" s="72">
        <f t="shared" si="33"/>
        <v>4400.6404000000002</v>
      </c>
      <c r="R421" s="72">
        <f t="shared" si="34"/>
        <v>387</v>
      </c>
      <c r="S421" s="72">
        <f t="shared" si="35"/>
        <v>5031</v>
      </c>
      <c r="T421" s="73">
        <v>0.18</v>
      </c>
      <c r="V421" s="165" t="s">
        <v>289</v>
      </c>
    </row>
    <row r="422" spans="2:23" s="74" customFormat="1" ht="15">
      <c r="B422" s="169"/>
      <c r="C422" s="62" t="s">
        <v>396</v>
      </c>
      <c r="D422" s="62"/>
      <c r="E422" s="62"/>
      <c r="F422" s="62"/>
      <c r="G422" s="62"/>
      <c r="H422" s="62"/>
      <c r="I422" s="62"/>
      <c r="J422" s="66"/>
      <c r="K422" s="67"/>
      <c r="L422" s="68"/>
      <c r="M422" s="69"/>
      <c r="N422" s="70"/>
      <c r="O422" s="71"/>
      <c r="P422" s="72">
        <f t="shared" si="32"/>
        <v>0</v>
      </c>
      <c r="Q422" s="72">
        <f t="shared" si="33"/>
        <v>0</v>
      </c>
      <c r="R422" s="72">
        <f t="shared" si="34"/>
        <v>0</v>
      </c>
      <c r="S422" s="72">
        <f t="shared" si="35"/>
        <v>0</v>
      </c>
      <c r="T422" s="73">
        <v>0.18</v>
      </c>
      <c r="V422" s="164"/>
    </row>
    <row r="423" spans="2:23" s="74" customFormat="1" ht="15">
      <c r="B423" s="169" t="s">
        <v>1469</v>
      </c>
      <c r="C423" s="87" t="s">
        <v>397</v>
      </c>
      <c r="D423" s="62" t="s">
        <v>398</v>
      </c>
      <c r="E423" s="85" t="s">
        <v>573</v>
      </c>
      <c r="F423" s="62" t="s">
        <v>916</v>
      </c>
      <c r="G423" s="62"/>
      <c r="H423" s="62" t="s">
        <v>1862</v>
      </c>
      <c r="I423" s="62" t="s">
        <v>1706</v>
      </c>
      <c r="J423" s="66">
        <v>23780</v>
      </c>
      <c r="K423" s="67"/>
      <c r="L423" s="68"/>
      <c r="M423" s="69">
        <v>29000</v>
      </c>
      <c r="N423" s="70"/>
      <c r="O423" s="71"/>
      <c r="P423" s="72">
        <f t="shared" si="32"/>
        <v>23780</v>
      </c>
      <c r="Q423" s="72">
        <f t="shared" si="33"/>
        <v>23780</v>
      </c>
      <c r="R423" s="72">
        <f t="shared" si="34"/>
        <v>24577</v>
      </c>
      <c r="S423" s="72">
        <f t="shared" si="35"/>
        <v>24577</v>
      </c>
      <c r="T423" s="73">
        <v>0.18</v>
      </c>
      <c r="U423" s="164" t="s">
        <v>291</v>
      </c>
      <c r="V423" s="164"/>
    </row>
    <row r="424" spans="2:23" s="74" customFormat="1" ht="30">
      <c r="B424" s="168" t="s">
        <v>1470</v>
      </c>
      <c r="C424" s="86" t="s">
        <v>345</v>
      </c>
      <c r="D424" s="62" t="s">
        <v>346</v>
      </c>
      <c r="E424" s="85" t="s">
        <v>573</v>
      </c>
      <c r="F424" s="85" t="s">
        <v>891</v>
      </c>
      <c r="G424" s="85"/>
      <c r="H424" s="85" t="s">
        <v>1862</v>
      </c>
      <c r="I424" s="62" t="s">
        <v>1706</v>
      </c>
      <c r="J424" s="66">
        <v>811.8</v>
      </c>
      <c r="K424" s="67"/>
      <c r="L424" s="68"/>
      <c r="M424" s="69">
        <v>990</v>
      </c>
      <c r="N424" s="70"/>
      <c r="O424" s="71"/>
      <c r="P424" s="72">
        <f t="shared" si="32"/>
        <v>811.8</v>
      </c>
      <c r="Q424" s="72">
        <f t="shared" si="33"/>
        <v>811.8</v>
      </c>
      <c r="R424" s="72">
        <f t="shared" si="34"/>
        <v>839</v>
      </c>
      <c r="S424" s="72">
        <f t="shared" si="35"/>
        <v>839</v>
      </c>
      <c r="T424" s="73">
        <v>0.18</v>
      </c>
      <c r="U424" s="164" t="s">
        <v>287</v>
      </c>
      <c r="V424" s="164"/>
    </row>
    <row r="425" spans="2:23" s="74" customFormat="1" ht="15">
      <c r="B425" s="169" t="s">
        <v>1471</v>
      </c>
      <c r="C425" s="87" t="s">
        <v>399</v>
      </c>
      <c r="D425" s="62" t="s">
        <v>400</v>
      </c>
      <c r="E425" s="85" t="s">
        <v>573</v>
      </c>
      <c r="F425" s="62" t="s">
        <v>891</v>
      </c>
      <c r="G425" s="62"/>
      <c r="H425" s="62" t="s">
        <v>1862</v>
      </c>
      <c r="I425" s="62" t="s">
        <v>1706</v>
      </c>
      <c r="J425" s="66">
        <v>1385.8</v>
      </c>
      <c r="K425" s="67"/>
      <c r="L425" s="68"/>
      <c r="M425" s="69">
        <v>1690</v>
      </c>
      <c r="N425" s="70"/>
      <c r="O425" s="71"/>
      <c r="P425" s="72">
        <f t="shared" si="32"/>
        <v>1385.8</v>
      </c>
      <c r="Q425" s="72">
        <f t="shared" si="33"/>
        <v>1385.8</v>
      </c>
      <c r="R425" s="72">
        <f t="shared" si="34"/>
        <v>1433</v>
      </c>
      <c r="S425" s="72">
        <f t="shared" si="35"/>
        <v>1433</v>
      </c>
      <c r="T425" s="73">
        <v>0.18</v>
      </c>
      <c r="U425" s="164" t="s">
        <v>287</v>
      </c>
      <c r="V425" s="164"/>
    </row>
    <row r="426" spans="2:23" s="74" customFormat="1" ht="15">
      <c r="B426" s="169" t="s">
        <v>1472</v>
      </c>
      <c r="C426" s="87" t="s">
        <v>401</v>
      </c>
      <c r="D426" s="62" t="s">
        <v>402</v>
      </c>
      <c r="E426" s="85" t="s">
        <v>573</v>
      </c>
      <c r="F426" s="62" t="s">
        <v>891</v>
      </c>
      <c r="G426" s="62"/>
      <c r="H426" s="62" t="s">
        <v>1930</v>
      </c>
      <c r="I426" s="62" t="s">
        <v>1706</v>
      </c>
      <c r="J426" s="66">
        <v>344.4</v>
      </c>
      <c r="K426" s="67"/>
      <c r="L426" s="68"/>
      <c r="M426" s="69">
        <v>420</v>
      </c>
      <c r="N426" s="70"/>
      <c r="O426" s="71"/>
      <c r="P426" s="72">
        <f t="shared" si="32"/>
        <v>344.4</v>
      </c>
      <c r="Q426" s="72">
        <f t="shared" si="33"/>
        <v>1722</v>
      </c>
      <c r="R426" s="72">
        <f t="shared" si="34"/>
        <v>356</v>
      </c>
      <c r="S426" s="72">
        <f t="shared" si="35"/>
        <v>1780</v>
      </c>
      <c r="T426" s="73">
        <v>0.18</v>
      </c>
      <c r="U426" s="164" t="s">
        <v>287</v>
      </c>
      <c r="V426" s="164"/>
    </row>
    <row r="427" spans="2:23" s="74" customFormat="1" ht="15">
      <c r="B427" s="169" t="s">
        <v>1473</v>
      </c>
      <c r="C427" s="87" t="s">
        <v>403</v>
      </c>
      <c r="D427" s="62" t="s">
        <v>687</v>
      </c>
      <c r="E427" s="85" t="s">
        <v>573</v>
      </c>
      <c r="F427" s="62" t="s">
        <v>891</v>
      </c>
      <c r="G427" s="62"/>
      <c r="H427" s="62" t="s">
        <v>1862</v>
      </c>
      <c r="I427" s="62" t="s">
        <v>1706</v>
      </c>
      <c r="J427" s="66">
        <v>844.6</v>
      </c>
      <c r="K427" s="67"/>
      <c r="L427" s="68"/>
      <c r="M427" s="69">
        <v>1030</v>
      </c>
      <c r="N427" s="70"/>
      <c r="O427" s="71"/>
      <c r="P427" s="72">
        <f t="shared" si="32"/>
        <v>844.6</v>
      </c>
      <c r="Q427" s="72">
        <f t="shared" si="33"/>
        <v>844.6</v>
      </c>
      <c r="R427" s="72">
        <f t="shared" si="34"/>
        <v>873</v>
      </c>
      <c r="S427" s="72">
        <f t="shared" si="35"/>
        <v>873</v>
      </c>
      <c r="T427" s="73">
        <v>0.18</v>
      </c>
      <c r="U427" s="164" t="s">
        <v>287</v>
      </c>
      <c r="V427" s="164"/>
    </row>
    <row r="428" spans="2:23" s="74" customFormat="1" ht="28.5">
      <c r="B428" s="169" t="s">
        <v>1474</v>
      </c>
      <c r="C428" s="87" t="s">
        <v>404</v>
      </c>
      <c r="D428" s="62" t="s">
        <v>689</v>
      </c>
      <c r="E428" s="85" t="s">
        <v>573</v>
      </c>
      <c r="F428" s="62" t="s">
        <v>891</v>
      </c>
      <c r="G428" s="62"/>
      <c r="H428" s="62" t="s">
        <v>1862</v>
      </c>
      <c r="I428" s="62" t="s">
        <v>1706</v>
      </c>
      <c r="J428" s="66">
        <v>410</v>
      </c>
      <c r="K428" s="67"/>
      <c r="L428" s="68"/>
      <c r="M428" s="69">
        <v>500</v>
      </c>
      <c r="N428" s="70"/>
      <c r="O428" s="71"/>
      <c r="P428" s="72">
        <f t="shared" si="32"/>
        <v>410</v>
      </c>
      <c r="Q428" s="72">
        <f t="shared" si="33"/>
        <v>410</v>
      </c>
      <c r="R428" s="72">
        <f t="shared" si="34"/>
        <v>424</v>
      </c>
      <c r="S428" s="72">
        <f t="shared" si="35"/>
        <v>424</v>
      </c>
      <c r="T428" s="73">
        <v>0.18</v>
      </c>
      <c r="U428" s="164" t="s">
        <v>291</v>
      </c>
      <c r="V428" s="165"/>
    </row>
    <row r="429" spans="2:23" s="74" customFormat="1" ht="30">
      <c r="B429" s="169" t="s">
        <v>1475</v>
      </c>
      <c r="C429" s="87" t="s">
        <v>475</v>
      </c>
      <c r="D429" s="62" t="s">
        <v>476</v>
      </c>
      <c r="E429" s="85" t="s">
        <v>477</v>
      </c>
      <c r="F429" s="62" t="s">
        <v>891</v>
      </c>
      <c r="G429" s="62"/>
      <c r="H429" s="62" t="s">
        <v>1862</v>
      </c>
      <c r="I429" s="62" t="s">
        <v>1744</v>
      </c>
      <c r="J429" s="66">
        <v>13966.84</v>
      </c>
      <c r="K429" s="67"/>
      <c r="L429" s="68"/>
      <c r="M429" s="69">
        <v>18250</v>
      </c>
      <c r="N429" s="70"/>
      <c r="O429" s="71"/>
      <c r="P429" s="72">
        <f t="shared" si="32"/>
        <v>13966.84</v>
      </c>
      <c r="Q429" s="72">
        <f t="shared" si="33"/>
        <v>13966.84</v>
      </c>
      <c r="R429" s="72">
        <f t="shared" si="34"/>
        <v>15467</v>
      </c>
      <c r="S429" s="72">
        <f t="shared" si="35"/>
        <v>15467</v>
      </c>
      <c r="T429" s="73">
        <v>0.18</v>
      </c>
      <c r="U429" s="74" t="s">
        <v>287</v>
      </c>
      <c r="V429" s="164"/>
    </row>
    <row r="430" spans="2:23" s="74" customFormat="1" ht="15">
      <c r="B430" s="169"/>
      <c r="C430" s="62" t="s">
        <v>649</v>
      </c>
      <c r="D430" s="62"/>
      <c r="E430" s="85"/>
      <c r="F430" s="62"/>
      <c r="G430" s="62"/>
      <c r="H430" s="62"/>
      <c r="I430" s="62"/>
      <c r="J430" s="66"/>
      <c r="K430" s="67"/>
      <c r="L430" s="68"/>
      <c r="M430" s="69"/>
      <c r="N430" s="70"/>
      <c r="O430" s="71"/>
      <c r="P430" s="72">
        <f t="shared" si="32"/>
        <v>0</v>
      </c>
      <c r="Q430" s="72">
        <f t="shared" si="33"/>
        <v>0</v>
      </c>
      <c r="R430" s="72">
        <f t="shared" si="34"/>
        <v>0</v>
      </c>
      <c r="S430" s="72">
        <f t="shared" si="35"/>
        <v>0</v>
      </c>
      <c r="T430" s="73">
        <v>0.18</v>
      </c>
      <c r="V430" s="165"/>
    </row>
    <row r="431" spans="2:23" s="74" customFormat="1" ht="28.5">
      <c r="B431" s="169" t="s">
        <v>1448</v>
      </c>
      <c r="C431" s="87" t="s">
        <v>370</v>
      </c>
      <c r="D431" s="62" t="s">
        <v>371</v>
      </c>
      <c r="E431" s="85" t="s">
        <v>1261</v>
      </c>
      <c r="F431" s="62" t="s">
        <v>891</v>
      </c>
      <c r="G431" s="62"/>
      <c r="H431" s="62" t="s">
        <v>1936</v>
      </c>
      <c r="I431" s="62" t="s">
        <v>907</v>
      </c>
      <c r="J431" s="66">
        <f>M431*0.743</f>
        <v>1.6717500000000001</v>
      </c>
      <c r="K431" s="67"/>
      <c r="L431" s="68"/>
      <c r="M431" s="69">
        <v>2.25</v>
      </c>
      <c r="N431" s="70"/>
      <c r="O431" s="71"/>
      <c r="P431" s="72">
        <f t="shared" si="32"/>
        <v>1.6717500000000001</v>
      </c>
      <c r="Q431" s="72">
        <f t="shared" si="33"/>
        <v>83.587500000000006</v>
      </c>
      <c r="R431" s="72">
        <f t="shared" si="34"/>
        <v>2</v>
      </c>
      <c r="S431" s="72">
        <f t="shared" si="35"/>
        <v>100</v>
      </c>
      <c r="T431" s="73">
        <v>0.18</v>
      </c>
      <c r="V431" s="165" t="s">
        <v>289</v>
      </c>
    </row>
    <row r="432" spans="2:23" s="74" customFormat="1" ht="28.5">
      <c r="B432" s="169" t="s">
        <v>1449</v>
      </c>
      <c r="C432" s="87" t="s">
        <v>375</v>
      </c>
      <c r="D432" s="62" t="s">
        <v>478</v>
      </c>
      <c r="E432" s="85" t="s">
        <v>1261</v>
      </c>
      <c r="F432" s="62" t="s">
        <v>1805</v>
      </c>
      <c r="G432" s="62"/>
      <c r="H432" s="62" t="s">
        <v>1972</v>
      </c>
      <c r="I432" s="62" t="s">
        <v>907</v>
      </c>
      <c r="J432" s="66">
        <f>M432*0.743</f>
        <v>6.9693400000000008</v>
      </c>
      <c r="K432" s="67"/>
      <c r="L432" s="68"/>
      <c r="M432" s="69">
        <v>9.3800000000000008</v>
      </c>
      <c r="N432" s="70"/>
      <c r="O432" s="71"/>
      <c r="P432" s="72">
        <f t="shared" si="32"/>
        <v>6.9693400000000008</v>
      </c>
      <c r="Q432" s="72">
        <f t="shared" si="33"/>
        <v>12544.812000000002</v>
      </c>
      <c r="R432" s="72">
        <f t="shared" si="34"/>
        <v>8</v>
      </c>
      <c r="S432" s="72">
        <f t="shared" si="35"/>
        <v>14400</v>
      </c>
      <c r="T432" s="73">
        <v>0.18</v>
      </c>
      <c r="V432" s="165" t="s">
        <v>289</v>
      </c>
    </row>
    <row r="433" spans="2:23" s="74" customFormat="1" ht="15">
      <c r="B433" s="169" t="s">
        <v>1450</v>
      </c>
      <c r="C433" s="86" t="s">
        <v>377</v>
      </c>
      <c r="D433" s="62">
        <v>51020</v>
      </c>
      <c r="E433" s="85" t="s">
        <v>1261</v>
      </c>
      <c r="F433" s="62" t="s">
        <v>891</v>
      </c>
      <c r="G433" s="62"/>
      <c r="H433" s="62" t="s">
        <v>1973</v>
      </c>
      <c r="I433" s="62" t="s">
        <v>907</v>
      </c>
      <c r="J433" s="66">
        <f>M433*0.743</f>
        <v>1.6197400000000002</v>
      </c>
      <c r="K433" s="67"/>
      <c r="L433" s="68"/>
      <c r="M433" s="69">
        <v>2.1800000000000002</v>
      </c>
      <c r="N433" s="70"/>
      <c r="O433" s="71"/>
      <c r="P433" s="72">
        <f t="shared" si="32"/>
        <v>1.6197400000000002</v>
      </c>
      <c r="Q433" s="72">
        <f t="shared" si="33"/>
        <v>5831.0640000000003</v>
      </c>
      <c r="R433" s="72">
        <f t="shared" si="34"/>
        <v>2</v>
      </c>
      <c r="S433" s="72">
        <f t="shared" si="35"/>
        <v>7200</v>
      </c>
      <c r="T433" s="73">
        <v>0.18</v>
      </c>
      <c r="V433" s="165" t="s">
        <v>289</v>
      </c>
    </row>
    <row r="434" spans="2:23" s="74" customFormat="1" ht="15">
      <c r="B434" s="169" t="s">
        <v>1451</v>
      </c>
      <c r="C434" s="86" t="s">
        <v>379</v>
      </c>
      <c r="D434" s="85" t="s">
        <v>299</v>
      </c>
      <c r="E434" s="85" t="s">
        <v>1261</v>
      </c>
      <c r="F434" s="62" t="s">
        <v>891</v>
      </c>
      <c r="G434" s="62"/>
      <c r="H434" s="62" t="s">
        <v>491</v>
      </c>
      <c r="I434" s="62" t="s">
        <v>907</v>
      </c>
      <c r="J434" s="66">
        <f>M434*0.743</f>
        <v>37.878139999999995</v>
      </c>
      <c r="K434" s="67"/>
      <c r="L434" s="68"/>
      <c r="M434" s="69">
        <v>50.98</v>
      </c>
      <c r="N434" s="70"/>
      <c r="O434" s="71"/>
      <c r="P434" s="72">
        <f t="shared" si="32"/>
        <v>37.878139999999995</v>
      </c>
      <c r="Q434" s="72">
        <f t="shared" si="33"/>
        <v>1060.5879199999999</v>
      </c>
      <c r="R434" s="72">
        <f t="shared" si="34"/>
        <v>44</v>
      </c>
      <c r="S434" s="72">
        <f t="shared" si="35"/>
        <v>1232</v>
      </c>
      <c r="T434" s="73">
        <v>0.18</v>
      </c>
      <c r="V434" s="165" t="s">
        <v>289</v>
      </c>
    </row>
    <row r="435" spans="2:23" s="74" customFormat="1" ht="15">
      <c r="B435" s="169" t="s">
        <v>1452</v>
      </c>
      <c r="C435" s="87" t="s">
        <v>381</v>
      </c>
      <c r="D435" s="62" t="s">
        <v>382</v>
      </c>
      <c r="E435" s="85" t="s">
        <v>383</v>
      </c>
      <c r="F435" s="62" t="s">
        <v>912</v>
      </c>
      <c r="G435" s="62"/>
      <c r="H435" s="62" t="s">
        <v>1862</v>
      </c>
      <c r="I435" s="62" t="s">
        <v>1735</v>
      </c>
      <c r="J435" s="66">
        <v>114.49</v>
      </c>
      <c r="K435" s="67"/>
      <c r="L435" s="68"/>
      <c r="M435" s="69"/>
      <c r="N435" s="70"/>
      <c r="O435" s="71"/>
      <c r="P435" s="72">
        <f t="shared" si="32"/>
        <v>114.49</v>
      </c>
      <c r="Q435" s="72">
        <f t="shared" si="33"/>
        <v>114.49</v>
      </c>
      <c r="R435" s="72">
        <f t="shared" si="34"/>
        <v>126</v>
      </c>
      <c r="S435" s="72">
        <f t="shared" si="35"/>
        <v>126</v>
      </c>
      <c r="T435" s="73">
        <v>0.18</v>
      </c>
      <c r="U435" s="165" t="s">
        <v>288</v>
      </c>
      <c r="V435" s="164"/>
    </row>
    <row r="436" spans="2:23" s="74" customFormat="1" ht="15">
      <c r="B436" s="169" t="s">
        <v>1453</v>
      </c>
      <c r="C436" s="87" t="s">
        <v>386</v>
      </c>
      <c r="D436" s="62" t="s">
        <v>387</v>
      </c>
      <c r="E436" s="62" t="s">
        <v>383</v>
      </c>
      <c r="F436" s="62" t="s">
        <v>912</v>
      </c>
      <c r="G436" s="62"/>
      <c r="H436" s="62" t="s">
        <v>1862</v>
      </c>
      <c r="I436" s="62" t="s">
        <v>1735</v>
      </c>
      <c r="J436" s="66">
        <v>74.42</v>
      </c>
      <c r="K436" s="67"/>
      <c r="L436" s="68"/>
      <c r="M436" s="69"/>
      <c r="N436" s="70"/>
      <c r="O436" s="71"/>
      <c r="P436" s="72">
        <f t="shared" si="32"/>
        <v>74.42</v>
      </c>
      <c r="Q436" s="72">
        <f t="shared" si="33"/>
        <v>74.42</v>
      </c>
      <c r="R436" s="72">
        <f t="shared" si="34"/>
        <v>82</v>
      </c>
      <c r="S436" s="72">
        <f t="shared" si="35"/>
        <v>82</v>
      </c>
      <c r="T436" s="73">
        <v>0.18</v>
      </c>
      <c r="U436" s="165" t="s">
        <v>288</v>
      </c>
      <c r="V436" s="164"/>
    </row>
    <row r="437" spans="2:23" s="74" customFormat="1" ht="15">
      <c r="B437" s="169" t="s">
        <v>1454</v>
      </c>
      <c r="C437" s="87" t="s">
        <v>389</v>
      </c>
      <c r="D437" s="62" t="s">
        <v>390</v>
      </c>
      <c r="E437" s="85" t="s">
        <v>383</v>
      </c>
      <c r="F437" s="62" t="s">
        <v>912</v>
      </c>
      <c r="G437" s="62"/>
      <c r="H437" s="62" t="s">
        <v>1862</v>
      </c>
      <c r="I437" s="62" t="s">
        <v>1735</v>
      </c>
      <c r="J437" s="66">
        <v>54.03</v>
      </c>
      <c r="K437" s="67"/>
      <c r="L437" s="68"/>
      <c r="M437" s="69"/>
      <c r="N437" s="70"/>
      <c r="O437" s="71"/>
      <c r="P437" s="72">
        <f t="shared" si="32"/>
        <v>54.03</v>
      </c>
      <c r="Q437" s="72">
        <f t="shared" si="33"/>
        <v>54.03</v>
      </c>
      <c r="R437" s="72">
        <f t="shared" si="34"/>
        <v>60</v>
      </c>
      <c r="S437" s="72">
        <f t="shared" si="35"/>
        <v>60</v>
      </c>
      <c r="T437" s="73">
        <v>0.18</v>
      </c>
      <c r="U437" s="165" t="s">
        <v>288</v>
      </c>
      <c r="V437" s="164"/>
      <c r="W437" s="74">
        <v>551</v>
      </c>
    </row>
    <row r="438" spans="2:23" s="74" customFormat="1" ht="15">
      <c r="B438" s="169" t="s">
        <v>1455</v>
      </c>
      <c r="C438" s="87" t="s">
        <v>392</v>
      </c>
      <c r="D438" s="62" t="s">
        <v>393</v>
      </c>
      <c r="E438" s="85" t="s">
        <v>394</v>
      </c>
      <c r="F438" s="62" t="s">
        <v>891</v>
      </c>
      <c r="G438" s="62"/>
      <c r="H438" s="62" t="s">
        <v>1862</v>
      </c>
      <c r="I438" s="62" t="s">
        <v>1735</v>
      </c>
      <c r="J438" s="66">
        <v>566.4</v>
      </c>
      <c r="K438" s="67"/>
      <c r="L438" s="68"/>
      <c r="M438" s="69"/>
      <c r="N438" s="70"/>
      <c r="O438" s="71"/>
      <c r="P438" s="72">
        <f t="shared" si="32"/>
        <v>566.4</v>
      </c>
      <c r="Q438" s="72">
        <f t="shared" si="33"/>
        <v>566.4</v>
      </c>
      <c r="R438" s="72">
        <f t="shared" si="34"/>
        <v>624</v>
      </c>
      <c r="S438" s="72">
        <f t="shared" si="35"/>
        <v>624</v>
      </c>
      <c r="T438" s="73">
        <v>0.18</v>
      </c>
      <c r="U438" s="165" t="s">
        <v>288</v>
      </c>
      <c r="V438" s="164"/>
    </row>
    <row r="439" spans="2:23" s="74" customFormat="1" ht="15">
      <c r="B439" s="169"/>
      <c r="C439" s="62" t="s">
        <v>444</v>
      </c>
      <c r="D439" s="62"/>
      <c r="E439" s="85"/>
      <c r="F439" s="62"/>
      <c r="G439" s="62"/>
      <c r="H439" s="62"/>
      <c r="I439" s="62"/>
      <c r="J439" s="66"/>
      <c r="K439" s="67"/>
      <c r="L439" s="68"/>
      <c r="M439" s="69"/>
      <c r="N439" s="70"/>
      <c r="O439" s="71"/>
      <c r="P439" s="72">
        <f t="shared" si="32"/>
        <v>0</v>
      </c>
      <c r="Q439" s="72">
        <f t="shared" si="33"/>
        <v>0</v>
      </c>
      <c r="R439" s="72">
        <f t="shared" si="34"/>
        <v>0</v>
      </c>
      <c r="S439" s="72">
        <f t="shared" si="35"/>
        <v>0</v>
      </c>
      <c r="T439" s="73">
        <v>0.18</v>
      </c>
      <c r="V439" s="165"/>
    </row>
    <row r="440" spans="2:23" s="74" customFormat="1" ht="15">
      <c r="B440" s="169"/>
      <c r="C440" s="62" t="s">
        <v>301</v>
      </c>
      <c r="D440" s="62"/>
      <c r="E440" s="62"/>
      <c r="F440" s="62"/>
      <c r="G440" s="62"/>
      <c r="H440" s="62"/>
      <c r="I440" s="62"/>
      <c r="J440" s="66"/>
      <c r="K440" s="67"/>
      <c r="L440" s="68"/>
      <c r="M440" s="69"/>
      <c r="N440" s="70"/>
      <c r="O440" s="71"/>
      <c r="P440" s="72">
        <f t="shared" si="32"/>
        <v>0</v>
      </c>
      <c r="Q440" s="72">
        <f t="shared" si="33"/>
        <v>0</v>
      </c>
      <c r="R440" s="72">
        <f t="shared" si="34"/>
        <v>0</v>
      </c>
      <c r="S440" s="72">
        <f t="shared" si="35"/>
        <v>0</v>
      </c>
      <c r="T440" s="73">
        <v>0.18</v>
      </c>
      <c r="V440" s="164"/>
    </row>
    <row r="441" spans="2:23" s="74" customFormat="1" ht="28.5">
      <c r="B441" s="169" t="s">
        <v>1448</v>
      </c>
      <c r="C441" s="87" t="s">
        <v>303</v>
      </c>
      <c r="D441" s="62" t="s">
        <v>304</v>
      </c>
      <c r="E441" s="62" t="s">
        <v>1808</v>
      </c>
      <c r="F441" s="62" t="s">
        <v>1359</v>
      </c>
      <c r="G441" s="62"/>
      <c r="H441" s="62" t="s">
        <v>515</v>
      </c>
      <c r="I441" s="85" t="s">
        <v>1808</v>
      </c>
      <c r="J441" s="66">
        <f>M441*0.83</f>
        <v>29972.129999999997</v>
      </c>
      <c r="K441" s="67"/>
      <c r="L441" s="68"/>
      <c r="M441" s="69">
        <v>36111</v>
      </c>
      <c r="N441" s="70"/>
      <c r="O441" s="71"/>
      <c r="P441" s="72">
        <f t="shared" si="32"/>
        <v>29972.129999999997</v>
      </c>
      <c r="Q441" s="72">
        <f t="shared" si="33"/>
        <v>130678.4868</v>
      </c>
      <c r="R441" s="72">
        <f t="shared" si="34"/>
        <v>30603</v>
      </c>
      <c r="S441" s="72">
        <f t="shared" si="35"/>
        <v>133429.08000000002</v>
      </c>
      <c r="T441" s="73">
        <v>0.18</v>
      </c>
      <c r="U441" s="165" t="s">
        <v>287</v>
      </c>
      <c r="V441" s="164"/>
    </row>
    <row r="442" spans="2:23" s="74" customFormat="1" ht="28.5">
      <c r="B442" s="169" t="s">
        <v>1449</v>
      </c>
      <c r="C442" s="87" t="s">
        <v>306</v>
      </c>
      <c r="D442" s="62" t="s">
        <v>702</v>
      </c>
      <c r="E442" s="62" t="s">
        <v>307</v>
      </c>
      <c r="F442" s="62" t="s">
        <v>891</v>
      </c>
      <c r="G442" s="62"/>
      <c r="H442" s="62" t="s">
        <v>914</v>
      </c>
      <c r="I442" s="85" t="s">
        <v>296</v>
      </c>
      <c r="J442" s="66">
        <v>2590</v>
      </c>
      <c r="K442" s="67"/>
      <c r="L442" s="68"/>
      <c r="M442" s="69">
        <v>4710</v>
      </c>
      <c r="N442" s="70"/>
      <c r="O442" s="71"/>
      <c r="P442" s="72">
        <f t="shared" si="32"/>
        <v>2590</v>
      </c>
      <c r="Q442" s="72">
        <f t="shared" si="33"/>
        <v>10360</v>
      </c>
      <c r="R442" s="72">
        <f t="shared" si="34"/>
        <v>3992</v>
      </c>
      <c r="S442" s="72">
        <f t="shared" si="35"/>
        <v>15968</v>
      </c>
      <c r="T442" s="73">
        <v>0.18</v>
      </c>
      <c r="V442" s="164" t="s">
        <v>286</v>
      </c>
    </row>
    <row r="443" spans="2:23" s="74" customFormat="1" ht="15">
      <c r="B443" s="169" t="s">
        <v>1450</v>
      </c>
      <c r="C443" s="87" t="s">
        <v>309</v>
      </c>
      <c r="D443" s="62" t="s">
        <v>310</v>
      </c>
      <c r="E443" s="85" t="s">
        <v>307</v>
      </c>
      <c r="F443" s="62" t="s">
        <v>891</v>
      </c>
      <c r="G443" s="62"/>
      <c r="H443" s="62" t="s">
        <v>1862</v>
      </c>
      <c r="I443" s="85" t="s">
        <v>296</v>
      </c>
      <c r="J443" s="66">
        <v>215</v>
      </c>
      <c r="K443" s="67"/>
      <c r="L443" s="68"/>
      <c r="M443" s="69">
        <v>391</v>
      </c>
      <c r="N443" s="70"/>
      <c r="O443" s="71"/>
      <c r="P443" s="72">
        <f t="shared" si="32"/>
        <v>215</v>
      </c>
      <c r="Q443" s="72">
        <f t="shared" si="33"/>
        <v>215</v>
      </c>
      <c r="R443" s="72">
        <f t="shared" si="34"/>
        <v>332</v>
      </c>
      <c r="S443" s="72">
        <f t="shared" si="35"/>
        <v>332</v>
      </c>
      <c r="T443" s="73">
        <v>0.18</v>
      </c>
      <c r="V443" s="164" t="s">
        <v>286</v>
      </c>
    </row>
    <row r="444" spans="2:23" s="74" customFormat="1" ht="15">
      <c r="B444" s="169" t="s">
        <v>1451</v>
      </c>
      <c r="C444" s="87" t="s">
        <v>312</v>
      </c>
      <c r="D444" s="62" t="s">
        <v>313</v>
      </c>
      <c r="E444" s="85" t="s">
        <v>307</v>
      </c>
      <c r="F444" s="62" t="s">
        <v>891</v>
      </c>
      <c r="G444" s="62"/>
      <c r="H444" s="62" t="s">
        <v>432</v>
      </c>
      <c r="I444" s="85" t="s">
        <v>296</v>
      </c>
      <c r="J444" s="66">
        <v>135</v>
      </c>
      <c r="K444" s="67"/>
      <c r="L444" s="68"/>
      <c r="M444" s="69">
        <v>246</v>
      </c>
      <c r="N444" s="70"/>
      <c r="O444" s="71"/>
      <c r="P444" s="72">
        <f t="shared" si="32"/>
        <v>135</v>
      </c>
      <c r="Q444" s="72">
        <f t="shared" si="33"/>
        <v>6210</v>
      </c>
      <c r="R444" s="72">
        <f t="shared" si="34"/>
        <v>209</v>
      </c>
      <c r="S444" s="72">
        <f t="shared" si="35"/>
        <v>9614</v>
      </c>
      <c r="T444" s="73">
        <v>0.18</v>
      </c>
      <c r="V444" s="164" t="s">
        <v>286</v>
      </c>
    </row>
    <row r="445" spans="2:23" s="74" customFormat="1" ht="15">
      <c r="B445" s="169" t="s">
        <v>1452</v>
      </c>
      <c r="C445" s="87" t="s">
        <v>315</v>
      </c>
      <c r="D445" s="62" t="s">
        <v>719</v>
      </c>
      <c r="E445" s="85" t="s">
        <v>307</v>
      </c>
      <c r="F445" s="62" t="s">
        <v>891</v>
      </c>
      <c r="G445" s="62"/>
      <c r="H445" s="62" t="s">
        <v>1975</v>
      </c>
      <c r="I445" s="85" t="s">
        <v>296</v>
      </c>
      <c r="J445" s="66">
        <v>105</v>
      </c>
      <c r="K445" s="67"/>
      <c r="L445" s="68"/>
      <c r="M445" s="69">
        <v>191</v>
      </c>
      <c r="N445" s="70"/>
      <c r="O445" s="71"/>
      <c r="P445" s="72">
        <f t="shared" si="32"/>
        <v>105</v>
      </c>
      <c r="Q445" s="72">
        <f t="shared" si="33"/>
        <v>4200</v>
      </c>
      <c r="R445" s="72">
        <f t="shared" si="34"/>
        <v>162</v>
      </c>
      <c r="S445" s="72">
        <f t="shared" si="35"/>
        <v>6480</v>
      </c>
      <c r="T445" s="73">
        <v>0.18</v>
      </c>
      <c r="V445" s="164" t="s">
        <v>286</v>
      </c>
    </row>
    <row r="446" spans="2:23" s="74" customFormat="1" ht="15">
      <c r="B446" s="169" t="s">
        <v>1453</v>
      </c>
      <c r="C446" s="87" t="s">
        <v>317</v>
      </c>
      <c r="D446" s="62" t="s">
        <v>717</v>
      </c>
      <c r="E446" s="85" t="s">
        <v>307</v>
      </c>
      <c r="F446" s="62" t="s">
        <v>891</v>
      </c>
      <c r="G446" s="62"/>
      <c r="H446" s="62" t="s">
        <v>1975</v>
      </c>
      <c r="I446" s="85" t="s">
        <v>296</v>
      </c>
      <c r="J446" s="66">
        <v>65</v>
      </c>
      <c r="K446" s="67"/>
      <c r="L446" s="68"/>
      <c r="M446" s="69">
        <v>120</v>
      </c>
      <c r="N446" s="70"/>
      <c r="O446" s="71"/>
      <c r="P446" s="72">
        <f t="shared" si="32"/>
        <v>65</v>
      </c>
      <c r="Q446" s="72">
        <f t="shared" si="33"/>
        <v>2600</v>
      </c>
      <c r="R446" s="72">
        <f t="shared" si="34"/>
        <v>102</v>
      </c>
      <c r="S446" s="72">
        <f t="shared" si="35"/>
        <v>4080</v>
      </c>
      <c r="T446" s="73">
        <v>0.18</v>
      </c>
      <c r="V446" s="164" t="s">
        <v>286</v>
      </c>
    </row>
    <row r="447" spans="2:23" s="74" customFormat="1" ht="15">
      <c r="B447" s="169" t="s">
        <v>1454</v>
      </c>
      <c r="C447" s="87" t="s">
        <v>319</v>
      </c>
      <c r="D447" s="62" t="s">
        <v>320</v>
      </c>
      <c r="E447" s="85" t="s">
        <v>307</v>
      </c>
      <c r="F447" s="62" t="s">
        <v>891</v>
      </c>
      <c r="G447" s="62"/>
      <c r="H447" s="62" t="s">
        <v>491</v>
      </c>
      <c r="I447" s="85" t="s">
        <v>296</v>
      </c>
      <c r="J447" s="66">
        <v>93</v>
      </c>
      <c r="K447" s="67"/>
      <c r="L447" s="68"/>
      <c r="M447" s="69">
        <v>170</v>
      </c>
      <c r="N447" s="70"/>
      <c r="O447" s="71"/>
      <c r="P447" s="72">
        <f t="shared" si="32"/>
        <v>93</v>
      </c>
      <c r="Q447" s="72">
        <f t="shared" si="33"/>
        <v>2604</v>
      </c>
      <c r="R447" s="72">
        <f t="shared" si="34"/>
        <v>145</v>
      </c>
      <c r="S447" s="72">
        <f t="shared" si="35"/>
        <v>4060</v>
      </c>
      <c r="T447" s="73">
        <v>0.18</v>
      </c>
      <c r="V447" s="164" t="s">
        <v>286</v>
      </c>
    </row>
    <row r="448" spans="2:23" s="74" customFormat="1" ht="28.5">
      <c r="B448" s="169" t="s">
        <v>1455</v>
      </c>
      <c r="C448" s="87" t="s">
        <v>322</v>
      </c>
      <c r="D448" s="62" t="s">
        <v>323</v>
      </c>
      <c r="E448" s="85" t="s">
        <v>307</v>
      </c>
      <c r="F448" s="62" t="s">
        <v>891</v>
      </c>
      <c r="G448" s="62"/>
      <c r="H448" s="62" t="s">
        <v>492</v>
      </c>
      <c r="I448" s="85" t="s">
        <v>296</v>
      </c>
      <c r="J448" s="66">
        <v>98</v>
      </c>
      <c r="K448" s="67"/>
      <c r="L448" s="68"/>
      <c r="M448" s="69">
        <v>179</v>
      </c>
      <c r="N448" s="70"/>
      <c r="O448" s="71"/>
      <c r="P448" s="72">
        <f t="shared" si="32"/>
        <v>98</v>
      </c>
      <c r="Q448" s="72">
        <f t="shared" si="33"/>
        <v>5488</v>
      </c>
      <c r="R448" s="72">
        <f t="shared" si="34"/>
        <v>152</v>
      </c>
      <c r="S448" s="72">
        <f t="shared" si="35"/>
        <v>8512</v>
      </c>
      <c r="T448" s="73">
        <v>0.18</v>
      </c>
      <c r="V448" s="164" t="s">
        <v>289</v>
      </c>
    </row>
    <row r="449" spans="2:23" s="74" customFormat="1" ht="15">
      <c r="B449" s="169" t="s">
        <v>1456</v>
      </c>
      <c r="C449" s="87" t="s">
        <v>325</v>
      </c>
      <c r="D449" s="62" t="s">
        <v>326</v>
      </c>
      <c r="E449" s="85" t="s">
        <v>307</v>
      </c>
      <c r="F449" s="62" t="s">
        <v>891</v>
      </c>
      <c r="G449" s="62"/>
      <c r="H449" s="62" t="s">
        <v>491</v>
      </c>
      <c r="I449" s="85" t="s">
        <v>296</v>
      </c>
      <c r="J449" s="66">
        <v>22</v>
      </c>
      <c r="K449" s="67"/>
      <c r="L449" s="68"/>
      <c r="M449" s="69">
        <v>40</v>
      </c>
      <c r="N449" s="70"/>
      <c r="O449" s="71"/>
      <c r="P449" s="72">
        <f t="shared" si="32"/>
        <v>22</v>
      </c>
      <c r="Q449" s="72">
        <f t="shared" si="33"/>
        <v>616</v>
      </c>
      <c r="R449" s="72">
        <f t="shared" si="34"/>
        <v>34</v>
      </c>
      <c r="S449" s="72">
        <f t="shared" si="35"/>
        <v>952</v>
      </c>
      <c r="T449" s="73">
        <v>0.18</v>
      </c>
      <c r="V449" s="164" t="s">
        <v>289</v>
      </c>
    </row>
    <row r="450" spans="2:23" s="74" customFormat="1" ht="15">
      <c r="B450" s="169"/>
      <c r="C450" s="85" t="s">
        <v>327</v>
      </c>
      <c r="D450" s="85"/>
      <c r="E450" s="85"/>
      <c r="F450" s="62"/>
      <c r="G450" s="62"/>
      <c r="H450" s="62"/>
      <c r="I450" s="62"/>
      <c r="J450" s="66"/>
      <c r="K450" s="67"/>
      <c r="L450" s="68"/>
      <c r="M450" s="69"/>
      <c r="N450" s="70"/>
      <c r="O450" s="71"/>
      <c r="P450" s="72">
        <f t="shared" si="32"/>
        <v>0</v>
      </c>
      <c r="Q450" s="72">
        <f t="shared" si="33"/>
        <v>0</v>
      </c>
      <c r="R450" s="72">
        <f t="shared" si="34"/>
        <v>0</v>
      </c>
      <c r="S450" s="72">
        <f t="shared" si="35"/>
        <v>0</v>
      </c>
      <c r="T450" s="73">
        <v>0.18</v>
      </c>
      <c r="V450" s="164"/>
    </row>
    <row r="451" spans="2:23" s="74" customFormat="1" ht="30">
      <c r="B451" s="169" t="s">
        <v>1448</v>
      </c>
      <c r="C451" s="86" t="s">
        <v>329</v>
      </c>
      <c r="D451" s="85" t="s">
        <v>330</v>
      </c>
      <c r="E451" s="85" t="s">
        <v>573</v>
      </c>
      <c r="F451" s="62" t="s">
        <v>916</v>
      </c>
      <c r="G451" s="62"/>
      <c r="H451" s="62" t="s">
        <v>914</v>
      </c>
      <c r="I451" s="62" t="s">
        <v>1706</v>
      </c>
      <c r="J451" s="66">
        <v>63632</v>
      </c>
      <c r="K451" s="67"/>
      <c r="L451" s="68"/>
      <c r="M451" s="69">
        <v>77600</v>
      </c>
      <c r="N451" s="70"/>
      <c r="O451" s="71"/>
      <c r="P451" s="72">
        <f t="shared" si="32"/>
        <v>63632</v>
      </c>
      <c r="Q451" s="72">
        <f t="shared" si="33"/>
        <v>254528</v>
      </c>
      <c r="R451" s="72">
        <f t="shared" si="34"/>
        <v>65763</v>
      </c>
      <c r="S451" s="72">
        <f t="shared" si="35"/>
        <v>263052</v>
      </c>
      <c r="T451" s="73">
        <v>0.18</v>
      </c>
      <c r="U451" s="164" t="s">
        <v>291</v>
      </c>
      <c r="V451" s="164"/>
    </row>
    <row r="452" spans="2:23" s="74" customFormat="1" ht="15">
      <c r="B452" s="169" t="s">
        <v>1449</v>
      </c>
      <c r="C452" s="87" t="s">
        <v>333</v>
      </c>
      <c r="D452" s="62" t="s">
        <v>334</v>
      </c>
      <c r="E452" s="85" t="s">
        <v>573</v>
      </c>
      <c r="F452" s="62" t="s">
        <v>891</v>
      </c>
      <c r="G452" s="62"/>
      <c r="H452" s="62" t="s">
        <v>914</v>
      </c>
      <c r="I452" s="62" t="s">
        <v>1706</v>
      </c>
      <c r="J452" s="66">
        <f>M452*0.85</f>
        <v>765</v>
      </c>
      <c r="K452" s="67"/>
      <c r="L452" s="68"/>
      <c r="M452" s="69">
        <v>900</v>
      </c>
      <c r="N452" s="70"/>
      <c r="O452" s="71"/>
      <c r="P452" s="72">
        <f t="shared" si="32"/>
        <v>765</v>
      </c>
      <c r="Q452" s="72">
        <f t="shared" si="33"/>
        <v>3060</v>
      </c>
      <c r="R452" s="72">
        <f t="shared" si="34"/>
        <v>763</v>
      </c>
      <c r="S452" s="72">
        <f t="shared" si="35"/>
        <v>3052</v>
      </c>
      <c r="T452" s="73">
        <v>0.18</v>
      </c>
      <c r="U452" s="164" t="s">
        <v>287</v>
      </c>
      <c r="V452" s="164"/>
    </row>
    <row r="453" spans="2:23" s="74" customFormat="1" ht="28.5">
      <c r="B453" s="169" t="s">
        <v>1450</v>
      </c>
      <c r="C453" s="87" t="s">
        <v>336</v>
      </c>
      <c r="D453" s="62" t="s">
        <v>337</v>
      </c>
      <c r="E453" s="85" t="s">
        <v>573</v>
      </c>
      <c r="F453" s="62" t="s">
        <v>891</v>
      </c>
      <c r="G453" s="62"/>
      <c r="H453" s="62" t="s">
        <v>1961</v>
      </c>
      <c r="I453" s="62" t="s">
        <v>1706</v>
      </c>
      <c r="J453" s="66">
        <v>385.4</v>
      </c>
      <c r="K453" s="67"/>
      <c r="L453" s="68"/>
      <c r="M453" s="69">
        <v>470</v>
      </c>
      <c r="N453" s="70"/>
      <c r="O453" s="71"/>
      <c r="P453" s="72">
        <f t="shared" ref="P453:P516" si="37">J453+K453*$K$2+L453*$L$2</f>
        <v>385.4</v>
      </c>
      <c r="Q453" s="72">
        <f t="shared" ref="Q453:Q516" si="38">P453*H453</f>
        <v>5781</v>
      </c>
      <c r="R453" s="72">
        <f t="shared" ref="R453:R516" si="39">IF((M453+N453+O453)=0,ROUND((J453+K453*$K$2+L453*$L$2)*$M$2/(1+T453),0),ROUNDUP((M453+N453*$K$2+O453*$L$2)/(1+T453),0))</f>
        <v>399</v>
      </c>
      <c r="S453" s="72">
        <f t="shared" ref="S453:S516" si="40">R453*H453</f>
        <v>5985</v>
      </c>
      <c r="T453" s="73">
        <v>0.18</v>
      </c>
      <c r="U453" s="164" t="s">
        <v>287</v>
      </c>
      <c r="V453" s="164"/>
    </row>
    <row r="454" spans="2:23" s="74" customFormat="1" ht="15">
      <c r="B454" s="169" t="s">
        <v>1451</v>
      </c>
      <c r="C454" s="87" t="s">
        <v>339</v>
      </c>
      <c r="D454" s="62" t="s">
        <v>687</v>
      </c>
      <c r="E454" s="85" t="s">
        <v>573</v>
      </c>
      <c r="F454" s="62" t="s">
        <v>891</v>
      </c>
      <c r="G454" s="62"/>
      <c r="H454" s="62" t="s">
        <v>914</v>
      </c>
      <c r="I454" s="62" t="s">
        <v>1706</v>
      </c>
      <c r="J454" s="66">
        <v>844.6</v>
      </c>
      <c r="K454" s="67"/>
      <c r="L454" s="68"/>
      <c r="M454" s="69">
        <v>1030</v>
      </c>
      <c r="N454" s="70"/>
      <c r="O454" s="71"/>
      <c r="P454" s="72">
        <f t="shared" si="37"/>
        <v>844.6</v>
      </c>
      <c r="Q454" s="72">
        <f t="shared" si="38"/>
        <v>3378.4</v>
      </c>
      <c r="R454" s="72">
        <f t="shared" si="39"/>
        <v>873</v>
      </c>
      <c r="S454" s="72">
        <f t="shared" si="40"/>
        <v>3492</v>
      </c>
      <c r="T454" s="73">
        <v>0.18</v>
      </c>
      <c r="U454" s="164" t="s">
        <v>287</v>
      </c>
      <c r="V454" s="164"/>
      <c r="W454" s="74">
        <v>551</v>
      </c>
    </row>
    <row r="455" spans="2:23" s="74" customFormat="1" ht="42.75">
      <c r="B455" s="169" t="s">
        <v>1452</v>
      </c>
      <c r="C455" s="87" t="s">
        <v>1462</v>
      </c>
      <c r="D455" s="62" t="s">
        <v>342</v>
      </c>
      <c r="E455" s="85" t="s">
        <v>343</v>
      </c>
      <c r="F455" s="62" t="s">
        <v>1359</v>
      </c>
      <c r="G455" s="62"/>
      <c r="H455" s="62" t="s">
        <v>519</v>
      </c>
      <c r="I455" s="62" t="s">
        <v>1735</v>
      </c>
      <c r="J455" s="66">
        <v>131950</v>
      </c>
      <c r="K455" s="67"/>
      <c r="L455" s="68"/>
      <c r="M455" s="69"/>
      <c r="N455" s="70"/>
      <c r="O455" s="71"/>
      <c r="P455" s="72">
        <f t="shared" si="37"/>
        <v>131950</v>
      </c>
      <c r="Q455" s="72">
        <f t="shared" si="38"/>
        <v>92365</v>
      </c>
      <c r="R455" s="72">
        <f t="shared" si="39"/>
        <v>145369</v>
      </c>
      <c r="S455" s="72">
        <f t="shared" si="40"/>
        <v>101758.29999999999</v>
      </c>
      <c r="T455" s="73">
        <v>0.18</v>
      </c>
      <c r="U455" s="165" t="s">
        <v>289</v>
      </c>
      <c r="V455" s="164"/>
    </row>
    <row r="456" spans="2:23" s="74" customFormat="1" ht="15">
      <c r="B456" s="169" t="s">
        <v>1453</v>
      </c>
      <c r="C456" s="87" t="s">
        <v>345</v>
      </c>
      <c r="D456" s="62" t="s">
        <v>346</v>
      </c>
      <c r="E456" s="85" t="s">
        <v>573</v>
      </c>
      <c r="F456" s="62" t="s">
        <v>891</v>
      </c>
      <c r="G456" s="62"/>
      <c r="H456" s="62" t="s">
        <v>1952</v>
      </c>
      <c r="I456" s="62" t="s">
        <v>1706</v>
      </c>
      <c r="J456" s="66">
        <v>811.8</v>
      </c>
      <c r="K456" s="67"/>
      <c r="L456" s="68"/>
      <c r="M456" s="69">
        <v>990</v>
      </c>
      <c r="N456" s="70"/>
      <c r="O456" s="71"/>
      <c r="P456" s="72">
        <f t="shared" si="37"/>
        <v>811.8</v>
      </c>
      <c r="Q456" s="72">
        <f t="shared" si="38"/>
        <v>6494.4</v>
      </c>
      <c r="R456" s="72">
        <f t="shared" si="39"/>
        <v>839</v>
      </c>
      <c r="S456" s="72">
        <f t="shared" si="40"/>
        <v>6712</v>
      </c>
      <c r="T456" s="73">
        <v>0.18</v>
      </c>
      <c r="U456" s="164" t="s">
        <v>287</v>
      </c>
      <c r="V456" s="165"/>
    </row>
    <row r="457" spans="2:23" s="74" customFormat="1" ht="15">
      <c r="B457" s="169"/>
      <c r="C457" s="62" t="s">
        <v>347</v>
      </c>
      <c r="D457" s="62"/>
      <c r="E457" s="62"/>
      <c r="F457" s="62"/>
      <c r="G457" s="62"/>
      <c r="H457" s="62"/>
      <c r="I457" s="62"/>
      <c r="J457" s="66"/>
      <c r="K457" s="67"/>
      <c r="L457" s="68"/>
      <c r="M457" s="69"/>
      <c r="N457" s="70"/>
      <c r="O457" s="71"/>
      <c r="P457" s="72">
        <f t="shared" si="37"/>
        <v>0</v>
      </c>
      <c r="Q457" s="72">
        <f t="shared" si="38"/>
        <v>0</v>
      </c>
      <c r="R457" s="72">
        <f t="shared" si="39"/>
        <v>0</v>
      </c>
      <c r="S457" s="72">
        <f t="shared" si="40"/>
        <v>0</v>
      </c>
      <c r="T457" s="73">
        <v>0.18</v>
      </c>
      <c r="V457" s="164"/>
    </row>
    <row r="458" spans="2:23" s="74" customFormat="1" ht="28.5">
      <c r="B458" s="169" t="s">
        <v>1448</v>
      </c>
      <c r="C458" s="87" t="s">
        <v>1465</v>
      </c>
      <c r="D458" s="62" t="s">
        <v>693</v>
      </c>
      <c r="E458" s="62" t="s">
        <v>307</v>
      </c>
      <c r="F458" s="62" t="s">
        <v>891</v>
      </c>
      <c r="G458" s="62"/>
      <c r="H458" s="62" t="s">
        <v>1862</v>
      </c>
      <c r="I458" s="85" t="s">
        <v>296</v>
      </c>
      <c r="J458" s="66">
        <v>2710</v>
      </c>
      <c r="K458" s="67"/>
      <c r="L458" s="68"/>
      <c r="M458" s="69">
        <v>4930</v>
      </c>
      <c r="N458" s="70"/>
      <c r="O458" s="71"/>
      <c r="P458" s="72">
        <f t="shared" si="37"/>
        <v>2710</v>
      </c>
      <c r="Q458" s="72">
        <f t="shared" si="38"/>
        <v>2710</v>
      </c>
      <c r="R458" s="72">
        <f t="shared" si="39"/>
        <v>4178</v>
      </c>
      <c r="S458" s="72">
        <f t="shared" si="40"/>
        <v>4178</v>
      </c>
      <c r="T458" s="73">
        <v>0.18</v>
      </c>
      <c r="V458" s="164" t="s">
        <v>286</v>
      </c>
    </row>
    <row r="459" spans="2:23" s="74" customFormat="1" ht="30">
      <c r="B459" s="168" t="s">
        <v>1449</v>
      </c>
      <c r="C459" s="86" t="s">
        <v>351</v>
      </c>
      <c r="D459" s="62" t="s">
        <v>695</v>
      </c>
      <c r="E459" s="85" t="s">
        <v>307</v>
      </c>
      <c r="F459" s="85" t="s">
        <v>891</v>
      </c>
      <c r="G459" s="85"/>
      <c r="H459" s="85" t="s">
        <v>1862</v>
      </c>
      <c r="I459" s="85" t="s">
        <v>296</v>
      </c>
      <c r="J459" s="66">
        <v>94</v>
      </c>
      <c r="K459" s="67"/>
      <c r="L459" s="68"/>
      <c r="M459" s="69">
        <v>171</v>
      </c>
      <c r="N459" s="70"/>
      <c r="O459" s="71"/>
      <c r="P459" s="72">
        <f t="shared" si="37"/>
        <v>94</v>
      </c>
      <c r="Q459" s="72">
        <f t="shared" si="38"/>
        <v>94</v>
      </c>
      <c r="R459" s="72">
        <f t="shared" si="39"/>
        <v>145</v>
      </c>
      <c r="S459" s="72">
        <f t="shared" si="40"/>
        <v>145</v>
      </c>
      <c r="T459" s="73">
        <v>0.18</v>
      </c>
      <c r="V459" s="164" t="s">
        <v>286</v>
      </c>
    </row>
    <row r="460" spans="2:23" s="74" customFormat="1" ht="15">
      <c r="B460" s="169" t="s">
        <v>1450</v>
      </c>
      <c r="C460" s="87" t="s">
        <v>353</v>
      </c>
      <c r="D460" s="62" t="s">
        <v>354</v>
      </c>
      <c r="E460" s="85" t="s">
        <v>307</v>
      </c>
      <c r="F460" s="62" t="s">
        <v>891</v>
      </c>
      <c r="G460" s="62"/>
      <c r="H460" s="62" t="s">
        <v>1952</v>
      </c>
      <c r="I460" s="85" t="s">
        <v>296</v>
      </c>
      <c r="J460" s="66">
        <v>43.5</v>
      </c>
      <c r="K460" s="67"/>
      <c r="L460" s="68"/>
      <c r="M460" s="69">
        <v>97</v>
      </c>
      <c r="N460" s="70"/>
      <c r="O460" s="71"/>
      <c r="P460" s="72">
        <f t="shared" si="37"/>
        <v>43.5</v>
      </c>
      <c r="Q460" s="72">
        <f t="shared" si="38"/>
        <v>348</v>
      </c>
      <c r="R460" s="72">
        <f t="shared" si="39"/>
        <v>83</v>
      </c>
      <c r="S460" s="72">
        <f t="shared" si="40"/>
        <v>664</v>
      </c>
      <c r="T460" s="73">
        <v>0.18</v>
      </c>
      <c r="V460" s="164" t="s">
        <v>286</v>
      </c>
    </row>
    <row r="461" spans="2:23" s="74" customFormat="1" ht="15">
      <c r="B461" s="169" t="s">
        <v>1451</v>
      </c>
      <c r="C461" s="87" t="s">
        <v>356</v>
      </c>
      <c r="D461" s="62" t="s">
        <v>1794</v>
      </c>
      <c r="E461" s="85" t="s">
        <v>307</v>
      </c>
      <c r="F461" s="62" t="s">
        <v>891</v>
      </c>
      <c r="G461" s="62"/>
      <c r="H461" s="62" t="s">
        <v>1952</v>
      </c>
      <c r="I461" s="85" t="s">
        <v>296</v>
      </c>
      <c r="J461" s="66">
        <v>58.9</v>
      </c>
      <c r="K461" s="67"/>
      <c r="L461" s="68"/>
      <c r="M461" s="69">
        <v>117.8</v>
      </c>
      <c r="N461" s="70"/>
      <c r="O461" s="71"/>
      <c r="P461" s="72">
        <f t="shared" si="37"/>
        <v>58.9</v>
      </c>
      <c r="Q461" s="72">
        <f t="shared" si="38"/>
        <v>471.2</v>
      </c>
      <c r="R461" s="72">
        <f t="shared" si="39"/>
        <v>100</v>
      </c>
      <c r="S461" s="72">
        <f t="shared" si="40"/>
        <v>800</v>
      </c>
      <c r="T461" s="73">
        <v>0.18</v>
      </c>
      <c r="V461" s="164" t="s">
        <v>286</v>
      </c>
    </row>
    <row r="462" spans="2:23" s="74" customFormat="1" ht="15">
      <c r="B462" s="169" t="s">
        <v>1452</v>
      </c>
      <c r="C462" s="87" t="s">
        <v>358</v>
      </c>
      <c r="D462" s="62" t="s">
        <v>359</v>
      </c>
      <c r="E462" s="85" t="s">
        <v>307</v>
      </c>
      <c r="F462" s="62" t="s">
        <v>891</v>
      </c>
      <c r="G462" s="62"/>
      <c r="H462" s="62" t="s">
        <v>1952</v>
      </c>
      <c r="I462" s="85" t="s">
        <v>296</v>
      </c>
      <c r="J462" s="66">
        <v>4</v>
      </c>
      <c r="K462" s="67"/>
      <c r="L462" s="68"/>
      <c r="M462" s="69">
        <v>7.3</v>
      </c>
      <c r="N462" s="70"/>
      <c r="O462" s="71"/>
      <c r="P462" s="72">
        <f t="shared" si="37"/>
        <v>4</v>
      </c>
      <c r="Q462" s="72">
        <f t="shared" si="38"/>
        <v>32</v>
      </c>
      <c r="R462" s="72">
        <f t="shared" si="39"/>
        <v>7</v>
      </c>
      <c r="S462" s="72">
        <f t="shared" si="40"/>
        <v>56</v>
      </c>
      <c r="T462" s="73">
        <v>0.18</v>
      </c>
      <c r="V462" s="164" t="s">
        <v>289</v>
      </c>
    </row>
    <row r="463" spans="2:23" s="74" customFormat="1" ht="28.5">
      <c r="B463" s="169" t="s">
        <v>1453</v>
      </c>
      <c r="C463" s="87" t="s">
        <v>361</v>
      </c>
      <c r="D463" s="62" t="s">
        <v>723</v>
      </c>
      <c r="E463" s="85" t="s">
        <v>307</v>
      </c>
      <c r="F463" s="62" t="s">
        <v>891</v>
      </c>
      <c r="G463" s="62"/>
      <c r="H463" s="62" t="s">
        <v>1901</v>
      </c>
      <c r="I463" s="85" t="s">
        <v>296</v>
      </c>
      <c r="J463" s="66">
        <v>334.5</v>
      </c>
      <c r="K463" s="67"/>
      <c r="L463" s="68"/>
      <c r="M463" s="69">
        <v>669</v>
      </c>
      <c r="N463" s="70"/>
      <c r="O463" s="71"/>
      <c r="P463" s="72">
        <f t="shared" si="37"/>
        <v>334.5</v>
      </c>
      <c r="Q463" s="72">
        <f t="shared" si="38"/>
        <v>669</v>
      </c>
      <c r="R463" s="72">
        <f t="shared" si="39"/>
        <v>567</v>
      </c>
      <c r="S463" s="72">
        <f t="shared" si="40"/>
        <v>1134</v>
      </c>
      <c r="T463" s="73">
        <v>0.18</v>
      </c>
      <c r="V463" s="164" t="s">
        <v>286</v>
      </c>
    </row>
    <row r="464" spans="2:23" s="74" customFormat="1" ht="28.5">
      <c r="B464" s="169" t="s">
        <v>1454</v>
      </c>
      <c r="C464" s="87" t="s">
        <v>363</v>
      </c>
      <c r="D464" s="62" t="s">
        <v>364</v>
      </c>
      <c r="E464" s="85" t="s">
        <v>307</v>
      </c>
      <c r="F464" s="62" t="s">
        <v>891</v>
      </c>
      <c r="G464" s="62"/>
      <c r="H464" s="62" t="s">
        <v>1901</v>
      </c>
      <c r="I464" s="85" t="s">
        <v>296</v>
      </c>
      <c r="J464" s="66">
        <v>352</v>
      </c>
      <c r="K464" s="67"/>
      <c r="L464" s="68"/>
      <c r="M464" s="69">
        <v>704</v>
      </c>
      <c r="N464" s="70"/>
      <c r="O464" s="71"/>
      <c r="P464" s="72">
        <f t="shared" si="37"/>
        <v>352</v>
      </c>
      <c r="Q464" s="72">
        <f t="shared" si="38"/>
        <v>704</v>
      </c>
      <c r="R464" s="72">
        <f t="shared" si="39"/>
        <v>597</v>
      </c>
      <c r="S464" s="72">
        <f t="shared" si="40"/>
        <v>1194</v>
      </c>
      <c r="T464" s="73">
        <v>0.18</v>
      </c>
      <c r="V464" s="164" t="s">
        <v>286</v>
      </c>
    </row>
    <row r="465" spans="2:23" s="74" customFormat="1" ht="15">
      <c r="B465" s="169"/>
      <c r="C465" s="62" t="s">
        <v>649</v>
      </c>
      <c r="D465" s="62"/>
      <c r="E465" s="85"/>
      <c r="F465" s="62"/>
      <c r="G465" s="62"/>
      <c r="H465" s="62"/>
      <c r="I465" s="85"/>
      <c r="J465" s="66"/>
      <c r="K465" s="67"/>
      <c r="L465" s="68"/>
      <c r="M465" s="69"/>
      <c r="N465" s="70"/>
      <c r="O465" s="71"/>
      <c r="P465" s="72">
        <f t="shared" si="37"/>
        <v>0</v>
      </c>
      <c r="Q465" s="72">
        <f t="shared" si="38"/>
        <v>0</v>
      </c>
      <c r="R465" s="72">
        <f t="shared" si="39"/>
        <v>0</v>
      </c>
      <c r="S465" s="72">
        <f t="shared" si="40"/>
        <v>0</v>
      </c>
      <c r="T465" s="73">
        <v>0.18</v>
      </c>
      <c r="V465" s="165"/>
    </row>
    <row r="466" spans="2:23" s="74" customFormat="1" ht="28.5">
      <c r="B466" s="169" t="s">
        <v>1448</v>
      </c>
      <c r="C466" s="87" t="s">
        <v>370</v>
      </c>
      <c r="D466" s="62" t="s">
        <v>371</v>
      </c>
      <c r="E466" s="85" t="s">
        <v>1261</v>
      </c>
      <c r="F466" s="62" t="s">
        <v>891</v>
      </c>
      <c r="G466" s="62"/>
      <c r="H466" s="62" t="s">
        <v>443</v>
      </c>
      <c r="I466" s="62" t="s">
        <v>907</v>
      </c>
      <c r="J466" s="66">
        <f>M466*0.743</f>
        <v>1.6717500000000001</v>
      </c>
      <c r="K466" s="67"/>
      <c r="L466" s="68"/>
      <c r="M466" s="69">
        <v>2.25</v>
      </c>
      <c r="N466" s="70"/>
      <c r="O466" s="71"/>
      <c r="P466" s="72">
        <f t="shared" si="37"/>
        <v>1.6717500000000001</v>
      </c>
      <c r="Q466" s="72">
        <f t="shared" si="38"/>
        <v>110.33550000000001</v>
      </c>
      <c r="R466" s="72">
        <f t="shared" si="39"/>
        <v>2</v>
      </c>
      <c r="S466" s="72">
        <f t="shared" si="40"/>
        <v>132</v>
      </c>
      <c r="T466" s="73">
        <v>0.18</v>
      </c>
      <c r="V466" s="165" t="s">
        <v>289</v>
      </c>
    </row>
    <row r="467" spans="2:23" s="74" customFormat="1" ht="28.5">
      <c r="B467" s="169" t="s">
        <v>1449</v>
      </c>
      <c r="C467" s="87" t="s">
        <v>375</v>
      </c>
      <c r="D467" s="62" t="s">
        <v>478</v>
      </c>
      <c r="E467" s="85" t="s">
        <v>1261</v>
      </c>
      <c r="F467" s="62" t="s">
        <v>1805</v>
      </c>
      <c r="G467" s="62"/>
      <c r="H467" s="62" t="s">
        <v>1950</v>
      </c>
      <c r="I467" s="62" t="s">
        <v>907</v>
      </c>
      <c r="J467" s="66">
        <f>M467*0.743</f>
        <v>6.9693400000000008</v>
      </c>
      <c r="K467" s="67"/>
      <c r="L467" s="68"/>
      <c r="M467" s="69">
        <v>9.3800000000000008</v>
      </c>
      <c r="N467" s="70"/>
      <c r="O467" s="71"/>
      <c r="P467" s="72">
        <f t="shared" si="37"/>
        <v>6.9693400000000008</v>
      </c>
      <c r="Q467" s="72">
        <f t="shared" si="38"/>
        <v>11847.878000000001</v>
      </c>
      <c r="R467" s="72">
        <f t="shared" si="39"/>
        <v>8</v>
      </c>
      <c r="S467" s="72">
        <f t="shared" si="40"/>
        <v>13600</v>
      </c>
      <c r="T467" s="73">
        <v>0.18</v>
      </c>
      <c r="V467" s="165" t="s">
        <v>289</v>
      </c>
    </row>
    <row r="468" spans="2:23" s="74" customFormat="1" ht="15">
      <c r="B468" s="169" t="s">
        <v>1450</v>
      </c>
      <c r="C468" s="86" t="s">
        <v>377</v>
      </c>
      <c r="D468" s="62">
        <v>51020</v>
      </c>
      <c r="E468" s="85" t="s">
        <v>1261</v>
      </c>
      <c r="F468" s="62" t="s">
        <v>891</v>
      </c>
      <c r="G468" s="62"/>
      <c r="H468" s="62" t="s">
        <v>522</v>
      </c>
      <c r="I468" s="62" t="s">
        <v>907</v>
      </c>
      <c r="J468" s="66">
        <f>M468*0.743</f>
        <v>1.6197400000000002</v>
      </c>
      <c r="K468" s="67"/>
      <c r="L468" s="68"/>
      <c r="M468" s="69">
        <v>2.1800000000000002</v>
      </c>
      <c r="N468" s="70"/>
      <c r="O468" s="71"/>
      <c r="P468" s="72">
        <f t="shared" si="37"/>
        <v>1.6197400000000002</v>
      </c>
      <c r="Q468" s="72">
        <f t="shared" si="38"/>
        <v>7126.8560000000007</v>
      </c>
      <c r="R468" s="72">
        <f t="shared" si="39"/>
        <v>2</v>
      </c>
      <c r="S468" s="72">
        <f t="shared" si="40"/>
        <v>8800</v>
      </c>
      <c r="T468" s="73">
        <v>0.18</v>
      </c>
      <c r="V468" s="165" t="s">
        <v>289</v>
      </c>
    </row>
    <row r="469" spans="2:23" s="74" customFormat="1" ht="15">
      <c r="B469" s="169" t="s">
        <v>1451</v>
      </c>
      <c r="C469" s="86" t="s">
        <v>379</v>
      </c>
      <c r="D469" s="85" t="s">
        <v>299</v>
      </c>
      <c r="E469" s="85" t="s">
        <v>1261</v>
      </c>
      <c r="F469" s="62" t="s">
        <v>891</v>
      </c>
      <c r="G469" s="62"/>
      <c r="H469" s="62" t="s">
        <v>523</v>
      </c>
      <c r="I469" s="62" t="s">
        <v>907</v>
      </c>
      <c r="J469" s="66">
        <f>M469*0.743</f>
        <v>37.878139999999995</v>
      </c>
      <c r="K469" s="67"/>
      <c r="L469" s="68"/>
      <c r="M469" s="69">
        <v>50.98</v>
      </c>
      <c r="N469" s="70"/>
      <c r="O469" s="71"/>
      <c r="P469" s="72">
        <f t="shared" si="37"/>
        <v>37.878139999999995</v>
      </c>
      <c r="Q469" s="72">
        <f t="shared" si="38"/>
        <v>1249.9786199999999</v>
      </c>
      <c r="R469" s="72">
        <f t="shared" si="39"/>
        <v>44</v>
      </c>
      <c r="S469" s="72">
        <f t="shared" si="40"/>
        <v>1452</v>
      </c>
      <c r="T469" s="73">
        <v>0.18</v>
      </c>
      <c r="V469" s="165" t="s">
        <v>289</v>
      </c>
    </row>
    <row r="470" spans="2:23" s="74" customFormat="1" ht="15">
      <c r="B470" s="169" t="s">
        <v>1452</v>
      </c>
      <c r="C470" s="87" t="s">
        <v>381</v>
      </c>
      <c r="D470" s="62" t="s">
        <v>382</v>
      </c>
      <c r="E470" s="85" t="s">
        <v>383</v>
      </c>
      <c r="F470" s="62" t="s">
        <v>912</v>
      </c>
      <c r="G470" s="62"/>
      <c r="H470" s="62" t="s">
        <v>1862</v>
      </c>
      <c r="I470" s="62" t="s">
        <v>1735</v>
      </c>
      <c r="J470" s="66">
        <v>114.49</v>
      </c>
      <c r="K470" s="67"/>
      <c r="L470" s="68"/>
      <c r="M470" s="69"/>
      <c r="N470" s="70"/>
      <c r="O470" s="71"/>
      <c r="P470" s="72">
        <f t="shared" si="37"/>
        <v>114.49</v>
      </c>
      <c r="Q470" s="72">
        <f t="shared" si="38"/>
        <v>114.49</v>
      </c>
      <c r="R470" s="72">
        <f t="shared" si="39"/>
        <v>126</v>
      </c>
      <c r="S470" s="72">
        <f t="shared" si="40"/>
        <v>126</v>
      </c>
      <c r="T470" s="73">
        <v>0.18</v>
      </c>
      <c r="U470" s="165" t="s">
        <v>288</v>
      </c>
      <c r="V470" s="164"/>
    </row>
    <row r="471" spans="2:23" s="74" customFormat="1" ht="15">
      <c r="B471" s="169" t="s">
        <v>1453</v>
      </c>
      <c r="C471" s="87" t="s">
        <v>386</v>
      </c>
      <c r="D471" s="62" t="s">
        <v>387</v>
      </c>
      <c r="E471" s="62" t="s">
        <v>383</v>
      </c>
      <c r="F471" s="62" t="s">
        <v>912</v>
      </c>
      <c r="G471" s="62"/>
      <c r="H471" s="62" t="s">
        <v>1862</v>
      </c>
      <c r="I471" s="62" t="s">
        <v>1735</v>
      </c>
      <c r="J471" s="66">
        <v>74.42</v>
      </c>
      <c r="K471" s="67"/>
      <c r="L471" s="68"/>
      <c r="M471" s="69"/>
      <c r="N471" s="70"/>
      <c r="O471" s="71"/>
      <c r="P471" s="72">
        <f t="shared" si="37"/>
        <v>74.42</v>
      </c>
      <c r="Q471" s="72">
        <f t="shared" si="38"/>
        <v>74.42</v>
      </c>
      <c r="R471" s="72">
        <f t="shared" si="39"/>
        <v>82</v>
      </c>
      <c r="S471" s="72">
        <f t="shared" si="40"/>
        <v>82</v>
      </c>
      <c r="T471" s="73">
        <v>0.18</v>
      </c>
      <c r="U471" s="165" t="s">
        <v>288</v>
      </c>
      <c r="V471" s="164"/>
    </row>
    <row r="472" spans="2:23" s="74" customFormat="1" ht="15">
      <c r="B472" s="169" t="s">
        <v>1454</v>
      </c>
      <c r="C472" s="87" t="s">
        <v>389</v>
      </c>
      <c r="D472" s="62" t="s">
        <v>390</v>
      </c>
      <c r="E472" s="85" t="s">
        <v>383</v>
      </c>
      <c r="F472" s="62" t="s">
        <v>912</v>
      </c>
      <c r="G472" s="62"/>
      <c r="H472" s="62" t="s">
        <v>1862</v>
      </c>
      <c r="I472" s="62" t="s">
        <v>1735</v>
      </c>
      <c r="J472" s="66">
        <v>54.03</v>
      </c>
      <c r="K472" s="67"/>
      <c r="L472" s="68"/>
      <c r="M472" s="69"/>
      <c r="N472" s="70"/>
      <c r="O472" s="71"/>
      <c r="P472" s="72">
        <f t="shared" si="37"/>
        <v>54.03</v>
      </c>
      <c r="Q472" s="72">
        <f t="shared" si="38"/>
        <v>54.03</v>
      </c>
      <c r="R472" s="72">
        <f t="shared" si="39"/>
        <v>60</v>
      </c>
      <c r="S472" s="72">
        <f t="shared" si="40"/>
        <v>60</v>
      </c>
      <c r="T472" s="73">
        <v>0.18</v>
      </c>
      <c r="U472" s="165" t="s">
        <v>288</v>
      </c>
      <c r="V472" s="164"/>
      <c r="W472" s="74">
        <v>551</v>
      </c>
    </row>
    <row r="473" spans="2:23" s="74" customFormat="1" ht="15">
      <c r="B473" s="169" t="s">
        <v>1455</v>
      </c>
      <c r="C473" s="87" t="s">
        <v>392</v>
      </c>
      <c r="D473" s="62" t="s">
        <v>393</v>
      </c>
      <c r="E473" s="85" t="s">
        <v>394</v>
      </c>
      <c r="F473" s="62" t="s">
        <v>891</v>
      </c>
      <c r="G473" s="62"/>
      <c r="H473" s="62" t="s">
        <v>1862</v>
      </c>
      <c r="I473" s="62" t="s">
        <v>1735</v>
      </c>
      <c r="J473" s="66">
        <v>566.4</v>
      </c>
      <c r="K473" s="67"/>
      <c r="L473" s="68"/>
      <c r="M473" s="69"/>
      <c r="N473" s="70"/>
      <c r="O473" s="71"/>
      <c r="P473" s="72">
        <f t="shared" si="37"/>
        <v>566.4</v>
      </c>
      <c r="Q473" s="72">
        <f t="shared" si="38"/>
        <v>566.4</v>
      </c>
      <c r="R473" s="72">
        <f t="shared" si="39"/>
        <v>624</v>
      </c>
      <c r="S473" s="72">
        <f t="shared" si="40"/>
        <v>624</v>
      </c>
      <c r="T473" s="73">
        <v>0.18</v>
      </c>
      <c r="U473" s="165" t="s">
        <v>288</v>
      </c>
      <c r="V473" s="164"/>
    </row>
    <row r="474" spans="2:23" s="74" customFormat="1" ht="15">
      <c r="B474" s="169"/>
      <c r="C474" s="62" t="s">
        <v>456</v>
      </c>
      <c r="D474" s="62"/>
      <c r="E474" s="85"/>
      <c r="F474" s="62"/>
      <c r="G474" s="62"/>
      <c r="H474" s="62"/>
      <c r="I474" s="85"/>
      <c r="J474" s="66"/>
      <c r="K474" s="67"/>
      <c r="L474" s="68"/>
      <c r="M474" s="69"/>
      <c r="N474" s="70"/>
      <c r="O474" s="71"/>
      <c r="P474" s="72">
        <f t="shared" si="37"/>
        <v>0</v>
      </c>
      <c r="Q474" s="72">
        <f t="shared" si="38"/>
        <v>0</v>
      </c>
      <c r="R474" s="72">
        <f t="shared" si="39"/>
        <v>0</v>
      </c>
      <c r="S474" s="72">
        <f t="shared" si="40"/>
        <v>0</v>
      </c>
      <c r="T474" s="73">
        <v>0.18</v>
      </c>
      <c r="V474" s="165"/>
    </row>
    <row r="475" spans="2:23" s="74" customFormat="1" ht="15">
      <c r="B475" s="169"/>
      <c r="C475" s="62" t="s">
        <v>301</v>
      </c>
      <c r="D475" s="62"/>
      <c r="E475" s="62"/>
      <c r="F475" s="62"/>
      <c r="G475" s="62"/>
      <c r="H475" s="62"/>
      <c r="I475" s="85"/>
      <c r="J475" s="66"/>
      <c r="K475" s="67"/>
      <c r="L475" s="68"/>
      <c r="M475" s="69"/>
      <c r="N475" s="70"/>
      <c r="O475" s="71"/>
      <c r="P475" s="72">
        <f t="shared" si="37"/>
        <v>0</v>
      </c>
      <c r="Q475" s="72">
        <f t="shared" si="38"/>
        <v>0</v>
      </c>
      <c r="R475" s="72">
        <f t="shared" si="39"/>
        <v>0</v>
      </c>
      <c r="S475" s="72">
        <f t="shared" si="40"/>
        <v>0</v>
      </c>
      <c r="T475" s="73">
        <v>0.18</v>
      </c>
      <c r="V475" s="164"/>
    </row>
    <row r="476" spans="2:23" s="74" customFormat="1" ht="28.5">
      <c r="B476" s="169" t="s">
        <v>1448</v>
      </c>
      <c r="C476" s="87" t="s">
        <v>303</v>
      </c>
      <c r="D476" s="62" t="s">
        <v>304</v>
      </c>
      <c r="E476" s="62" t="s">
        <v>1808</v>
      </c>
      <c r="F476" s="62" t="s">
        <v>1359</v>
      </c>
      <c r="G476" s="62"/>
      <c r="H476" s="62" t="s">
        <v>524</v>
      </c>
      <c r="I476" s="85" t="s">
        <v>1808</v>
      </c>
      <c r="J476" s="66">
        <f>M476*0.83</f>
        <v>29972.129999999997</v>
      </c>
      <c r="K476" s="67"/>
      <c r="L476" s="68"/>
      <c r="M476" s="69">
        <v>36111</v>
      </c>
      <c r="N476" s="70"/>
      <c r="O476" s="71"/>
      <c r="P476" s="72">
        <f t="shared" si="37"/>
        <v>29972.129999999997</v>
      </c>
      <c r="Q476" s="72">
        <f t="shared" si="38"/>
        <v>83921.963999999993</v>
      </c>
      <c r="R476" s="72">
        <f t="shared" si="39"/>
        <v>30603</v>
      </c>
      <c r="S476" s="72">
        <f t="shared" si="40"/>
        <v>85688.4</v>
      </c>
      <c r="T476" s="73">
        <v>0.18</v>
      </c>
      <c r="U476" s="165" t="s">
        <v>287</v>
      </c>
      <c r="V476" s="164"/>
    </row>
    <row r="477" spans="2:23" s="74" customFormat="1" ht="28.5">
      <c r="B477" s="169" t="s">
        <v>1449</v>
      </c>
      <c r="C477" s="87" t="s">
        <v>306</v>
      </c>
      <c r="D477" s="62" t="s">
        <v>702</v>
      </c>
      <c r="E477" s="85" t="s">
        <v>307</v>
      </c>
      <c r="F477" s="62" t="s">
        <v>891</v>
      </c>
      <c r="G477" s="62"/>
      <c r="H477" s="62" t="s">
        <v>1901</v>
      </c>
      <c r="I477" s="85" t="s">
        <v>296</v>
      </c>
      <c r="J477" s="66">
        <v>2590</v>
      </c>
      <c r="K477" s="67"/>
      <c r="L477" s="68"/>
      <c r="M477" s="69">
        <v>4710</v>
      </c>
      <c r="N477" s="70"/>
      <c r="O477" s="71"/>
      <c r="P477" s="72">
        <f t="shared" si="37"/>
        <v>2590</v>
      </c>
      <c r="Q477" s="72">
        <f t="shared" si="38"/>
        <v>5180</v>
      </c>
      <c r="R477" s="72">
        <f t="shared" si="39"/>
        <v>3992</v>
      </c>
      <c r="S477" s="72">
        <f t="shared" si="40"/>
        <v>7984</v>
      </c>
      <c r="T477" s="73">
        <v>0.18</v>
      </c>
      <c r="V477" s="164" t="s">
        <v>286</v>
      </c>
    </row>
    <row r="478" spans="2:23" s="74" customFormat="1" ht="15">
      <c r="B478" s="169" t="s">
        <v>1450</v>
      </c>
      <c r="C478" s="87" t="s">
        <v>309</v>
      </c>
      <c r="D478" s="62" t="s">
        <v>310</v>
      </c>
      <c r="E478" s="85" t="s">
        <v>307</v>
      </c>
      <c r="F478" s="62" t="s">
        <v>891</v>
      </c>
      <c r="G478" s="62"/>
      <c r="H478" s="62" t="s">
        <v>1862</v>
      </c>
      <c r="I478" s="85" t="s">
        <v>296</v>
      </c>
      <c r="J478" s="66">
        <v>215</v>
      </c>
      <c r="K478" s="67"/>
      <c r="L478" s="68"/>
      <c r="M478" s="69">
        <v>391</v>
      </c>
      <c r="N478" s="70"/>
      <c r="O478" s="71"/>
      <c r="P478" s="72">
        <f t="shared" si="37"/>
        <v>215</v>
      </c>
      <c r="Q478" s="72">
        <f t="shared" si="38"/>
        <v>215</v>
      </c>
      <c r="R478" s="72">
        <f t="shared" si="39"/>
        <v>332</v>
      </c>
      <c r="S478" s="72">
        <f t="shared" si="40"/>
        <v>332</v>
      </c>
      <c r="T478" s="73">
        <v>0.18</v>
      </c>
      <c r="V478" s="164" t="s">
        <v>286</v>
      </c>
    </row>
    <row r="479" spans="2:23" s="74" customFormat="1" ht="15">
      <c r="B479" s="169" t="s">
        <v>1451</v>
      </c>
      <c r="C479" s="87" t="s">
        <v>312</v>
      </c>
      <c r="D479" s="62" t="s">
        <v>313</v>
      </c>
      <c r="E479" s="85" t="s">
        <v>307</v>
      </c>
      <c r="F479" s="62" t="s">
        <v>891</v>
      </c>
      <c r="G479" s="62"/>
      <c r="H479" s="62" t="s">
        <v>1904</v>
      </c>
      <c r="I479" s="85" t="s">
        <v>296</v>
      </c>
      <c r="J479" s="66">
        <v>135</v>
      </c>
      <c r="K479" s="67"/>
      <c r="L479" s="68"/>
      <c r="M479" s="69">
        <v>246</v>
      </c>
      <c r="N479" s="70"/>
      <c r="O479" s="71"/>
      <c r="P479" s="72">
        <f t="shared" si="37"/>
        <v>135</v>
      </c>
      <c r="Q479" s="72">
        <f t="shared" si="38"/>
        <v>2835</v>
      </c>
      <c r="R479" s="72">
        <f t="shared" si="39"/>
        <v>209</v>
      </c>
      <c r="S479" s="72">
        <f t="shared" si="40"/>
        <v>4389</v>
      </c>
      <c r="T479" s="73">
        <v>0.18</v>
      </c>
      <c r="V479" s="164" t="s">
        <v>286</v>
      </c>
    </row>
    <row r="480" spans="2:23" s="74" customFormat="1" ht="15">
      <c r="B480" s="169" t="s">
        <v>1452</v>
      </c>
      <c r="C480" s="87" t="s">
        <v>315</v>
      </c>
      <c r="D480" s="62" t="s">
        <v>719</v>
      </c>
      <c r="E480" s="85" t="s">
        <v>307</v>
      </c>
      <c r="F480" s="62" t="s">
        <v>891</v>
      </c>
      <c r="G480" s="62"/>
      <c r="H480" s="62" t="s">
        <v>1862</v>
      </c>
      <c r="I480" s="85" t="s">
        <v>296</v>
      </c>
      <c r="J480" s="66">
        <v>105</v>
      </c>
      <c r="K480" s="67"/>
      <c r="L480" s="68"/>
      <c r="M480" s="69">
        <v>191</v>
      </c>
      <c r="N480" s="70"/>
      <c r="O480" s="71"/>
      <c r="P480" s="72">
        <f t="shared" si="37"/>
        <v>105</v>
      </c>
      <c r="Q480" s="72">
        <f t="shared" si="38"/>
        <v>105</v>
      </c>
      <c r="R480" s="72">
        <f t="shared" si="39"/>
        <v>162</v>
      </c>
      <c r="S480" s="72">
        <f t="shared" si="40"/>
        <v>162</v>
      </c>
      <c r="T480" s="73">
        <v>0.18</v>
      </c>
      <c r="V480" s="164" t="s">
        <v>286</v>
      </c>
    </row>
    <row r="481" spans="2:23" s="74" customFormat="1" ht="15">
      <c r="B481" s="169" t="s">
        <v>1453</v>
      </c>
      <c r="C481" s="87" t="s">
        <v>317</v>
      </c>
      <c r="D481" s="62" t="s">
        <v>717</v>
      </c>
      <c r="E481" s="85" t="s">
        <v>307</v>
      </c>
      <c r="F481" s="62" t="s">
        <v>891</v>
      </c>
      <c r="G481" s="62"/>
      <c r="H481" s="62" t="s">
        <v>1978</v>
      </c>
      <c r="I481" s="85" t="s">
        <v>296</v>
      </c>
      <c r="J481" s="66">
        <v>65</v>
      </c>
      <c r="K481" s="67"/>
      <c r="L481" s="68"/>
      <c r="M481" s="69">
        <v>120</v>
      </c>
      <c r="N481" s="70"/>
      <c r="O481" s="71"/>
      <c r="P481" s="72">
        <f t="shared" si="37"/>
        <v>65</v>
      </c>
      <c r="Q481" s="72">
        <f t="shared" si="38"/>
        <v>1430</v>
      </c>
      <c r="R481" s="72">
        <f t="shared" si="39"/>
        <v>102</v>
      </c>
      <c r="S481" s="72">
        <f t="shared" si="40"/>
        <v>2244</v>
      </c>
      <c r="T481" s="73">
        <v>0.18</v>
      </c>
      <c r="V481" s="164" t="s">
        <v>286</v>
      </c>
    </row>
    <row r="482" spans="2:23" s="74" customFormat="1" ht="15">
      <c r="B482" s="169" t="s">
        <v>1454</v>
      </c>
      <c r="C482" s="87" t="s">
        <v>319</v>
      </c>
      <c r="D482" s="62" t="s">
        <v>320</v>
      </c>
      <c r="E482" s="85" t="s">
        <v>307</v>
      </c>
      <c r="F482" s="62" t="s">
        <v>891</v>
      </c>
      <c r="G482" s="62"/>
      <c r="H482" s="62" t="s">
        <v>1904</v>
      </c>
      <c r="I482" s="85" t="s">
        <v>296</v>
      </c>
      <c r="J482" s="66">
        <v>93</v>
      </c>
      <c r="K482" s="67"/>
      <c r="L482" s="68"/>
      <c r="M482" s="69">
        <v>170</v>
      </c>
      <c r="N482" s="70"/>
      <c r="O482" s="71"/>
      <c r="P482" s="72">
        <f t="shared" si="37"/>
        <v>93</v>
      </c>
      <c r="Q482" s="72">
        <f t="shared" si="38"/>
        <v>1953</v>
      </c>
      <c r="R482" s="72">
        <f t="shared" si="39"/>
        <v>145</v>
      </c>
      <c r="S482" s="72">
        <f t="shared" si="40"/>
        <v>3045</v>
      </c>
      <c r="T482" s="73">
        <v>0.18</v>
      </c>
      <c r="V482" s="164" t="s">
        <v>286</v>
      </c>
    </row>
    <row r="483" spans="2:23" s="74" customFormat="1" ht="30">
      <c r="B483" s="169" t="s">
        <v>1455</v>
      </c>
      <c r="C483" s="86" t="s">
        <v>322</v>
      </c>
      <c r="D483" s="85" t="s">
        <v>323</v>
      </c>
      <c r="E483" s="85" t="s">
        <v>307</v>
      </c>
      <c r="F483" s="62" t="s">
        <v>891</v>
      </c>
      <c r="G483" s="62"/>
      <c r="H483" s="62" t="s">
        <v>490</v>
      </c>
      <c r="I483" s="85" t="s">
        <v>296</v>
      </c>
      <c r="J483" s="66">
        <v>98</v>
      </c>
      <c r="K483" s="67"/>
      <c r="L483" s="68"/>
      <c r="M483" s="69">
        <v>179</v>
      </c>
      <c r="N483" s="70"/>
      <c r="O483" s="71"/>
      <c r="P483" s="72">
        <f t="shared" si="37"/>
        <v>98</v>
      </c>
      <c r="Q483" s="72">
        <f t="shared" si="38"/>
        <v>4116</v>
      </c>
      <c r="R483" s="72">
        <f t="shared" si="39"/>
        <v>152</v>
      </c>
      <c r="S483" s="72">
        <f t="shared" si="40"/>
        <v>6384</v>
      </c>
      <c r="T483" s="73">
        <v>0.18</v>
      </c>
      <c r="V483" s="164" t="s">
        <v>289</v>
      </c>
    </row>
    <row r="484" spans="2:23" s="74" customFormat="1" ht="15">
      <c r="B484" s="169" t="s">
        <v>1456</v>
      </c>
      <c r="C484" s="86" t="s">
        <v>325</v>
      </c>
      <c r="D484" s="85" t="s">
        <v>326</v>
      </c>
      <c r="E484" s="85" t="s">
        <v>307</v>
      </c>
      <c r="F484" s="62" t="s">
        <v>891</v>
      </c>
      <c r="G484" s="62"/>
      <c r="H484" s="62" t="s">
        <v>1904</v>
      </c>
      <c r="I484" s="85" t="s">
        <v>296</v>
      </c>
      <c r="J484" s="66">
        <v>22</v>
      </c>
      <c r="K484" s="67"/>
      <c r="L484" s="68"/>
      <c r="M484" s="69">
        <v>40</v>
      </c>
      <c r="N484" s="70"/>
      <c r="O484" s="71"/>
      <c r="P484" s="72">
        <f t="shared" si="37"/>
        <v>22</v>
      </c>
      <c r="Q484" s="72">
        <f t="shared" si="38"/>
        <v>462</v>
      </c>
      <c r="R484" s="72">
        <f t="shared" si="39"/>
        <v>34</v>
      </c>
      <c r="S484" s="72">
        <f t="shared" si="40"/>
        <v>714</v>
      </c>
      <c r="T484" s="73">
        <v>0.18</v>
      </c>
      <c r="V484" s="164" t="s">
        <v>289</v>
      </c>
    </row>
    <row r="485" spans="2:23" s="74" customFormat="1" ht="15">
      <c r="B485" s="169"/>
      <c r="C485" s="62" t="s">
        <v>396</v>
      </c>
      <c r="D485" s="62"/>
      <c r="E485" s="85"/>
      <c r="F485" s="62"/>
      <c r="G485" s="62"/>
      <c r="H485" s="62"/>
      <c r="I485" s="62"/>
      <c r="J485" s="66"/>
      <c r="K485" s="67"/>
      <c r="L485" s="68"/>
      <c r="M485" s="69"/>
      <c r="N485" s="70"/>
      <c r="O485" s="71"/>
      <c r="P485" s="72">
        <f t="shared" si="37"/>
        <v>0</v>
      </c>
      <c r="Q485" s="72">
        <f t="shared" si="38"/>
        <v>0</v>
      </c>
      <c r="R485" s="72">
        <f t="shared" si="39"/>
        <v>0</v>
      </c>
      <c r="S485" s="72">
        <f t="shared" si="40"/>
        <v>0</v>
      </c>
      <c r="T485" s="73">
        <v>0.18</v>
      </c>
      <c r="V485" s="164"/>
    </row>
    <row r="486" spans="2:23" s="74" customFormat="1" ht="15">
      <c r="B486" s="169" t="s">
        <v>1457</v>
      </c>
      <c r="C486" s="87" t="s">
        <v>397</v>
      </c>
      <c r="D486" s="62" t="s">
        <v>398</v>
      </c>
      <c r="E486" s="85" t="s">
        <v>573</v>
      </c>
      <c r="F486" s="62" t="s">
        <v>916</v>
      </c>
      <c r="G486" s="62"/>
      <c r="H486" s="62" t="s">
        <v>1862</v>
      </c>
      <c r="I486" s="62" t="s">
        <v>1706</v>
      </c>
      <c r="J486" s="66">
        <v>23780</v>
      </c>
      <c r="K486" s="67"/>
      <c r="L486" s="68"/>
      <c r="M486" s="69">
        <v>29000</v>
      </c>
      <c r="N486" s="70"/>
      <c r="O486" s="71"/>
      <c r="P486" s="72">
        <f t="shared" si="37"/>
        <v>23780</v>
      </c>
      <c r="Q486" s="72">
        <f t="shared" si="38"/>
        <v>23780</v>
      </c>
      <c r="R486" s="72">
        <f t="shared" si="39"/>
        <v>24577</v>
      </c>
      <c r="S486" s="72">
        <f t="shared" si="40"/>
        <v>24577</v>
      </c>
      <c r="T486" s="73">
        <v>0.18</v>
      </c>
      <c r="U486" s="164" t="s">
        <v>291</v>
      </c>
      <c r="V486" s="164"/>
    </row>
    <row r="487" spans="2:23" s="74" customFormat="1" ht="15">
      <c r="B487" s="169" t="s">
        <v>1458</v>
      </c>
      <c r="C487" s="87" t="s">
        <v>345</v>
      </c>
      <c r="D487" s="62" t="s">
        <v>346</v>
      </c>
      <c r="E487" s="85" t="s">
        <v>573</v>
      </c>
      <c r="F487" s="62" t="s">
        <v>891</v>
      </c>
      <c r="G487" s="62"/>
      <c r="H487" s="62" t="s">
        <v>1862</v>
      </c>
      <c r="I487" s="62" t="s">
        <v>1706</v>
      </c>
      <c r="J487" s="66">
        <v>811.8</v>
      </c>
      <c r="K487" s="67"/>
      <c r="L487" s="68"/>
      <c r="M487" s="69">
        <v>990</v>
      </c>
      <c r="N487" s="70"/>
      <c r="O487" s="71"/>
      <c r="P487" s="72">
        <f t="shared" si="37"/>
        <v>811.8</v>
      </c>
      <c r="Q487" s="72">
        <f t="shared" si="38"/>
        <v>811.8</v>
      </c>
      <c r="R487" s="72">
        <f t="shared" si="39"/>
        <v>839</v>
      </c>
      <c r="S487" s="72">
        <f t="shared" si="40"/>
        <v>839</v>
      </c>
      <c r="T487" s="73">
        <v>0.18</v>
      </c>
      <c r="U487" s="164" t="s">
        <v>287</v>
      </c>
      <c r="V487" s="164"/>
      <c r="W487" s="74">
        <v>551</v>
      </c>
    </row>
    <row r="488" spans="2:23" s="74" customFormat="1" ht="15">
      <c r="B488" s="169" t="s">
        <v>1459</v>
      </c>
      <c r="C488" s="87" t="s">
        <v>399</v>
      </c>
      <c r="D488" s="62" t="s">
        <v>400</v>
      </c>
      <c r="E488" s="85" t="s">
        <v>573</v>
      </c>
      <c r="F488" s="62" t="s">
        <v>891</v>
      </c>
      <c r="G488" s="62"/>
      <c r="H488" s="62" t="s">
        <v>1862</v>
      </c>
      <c r="I488" s="62" t="s">
        <v>1706</v>
      </c>
      <c r="J488" s="66">
        <v>1385.8</v>
      </c>
      <c r="K488" s="67"/>
      <c r="L488" s="68"/>
      <c r="M488" s="69">
        <v>1690</v>
      </c>
      <c r="N488" s="70"/>
      <c r="O488" s="71"/>
      <c r="P488" s="72">
        <f t="shared" si="37"/>
        <v>1385.8</v>
      </c>
      <c r="Q488" s="72">
        <f t="shared" si="38"/>
        <v>1385.8</v>
      </c>
      <c r="R488" s="72">
        <f t="shared" si="39"/>
        <v>1433</v>
      </c>
      <c r="S488" s="72">
        <f t="shared" si="40"/>
        <v>1433</v>
      </c>
      <c r="T488" s="73">
        <v>0.18</v>
      </c>
      <c r="U488" s="164" t="s">
        <v>287</v>
      </c>
      <c r="V488" s="164"/>
    </row>
    <row r="489" spans="2:23" s="74" customFormat="1" ht="15">
      <c r="B489" s="169" t="s">
        <v>1460</v>
      </c>
      <c r="C489" s="87" t="s">
        <v>401</v>
      </c>
      <c r="D489" s="62" t="s">
        <v>402</v>
      </c>
      <c r="E489" s="85" t="s">
        <v>573</v>
      </c>
      <c r="F489" s="62" t="s">
        <v>891</v>
      </c>
      <c r="G489" s="62"/>
      <c r="H489" s="62" t="s">
        <v>1854</v>
      </c>
      <c r="I489" s="62" t="s">
        <v>1706</v>
      </c>
      <c r="J489" s="66">
        <v>344.4</v>
      </c>
      <c r="K489" s="67"/>
      <c r="L489" s="68"/>
      <c r="M489" s="69">
        <v>420</v>
      </c>
      <c r="N489" s="70"/>
      <c r="O489" s="71"/>
      <c r="P489" s="72">
        <f t="shared" si="37"/>
        <v>344.4</v>
      </c>
      <c r="Q489" s="72">
        <f t="shared" si="38"/>
        <v>1033.1999999999998</v>
      </c>
      <c r="R489" s="72">
        <f t="shared" si="39"/>
        <v>356</v>
      </c>
      <c r="S489" s="72">
        <f t="shared" si="40"/>
        <v>1068</v>
      </c>
      <c r="T489" s="73">
        <v>0.18</v>
      </c>
      <c r="U489" s="164" t="s">
        <v>287</v>
      </c>
      <c r="V489" s="165"/>
    </row>
    <row r="490" spans="2:23" s="74" customFormat="1" ht="15">
      <c r="B490" s="169" t="s">
        <v>1461</v>
      </c>
      <c r="C490" s="87" t="s">
        <v>403</v>
      </c>
      <c r="D490" s="62" t="s">
        <v>687</v>
      </c>
      <c r="E490" s="85" t="s">
        <v>573</v>
      </c>
      <c r="F490" s="62" t="s">
        <v>891</v>
      </c>
      <c r="G490" s="62"/>
      <c r="H490" s="62" t="s">
        <v>1862</v>
      </c>
      <c r="I490" s="62" t="s">
        <v>1706</v>
      </c>
      <c r="J490" s="66">
        <v>844.6</v>
      </c>
      <c r="K490" s="67"/>
      <c r="L490" s="68"/>
      <c r="M490" s="69">
        <v>1030</v>
      </c>
      <c r="N490" s="70"/>
      <c r="O490" s="71"/>
      <c r="P490" s="72">
        <f t="shared" si="37"/>
        <v>844.6</v>
      </c>
      <c r="Q490" s="72">
        <f t="shared" si="38"/>
        <v>844.6</v>
      </c>
      <c r="R490" s="72">
        <f t="shared" si="39"/>
        <v>873</v>
      </c>
      <c r="S490" s="72">
        <f t="shared" si="40"/>
        <v>873</v>
      </c>
      <c r="T490" s="73">
        <v>0.18</v>
      </c>
      <c r="U490" s="164" t="s">
        <v>287</v>
      </c>
      <c r="V490" s="164"/>
    </row>
    <row r="491" spans="2:23" s="74" customFormat="1" ht="28.5">
      <c r="B491" s="169" t="s">
        <v>1463</v>
      </c>
      <c r="C491" s="87" t="s">
        <v>404</v>
      </c>
      <c r="D491" s="62" t="s">
        <v>689</v>
      </c>
      <c r="E491" s="85" t="s">
        <v>573</v>
      </c>
      <c r="F491" s="62" t="s">
        <v>891</v>
      </c>
      <c r="G491" s="62"/>
      <c r="H491" s="62" t="s">
        <v>1862</v>
      </c>
      <c r="I491" s="62" t="s">
        <v>1706</v>
      </c>
      <c r="J491" s="66">
        <v>410</v>
      </c>
      <c r="K491" s="67"/>
      <c r="L491" s="68"/>
      <c r="M491" s="69">
        <v>500</v>
      </c>
      <c r="N491" s="70"/>
      <c r="O491" s="71"/>
      <c r="P491" s="72">
        <f t="shared" si="37"/>
        <v>410</v>
      </c>
      <c r="Q491" s="72">
        <f t="shared" si="38"/>
        <v>410</v>
      </c>
      <c r="R491" s="72">
        <f t="shared" si="39"/>
        <v>424</v>
      </c>
      <c r="S491" s="72">
        <f t="shared" si="40"/>
        <v>424</v>
      </c>
      <c r="T491" s="73">
        <v>0.18</v>
      </c>
      <c r="U491" s="164" t="s">
        <v>291</v>
      </c>
      <c r="V491" s="164"/>
    </row>
    <row r="492" spans="2:23" s="74" customFormat="1" ht="15">
      <c r="B492" s="168"/>
      <c r="C492" s="85" t="s">
        <v>649</v>
      </c>
      <c r="D492" s="62"/>
      <c r="E492" s="85"/>
      <c r="F492" s="85"/>
      <c r="G492" s="85"/>
      <c r="H492" s="85"/>
      <c r="I492" s="62"/>
      <c r="J492" s="66"/>
      <c r="K492" s="67"/>
      <c r="L492" s="68"/>
      <c r="M492" s="69"/>
      <c r="N492" s="70"/>
      <c r="O492" s="71"/>
      <c r="P492" s="72">
        <f t="shared" si="37"/>
        <v>0</v>
      </c>
      <c r="Q492" s="72">
        <f t="shared" si="38"/>
        <v>0</v>
      </c>
      <c r="R492" s="72">
        <f t="shared" si="39"/>
        <v>0</v>
      </c>
      <c r="S492" s="72">
        <f t="shared" si="40"/>
        <v>0</v>
      </c>
      <c r="T492" s="73">
        <v>0.18</v>
      </c>
      <c r="V492" s="164"/>
    </row>
    <row r="493" spans="2:23" s="74" customFormat="1" ht="28.5">
      <c r="B493" s="169" t="s">
        <v>1448</v>
      </c>
      <c r="C493" s="87" t="s">
        <v>370</v>
      </c>
      <c r="D493" s="62" t="s">
        <v>371</v>
      </c>
      <c r="E493" s="85" t="s">
        <v>1261</v>
      </c>
      <c r="F493" s="62" t="s">
        <v>891</v>
      </c>
      <c r="G493" s="62"/>
      <c r="H493" s="62" t="s">
        <v>490</v>
      </c>
      <c r="I493" s="62" t="s">
        <v>907</v>
      </c>
      <c r="J493" s="66">
        <f>M493*0.743</f>
        <v>1.6717500000000001</v>
      </c>
      <c r="K493" s="67"/>
      <c r="L493" s="68"/>
      <c r="M493" s="69">
        <v>2.25</v>
      </c>
      <c r="N493" s="70"/>
      <c r="O493" s="71"/>
      <c r="P493" s="72">
        <f t="shared" si="37"/>
        <v>1.6717500000000001</v>
      </c>
      <c r="Q493" s="72">
        <f t="shared" si="38"/>
        <v>70.213499999999996</v>
      </c>
      <c r="R493" s="72">
        <f t="shared" si="39"/>
        <v>2</v>
      </c>
      <c r="S493" s="72">
        <f t="shared" si="40"/>
        <v>84</v>
      </c>
      <c r="T493" s="73">
        <v>0.18</v>
      </c>
      <c r="V493" s="165" t="s">
        <v>289</v>
      </c>
    </row>
    <row r="494" spans="2:23" s="74" customFormat="1" ht="28.5">
      <c r="B494" s="169" t="s">
        <v>1449</v>
      </c>
      <c r="C494" s="87" t="s">
        <v>375</v>
      </c>
      <c r="D494" s="62" t="s">
        <v>478</v>
      </c>
      <c r="E494" s="85" t="s">
        <v>1261</v>
      </c>
      <c r="F494" s="62" t="s">
        <v>1805</v>
      </c>
      <c r="G494" s="62"/>
      <c r="H494" s="62" t="s">
        <v>526</v>
      </c>
      <c r="I494" s="62" t="s">
        <v>907</v>
      </c>
      <c r="J494" s="66">
        <f>M494*0.743</f>
        <v>6.9693400000000008</v>
      </c>
      <c r="K494" s="67"/>
      <c r="L494" s="68"/>
      <c r="M494" s="69">
        <v>9.3800000000000008</v>
      </c>
      <c r="N494" s="70"/>
      <c r="O494" s="71"/>
      <c r="P494" s="72">
        <f t="shared" si="37"/>
        <v>6.9693400000000008</v>
      </c>
      <c r="Q494" s="72">
        <f t="shared" si="38"/>
        <v>7805.6608000000006</v>
      </c>
      <c r="R494" s="72">
        <f t="shared" si="39"/>
        <v>8</v>
      </c>
      <c r="S494" s="72">
        <f t="shared" si="40"/>
        <v>8960</v>
      </c>
      <c r="T494" s="73">
        <v>0.18</v>
      </c>
      <c r="V494" s="165" t="s">
        <v>289</v>
      </c>
    </row>
    <row r="495" spans="2:23" s="74" customFormat="1" ht="15">
      <c r="B495" s="169" t="s">
        <v>1450</v>
      </c>
      <c r="C495" s="87" t="s">
        <v>377</v>
      </c>
      <c r="D495" s="62">
        <v>51020</v>
      </c>
      <c r="E495" s="85" t="s">
        <v>1261</v>
      </c>
      <c r="F495" s="62" t="s">
        <v>891</v>
      </c>
      <c r="G495" s="62"/>
      <c r="H495" s="62" t="s">
        <v>527</v>
      </c>
      <c r="I495" s="62" t="s">
        <v>907</v>
      </c>
      <c r="J495" s="66">
        <f>M495*0.743</f>
        <v>1.6197400000000002</v>
      </c>
      <c r="K495" s="67"/>
      <c r="L495" s="68"/>
      <c r="M495" s="69">
        <v>2.1800000000000002</v>
      </c>
      <c r="N495" s="70"/>
      <c r="O495" s="71"/>
      <c r="P495" s="72">
        <f t="shared" si="37"/>
        <v>1.6197400000000002</v>
      </c>
      <c r="Q495" s="72">
        <f t="shared" si="38"/>
        <v>5247.9576000000006</v>
      </c>
      <c r="R495" s="72">
        <f t="shared" si="39"/>
        <v>2</v>
      </c>
      <c r="S495" s="72">
        <f t="shared" si="40"/>
        <v>6480</v>
      </c>
      <c r="T495" s="73">
        <v>0.18</v>
      </c>
      <c r="V495" s="165" t="s">
        <v>289</v>
      </c>
    </row>
    <row r="496" spans="2:23" s="74" customFormat="1" ht="15">
      <c r="B496" s="169" t="s">
        <v>1451</v>
      </c>
      <c r="C496" s="87" t="s">
        <v>379</v>
      </c>
      <c r="D496" s="62" t="s">
        <v>299</v>
      </c>
      <c r="E496" s="85" t="s">
        <v>1261</v>
      </c>
      <c r="F496" s="62" t="s">
        <v>891</v>
      </c>
      <c r="G496" s="62"/>
      <c r="H496" s="62" t="s">
        <v>1904</v>
      </c>
      <c r="I496" s="62" t="s">
        <v>907</v>
      </c>
      <c r="J496" s="66">
        <f>M496*0.743</f>
        <v>37.878139999999995</v>
      </c>
      <c r="K496" s="67"/>
      <c r="L496" s="68"/>
      <c r="M496" s="69">
        <v>50.98</v>
      </c>
      <c r="N496" s="70"/>
      <c r="O496" s="71"/>
      <c r="P496" s="72">
        <f t="shared" si="37"/>
        <v>37.878139999999995</v>
      </c>
      <c r="Q496" s="72">
        <f t="shared" si="38"/>
        <v>795.44093999999984</v>
      </c>
      <c r="R496" s="72">
        <f t="shared" si="39"/>
        <v>44</v>
      </c>
      <c r="S496" s="72">
        <f t="shared" si="40"/>
        <v>924</v>
      </c>
      <c r="T496" s="73">
        <v>0.18</v>
      </c>
      <c r="V496" s="165" t="s">
        <v>289</v>
      </c>
    </row>
    <row r="497" spans="2:23" s="74" customFormat="1" ht="15">
      <c r="B497" s="169" t="s">
        <v>1452</v>
      </c>
      <c r="C497" s="87" t="s">
        <v>381</v>
      </c>
      <c r="D497" s="62" t="s">
        <v>382</v>
      </c>
      <c r="E497" s="85" t="s">
        <v>383</v>
      </c>
      <c r="F497" s="62" t="s">
        <v>912</v>
      </c>
      <c r="G497" s="62"/>
      <c r="H497" s="62" t="s">
        <v>1862</v>
      </c>
      <c r="I497" s="62" t="s">
        <v>1735</v>
      </c>
      <c r="J497" s="66">
        <v>114.49</v>
      </c>
      <c r="K497" s="67"/>
      <c r="L497" s="68"/>
      <c r="M497" s="69"/>
      <c r="N497" s="70"/>
      <c r="O497" s="71"/>
      <c r="P497" s="72">
        <f t="shared" si="37"/>
        <v>114.49</v>
      </c>
      <c r="Q497" s="72">
        <f t="shared" si="38"/>
        <v>114.49</v>
      </c>
      <c r="R497" s="72">
        <f t="shared" si="39"/>
        <v>126</v>
      </c>
      <c r="S497" s="72">
        <f t="shared" si="40"/>
        <v>126</v>
      </c>
      <c r="T497" s="73">
        <v>0.18</v>
      </c>
      <c r="U497" s="165" t="s">
        <v>288</v>
      </c>
      <c r="V497" s="164"/>
    </row>
    <row r="498" spans="2:23" s="74" customFormat="1" ht="15">
      <c r="B498" s="169" t="s">
        <v>1453</v>
      </c>
      <c r="C498" s="87" t="s">
        <v>386</v>
      </c>
      <c r="D498" s="62" t="s">
        <v>387</v>
      </c>
      <c r="E498" s="85" t="s">
        <v>383</v>
      </c>
      <c r="F498" s="62" t="s">
        <v>912</v>
      </c>
      <c r="G498" s="62"/>
      <c r="H498" s="62" t="s">
        <v>1862</v>
      </c>
      <c r="I498" s="62" t="s">
        <v>1735</v>
      </c>
      <c r="J498" s="66">
        <v>74.42</v>
      </c>
      <c r="K498" s="67"/>
      <c r="L498" s="68"/>
      <c r="M498" s="69"/>
      <c r="N498" s="70"/>
      <c r="O498" s="71"/>
      <c r="P498" s="72">
        <f t="shared" si="37"/>
        <v>74.42</v>
      </c>
      <c r="Q498" s="72">
        <f t="shared" si="38"/>
        <v>74.42</v>
      </c>
      <c r="R498" s="72">
        <f t="shared" si="39"/>
        <v>82</v>
      </c>
      <c r="S498" s="72">
        <f t="shared" si="40"/>
        <v>82</v>
      </c>
      <c r="T498" s="73">
        <v>0.18</v>
      </c>
      <c r="U498" s="165" t="s">
        <v>288</v>
      </c>
      <c r="V498" s="165"/>
    </row>
    <row r="499" spans="2:23" s="74" customFormat="1" ht="15">
      <c r="B499" s="169" t="s">
        <v>1454</v>
      </c>
      <c r="C499" s="87" t="s">
        <v>389</v>
      </c>
      <c r="D499" s="62" t="s">
        <v>390</v>
      </c>
      <c r="E499" s="85" t="s">
        <v>383</v>
      </c>
      <c r="F499" s="62" t="s">
        <v>912</v>
      </c>
      <c r="G499" s="62"/>
      <c r="H499" s="62" t="s">
        <v>1862</v>
      </c>
      <c r="I499" s="62" t="s">
        <v>1735</v>
      </c>
      <c r="J499" s="66">
        <v>54.03</v>
      </c>
      <c r="K499" s="67"/>
      <c r="L499" s="68"/>
      <c r="M499" s="69"/>
      <c r="N499" s="70"/>
      <c r="O499" s="71"/>
      <c r="P499" s="72">
        <f t="shared" si="37"/>
        <v>54.03</v>
      </c>
      <c r="Q499" s="72">
        <f t="shared" si="38"/>
        <v>54.03</v>
      </c>
      <c r="R499" s="72">
        <f t="shared" si="39"/>
        <v>60</v>
      </c>
      <c r="S499" s="72">
        <f t="shared" si="40"/>
        <v>60</v>
      </c>
      <c r="T499" s="73">
        <v>0.18</v>
      </c>
      <c r="U499" s="165" t="s">
        <v>288</v>
      </c>
      <c r="V499" s="165"/>
    </row>
    <row r="500" spans="2:23" s="74" customFormat="1" ht="15">
      <c r="B500" s="169" t="s">
        <v>1455</v>
      </c>
      <c r="C500" s="87" t="s">
        <v>392</v>
      </c>
      <c r="D500" s="62" t="s">
        <v>393</v>
      </c>
      <c r="E500" s="85" t="s">
        <v>394</v>
      </c>
      <c r="F500" s="62" t="s">
        <v>891</v>
      </c>
      <c r="G500" s="62"/>
      <c r="H500" s="62" t="s">
        <v>1862</v>
      </c>
      <c r="I500" s="62" t="s">
        <v>1735</v>
      </c>
      <c r="J500" s="66">
        <v>566.4</v>
      </c>
      <c r="K500" s="67"/>
      <c r="L500" s="68"/>
      <c r="M500" s="69"/>
      <c r="N500" s="70"/>
      <c r="O500" s="71"/>
      <c r="P500" s="72">
        <f t="shared" si="37"/>
        <v>566.4</v>
      </c>
      <c r="Q500" s="72">
        <f t="shared" si="38"/>
        <v>566.4</v>
      </c>
      <c r="R500" s="72">
        <f t="shared" si="39"/>
        <v>624</v>
      </c>
      <c r="S500" s="72">
        <f t="shared" si="40"/>
        <v>624</v>
      </c>
      <c r="T500" s="73">
        <v>0.18</v>
      </c>
      <c r="U500" s="165" t="s">
        <v>288</v>
      </c>
      <c r="V500" s="164"/>
    </row>
    <row r="501" spans="2:23" s="74" customFormat="1" ht="15">
      <c r="B501" s="169"/>
      <c r="C501" s="85" t="s">
        <v>528</v>
      </c>
      <c r="D501" s="85"/>
      <c r="E501" s="85"/>
      <c r="F501" s="62"/>
      <c r="G501" s="62"/>
      <c r="H501" s="62"/>
      <c r="I501" s="85"/>
      <c r="J501" s="66"/>
      <c r="K501" s="67"/>
      <c r="L501" s="68"/>
      <c r="M501" s="69"/>
      <c r="N501" s="70"/>
      <c r="O501" s="71"/>
      <c r="P501" s="72">
        <f t="shared" si="37"/>
        <v>0</v>
      </c>
      <c r="Q501" s="72">
        <f t="shared" si="38"/>
        <v>0</v>
      </c>
      <c r="R501" s="72">
        <f t="shared" si="39"/>
        <v>0</v>
      </c>
      <c r="S501" s="72">
        <f t="shared" si="40"/>
        <v>0</v>
      </c>
      <c r="T501" s="73">
        <v>0.18</v>
      </c>
      <c r="V501" s="164"/>
    </row>
    <row r="502" spans="2:23" s="74" customFormat="1" ht="15">
      <c r="B502" s="169"/>
      <c r="C502" s="85" t="s">
        <v>301</v>
      </c>
      <c r="D502" s="85"/>
      <c r="E502" s="85"/>
      <c r="F502" s="62"/>
      <c r="G502" s="62"/>
      <c r="H502" s="62"/>
      <c r="I502" s="62"/>
      <c r="J502" s="66"/>
      <c r="K502" s="67"/>
      <c r="L502" s="68"/>
      <c r="M502" s="69"/>
      <c r="N502" s="70"/>
      <c r="O502" s="71"/>
      <c r="P502" s="72">
        <f t="shared" si="37"/>
        <v>0</v>
      </c>
      <c r="Q502" s="72">
        <f t="shared" si="38"/>
        <v>0</v>
      </c>
      <c r="R502" s="72">
        <f t="shared" si="39"/>
        <v>0</v>
      </c>
      <c r="S502" s="72">
        <f t="shared" si="40"/>
        <v>0</v>
      </c>
      <c r="T502" s="73">
        <v>0.18</v>
      </c>
      <c r="V502" s="164"/>
    </row>
    <row r="503" spans="2:23" s="74" customFormat="1" ht="28.5">
      <c r="B503" s="169" t="s">
        <v>1448</v>
      </c>
      <c r="C503" s="87" t="s">
        <v>303</v>
      </c>
      <c r="D503" s="62" t="s">
        <v>304</v>
      </c>
      <c r="E503" s="85" t="s">
        <v>1808</v>
      </c>
      <c r="F503" s="62" t="s">
        <v>1359</v>
      </c>
      <c r="G503" s="62"/>
      <c r="H503" s="62" t="s">
        <v>524</v>
      </c>
      <c r="I503" s="85" t="s">
        <v>1808</v>
      </c>
      <c r="J503" s="66">
        <f>M503*0.83</f>
        <v>29972.129999999997</v>
      </c>
      <c r="K503" s="67"/>
      <c r="L503" s="68"/>
      <c r="M503" s="69">
        <v>36111</v>
      </c>
      <c r="N503" s="70"/>
      <c r="O503" s="71"/>
      <c r="P503" s="72">
        <f t="shared" si="37"/>
        <v>29972.129999999997</v>
      </c>
      <c r="Q503" s="72">
        <f t="shared" si="38"/>
        <v>83921.963999999993</v>
      </c>
      <c r="R503" s="72">
        <f t="shared" si="39"/>
        <v>30603</v>
      </c>
      <c r="S503" s="72">
        <f t="shared" si="40"/>
        <v>85688.4</v>
      </c>
      <c r="T503" s="73">
        <v>0.18</v>
      </c>
      <c r="U503" s="165" t="s">
        <v>287</v>
      </c>
      <c r="V503" s="164"/>
    </row>
    <row r="504" spans="2:23" s="74" customFormat="1" ht="15">
      <c r="B504" s="169" t="s">
        <v>1449</v>
      </c>
      <c r="C504" s="87" t="s">
        <v>312</v>
      </c>
      <c r="D504" s="62" t="s">
        <v>313</v>
      </c>
      <c r="E504" s="62" t="s">
        <v>307</v>
      </c>
      <c r="F504" s="62" t="s">
        <v>891</v>
      </c>
      <c r="G504" s="62"/>
      <c r="H504" s="62" t="s">
        <v>1907</v>
      </c>
      <c r="I504" s="85" t="s">
        <v>296</v>
      </c>
      <c r="J504" s="66">
        <v>135</v>
      </c>
      <c r="K504" s="67"/>
      <c r="L504" s="68"/>
      <c r="M504" s="69">
        <v>246</v>
      </c>
      <c r="N504" s="70"/>
      <c r="O504" s="71"/>
      <c r="P504" s="72">
        <f t="shared" si="37"/>
        <v>135</v>
      </c>
      <c r="Q504" s="72">
        <f t="shared" si="38"/>
        <v>3375</v>
      </c>
      <c r="R504" s="72">
        <f t="shared" si="39"/>
        <v>209</v>
      </c>
      <c r="S504" s="72">
        <f t="shared" si="40"/>
        <v>5225</v>
      </c>
      <c r="T504" s="73">
        <v>0.18</v>
      </c>
      <c r="V504" s="164" t="s">
        <v>286</v>
      </c>
    </row>
    <row r="505" spans="2:23" s="74" customFormat="1" ht="15">
      <c r="B505" s="169" t="s">
        <v>1450</v>
      </c>
      <c r="C505" s="87" t="s">
        <v>319</v>
      </c>
      <c r="D505" s="62" t="s">
        <v>320</v>
      </c>
      <c r="E505" s="85" t="s">
        <v>307</v>
      </c>
      <c r="F505" s="62" t="s">
        <v>891</v>
      </c>
      <c r="G505" s="62"/>
      <c r="H505" s="62" t="s">
        <v>1907</v>
      </c>
      <c r="I505" s="85" t="s">
        <v>296</v>
      </c>
      <c r="J505" s="66">
        <v>93</v>
      </c>
      <c r="K505" s="67"/>
      <c r="L505" s="68"/>
      <c r="M505" s="69">
        <v>170</v>
      </c>
      <c r="N505" s="70"/>
      <c r="O505" s="71"/>
      <c r="P505" s="72">
        <f t="shared" si="37"/>
        <v>93</v>
      </c>
      <c r="Q505" s="72">
        <f t="shared" si="38"/>
        <v>2325</v>
      </c>
      <c r="R505" s="72">
        <f t="shared" si="39"/>
        <v>145</v>
      </c>
      <c r="S505" s="72">
        <f t="shared" si="40"/>
        <v>3625</v>
      </c>
      <c r="T505" s="73">
        <v>0.18</v>
      </c>
      <c r="V505" s="164" t="s">
        <v>286</v>
      </c>
      <c r="W505" s="74">
        <v>551</v>
      </c>
    </row>
    <row r="506" spans="2:23" s="74" customFormat="1" ht="28.5">
      <c r="B506" s="169" t="s">
        <v>1451</v>
      </c>
      <c r="C506" s="87" t="s">
        <v>322</v>
      </c>
      <c r="D506" s="62" t="s">
        <v>323</v>
      </c>
      <c r="E506" s="85" t="s">
        <v>307</v>
      </c>
      <c r="F506" s="62" t="s">
        <v>891</v>
      </c>
      <c r="G506" s="62"/>
      <c r="H506" s="62" t="s">
        <v>1936</v>
      </c>
      <c r="I506" s="85" t="s">
        <v>296</v>
      </c>
      <c r="J506" s="66">
        <v>98</v>
      </c>
      <c r="K506" s="67"/>
      <c r="L506" s="68"/>
      <c r="M506" s="69">
        <v>179</v>
      </c>
      <c r="N506" s="70"/>
      <c r="O506" s="71"/>
      <c r="P506" s="72">
        <f t="shared" si="37"/>
        <v>98</v>
      </c>
      <c r="Q506" s="72">
        <f t="shared" si="38"/>
        <v>4900</v>
      </c>
      <c r="R506" s="72">
        <f t="shared" si="39"/>
        <v>152</v>
      </c>
      <c r="S506" s="72">
        <f t="shared" si="40"/>
        <v>7600</v>
      </c>
      <c r="T506" s="73">
        <v>0.18</v>
      </c>
      <c r="V506" s="164" t="s">
        <v>289</v>
      </c>
    </row>
    <row r="507" spans="2:23" s="74" customFormat="1" ht="15">
      <c r="B507" s="169" t="s">
        <v>1452</v>
      </c>
      <c r="C507" s="87" t="s">
        <v>325</v>
      </c>
      <c r="D507" s="62" t="s">
        <v>326</v>
      </c>
      <c r="E507" s="85" t="s">
        <v>307</v>
      </c>
      <c r="F507" s="62" t="s">
        <v>891</v>
      </c>
      <c r="G507" s="62"/>
      <c r="H507" s="62" t="s">
        <v>1907</v>
      </c>
      <c r="I507" s="85" t="s">
        <v>296</v>
      </c>
      <c r="J507" s="66">
        <v>22</v>
      </c>
      <c r="K507" s="67"/>
      <c r="L507" s="68"/>
      <c r="M507" s="69">
        <v>40</v>
      </c>
      <c r="N507" s="70"/>
      <c r="O507" s="71"/>
      <c r="P507" s="72">
        <f t="shared" si="37"/>
        <v>22</v>
      </c>
      <c r="Q507" s="72">
        <f t="shared" si="38"/>
        <v>550</v>
      </c>
      <c r="R507" s="72">
        <f t="shared" si="39"/>
        <v>34</v>
      </c>
      <c r="S507" s="72">
        <f t="shared" si="40"/>
        <v>850</v>
      </c>
      <c r="T507" s="73">
        <v>0.18</v>
      </c>
      <c r="V507" s="164" t="s">
        <v>289</v>
      </c>
    </row>
    <row r="508" spans="2:23" s="74" customFormat="1" ht="15">
      <c r="B508" s="169"/>
      <c r="C508" s="62" t="s">
        <v>649</v>
      </c>
      <c r="D508" s="62"/>
      <c r="E508" s="62"/>
      <c r="F508" s="62"/>
      <c r="G508" s="62"/>
      <c r="H508" s="62"/>
      <c r="I508" s="62"/>
      <c r="J508" s="66"/>
      <c r="K508" s="67"/>
      <c r="L508" s="68"/>
      <c r="M508" s="69"/>
      <c r="N508" s="70"/>
      <c r="O508" s="71"/>
      <c r="P508" s="72">
        <f t="shared" si="37"/>
        <v>0</v>
      </c>
      <c r="Q508" s="72">
        <f t="shared" si="38"/>
        <v>0</v>
      </c>
      <c r="R508" s="72">
        <f t="shared" si="39"/>
        <v>0</v>
      </c>
      <c r="S508" s="72">
        <f t="shared" si="40"/>
        <v>0</v>
      </c>
      <c r="T508" s="73">
        <v>0.18</v>
      </c>
      <c r="V508" s="164"/>
    </row>
    <row r="509" spans="2:23" s="74" customFormat="1" ht="28.5">
      <c r="B509" s="169" t="s">
        <v>1453</v>
      </c>
      <c r="C509" s="87" t="s">
        <v>370</v>
      </c>
      <c r="D509" s="62" t="s">
        <v>371</v>
      </c>
      <c r="E509" s="85" t="s">
        <v>1261</v>
      </c>
      <c r="F509" s="62" t="s">
        <v>891</v>
      </c>
      <c r="G509" s="62"/>
      <c r="H509" s="62" t="s">
        <v>1983</v>
      </c>
      <c r="I509" s="62" t="s">
        <v>907</v>
      </c>
      <c r="J509" s="66">
        <f>M509*0.743</f>
        <v>1.6717500000000001</v>
      </c>
      <c r="K509" s="67"/>
      <c r="L509" s="68"/>
      <c r="M509" s="69">
        <v>2.25</v>
      </c>
      <c r="N509" s="70"/>
      <c r="O509" s="71"/>
      <c r="P509" s="72">
        <f t="shared" si="37"/>
        <v>1.6717500000000001</v>
      </c>
      <c r="Q509" s="72">
        <f t="shared" si="38"/>
        <v>80.244</v>
      </c>
      <c r="R509" s="72">
        <f t="shared" si="39"/>
        <v>2</v>
      </c>
      <c r="S509" s="72">
        <f t="shared" si="40"/>
        <v>96</v>
      </c>
      <c r="T509" s="73">
        <v>0.18</v>
      </c>
      <c r="V509" s="165" t="s">
        <v>289</v>
      </c>
    </row>
    <row r="510" spans="2:23" s="74" customFormat="1" ht="28.5">
      <c r="B510" s="169" t="s">
        <v>1454</v>
      </c>
      <c r="C510" s="87" t="s">
        <v>375</v>
      </c>
      <c r="D510" s="62" t="s">
        <v>478</v>
      </c>
      <c r="E510" s="85" t="s">
        <v>1261</v>
      </c>
      <c r="F510" s="62" t="s">
        <v>1805</v>
      </c>
      <c r="G510" s="62"/>
      <c r="H510" s="62" t="s">
        <v>530</v>
      </c>
      <c r="I510" s="62" t="s">
        <v>907</v>
      </c>
      <c r="J510" s="66">
        <f>M510*0.743</f>
        <v>6.9693400000000008</v>
      </c>
      <c r="K510" s="67"/>
      <c r="L510" s="68"/>
      <c r="M510" s="69">
        <v>9.3800000000000008</v>
      </c>
      <c r="N510" s="70"/>
      <c r="O510" s="71"/>
      <c r="P510" s="72">
        <f t="shared" si="37"/>
        <v>6.9693400000000008</v>
      </c>
      <c r="Q510" s="72">
        <f t="shared" si="38"/>
        <v>8363.2080000000005</v>
      </c>
      <c r="R510" s="72">
        <f t="shared" si="39"/>
        <v>8</v>
      </c>
      <c r="S510" s="72">
        <f t="shared" si="40"/>
        <v>9600</v>
      </c>
      <c r="T510" s="73">
        <v>0.18</v>
      </c>
      <c r="V510" s="165" t="s">
        <v>289</v>
      </c>
    </row>
    <row r="511" spans="2:23" s="74" customFormat="1" ht="15">
      <c r="B511" s="169" t="s">
        <v>1455</v>
      </c>
      <c r="C511" s="87" t="s">
        <v>377</v>
      </c>
      <c r="D511" s="62">
        <v>51020</v>
      </c>
      <c r="E511" s="85" t="s">
        <v>1261</v>
      </c>
      <c r="F511" s="62" t="s">
        <v>891</v>
      </c>
      <c r="G511" s="62"/>
      <c r="H511" s="62" t="s">
        <v>531</v>
      </c>
      <c r="I511" s="62" t="s">
        <v>907</v>
      </c>
      <c r="J511" s="66">
        <f>M511*0.743</f>
        <v>1.6197400000000002</v>
      </c>
      <c r="K511" s="67"/>
      <c r="L511" s="68"/>
      <c r="M511" s="69">
        <v>2.1800000000000002</v>
      </c>
      <c r="N511" s="70"/>
      <c r="O511" s="71"/>
      <c r="P511" s="72">
        <f t="shared" si="37"/>
        <v>1.6197400000000002</v>
      </c>
      <c r="Q511" s="72">
        <f t="shared" si="38"/>
        <v>3887.3760000000002</v>
      </c>
      <c r="R511" s="72">
        <f t="shared" si="39"/>
        <v>2</v>
      </c>
      <c r="S511" s="72">
        <f t="shared" si="40"/>
        <v>4800</v>
      </c>
      <c r="T511" s="73">
        <v>0.18</v>
      </c>
      <c r="V511" s="165" t="s">
        <v>289</v>
      </c>
    </row>
    <row r="512" spans="2:23" s="74" customFormat="1" ht="15">
      <c r="B512" s="169" t="s">
        <v>1456</v>
      </c>
      <c r="C512" s="87" t="s">
        <v>379</v>
      </c>
      <c r="D512" s="62" t="s">
        <v>299</v>
      </c>
      <c r="E512" s="85" t="s">
        <v>1261</v>
      </c>
      <c r="F512" s="62" t="s">
        <v>891</v>
      </c>
      <c r="G512" s="62"/>
      <c r="H512" s="62" t="s">
        <v>1907</v>
      </c>
      <c r="I512" s="62" t="s">
        <v>907</v>
      </c>
      <c r="J512" s="66">
        <f>M512*0.743</f>
        <v>37.878139999999995</v>
      </c>
      <c r="K512" s="67"/>
      <c r="L512" s="68"/>
      <c r="M512" s="69">
        <v>50.98</v>
      </c>
      <c r="N512" s="70"/>
      <c r="O512" s="71"/>
      <c r="P512" s="72">
        <f t="shared" si="37"/>
        <v>37.878139999999995</v>
      </c>
      <c r="Q512" s="72">
        <f t="shared" si="38"/>
        <v>946.95349999999985</v>
      </c>
      <c r="R512" s="72">
        <f t="shared" si="39"/>
        <v>44</v>
      </c>
      <c r="S512" s="72">
        <f t="shared" si="40"/>
        <v>1100</v>
      </c>
      <c r="T512" s="73">
        <v>0.18</v>
      </c>
      <c r="V512" s="165" t="s">
        <v>289</v>
      </c>
    </row>
    <row r="513" spans="2:23" s="74" customFormat="1" ht="15">
      <c r="B513" s="169" t="s">
        <v>1457</v>
      </c>
      <c r="C513" s="87" t="s">
        <v>381</v>
      </c>
      <c r="D513" s="62" t="s">
        <v>382</v>
      </c>
      <c r="E513" s="85" t="s">
        <v>383</v>
      </c>
      <c r="F513" s="62" t="s">
        <v>912</v>
      </c>
      <c r="G513" s="62"/>
      <c r="H513" s="62" t="s">
        <v>1862</v>
      </c>
      <c r="I513" s="62" t="s">
        <v>1735</v>
      </c>
      <c r="J513" s="66">
        <v>114.49</v>
      </c>
      <c r="K513" s="67"/>
      <c r="L513" s="68"/>
      <c r="M513" s="69"/>
      <c r="N513" s="70"/>
      <c r="O513" s="71"/>
      <c r="P513" s="72">
        <f t="shared" si="37"/>
        <v>114.49</v>
      </c>
      <c r="Q513" s="72">
        <f t="shared" si="38"/>
        <v>114.49</v>
      </c>
      <c r="R513" s="72">
        <f t="shared" si="39"/>
        <v>126</v>
      </c>
      <c r="S513" s="72">
        <f t="shared" si="40"/>
        <v>126</v>
      </c>
      <c r="T513" s="73">
        <v>0.18</v>
      </c>
      <c r="U513" s="165" t="s">
        <v>288</v>
      </c>
      <c r="V513" s="165"/>
    </row>
    <row r="514" spans="2:23" s="74" customFormat="1" ht="15">
      <c r="B514" s="169" t="s">
        <v>1458</v>
      </c>
      <c r="C514" s="87" t="s">
        <v>386</v>
      </c>
      <c r="D514" s="62" t="s">
        <v>387</v>
      </c>
      <c r="E514" s="85" t="s">
        <v>383</v>
      </c>
      <c r="F514" s="62" t="s">
        <v>912</v>
      </c>
      <c r="G514" s="62"/>
      <c r="H514" s="62" t="s">
        <v>1862</v>
      </c>
      <c r="I514" s="62" t="s">
        <v>1735</v>
      </c>
      <c r="J514" s="66">
        <v>74.42</v>
      </c>
      <c r="K514" s="67"/>
      <c r="L514" s="68"/>
      <c r="M514" s="69"/>
      <c r="N514" s="70"/>
      <c r="O514" s="71"/>
      <c r="P514" s="72">
        <f t="shared" si="37"/>
        <v>74.42</v>
      </c>
      <c r="Q514" s="72">
        <f t="shared" si="38"/>
        <v>74.42</v>
      </c>
      <c r="R514" s="72">
        <f t="shared" si="39"/>
        <v>82</v>
      </c>
      <c r="S514" s="72">
        <f t="shared" si="40"/>
        <v>82</v>
      </c>
      <c r="T514" s="73">
        <v>0.18</v>
      </c>
      <c r="U514" s="165" t="s">
        <v>288</v>
      </c>
      <c r="V514" s="164"/>
    </row>
    <row r="515" spans="2:23" s="74" customFormat="1" ht="15">
      <c r="B515" s="169" t="s">
        <v>1459</v>
      </c>
      <c r="C515" s="87" t="s">
        <v>389</v>
      </c>
      <c r="D515" s="62" t="s">
        <v>390</v>
      </c>
      <c r="E515" s="85" t="s">
        <v>383</v>
      </c>
      <c r="F515" s="62" t="s">
        <v>912</v>
      </c>
      <c r="G515" s="62"/>
      <c r="H515" s="62" t="s">
        <v>1862</v>
      </c>
      <c r="I515" s="62" t="s">
        <v>1735</v>
      </c>
      <c r="J515" s="66">
        <v>54.03</v>
      </c>
      <c r="K515" s="67"/>
      <c r="L515" s="68"/>
      <c r="M515" s="69"/>
      <c r="N515" s="70"/>
      <c r="O515" s="71"/>
      <c r="P515" s="72">
        <f t="shared" si="37"/>
        <v>54.03</v>
      </c>
      <c r="Q515" s="72">
        <f t="shared" si="38"/>
        <v>54.03</v>
      </c>
      <c r="R515" s="72">
        <f t="shared" si="39"/>
        <v>60</v>
      </c>
      <c r="S515" s="72">
        <f t="shared" si="40"/>
        <v>60</v>
      </c>
      <c r="T515" s="73">
        <v>0.18</v>
      </c>
      <c r="U515" s="165" t="s">
        <v>288</v>
      </c>
      <c r="V515" s="165"/>
    </row>
    <row r="516" spans="2:23" s="74" customFormat="1" ht="15">
      <c r="B516" s="169" t="s">
        <v>1460</v>
      </c>
      <c r="C516" s="87" t="s">
        <v>392</v>
      </c>
      <c r="D516" s="62" t="s">
        <v>393</v>
      </c>
      <c r="E516" s="85" t="s">
        <v>394</v>
      </c>
      <c r="F516" s="62" t="s">
        <v>891</v>
      </c>
      <c r="G516" s="62"/>
      <c r="H516" s="62" t="s">
        <v>1862</v>
      </c>
      <c r="I516" s="62" t="s">
        <v>1735</v>
      </c>
      <c r="J516" s="66">
        <v>566.4</v>
      </c>
      <c r="K516" s="67"/>
      <c r="L516" s="68"/>
      <c r="M516" s="69"/>
      <c r="N516" s="70"/>
      <c r="O516" s="71"/>
      <c r="P516" s="72">
        <f t="shared" si="37"/>
        <v>566.4</v>
      </c>
      <c r="Q516" s="72">
        <f t="shared" si="38"/>
        <v>566.4</v>
      </c>
      <c r="R516" s="72">
        <f t="shared" si="39"/>
        <v>624</v>
      </c>
      <c r="S516" s="72">
        <f t="shared" si="40"/>
        <v>624</v>
      </c>
      <c r="T516" s="73">
        <v>0.18</v>
      </c>
      <c r="U516" s="165" t="s">
        <v>288</v>
      </c>
      <c r="V516" s="165"/>
    </row>
    <row r="517" spans="2:23" s="74" customFormat="1" ht="15">
      <c r="B517" s="169"/>
      <c r="C517" s="62" t="s">
        <v>457</v>
      </c>
      <c r="D517" s="62"/>
      <c r="E517" s="85"/>
      <c r="F517" s="62"/>
      <c r="G517" s="62"/>
      <c r="H517" s="62"/>
      <c r="I517" s="62"/>
      <c r="J517" s="66"/>
      <c r="K517" s="67"/>
      <c r="L517" s="68"/>
      <c r="M517" s="69"/>
      <c r="N517" s="70"/>
      <c r="O517" s="71"/>
      <c r="P517" s="72">
        <f t="shared" ref="P517:P580" si="41">J517+K517*$K$2+L517*$L$2</f>
        <v>0</v>
      </c>
      <c r="Q517" s="72">
        <f t="shared" ref="Q517:Q580" si="42">P517*H517</f>
        <v>0</v>
      </c>
      <c r="R517" s="72">
        <f t="shared" ref="R517:R580" si="43">IF((M517+N517+O517)=0,ROUND((J517+K517*$K$2+L517*$L$2)*$M$2/(1+T517),0),ROUNDUP((M517+N517*$K$2+O517*$L$2)/(1+T517),0))</f>
        <v>0</v>
      </c>
      <c r="S517" s="72">
        <f t="shared" ref="S517:S580" si="44">R517*H517</f>
        <v>0</v>
      </c>
      <c r="T517" s="73">
        <v>0.18</v>
      </c>
      <c r="V517" s="164"/>
    </row>
    <row r="518" spans="2:23" s="74" customFormat="1" ht="15">
      <c r="B518" s="169"/>
      <c r="C518" s="85" t="s">
        <v>301</v>
      </c>
      <c r="D518" s="85"/>
      <c r="E518" s="85"/>
      <c r="F518" s="62"/>
      <c r="G518" s="62"/>
      <c r="H518" s="62"/>
      <c r="I518" s="85"/>
      <c r="J518" s="66"/>
      <c r="K518" s="67"/>
      <c r="L518" s="68"/>
      <c r="M518" s="69"/>
      <c r="N518" s="70"/>
      <c r="O518" s="71"/>
      <c r="P518" s="72">
        <f t="shared" si="41"/>
        <v>0</v>
      </c>
      <c r="Q518" s="72">
        <f t="shared" si="42"/>
        <v>0</v>
      </c>
      <c r="R518" s="72">
        <f t="shared" si="43"/>
        <v>0</v>
      </c>
      <c r="S518" s="72">
        <f t="shared" si="44"/>
        <v>0</v>
      </c>
      <c r="T518" s="73">
        <v>0.18</v>
      </c>
      <c r="V518" s="164"/>
    </row>
    <row r="519" spans="2:23" s="74" customFormat="1" ht="30">
      <c r="B519" s="169" t="s">
        <v>1481</v>
      </c>
      <c r="C519" s="86" t="s">
        <v>303</v>
      </c>
      <c r="D519" s="85" t="s">
        <v>304</v>
      </c>
      <c r="E519" s="85" t="s">
        <v>1808</v>
      </c>
      <c r="F519" s="62" t="s">
        <v>1359</v>
      </c>
      <c r="G519" s="62"/>
      <c r="H519" s="62" t="s">
        <v>914</v>
      </c>
      <c r="I519" s="85" t="s">
        <v>1808</v>
      </c>
      <c r="J519" s="66">
        <f>M519*0.83</f>
        <v>29972.129999999997</v>
      </c>
      <c r="K519" s="67"/>
      <c r="L519" s="68"/>
      <c r="M519" s="69">
        <v>36111</v>
      </c>
      <c r="N519" s="70"/>
      <c r="O519" s="71"/>
      <c r="P519" s="72">
        <f t="shared" si="41"/>
        <v>29972.129999999997</v>
      </c>
      <c r="Q519" s="72">
        <f t="shared" si="42"/>
        <v>119888.51999999999</v>
      </c>
      <c r="R519" s="72">
        <f t="shared" si="43"/>
        <v>30603</v>
      </c>
      <c r="S519" s="72">
        <f t="shared" si="44"/>
        <v>122412</v>
      </c>
      <c r="T519" s="73">
        <v>0.18</v>
      </c>
      <c r="U519" s="165" t="s">
        <v>287</v>
      </c>
      <c r="V519" s="164"/>
    </row>
    <row r="520" spans="2:23" s="74" customFormat="1" ht="28.5">
      <c r="B520" s="169" t="s">
        <v>1449</v>
      </c>
      <c r="C520" s="87" t="s">
        <v>306</v>
      </c>
      <c r="D520" s="62" t="s">
        <v>702</v>
      </c>
      <c r="E520" s="85" t="s">
        <v>307</v>
      </c>
      <c r="F520" s="62" t="s">
        <v>891</v>
      </c>
      <c r="G520" s="62"/>
      <c r="H520" s="62" t="s">
        <v>1988</v>
      </c>
      <c r="I520" s="85" t="s">
        <v>296</v>
      </c>
      <c r="J520" s="66">
        <v>2590</v>
      </c>
      <c r="K520" s="67"/>
      <c r="L520" s="68"/>
      <c r="M520" s="69">
        <v>4710</v>
      </c>
      <c r="N520" s="70"/>
      <c r="O520" s="71"/>
      <c r="P520" s="72">
        <f t="shared" si="41"/>
        <v>2590</v>
      </c>
      <c r="Q520" s="72">
        <f t="shared" si="42"/>
        <v>15540</v>
      </c>
      <c r="R520" s="72">
        <f t="shared" si="43"/>
        <v>3992</v>
      </c>
      <c r="S520" s="72">
        <f t="shared" si="44"/>
        <v>23952</v>
      </c>
      <c r="T520" s="73">
        <v>0.18</v>
      </c>
      <c r="V520" s="164" t="s">
        <v>286</v>
      </c>
    </row>
    <row r="521" spans="2:23" s="74" customFormat="1" ht="15">
      <c r="B521" s="169" t="s">
        <v>1450</v>
      </c>
      <c r="C521" s="87" t="s">
        <v>312</v>
      </c>
      <c r="D521" s="62" t="s">
        <v>313</v>
      </c>
      <c r="E521" s="62" t="s">
        <v>307</v>
      </c>
      <c r="F521" s="62" t="s">
        <v>891</v>
      </c>
      <c r="G521" s="62"/>
      <c r="H521" s="62" t="s">
        <v>1941</v>
      </c>
      <c r="I521" s="85" t="s">
        <v>296</v>
      </c>
      <c r="J521" s="66">
        <v>135</v>
      </c>
      <c r="K521" s="67"/>
      <c r="L521" s="68"/>
      <c r="M521" s="69">
        <v>246</v>
      </c>
      <c r="N521" s="70"/>
      <c r="O521" s="71"/>
      <c r="P521" s="72">
        <f t="shared" si="41"/>
        <v>135</v>
      </c>
      <c r="Q521" s="72">
        <f t="shared" si="42"/>
        <v>4050</v>
      </c>
      <c r="R521" s="72">
        <f t="shared" si="43"/>
        <v>209</v>
      </c>
      <c r="S521" s="72">
        <f t="shared" si="44"/>
        <v>6270</v>
      </c>
      <c r="T521" s="73">
        <v>0.18</v>
      </c>
      <c r="V521" s="164" t="s">
        <v>286</v>
      </c>
    </row>
    <row r="522" spans="2:23" s="74" customFormat="1" ht="15">
      <c r="B522" s="169" t="s">
        <v>1451</v>
      </c>
      <c r="C522" s="87" t="s">
        <v>315</v>
      </c>
      <c r="D522" s="62" t="s">
        <v>719</v>
      </c>
      <c r="E522" s="85" t="s">
        <v>307</v>
      </c>
      <c r="F522" s="62" t="s">
        <v>891</v>
      </c>
      <c r="G522" s="62"/>
      <c r="H522" s="62" t="s">
        <v>1974</v>
      </c>
      <c r="I522" s="85" t="s">
        <v>296</v>
      </c>
      <c r="J522" s="66">
        <v>105</v>
      </c>
      <c r="K522" s="67"/>
      <c r="L522" s="68"/>
      <c r="M522" s="69">
        <v>191</v>
      </c>
      <c r="N522" s="70"/>
      <c r="O522" s="71"/>
      <c r="P522" s="72">
        <f t="shared" si="41"/>
        <v>105</v>
      </c>
      <c r="Q522" s="72">
        <f t="shared" si="42"/>
        <v>8400</v>
      </c>
      <c r="R522" s="72">
        <f t="shared" si="43"/>
        <v>162</v>
      </c>
      <c r="S522" s="72">
        <f t="shared" si="44"/>
        <v>12960</v>
      </c>
      <c r="T522" s="73">
        <v>0.18</v>
      </c>
      <c r="V522" s="164" t="s">
        <v>286</v>
      </c>
      <c r="W522" s="74">
        <v>551</v>
      </c>
    </row>
    <row r="523" spans="2:23" s="74" customFormat="1" ht="15">
      <c r="B523" s="169" t="s">
        <v>1452</v>
      </c>
      <c r="C523" s="87" t="s">
        <v>317</v>
      </c>
      <c r="D523" s="62" t="s">
        <v>717</v>
      </c>
      <c r="E523" s="85" t="s">
        <v>307</v>
      </c>
      <c r="F523" s="62" t="s">
        <v>891</v>
      </c>
      <c r="G523" s="62"/>
      <c r="H523" s="62" t="s">
        <v>1974</v>
      </c>
      <c r="I523" s="85" t="s">
        <v>296</v>
      </c>
      <c r="J523" s="66">
        <v>65</v>
      </c>
      <c r="K523" s="67"/>
      <c r="L523" s="68"/>
      <c r="M523" s="69">
        <v>120</v>
      </c>
      <c r="N523" s="70"/>
      <c r="O523" s="71"/>
      <c r="P523" s="72">
        <f t="shared" si="41"/>
        <v>65</v>
      </c>
      <c r="Q523" s="72">
        <f t="shared" si="42"/>
        <v>5200</v>
      </c>
      <c r="R523" s="72">
        <f t="shared" si="43"/>
        <v>102</v>
      </c>
      <c r="S523" s="72">
        <f t="shared" si="44"/>
        <v>8160</v>
      </c>
      <c r="T523" s="73">
        <v>0.18</v>
      </c>
      <c r="V523" s="164" t="s">
        <v>286</v>
      </c>
    </row>
    <row r="524" spans="2:23" s="74" customFormat="1" ht="15">
      <c r="B524" s="169" t="s">
        <v>1453</v>
      </c>
      <c r="C524" s="87" t="s">
        <v>309</v>
      </c>
      <c r="D524" s="62" t="s">
        <v>310</v>
      </c>
      <c r="E524" s="85" t="s">
        <v>307</v>
      </c>
      <c r="F524" s="62" t="s">
        <v>891</v>
      </c>
      <c r="G524" s="62"/>
      <c r="H524" s="62" t="s">
        <v>1862</v>
      </c>
      <c r="I524" s="85" t="s">
        <v>296</v>
      </c>
      <c r="J524" s="66">
        <v>215</v>
      </c>
      <c r="K524" s="67"/>
      <c r="L524" s="68"/>
      <c r="M524" s="69">
        <v>391</v>
      </c>
      <c r="N524" s="70"/>
      <c r="O524" s="71"/>
      <c r="P524" s="72">
        <f t="shared" si="41"/>
        <v>215</v>
      </c>
      <c r="Q524" s="72">
        <f t="shared" si="42"/>
        <v>215</v>
      </c>
      <c r="R524" s="72">
        <f t="shared" si="43"/>
        <v>332</v>
      </c>
      <c r="S524" s="72">
        <f t="shared" si="44"/>
        <v>332</v>
      </c>
      <c r="T524" s="73">
        <v>0.18</v>
      </c>
      <c r="V524" s="164" t="s">
        <v>286</v>
      </c>
    </row>
    <row r="525" spans="2:23" s="74" customFormat="1" ht="15">
      <c r="B525" s="169" t="s">
        <v>1454</v>
      </c>
      <c r="C525" s="87" t="s">
        <v>319</v>
      </c>
      <c r="D525" s="62" t="s">
        <v>320</v>
      </c>
      <c r="E525" s="62" t="s">
        <v>307</v>
      </c>
      <c r="F525" s="62" t="s">
        <v>891</v>
      </c>
      <c r="G525" s="62"/>
      <c r="H525" s="62" t="s">
        <v>466</v>
      </c>
      <c r="I525" s="85" t="s">
        <v>296</v>
      </c>
      <c r="J525" s="66">
        <v>93</v>
      </c>
      <c r="K525" s="67"/>
      <c r="L525" s="68"/>
      <c r="M525" s="69">
        <v>170</v>
      </c>
      <c r="N525" s="70"/>
      <c r="O525" s="71"/>
      <c r="P525" s="72">
        <f t="shared" si="41"/>
        <v>93</v>
      </c>
      <c r="Q525" s="72">
        <f t="shared" si="42"/>
        <v>2232</v>
      </c>
      <c r="R525" s="72">
        <f t="shared" si="43"/>
        <v>145</v>
      </c>
      <c r="S525" s="72">
        <f t="shared" si="44"/>
        <v>3480</v>
      </c>
      <c r="T525" s="73">
        <v>0.18</v>
      </c>
      <c r="V525" s="164" t="s">
        <v>286</v>
      </c>
    </row>
    <row r="526" spans="2:23" s="74" customFormat="1" ht="28.5">
      <c r="B526" s="169" t="s">
        <v>1455</v>
      </c>
      <c r="C526" s="87" t="s">
        <v>322</v>
      </c>
      <c r="D526" s="62" t="s">
        <v>323</v>
      </c>
      <c r="E526" s="62" t="s">
        <v>307</v>
      </c>
      <c r="F526" s="62" t="s">
        <v>891</v>
      </c>
      <c r="G526" s="62"/>
      <c r="H526" s="62" t="s">
        <v>1983</v>
      </c>
      <c r="I526" s="85" t="s">
        <v>296</v>
      </c>
      <c r="J526" s="66">
        <v>98</v>
      </c>
      <c r="K526" s="67"/>
      <c r="L526" s="68"/>
      <c r="M526" s="69">
        <v>179</v>
      </c>
      <c r="N526" s="70"/>
      <c r="O526" s="71"/>
      <c r="P526" s="72">
        <f t="shared" si="41"/>
        <v>98</v>
      </c>
      <c r="Q526" s="72">
        <f t="shared" si="42"/>
        <v>4704</v>
      </c>
      <c r="R526" s="72">
        <f t="shared" si="43"/>
        <v>152</v>
      </c>
      <c r="S526" s="72">
        <f t="shared" si="44"/>
        <v>7296</v>
      </c>
      <c r="T526" s="73">
        <v>0.18</v>
      </c>
      <c r="V526" s="164" t="s">
        <v>289</v>
      </c>
    </row>
    <row r="527" spans="2:23" s="74" customFormat="1" ht="15">
      <c r="B527" s="168" t="s">
        <v>1456</v>
      </c>
      <c r="C527" s="86" t="s">
        <v>325</v>
      </c>
      <c r="D527" s="62" t="s">
        <v>326</v>
      </c>
      <c r="E527" s="85" t="s">
        <v>307</v>
      </c>
      <c r="F527" s="85" t="s">
        <v>891</v>
      </c>
      <c r="G527" s="85"/>
      <c r="H527" s="85" t="s">
        <v>466</v>
      </c>
      <c r="I527" s="85" t="s">
        <v>296</v>
      </c>
      <c r="J527" s="66">
        <v>22</v>
      </c>
      <c r="K527" s="67"/>
      <c r="L527" s="68"/>
      <c r="M527" s="69">
        <v>40</v>
      </c>
      <c r="N527" s="70"/>
      <c r="O527" s="71"/>
      <c r="P527" s="72">
        <f t="shared" si="41"/>
        <v>22</v>
      </c>
      <c r="Q527" s="72">
        <f t="shared" si="42"/>
        <v>528</v>
      </c>
      <c r="R527" s="72">
        <f t="shared" si="43"/>
        <v>34</v>
      </c>
      <c r="S527" s="72">
        <f t="shared" si="44"/>
        <v>816</v>
      </c>
      <c r="T527" s="73">
        <v>0.18</v>
      </c>
      <c r="V527" s="164" t="s">
        <v>289</v>
      </c>
    </row>
    <row r="528" spans="2:23" s="74" customFormat="1" ht="15">
      <c r="B528" s="169"/>
      <c r="C528" s="62" t="s">
        <v>396</v>
      </c>
      <c r="D528" s="62"/>
      <c r="E528" s="85"/>
      <c r="F528" s="62"/>
      <c r="G528" s="62"/>
      <c r="H528" s="62"/>
      <c r="I528" s="62"/>
      <c r="J528" s="66"/>
      <c r="K528" s="67"/>
      <c r="L528" s="68"/>
      <c r="M528" s="69"/>
      <c r="N528" s="70"/>
      <c r="O528" s="71"/>
      <c r="P528" s="72">
        <f t="shared" si="41"/>
        <v>0</v>
      </c>
      <c r="Q528" s="72">
        <f t="shared" si="42"/>
        <v>0</v>
      </c>
      <c r="R528" s="72">
        <f t="shared" si="43"/>
        <v>0</v>
      </c>
      <c r="S528" s="72">
        <f t="shared" si="44"/>
        <v>0</v>
      </c>
      <c r="T528" s="73">
        <v>0.18</v>
      </c>
      <c r="V528" s="164"/>
    </row>
    <row r="529" spans="2:23" s="74" customFormat="1" ht="15">
      <c r="B529" s="169" t="s">
        <v>1457</v>
      </c>
      <c r="C529" s="87" t="s">
        <v>397</v>
      </c>
      <c r="D529" s="62" t="s">
        <v>398</v>
      </c>
      <c r="E529" s="85" t="s">
        <v>573</v>
      </c>
      <c r="F529" s="62" t="s">
        <v>916</v>
      </c>
      <c r="G529" s="62"/>
      <c r="H529" s="62" t="s">
        <v>1862</v>
      </c>
      <c r="I529" s="62" t="s">
        <v>1706</v>
      </c>
      <c r="J529" s="66">
        <v>23780</v>
      </c>
      <c r="K529" s="67"/>
      <c r="L529" s="68"/>
      <c r="M529" s="69">
        <v>29000</v>
      </c>
      <c r="N529" s="70"/>
      <c r="O529" s="71"/>
      <c r="P529" s="72">
        <f t="shared" si="41"/>
        <v>23780</v>
      </c>
      <c r="Q529" s="72">
        <f t="shared" si="42"/>
        <v>23780</v>
      </c>
      <c r="R529" s="72">
        <f t="shared" si="43"/>
        <v>24577</v>
      </c>
      <c r="S529" s="72">
        <f t="shared" si="44"/>
        <v>24577</v>
      </c>
      <c r="T529" s="73">
        <v>0.18</v>
      </c>
      <c r="U529" s="164" t="s">
        <v>291</v>
      </c>
      <c r="V529" s="164"/>
    </row>
    <row r="530" spans="2:23" s="74" customFormat="1" ht="15">
      <c r="B530" s="169" t="s">
        <v>1458</v>
      </c>
      <c r="C530" s="87" t="s">
        <v>345</v>
      </c>
      <c r="D530" s="62" t="s">
        <v>346</v>
      </c>
      <c r="E530" s="85" t="s">
        <v>573</v>
      </c>
      <c r="F530" s="62" t="s">
        <v>891</v>
      </c>
      <c r="G530" s="62"/>
      <c r="H530" s="62" t="s">
        <v>1862</v>
      </c>
      <c r="I530" s="62" t="s">
        <v>1706</v>
      </c>
      <c r="J530" s="66">
        <v>811.8</v>
      </c>
      <c r="K530" s="67"/>
      <c r="L530" s="68"/>
      <c r="M530" s="69">
        <v>990</v>
      </c>
      <c r="N530" s="70"/>
      <c r="O530" s="71"/>
      <c r="P530" s="72">
        <f t="shared" si="41"/>
        <v>811.8</v>
      </c>
      <c r="Q530" s="72">
        <f t="shared" si="42"/>
        <v>811.8</v>
      </c>
      <c r="R530" s="72">
        <f t="shared" si="43"/>
        <v>839</v>
      </c>
      <c r="S530" s="72">
        <f t="shared" si="44"/>
        <v>839</v>
      </c>
      <c r="T530" s="73">
        <v>0.18</v>
      </c>
      <c r="U530" s="164" t="s">
        <v>287</v>
      </c>
      <c r="V530" s="164"/>
    </row>
    <row r="531" spans="2:23" s="74" customFormat="1" ht="15">
      <c r="B531" s="169" t="s">
        <v>1459</v>
      </c>
      <c r="C531" s="87" t="s">
        <v>399</v>
      </c>
      <c r="D531" s="62" t="s">
        <v>400</v>
      </c>
      <c r="E531" s="85" t="s">
        <v>573</v>
      </c>
      <c r="F531" s="62" t="s">
        <v>891</v>
      </c>
      <c r="G531" s="62"/>
      <c r="H531" s="62" t="s">
        <v>1862</v>
      </c>
      <c r="I531" s="62" t="s">
        <v>1706</v>
      </c>
      <c r="J531" s="66">
        <v>1385.8</v>
      </c>
      <c r="K531" s="67"/>
      <c r="L531" s="68"/>
      <c r="M531" s="69">
        <v>1690</v>
      </c>
      <c r="N531" s="70"/>
      <c r="O531" s="71"/>
      <c r="P531" s="72">
        <f t="shared" si="41"/>
        <v>1385.8</v>
      </c>
      <c r="Q531" s="72">
        <f t="shared" si="42"/>
        <v>1385.8</v>
      </c>
      <c r="R531" s="72">
        <f t="shared" si="43"/>
        <v>1433</v>
      </c>
      <c r="S531" s="72">
        <f t="shared" si="44"/>
        <v>1433</v>
      </c>
      <c r="T531" s="73">
        <v>0.18</v>
      </c>
      <c r="U531" s="164" t="s">
        <v>287</v>
      </c>
      <c r="V531" s="165"/>
    </row>
    <row r="532" spans="2:23" s="74" customFormat="1" ht="15">
      <c r="B532" s="169" t="s">
        <v>1460</v>
      </c>
      <c r="C532" s="87" t="s">
        <v>401</v>
      </c>
      <c r="D532" s="62" t="s">
        <v>402</v>
      </c>
      <c r="E532" s="85" t="s">
        <v>573</v>
      </c>
      <c r="F532" s="62" t="s">
        <v>891</v>
      </c>
      <c r="G532" s="62"/>
      <c r="H532" s="62" t="s">
        <v>1880</v>
      </c>
      <c r="I532" s="62" t="s">
        <v>1706</v>
      </c>
      <c r="J532" s="66">
        <v>344.4</v>
      </c>
      <c r="K532" s="67"/>
      <c r="L532" s="68"/>
      <c r="M532" s="69">
        <v>420</v>
      </c>
      <c r="N532" s="70"/>
      <c r="O532" s="71"/>
      <c r="P532" s="72">
        <f t="shared" si="41"/>
        <v>344.4</v>
      </c>
      <c r="Q532" s="72">
        <f t="shared" si="42"/>
        <v>3099.6</v>
      </c>
      <c r="R532" s="72">
        <f t="shared" si="43"/>
        <v>356</v>
      </c>
      <c r="S532" s="72">
        <f t="shared" si="44"/>
        <v>3204</v>
      </c>
      <c r="T532" s="73">
        <v>0.18</v>
      </c>
      <c r="U532" s="164" t="s">
        <v>287</v>
      </c>
      <c r="V532" s="164"/>
    </row>
    <row r="533" spans="2:23" s="74" customFormat="1" ht="15">
      <c r="B533" s="169" t="s">
        <v>1461</v>
      </c>
      <c r="C533" s="87" t="s">
        <v>403</v>
      </c>
      <c r="D533" s="62" t="s">
        <v>687</v>
      </c>
      <c r="E533" s="85" t="s">
        <v>573</v>
      </c>
      <c r="F533" s="62" t="s">
        <v>891</v>
      </c>
      <c r="G533" s="62"/>
      <c r="H533" s="62" t="s">
        <v>1862</v>
      </c>
      <c r="I533" s="62" t="s">
        <v>1706</v>
      </c>
      <c r="J533" s="66">
        <v>844.6</v>
      </c>
      <c r="K533" s="67"/>
      <c r="L533" s="68"/>
      <c r="M533" s="69">
        <v>1030</v>
      </c>
      <c r="N533" s="70"/>
      <c r="O533" s="71"/>
      <c r="P533" s="72">
        <f t="shared" si="41"/>
        <v>844.6</v>
      </c>
      <c r="Q533" s="72">
        <f t="shared" si="42"/>
        <v>844.6</v>
      </c>
      <c r="R533" s="72">
        <f t="shared" si="43"/>
        <v>873</v>
      </c>
      <c r="S533" s="72">
        <f t="shared" si="44"/>
        <v>873</v>
      </c>
      <c r="T533" s="73">
        <v>0.18</v>
      </c>
      <c r="U533" s="164" t="s">
        <v>287</v>
      </c>
      <c r="V533" s="165"/>
    </row>
    <row r="534" spans="2:23" s="74" customFormat="1" ht="28.5">
      <c r="B534" s="169" t="s">
        <v>1463</v>
      </c>
      <c r="C534" s="87" t="s">
        <v>404</v>
      </c>
      <c r="D534" s="62" t="s">
        <v>689</v>
      </c>
      <c r="E534" s="85" t="s">
        <v>573</v>
      </c>
      <c r="F534" s="62" t="s">
        <v>891</v>
      </c>
      <c r="G534" s="62"/>
      <c r="H534" s="62" t="s">
        <v>1862</v>
      </c>
      <c r="I534" s="62" t="s">
        <v>1706</v>
      </c>
      <c r="J534" s="66">
        <v>410</v>
      </c>
      <c r="K534" s="67"/>
      <c r="L534" s="68"/>
      <c r="M534" s="69">
        <v>500</v>
      </c>
      <c r="N534" s="70"/>
      <c r="O534" s="71"/>
      <c r="P534" s="72">
        <f t="shared" si="41"/>
        <v>410</v>
      </c>
      <c r="Q534" s="72">
        <f t="shared" si="42"/>
        <v>410</v>
      </c>
      <c r="R534" s="72">
        <f t="shared" si="43"/>
        <v>424</v>
      </c>
      <c r="S534" s="72">
        <f t="shared" si="44"/>
        <v>424</v>
      </c>
      <c r="T534" s="73">
        <v>0.18</v>
      </c>
      <c r="U534" s="164" t="s">
        <v>291</v>
      </c>
      <c r="V534" s="165"/>
    </row>
    <row r="535" spans="2:23" s="74" customFormat="1" ht="30">
      <c r="B535" s="169" t="s">
        <v>1464</v>
      </c>
      <c r="C535" s="87" t="s">
        <v>475</v>
      </c>
      <c r="D535" s="62" t="s">
        <v>476</v>
      </c>
      <c r="E535" s="85" t="s">
        <v>477</v>
      </c>
      <c r="F535" s="62" t="s">
        <v>891</v>
      </c>
      <c r="G535" s="62"/>
      <c r="H535" s="62" t="s">
        <v>1862</v>
      </c>
      <c r="I535" s="62" t="s">
        <v>1744</v>
      </c>
      <c r="J535" s="66">
        <v>13966.84</v>
      </c>
      <c r="K535" s="67"/>
      <c r="L535" s="68"/>
      <c r="M535" s="69">
        <v>18250</v>
      </c>
      <c r="N535" s="70"/>
      <c r="O535" s="71"/>
      <c r="P535" s="72">
        <f t="shared" si="41"/>
        <v>13966.84</v>
      </c>
      <c r="Q535" s="72">
        <f t="shared" si="42"/>
        <v>13966.84</v>
      </c>
      <c r="R535" s="72">
        <f t="shared" si="43"/>
        <v>15467</v>
      </c>
      <c r="S535" s="72">
        <f t="shared" si="44"/>
        <v>15467</v>
      </c>
      <c r="T535" s="73">
        <v>0.18</v>
      </c>
      <c r="U535" s="74" t="s">
        <v>287</v>
      </c>
      <c r="V535" s="164"/>
    </row>
    <row r="536" spans="2:23" s="74" customFormat="1" ht="15">
      <c r="B536" s="169"/>
      <c r="C536" s="62" t="s">
        <v>649</v>
      </c>
      <c r="D536" s="62"/>
      <c r="E536" s="85"/>
      <c r="F536" s="62"/>
      <c r="G536" s="62"/>
      <c r="H536" s="62"/>
      <c r="I536" s="62"/>
      <c r="J536" s="66"/>
      <c r="K536" s="67"/>
      <c r="L536" s="68"/>
      <c r="M536" s="69"/>
      <c r="N536" s="70"/>
      <c r="O536" s="71"/>
      <c r="P536" s="72">
        <f t="shared" si="41"/>
        <v>0</v>
      </c>
      <c r="Q536" s="72">
        <f t="shared" si="42"/>
        <v>0</v>
      </c>
      <c r="R536" s="72">
        <f t="shared" si="43"/>
        <v>0</v>
      </c>
      <c r="S536" s="72">
        <f t="shared" si="44"/>
        <v>0</v>
      </c>
      <c r="T536" s="73">
        <v>0.18</v>
      </c>
      <c r="V536" s="165"/>
    </row>
    <row r="537" spans="2:23" s="74" customFormat="1" ht="28.5">
      <c r="B537" s="169" t="s">
        <v>1466</v>
      </c>
      <c r="C537" s="87" t="s">
        <v>370</v>
      </c>
      <c r="D537" s="62" t="s">
        <v>371</v>
      </c>
      <c r="E537" s="85" t="s">
        <v>1261</v>
      </c>
      <c r="F537" s="62" t="s">
        <v>891</v>
      </c>
      <c r="G537" s="62"/>
      <c r="H537" s="62" t="s">
        <v>1983</v>
      </c>
      <c r="I537" s="62" t="s">
        <v>907</v>
      </c>
      <c r="J537" s="66">
        <f>M537*0.743</f>
        <v>1.6717500000000001</v>
      </c>
      <c r="K537" s="67"/>
      <c r="L537" s="68"/>
      <c r="M537" s="69">
        <v>2.25</v>
      </c>
      <c r="N537" s="70"/>
      <c r="O537" s="71"/>
      <c r="P537" s="72">
        <f t="shared" si="41"/>
        <v>1.6717500000000001</v>
      </c>
      <c r="Q537" s="72">
        <f t="shared" si="42"/>
        <v>80.244</v>
      </c>
      <c r="R537" s="72">
        <f t="shared" si="43"/>
        <v>2</v>
      </c>
      <c r="S537" s="72">
        <f t="shared" si="44"/>
        <v>96</v>
      </c>
      <c r="T537" s="73">
        <v>0.18</v>
      </c>
      <c r="V537" s="165" t="s">
        <v>289</v>
      </c>
    </row>
    <row r="538" spans="2:23" s="74" customFormat="1" ht="28.5">
      <c r="B538" s="169" t="s">
        <v>1467</v>
      </c>
      <c r="C538" s="87" t="s">
        <v>375</v>
      </c>
      <c r="D538" s="62" t="s">
        <v>478</v>
      </c>
      <c r="E538" s="85" t="s">
        <v>1261</v>
      </c>
      <c r="F538" s="62" t="s">
        <v>1805</v>
      </c>
      <c r="G538" s="62"/>
      <c r="H538" s="62" t="s">
        <v>484</v>
      </c>
      <c r="I538" s="62" t="s">
        <v>907</v>
      </c>
      <c r="J538" s="66">
        <f>M538*0.743</f>
        <v>6.9693400000000008</v>
      </c>
      <c r="K538" s="67"/>
      <c r="L538" s="68"/>
      <c r="M538" s="69">
        <v>9.3800000000000008</v>
      </c>
      <c r="N538" s="70"/>
      <c r="O538" s="71"/>
      <c r="P538" s="72">
        <f t="shared" si="41"/>
        <v>6.9693400000000008</v>
      </c>
      <c r="Q538" s="72">
        <f t="shared" si="42"/>
        <v>11150.944000000001</v>
      </c>
      <c r="R538" s="72">
        <f t="shared" si="43"/>
        <v>8</v>
      </c>
      <c r="S538" s="72">
        <f t="shared" si="44"/>
        <v>12800</v>
      </c>
      <c r="T538" s="73">
        <v>0.18</v>
      </c>
      <c r="V538" s="165" t="s">
        <v>289</v>
      </c>
    </row>
    <row r="539" spans="2:23" s="74" customFormat="1" ht="15">
      <c r="B539" s="169" t="s">
        <v>1468</v>
      </c>
      <c r="C539" s="86" t="s">
        <v>377</v>
      </c>
      <c r="D539" s="62">
        <v>51020</v>
      </c>
      <c r="E539" s="85" t="s">
        <v>1261</v>
      </c>
      <c r="F539" s="62" t="s">
        <v>891</v>
      </c>
      <c r="G539" s="62"/>
      <c r="H539" s="62" t="s">
        <v>534</v>
      </c>
      <c r="I539" s="62" t="s">
        <v>907</v>
      </c>
      <c r="J539" s="66">
        <f>M539*0.743</f>
        <v>1.6197400000000002</v>
      </c>
      <c r="K539" s="67"/>
      <c r="L539" s="68"/>
      <c r="M539" s="69">
        <v>2.1800000000000002</v>
      </c>
      <c r="N539" s="70"/>
      <c r="O539" s="71"/>
      <c r="P539" s="72">
        <f t="shared" si="41"/>
        <v>1.6197400000000002</v>
      </c>
      <c r="Q539" s="72">
        <f t="shared" si="42"/>
        <v>5183.1680000000006</v>
      </c>
      <c r="R539" s="72">
        <f t="shared" si="43"/>
        <v>2</v>
      </c>
      <c r="S539" s="72">
        <f t="shared" si="44"/>
        <v>6400</v>
      </c>
      <c r="T539" s="73">
        <v>0.18</v>
      </c>
      <c r="V539" s="165" t="s">
        <v>289</v>
      </c>
    </row>
    <row r="540" spans="2:23" s="74" customFormat="1" ht="15">
      <c r="B540" s="169" t="s">
        <v>1469</v>
      </c>
      <c r="C540" s="86" t="s">
        <v>379</v>
      </c>
      <c r="D540" s="85" t="s">
        <v>299</v>
      </c>
      <c r="E540" s="85" t="s">
        <v>1261</v>
      </c>
      <c r="F540" s="62" t="s">
        <v>891</v>
      </c>
      <c r="G540" s="62"/>
      <c r="H540" s="62" t="s">
        <v>466</v>
      </c>
      <c r="I540" s="62" t="s">
        <v>907</v>
      </c>
      <c r="J540" s="66">
        <f>M540*0.743</f>
        <v>37.878139999999995</v>
      </c>
      <c r="K540" s="67"/>
      <c r="L540" s="68"/>
      <c r="M540" s="69">
        <v>50.98</v>
      </c>
      <c r="N540" s="70"/>
      <c r="O540" s="71"/>
      <c r="P540" s="72">
        <f t="shared" si="41"/>
        <v>37.878139999999995</v>
      </c>
      <c r="Q540" s="72">
        <f t="shared" si="42"/>
        <v>909.07535999999982</v>
      </c>
      <c r="R540" s="72">
        <f t="shared" si="43"/>
        <v>44</v>
      </c>
      <c r="S540" s="72">
        <f t="shared" si="44"/>
        <v>1056</v>
      </c>
      <c r="T540" s="73">
        <v>0.18</v>
      </c>
      <c r="V540" s="165" t="s">
        <v>289</v>
      </c>
    </row>
    <row r="541" spans="2:23" s="74" customFormat="1" ht="15">
      <c r="B541" s="169" t="s">
        <v>1470</v>
      </c>
      <c r="C541" s="87" t="s">
        <v>381</v>
      </c>
      <c r="D541" s="62" t="s">
        <v>382</v>
      </c>
      <c r="E541" s="85" t="s">
        <v>383</v>
      </c>
      <c r="F541" s="62" t="s">
        <v>912</v>
      </c>
      <c r="G541" s="62"/>
      <c r="H541" s="62" t="s">
        <v>1862</v>
      </c>
      <c r="I541" s="62" t="s">
        <v>1735</v>
      </c>
      <c r="J541" s="66">
        <v>114.49</v>
      </c>
      <c r="K541" s="67"/>
      <c r="L541" s="68"/>
      <c r="M541" s="69"/>
      <c r="N541" s="70"/>
      <c r="O541" s="71"/>
      <c r="P541" s="72">
        <f t="shared" si="41"/>
        <v>114.49</v>
      </c>
      <c r="Q541" s="72">
        <f t="shared" si="42"/>
        <v>114.49</v>
      </c>
      <c r="R541" s="72">
        <f t="shared" si="43"/>
        <v>126</v>
      </c>
      <c r="S541" s="72">
        <f t="shared" si="44"/>
        <v>126</v>
      </c>
      <c r="T541" s="73">
        <v>0.18</v>
      </c>
      <c r="U541" s="165" t="s">
        <v>288</v>
      </c>
      <c r="V541" s="164"/>
    </row>
    <row r="542" spans="2:23" s="74" customFormat="1" ht="15">
      <c r="B542" s="169" t="s">
        <v>1471</v>
      </c>
      <c r="C542" s="87" t="s">
        <v>386</v>
      </c>
      <c r="D542" s="62" t="s">
        <v>387</v>
      </c>
      <c r="E542" s="62" t="s">
        <v>383</v>
      </c>
      <c r="F542" s="62" t="s">
        <v>912</v>
      </c>
      <c r="G542" s="62"/>
      <c r="H542" s="62" t="s">
        <v>1862</v>
      </c>
      <c r="I542" s="62" t="s">
        <v>1735</v>
      </c>
      <c r="J542" s="66">
        <v>74.42</v>
      </c>
      <c r="K542" s="67"/>
      <c r="L542" s="68"/>
      <c r="M542" s="69"/>
      <c r="N542" s="70"/>
      <c r="O542" s="71"/>
      <c r="P542" s="72">
        <f t="shared" si="41"/>
        <v>74.42</v>
      </c>
      <c r="Q542" s="72">
        <f t="shared" si="42"/>
        <v>74.42</v>
      </c>
      <c r="R542" s="72">
        <f t="shared" si="43"/>
        <v>82</v>
      </c>
      <c r="S542" s="72">
        <f t="shared" si="44"/>
        <v>82</v>
      </c>
      <c r="T542" s="73">
        <v>0.18</v>
      </c>
      <c r="U542" s="165" t="s">
        <v>288</v>
      </c>
      <c r="V542" s="164"/>
    </row>
    <row r="543" spans="2:23" s="74" customFormat="1" ht="15">
      <c r="B543" s="169" t="s">
        <v>1472</v>
      </c>
      <c r="C543" s="87" t="s">
        <v>389</v>
      </c>
      <c r="D543" s="62" t="s">
        <v>390</v>
      </c>
      <c r="E543" s="85" t="s">
        <v>383</v>
      </c>
      <c r="F543" s="62" t="s">
        <v>912</v>
      </c>
      <c r="G543" s="62"/>
      <c r="H543" s="62" t="s">
        <v>1862</v>
      </c>
      <c r="I543" s="62" t="s">
        <v>1735</v>
      </c>
      <c r="J543" s="66">
        <v>54.03</v>
      </c>
      <c r="K543" s="67"/>
      <c r="L543" s="68"/>
      <c r="M543" s="69"/>
      <c r="N543" s="70"/>
      <c r="O543" s="71"/>
      <c r="P543" s="72">
        <f t="shared" si="41"/>
        <v>54.03</v>
      </c>
      <c r="Q543" s="72">
        <f t="shared" si="42"/>
        <v>54.03</v>
      </c>
      <c r="R543" s="72">
        <f t="shared" si="43"/>
        <v>60</v>
      </c>
      <c r="S543" s="72">
        <f t="shared" si="44"/>
        <v>60</v>
      </c>
      <c r="T543" s="73">
        <v>0.18</v>
      </c>
      <c r="U543" s="165" t="s">
        <v>288</v>
      </c>
      <c r="V543" s="164"/>
      <c r="W543" s="74">
        <v>551</v>
      </c>
    </row>
    <row r="544" spans="2:23" s="74" customFormat="1" ht="15">
      <c r="B544" s="169" t="s">
        <v>1473</v>
      </c>
      <c r="C544" s="87" t="s">
        <v>392</v>
      </c>
      <c r="D544" s="62" t="s">
        <v>393</v>
      </c>
      <c r="E544" s="85" t="s">
        <v>394</v>
      </c>
      <c r="F544" s="62" t="s">
        <v>891</v>
      </c>
      <c r="G544" s="62"/>
      <c r="H544" s="62" t="s">
        <v>1862</v>
      </c>
      <c r="I544" s="62" t="s">
        <v>1735</v>
      </c>
      <c r="J544" s="66">
        <v>566.4</v>
      </c>
      <c r="K544" s="67"/>
      <c r="L544" s="68"/>
      <c r="M544" s="69"/>
      <c r="N544" s="70"/>
      <c r="O544" s="71"/>
      <c r="P544" s="72">
        <f t="shared" si="41"/>
        <v>566.4</v>
      </c>
      <c r="Q544" s="72">
        <f t="shared" si="42"/>
        <v>566.4</v>
      </c>
      <c r="R544" s="72">
        <f t="shared" si="43"/>
        <v>624</v>
      </c>
      <c r="S544" s="72">
        <f t="shared" si="44"/>
        <v>624</v>
      </c>
      <c r="T544" s="73">
        <v>0.18</v>
      </c>
      <c r="U544" s="165" t="s">
        <v>288</v>
      </c>
      <c r="V544" s="164"/>
    </row>
    <row r="545" spans="2:22" s="74" customFormat="1" ht="15">
      <c r="B545" s="169"/>
      <c r="C545" s="62" t="s">
        <v>458</v>
      </c>
      <c r="D545" s="62"/>
      <c r="E545" s="85"/>
      <c r="F545" s="62"/>
      <c r="G545" s="62"/>
      <c r="H545" s="62"/>
      <c r="I545" s="62"/>
      <c r="J545" s="66"/>
      <c r="K545" s="67"/>
      <c r="L545" s="68"/>
      <c r="M545" s="69"/>
      <c r="N545" s="70"/>
      <c r="O545" s="71"/>
      <c r="P545" s="72">
        <f t="shared" si="41"/>
        <v>0</v>
      </c>
      <c r="Q545" s="72">
        <f t="shared" si="42"/>
        <v>0</v>
      </c>
      <c r="R545" s="72">
        <f t="shared" si="43"/>
        <v>0</v>
      </c>
      <c r="S545" s="72">
        <f t="shared" si="44"/>
        <v>0</v>
      </c>
      <c r="T545" s="73">
        <v>0.18</v>
      </c>
      <c r="V545" s="165"/>
    </row>
    <row r="546" spans="2:22" s="74" customFormat="1" ht="15">
      <c r="B546" s="169"/>
      <c r="C546" s="62" t="s">
        <v>301</v>
      </c>
      <c r="D546" s="62"/>
      <c r="E546" s="62"/>
      <c r="F546" s="62"/>
      <c r="G546" s="62"/>
      <c r="H546" s="62"/>
      <c r="I546" s="62"/>
      <c r="J546" s="66"/>
      <c r="K546" s="67"/>
      <c r="L546" s="68"/>
      <c r="M546" s="69"/>
      <c r="N546" s="70"/>
      <c r="O546" s="71"/>
      <c r="P546" s="72">
        <f t="shared" si="41"/>
        <v>0</v>
      </c>
      <c r="Q546" s="72">
        <f t="shared" si="42"/>
        <v>0</v>
      </c>
      <c r="R546" s="72">
        <f t="shared" si="43"/>
        <v>0</v>
      </c>
      <c r="S546" s="72">
        <f t="shared" si="44"/>
        <v>0</v>
      </c>
      <c r="T546" s="73">
        <v>0.18</v>
      </c>
      <c r="V546" s="164"/>
    </row>
    <row r="547" spans="2:22" s="74" customFormat="1" ht="28.5">
      <c r="B547" s="169" t="s">
        <v>1448</v>
      </c>
      <c r="C547" s="87" t="s">
        <v>303</v>
      </c>
      <c r="D547" s="62" t="s">
        <v>304</v>
      </c>
      <c r="E547" s="62" t="s">
        <v>1808</v>
      </c>
      <c r="F547" s="62" t="s">
        <v>1359</v>
      </c>
      <c r="G547" s="62"/>
      <c r="H547" s="62" t="s">
        <v>535</v>
      </c>
      <c r="I547" s="85" t="s">
        <v>1808</v>
      </c>
      <c r="J547" s="66">
        <f>M547*0.83</f>
        <v>29972.129999999997</v>
      </c>
      <c r="K547" s="67"/>
      <c r="L547" s="68"/>
      <c r="M547" s="69">
        <v>36111</v>
      </c>
      <c r="N547" s="70"/>
      <c r="O547" s="71"/>
      <c r="P547" s="72">
        <f t="shared" si="41"/>
        <v>29972.129999999997</v>
      </c>
      <c r="Q547" s="72">
        <f t="shared" si="42"/>
        <v>92913.602999999988</v>
      </c>
      <c r="R547" s="72">
        <f t="shared" si="43"/>
        <v>30603</v>
      </c>
      <c r="S547" s="72">
        <f t="shared" si="44"/>
        <v>94869.3</v>
      </c>
      <c r="T547" s="73">
        <v>0.18</v>
      </c>
      <c r="U547" s="165" t="s">
        <v>287</v>
      </c>
      <c r="V547" s="164"/>
    </row>
    <row r="548" spans="2:22" s="74" customFormat="1" ht="30">
      <c r="B548" s="168" t="s">
        <v>1449</v>
      </c>
      <c r="C548" s="86" t="s">
        <v>306</v>
      </c>
      <c r="D548" s="62" t="s">
        <v>702</v>
      </c>
      <c r="E548" s="85" t="s">
        <v>307</v>
      </c>
      <c r="F548" s="85" t="s">
        <v>891</v>
      </c>
      <c r="G548" s="85"/>
      <c r="H548" s="85" t="s">
        <v>1901</v>
      </c>
      <c r="I548" s="85" t="s">
        <v>296</v>
      </c>
      <c r="J548" s="66">
        <v>2590</v>
      </c>
      <c r="K548" s="67"/>
      <c r="L548" s="68"/>
      <c r="M548" s="69">
        <v>4710</v>
      </c>
      <c r="N548" s="70"/>
      <c r="O548" s="71"/>
      <c r="P548" s="72">
        <f t="shared" si="41"/>
        <v>2590</v>
      </c>
      <c r="Q548" s="72">
        <f t="shared" si="42"/>
        <v>5180</v>
      </c>
      <c r="R548" s="72">
        <f t="shared" si="43"/>
        <v>3992</v>
      </c>
      <c r="S548" s="72">
        <f t="shared" si="44"/>
        <v>7984</v>
      </c>
      <c r="T548" s="73">
        <v>0.18</v>
      </c>
      <c r="V548" s="164" t="s">
        <v>286</v>
      </c>
    </row>
    <row r="549" spans="2:22" s="74" customFormat="1" ht="15">
      <c r="B549" s="169" t="s">
        <v>1450</v>
      </c>
      <c r="C549" s="87" t="s">
        <v>312</v>
      </c>
      <c r="D549" s="62" t="s">
        <v>313</v>
      </c>
      <c r="E549" s="85" t="s">
        <v>307</v>
      </c>
      <c r="F549" s="62" t="s">
        <v>891</v>
      </c>
      <c r="G549" s="62"/>
      <c r="H549" s="62" t="s">
        <v>1965</v>
      </c>
      <c r="I549" s="85" t="s">
        <v>296</v>
      </c>
      <c r="J549" s="66">
        <v>135</v>
      </c>
      <c r="K549" s="67"/>
      <c r="L549" s="68"/>
      <c r="M549" s="69">
        <v>246</v>
      </c>
      <c r="N549" s="70"/>
      <c r="O549" s="71"/>
      <c r="P549" s="72">
        <f t="shared" si="41"/>
        <v>135</v>
      </c>
      <c r="Q549" s="72">
        <f t="shared" si="42"/>
        <v>3105</v>
      </c>
      <c r="R549" s="72">
        <f t="shared" si="43"/>
        <v>209</v>
      </c>
      <c r="S549" s="72">
        <f t="shared" si="44"/>
        <v>4807</v>
      </c>
      <c r="T549" s="73">
        <v>0.18</v>
      </c>
      <c r="V549" s="164" t="s">
        <v>286</v>
      </c>
    </row>
    <row r="550" spans="2:22" s="74" customFormat="1" ht="15">
      <c r="B550" s="169" t="s">
        <v>1451</v>
      </c>
      <c r="C550" s="87" t="s">
        <v>315</v>
      </c>
      <c r="D550" s="62" t="s">
        <v>719</v>
      </c>
      <c r="E550" s="85" t="s">
        <v>307</v>
      </c>
      <c r="F550" s="62" t="s">
        <v>891</v>
      </c>
      <c r="G550" s="62"/>
      <c r="H550" s="62" t="s">
        <v>1901</v>
      </c>
      <c r="I550" s="85" t="s">
        <v>296</v>
      </c>
      <c r="J550" s="66">
        <v>105</v>
      </c>
      <c r="K550" s="67"/>
      <c r="L550" s="68"/>
      <c r="M550" s="69">
        <v>191</v>
      </c>
      <c r="N550" s="70"/>
      <c r="O550" s="71"/>
      <c r="P550" s="72">
        <f t="shared" si="41"/>
        <v>105</v>
      </c>
      <c r="Q550" s="72">
        <f t="shared" si="42"/>
        <v>210</v>
      </c>
      <c r="R550" s="72">
        <f t="shared" si="43"/>
        <v>162</v>
      </c>
      <c r="S550" s="72">
        <f t="shared" si="44"/>
        <v>324</v>
      </c>
      <c r="T550" s="73">
        <v>0.18</v>
      </c>
      <c r="V550" s="164" t="s">
        <v>286</v>
      </c>
    </row>
    <row r="551" spans="2:22" s="74" customFormat="1" ht="15">
      <c r="B551" s="169" t="s">
        <v>1452</v>
      </c>
      <c r="C551" s="87" t="s">
        <v>317</v>
      </c>
      <c r="D551" s="62" t="s">
        <v>717</v>
      </c>
      <c r="E551" s="85" t="s">
        <v>307</v>
      </c>
      <c r="F551" s="62" t="s">
        <v>891</v>
      </c>
      <c r="G551" s="62"/>
      <c r="H551" s="62" t="s">
        <v>466</v>
      </c>
      <c r="I551" s="85" t="s">
        <v>296</v>
      </c>
      <c r="J551" s="66">
        <v>65</v>
      </c>
      <c r="K551" s="67"/>
      <c r="L551" s="68"/>
      <c r="M551" s="69">
        <v>120</v>
      </c>
      <c r="N551" s="70"/>
      <c r="O551" s="71"/>
      <c r="P551" s="72">
        <f t="shared" si="41"/>
        <v>65</v>
      </c>
      <c r="Q551" s="72">
        <f t="shared" si="42"/>
        <v>1560</v>
      </c>
      <c r="R551" s="72">
        <f t="shared" si="43"/>
        <v>102</v>
      </c>
      <c r="S551" s="72">
        <f t="shared" si="44"/>
        <v>2448</v>
      </c>
      <c r="T551" s="73">
        <v>0.18</v>
      </c>
      <c r="V551" s="164" t="s">
        <v>286</v>
      </c>
    </row>
    <row r="552" spans="2:22" s="74" customFormat="1" ht="15">
      <c r="B552" s="169" t="s">
        <v>1453</v>
      </c>
      <c r="C552" s="87" t="s">
        <v>309</v>
      </c>
      <c r="D552" s="62" t="s">
        <v>310</v>
      </c>
      <c r="E552" s="85" t="s">
        <v>307</v>
      </c>
      <c r="F552" s="62" t="s">
        <v>891</v>
      </c>
      <c r="G552" s="62"/>
      <c r="H552" s="62" t="s">
        <v>1862</v>
      </c>
      <c r="I552" s="85" t="s">
        <v>296</v>
      </c>
      <c r="J552" s="66">
        <v>215</v>
      </c>
      <c r="K552" s="67"/>
      <c r="L552" s="68"/>
      <c r="M552" s="69">
        <v>391</v>
      </c>
      <c r="N552" s="70"/>
      <c r="O552" s="71"/>
      <c r="P552" s="72">
        <f t="shared" si="41"/>
        <v>215</v>
      </c>
      <c r="Q552" s="72">
        <f t="shared" si="42"/>
        <v>215</v>
      </c>
      <c r="R552" s="72">
        <f t="shared" si="43"/>
        <v>332</v>
      </c>
      <c r="S552" s="72">
        <f t="shared" si="44"/>
        <v>332</v>
      </c>
      <c r="T552" s="73">
        <v>0.18</v>
      </c>
      <c r="V552" s="164" t="s">
        <v>286</v>
      </c>
    </row>
    <row r="553" spans="2:22" s="74" customFormat="1" ht="15">
      <c r="B553" s="169" t="s">
        <v>1454</v>
      </c>
      <c r="C553" s="87" t="s">
        <v>319</v>
      </c>
      <c r="D553" s="62" t="s">
        <v>320</v>
      </c>
      <c r="E553" s="85" t="s">
        <v>307</v>
      </c>
      <c r="F553" s="62" t="s">
        <v>891</v>
      </c>
      <c r="G553" s="62"/>
      <c r="H553" s="62" t="s">
        <v>1965</v>
      </c>
      <c r="I553" s="85" t="s">
        <v>296</v>
      </c>
      <c r="J553" s="66">
        <v>93</v>
      </c>
      <c r="K553" s="67"/>
      <c r="L553" s="68"/>
      <c r="M553" s="69">
        <v>170</v>
      </c>
      <c r="N553" s="70"/>
      <c r="O553" s="71"/>
      <c r="P553" s="72">
        <f t="shared" si="41"/>
        <v>93</v>
      </c>
      <c r="Q553" s="72">
        <f t="shared" si="42"/>
        <v>2139</v>
      </c>
      <c r="R553" s="72">
        <f t="shared" si="43"/>
        <v>145</v>
      </c>
      <c r="S553" s="72">
        <f t="shared" si="44"/>
        <v>3335</v>
      </c>
      <c r="T553" s="73">
        <v>0.18</v>
      </c>
      <c r="V553" s="164" t="s">
        <v>286</v>
      </c>
    </row>
    <row r="554" spans="2:22" s="74" customFormat="1" ht="28.5">
      <c r="B554" s="169" t="s">
        <v>1455</v>
      </c>
      <c r="C554" s="87" t="s">
        <v>322</v>
      </c>
      <c r="D554" s="62" t="s">
        <v>323</v>
      </c>
      <c r="E554" s="85" t="s">
        <v>307</v>
      </c>
      <c r="F554" s="62" t="s">
        <v>891</v>
      </c>
      <c r="G554" s="62"/>
      <c r="H554" s="62" t="s">
        <v>432</v>
      </c>
      <c r="I554" s="85" t="s">
        <v>296</v>
      </c>
      <c r="J554" s="66">
        <v>98</v>
      </c>
      <c r="K554" s="67"/>
      <c r="L554" s="68"/>
      <c r="M554" s="69">
        <v>179</v>
      </c>
      <c r="N554" s="70"/>
      <c r="O554" s="71"/>
      <c r="P554" s="72">
        <f t="shared" si="41"/>
        <v>98</v>
      </c>
      <c r="Q554" s="72">
        <f t="shared" si="42"/>
        <v>4508</v>
      </c>
      <c r="R554" s="72">
        <f t="shared" si="43"/>
        <v>152</v>
      </c>
      <c r="S554" s="72">
        <f t="shared" si="44"/>
        <v>6992</v>
      </c>
      <c r="T554" s="73">
        <v>0.18</v>
      </c>
      <c r="V554" s="164" t="s">
        <v>289</v>
      </c>
    </row>
    <row r="555" spans="2:22" s="74" customFormat="1" ht="15">
      <c r="B555" s="169" t="s">
        <v>1456</v>
      </c>
      <c r="C555" s="87" t="s">
        <v>325</v>
      </c>
      <c r="D555" s="62" t="s">
        <v>326</v>
      </c>
      <c r="E555" s="85" t="s">
        <v>307</v>
      </c>
      <c r="F555" s="62" t="s">
        <v>891</v>
      </c>
      <c r="G555" s="62"/>
      <c r="H555" s="62" t="s">
        <v>1965</v>
      </c>
      <c r="I555" s="85" t="s">
        <v>296</v>
      </c>
      <c r="J555" s="66">
        <v>22</v>
      </c>
      <c r="K555" s="67"/>
      <c r="L555" s="68"/>
      <c r="M555" s="69">
        <v>40</v>
      </c>
      <c r="N555" s="70"/>
      <c r="O555" s="71"/>
      <c r="P555" s="72">
        <f t="shared" si="41"/>
        <v>22</v>
      </c>
      <c r="Q555" s="72">
        <f t="shared" si="42"/>
        <v>506</v>
      </c>
      <c r="R555" s="72">
        <f t="shared" si="43"/>
        <v>34</v>
      </c>
      <c r="S555" s="72">
        <f t="shared" si="44"/>
        <v>782</v>
      </c>
      <c r="T555" s="73">
        <v>0.18</v>
      </c>
      <c r="V555" s="164" t="s">
        <v>289</v>
      </c>
    </row>
    <row r="556" spans="2:22" s="74" customFormat="1" ht="15">
      <c r="B556" s="169"/>
      <c r="C556" s="62" t="s">
        <v>396</v>
      </c>
      <c r="D556" s="62"/>
      <c r="E556" s="85"/>
      <c r="F556" s="62"/>
      <c r="G556" s="62"/>
      <c r="H556" s="62"/>
      <c r="I556" s="62"/>
      <c r="J556" s="66"/>
      <c r="K556" s="67"/>
      <c r="L556" s="68"/>
      <c r="M556" s="69"/>
      <c r="N556" s="70"/>
      <c r="O556" s="71"/>
      <c r="P556" s="72">
        <f t="shared" si="41"/>
        <v>0</v>
      </c>
      <c r="Q556" s="72">
        <f t="shared" si="42"/>
        <v>0</v>
      </c>
      <c r="R556" s="72">
        <f t="shared" si="43"/>
        <v>0</v>
      </c>
      <c r="S556" s="72">
        <f t="shared" si="44"/>
        <v>0</v>
      </c>
      <c r="T556" s="73">
        <v>0.18</v>
      </c>
      <c r="V556" s="164"/>
    </row>
    <row r="557" spans="2:22" s="74" customFormat="1" ht="15">
      <c r="B557" s="169" t="s">
        <v>1457</v>
      </c>
      <c r="C557" s="86" t="s">
        <v>397</v>
      </c>
      <c r="D557" s="85" t="s">
        <v>398</v>
      </c>
      <c r="E557" s="85" t="s">
        <v>573</v>
      </c>
      <c r="F557" s="62" t="s">
        <v>916</v>
      </c>
      <c r="G557" s="62"/>
      <c r="H557" s="62" t="s">
        <v>1862</v>
      </c>
      <c r="I557" s="62" t="s">
        <v>1706</v>
      </c>
      <c r="J557" s="66">
        <v>23780</v>
      </c>
      <c r="K557" s="67"/>
      <c r="L557" s="68"/>
      <c r="M557" s="69">
        <v>29000</v>
      </c>
      <c r="N557" s="70"/>
      <c r="O557" s="71"/>
      <c r="P557" s="72">
        <f t="shared" si="41"/>
        <v>23780</v>
      </c>
      <c r="Q557" s="72">
        <f t="shared" si="42"/>
        <v>23780</v>
      </c>
      <c r="R557" s="72">
        <f t="shared" si="43"/>
        <v>24577</v>
      </c>
      <c r="S557" s="72">
        <f t="shared" si="44"/>
        <v>24577</v>
      </c>
      <c r="T557" s="73">
        <v>0.18</v>
      </c>
      <c r="U557" s="164" t="s">
        <v>291</v>
      </c>
      <c r="V557" s="164"/>
    </row>
    <row r="558" spans="2:22" s="74" customFormat="1" ht="30">
      <c r="B558" s="169" t="s">
        <v>1458</v>
      </c>
      <c r="C558" s="86" t="s">
        <v>345</v>
      </c>
      <c r="D558" s="85" t="s">
        <v>346</v>
      </c>
      <c r="E558" s="85" t="s">
        <v>573</v>
      </c>
      <c r="F558" s="62" t="s">
        <v>891</v>
      </c>
      <c r="G558" s="62"/>
      <c r="H558" s="62" t="s">
        <v>1862</v>
      </c>
      <c r="I558" s="62" t="s">
        <v>1706</v>
      </c>
      <c r="J558" s="66">
        <v>811.8</v>
      </c>
      <c r="K558" s="67"/>
      <c r="L558" s="68"/>
      <c r="M558" s="69">
        <v>990</v>
      </c>
      <c r="N558" s="70"/>
      <c r="O558" s="71"/>
      <c r="P558" s="72">
        <f t="shared" si="41"/>
        <v>811.8</v>
      </c>
      <c r="Q558" s="72">
        <f t="shared" si="42"/>
        <v>811.8</v>
      </c>
      <c r="R558" s="72">
        <f t="shared" si="43"/>
        <v>839</v>
      </c>
      <c r="S558" s="72">
        <f t="shared" si="44"/>
        <v>839</v>
      </c>
      <c r="T558" s="73">
        <v>0.18</v>
      </c>
      <c r="U558" s="164" t="s">
        <v>287</v>
      </c>
      <c r="V558" s="164"/>
    </row>
    <row r="559" spans="2:22" s="74" customFormat="1" ht="15">
      <c r="B559" s="169" t="s">
        <v>1459</v>
      </c>
      <c r="C559" s="86" t="s">
        <v>399</v>
      </c>
      <c r="D559" s="85" t="s">
        <v>400</v>
      </c>
      <c r="E559" s="85" t="s">
        <v>573</v>
      </c>
      <c r="F559" s="62" t="s">
        <v>891</v>
      </c>
      <c r="G559" s="62"/>
      <c r="H559" s="62" t="s">
        <v>1862</v>
      </c>
      <c r="I559" s="62" t="s">
        <v>1706</v>
      </c>
      <c r="J559" s="66">
        <v>1385.8</v>
      </c>
      <c r="K559" s="67"/>
      <c r="L559" s="68"/>
      <c r="M559" s="69">
        <v>1690</v>
      </c>
      <c r="N559" s="70"/>
      <c r="O559" s="71"/>
      <c r="P559" s="72">
        <f t="shared" si="41"/>
        <v>1385.8</v>
      </c>
      <c r="Q559" s="72">
        <f t="shared" si="42"/>
        <v>1385.8</v>
      </c>
      <c r="R559" s="72">
        <f t="shared" si="43"/>
        <v>1433</v>
      </c>
      <c r="S559" s="72">
        <f t="shared" si="44"/>
        <v>1433</v>
      </c>
      <c r="T559" s="73">
        <v>0.18</v>
      </c>
      <c r="U559" s="164" t="s">
        <v>287</v>
      </c>
      <c r="V559" s="164"/>
    </row>
    <row r="560" spans="2:22" s="74" customFormat="1" ht="15">
      <c r="B560" s="169" t="s">
        <v>1460</v>
      </c>
      <c r="C560" s="87" t="s">
        <v>401</v>
      </c>
      <c r="D560" s="62" t="s">
        <v>402</v>
      </c>
      <c r="E560" s="85" t="s">
        <v>573</v>
      </c>
      <c r="F560" s="62" t="s">
        <v>891</v>
      </c>
      <c r="G560" s="62"/>
      <c r="H560" s="62" t="s">
        <v>914</v>
      </c>
      <c r="I560" s="62" t="s">
        <v>1706</v>
      </c>
      <c r="J560" s="66">
        <v>344.4</v>
      </c>
      <c r="K560" s="67"/>
      <c r="L560" s="68"/>
      <c r="M560" s="69">
        <v>420</v>
      </c>
      <c r="N560" s="70"/>
      <c r="O560" s="71"/>
      <c r="P560" s="72">
        <f t="shared" si="41"/>
        <v>344.4</v>
      </c>
      <c r="Q560" s="72">
        <f t="shared" si="42"/>
        <v>1377.6</v>
      </c>
      <c r="R560" s="72">
        <f t="shared" si="43"/>
        <v>356</v>
      </c>
      <c r="S560" s="72">
        <f t="shared" si="44"/>
        <v>1424</v>
      </c>
      <c r="T560" s="73">
        <v>0.18</v>
      </c>
      <c r="U560" s="164" t="s">
        <v>287</v>
      </c>
      <c r="V560" s="164"/>
    </row>
    <row r="561" spans="2:23" s="74" customFormat="1" ht="15">
      <c r="B561" s="169" t="s">
        <v>1461</v>
      </c>
      <c r="C561" s="87" t="s">
        <v>403</v>
      </c>
      <c r="D561" s="62" t="s">
        <v>687</v>
      </c>
      <c r="E561" s="85" t="s">
        <v>573</v>
      </c>
      <c r="F561" s="62" t="s">
        <v>891</v>
      </c>
      <c r="G561" s="62"/>
      <c r="H561" s="62" t="s">
        <v>1862</v>
      </c>
      <c r="I561" s="62" t="s">
        <v>1706</v>
      </c>
      <c r="J561" s="66">
        <v>844.6</v>
      </c>
      <c r="K561" s="67"/>
      <c r="L561" s="68"/>
      <c r="M561" s="69">
        <v>1030</v>
      </c>
      <c r="N561" s="70"/>
      <c r="O561" s="71"/>
      <c r="P561" s="72">
        <f t="shared" si="41"/>
        <v>844.6</v>
      </c>
      <c r="Q561" s="72">
        <f t="shared" si="42"/>
        <v>844.6</v>
      </c>
      <c r="R561" s="72">
        <f t="shared" si="43"/>
        <v>873</v>
      </c>
      <c r="S561" s="72">
        <f t="shared" si="44"/>
        <v>873</v>
      </c>
      <c r="T561" s="73">
        <v>0.18</v>
      </c>
      <c r="U561" s="164" t="s">
        <v>287</v>
      </c>
      <c r="V561" s="164"/>
    </row>
    <row r="562" spans="2:23" s="74" customFormat="1" ht="28.5">
      <c r="B562" s="169" t="s">
        <v>1463</v>
      </c>
      <c r="C562" s="87" t="s">
        <v>404</v>
      </c>
      <c r="D562" s="62" t="s">
        <v>689</v>
      </c>
      <c r="E562" s="85" t="s">
        <v>573</v>
      </c>
      <c r="F562" s="62" t="s">
        <v>891</v>
      </c>
      <c r="G562" s="62"/>
      <c r="H562" s="62" t="s">
        <v>1862</v>
      </c>
      <c r="I562" s="62" t="s">
        <v>1706</v>
      </c>
      <c r="J562" s="66">
        <v>410</v>
      </c>
      <c r="K562" s="67"/>
      <c r="L562" s="68"/>
      <c r="M562" s="69">
        <v>500</v>
      </c>
      <c r="N562" s="70"/>
      <c r="O562" s="71"/>
      <c r="P562" s="72">
        <f t="shared" si="41"/>
        <v>410</v>
      </c>
      <c r="Q562" s="72">
        <f t="shared" si="42"/>
        <v>410</v>
      </c>
      <c r="R562" s="72">
        <f t="shared" si="43"/>
        <v>424</v>
      </c>
      <c r="S562" s="72">
        <f t="shared" si="44"/>
        <v>424</v>
      </c>
      <c r="T562" s="73">
        <v>0.18</v>
      </c>
      <c r="U562" s="164" t="s">
        <v>291</v>
      </c>
      <c r="V562" s="164"/>
      <c r="W562" s="74">
        <v>551</v>
      </c>
    </row>
    <row r="563" spans="2:23" s="74" customFormat="1" ht="30">
      <c r="B563" s="169" t="s">
        <v>1464</v>
      </c>
      <c r="C563" s="87" t="s">
        <v>475</v>
      </c>
      <c r="D563" s="62" t="s">
        <v>476</v>
      </c>
      <c r="E563" s="85" t="s">
        <v>477</v>
      </c>
      <c r="F563" s="62" t="s">
        <v>891</v>
      </c>
      <c r="G563" s="62"/>
      <c r="H563" s="62" t="s">
        <v>1862</v>
      </c>
      <c r="I563" s="62" t="s">
        <v>1744</v>
      </c>
      <c r="J563" s="66">
        <v>13966.84</v>
      </c>
      <c r="K563" s="67"/>
      <c r="L563" s="68"/>
      <c r="M563" s="69">
        <v>18250</v>
      </c>
      <c r="N563" s="70"/>
      <c r="O563" s="71"/>
      <c r="P563" s="72">
        <f t="shared" si="41"/>
        <v>13966.84</v>
      </c>
      <c r="Q563" s="72">
        <f t="shared" si="42"/>
        <v>13966.84</v>
      </c>
      <c r="R563" s="72">
        <f t="shared" si="43"/>
        <v>15467</v>
      </c>
      <c r="S563" s="72">
        <f t="shared" si="44"/>
        <v>15467</v>
      </c>
      <c r="T563" s="73">
        <v>0.18</v>
      </c>
      <c r="U563" s="74" t="s">
        <v>287</v>
      </c>
      <c r="V563" s="164"/>
    </row>
    <row r="564" spans="2:23" s="74" customFormat="1" ht="15">
      <c r="B564" s="169"/>
      <c r="C564" s="62" t="s">
        <v>649</v>
      </c>
      <c r="D564" s="62"/>
      <c r="E564" s="85"/>
      <c r="F564" s="62"/>
      <c r="G564" s="62"/>
      <c r="H564" s="62"/>
      <c r="I564" s="62"/>
      <c r="J564" s="66"/>
      <c r="K564" s="67"/>
      <c r="L564" s="68"/>
      <c r="M564" s="69"/>
      <c r="N564" s="70"/>
      <c r="O564" s="71"/>
      <c r="P564" s="72">
        <f t="shared" si="41"/>
        <v>0</v>
      </c>
      <c r="Q564" s="72">
        <f t="shared" si="42"/>
        <v>0</v>
      </c>
      <c r="R564" s="72">
        <f t="shared" si="43"/>
        <v>0</v>
      </c>
      <c r="S564" s="72">
        <f t="shared" si="44"/>
        <v>0</v>
      </c>
      <c r="T564" s="73">
        <v>0.18</v>
      </c>
      <c r="V564" s="165"/>
    </row>
    <row r="565" spans="2:23" s="74" customFormat="1" ht="28.5">
      <c r="B565" s="169" t="s">
        <v>1466</v>
      </c>
      <c r="C565" s="87" t="s">
        <v>370</v>
      </c>
      <c r="D565" s="62" t="s">
        <v>371</v>
      </c>
      <c r="E565" s="85" t="s">
        <v>1261</v>
      </c>
      <c r="F565" s="62" t="s">
        <v>891</v>
      </c>
      <c r="G565" s="62"/>
      <c r="H565" s="62" t="s">
        <v>432</v>
      </c>
      <c r="I565" s="62" t="s">
        <v>907</v>
      </c>
      <c r="J565" s="66">
        <f>M565*0.743</f>
        <v>1.6717500000000001</v>
      </c>
      <c r="K565" s="67"/>
      <c r="L565" s="68"/>
      <c r="M565" s="69">
        <v>2.25</v>
      </c>
      <c r="N565" s="70"/>
      <c r="O565" s="71"/>
      <c r="P565" s="72">
        <f t="shared" si="41"/>
        <v>1.6717500000000001</v>
      </c>
      <c r="Q565" s="72">
        <f t="shared" si="42"/>
        <v>76.900500000000008</v>
      </c>
      <c r="R565" s="72">
        <f t="shared" si="43"/>
        <v>2</v>
      </c>
      <c r="S565" s="72">
        <f t="shared" si="44"/>
        <v>92</v>
      </c>
      <c r="T565" s="73">
        <v>0.18</v>
      </c>
      <c r="V565" s="165" t="s">
        <v>289</v>
      </c>
    </row>
    <row r="566" spans="2:23" s="74" customFormat="1" ht="28.5">
      <c r="B566" s="169" t="s">
        <v>1467</v>
      </c>
      <c r="C566" s="87" t="s">
        <v>375</v>
      </c>
      <c r="D566" s="62" t="s">
        <v>478</v>
      </c>
      <c r="E566" s="85" t="s">
        <v>1261</v>
      </c>
      <c r="F566" s="62" t="s">
        <v>1805</v>
      </c>
      <c r="G566" s="62"/>
      <c r="H566" s="62" t="s">
        <v>536</v>
      </c>
      <c r="I566" s="62" t="s">
        <v>907</v>
      </c>
      <c r="J566" s="66">
        <f>M566*0.743</f>
        <v>6.9693400000000008</v>
      </c>
      <c r="K566" s="67"/>
      <c r="L566" s="68"/>
      <c r="M566" s="69">
        <v>9.3800000000000008</v>
      </c>
      <c r="N566" s="70"/>
      <c r="O566" s="71"/>
      <c r="P566" s="72">
        <f t="shared" si="41"/>
        <v>6.9693400000000008</v>
      </c>
      <c r="Q566" s="72">
        <f t="shared" si="42"/>
        <v>8641.981600000001</v>
      </c>
      <c r="R566" s="72">
        <f t="shared" si="43"/>
        <v>8</v>
      </c>
      <c r="S566" s="72">
        <f t="shared" si="44"/>
        <v>9920</v>
      </c>
      <c r="T566" s="73">
        <v>0.18</v>
      </c>
      <c r="V566" s="165" t="s">
        <v>289</v>
      </c>
    </row>
    <row r="567" spans="2:23" s="74" customFormat="1" ht="15">
      <c r="B567" s="169" t="s">
        <v>1468</v>
      </c>
      <c r="C567" s="87" t="s">
        <v>377</v>
      </c>
      <c r="D567" s="62">
        <v>51020</v>
      </c>
      <c r="E567" s="85" t="s">
        <v>1261</v>
      </c>
      <c r="F567" s="62" t="s">
        <v>891</v>
      </c>
      <c r="G567" s="62"/>
      <c r="H567" s="62" t="s">
        <v>537</v>
      </c>
      <c r="I567" s="62" t="s">
        <v>907</v>
      </c>
      <c r="J567" s="66">
        <f>M567*0.743</f>
        <v>1.6197400000000002</v>
      </c>
      <c r="K567" s="67"/>
      <c r="L567" s="68"/>
      <c r="M567" s="69">
        <v>2.1800000000000002</v>
      </c>
      <c r="N567" s="70"/>
      <c r="O567" s="71"/>
      <c r="P567" s="72">
        <f t="shared" si="41"/>
        <v>1.6197400000000002</v>
      </c>
      <c r="Q567" s="72">
        <f t="shared" si="42"/>
        <v>5636.695200000001</v>
      </c>
      <c r="R567" s="72">
        <f t="shared" si="43"/>
        <v>2</v>
      </c>
      <c r="S567" s="72">
        <f t="shared" si="44"/>
        <v>6960</v>
      </c>
      <c r="T567" s="73">
        <v>0.18</v>
      </c>
      <c r="V567" s="165" t="s">
        <v>289</v>
      </c>
    </row>
    <row r="568" spans="2:23" s="74" customFormat="1" ht="15">
      <c r="B568" s="169" t="s">
        <v>1469</v>
      </c>
      <c r="C568" s="87" t="s">
        <v>379</v>
      </c>
      <c r="D568" s="62" t="s">
        <v>299</v>
      </c>
      <c r="E568" s="85" t="s">
        <v>1261</v>
      </c>
      <c r="F568" s="62" t="s">
        <v>891</v>
      </c>
      <c r="G568" s="62"/>
      <c r="H568" s="62" t="s">
        <v>1965</v>
      </c>
      <c r="I568" s="62" t="s">
        <v>907</v>
      </c>
      <c r="J568" s="66">
        <f>M568*0.743</f>
        <v>37.878139999999995</v>
      </c>
      <c r="K568" s="67"/>
      <c r="L568" s="68"/>
      <c r="M568" s="69">
        <v>50.98</v>
      </c>
      <c r="N568" s="70"/>
      <c r="O568" s="71"/>
      <c r="P568" s="72">
        <f t="shared" si="41"/>
        <v>37.878139999999995</v>
      </c>
      <c r="Q568" s="72">
        <f t="shared" si="42"/>
        <v>871.1972199999999</v>
      </c>
      <c r="R568" s="72">
        <f t="shared" si="43"/>
        <v>44</v>
      </c>
      <c r="S568" s="72">
        <f t="shared" si="44"/>
        <v>1012</v>
      </c>
      <c r="T568" s="73">
        <v>0.18</v>
      </c>
      <c r="V568" s="165" t="s">
        <v>289</v>
      </c>
    </row>
    <row r="569" spans="2:23" s="74" customFormat="1" ht="15">
      <c r="B569" s="169" t="s">
        <v>1470</v>
      </c>
      <c r="C569" s="87" t="s">
        <v>381</v>
      </c>
      <c r="D569" s="62" t="s">
        <v>382</v>
      </c>
      <c r="E569" s="85" t="s">
        <v>383</v>
      </c>
      <c r="F569" s="62" t="s">
        <v>912</v>
      </c>
      <c r="G569" s="62"/>
      <c r="H569" s="62" t="s">
        <v>1862</v>
      </c>
      <c r="I569" s="62" t="s">
        <v>1735</v>
      </c>
      <c r="J569" s="66">
        <v>114.49</v>
      </c>
      <c r="K569" s="67"/>
      <c r="L569" s="68"/>
      <c r="M569" s="69"/>
      <c r="N569" s="70"/>
      <c r="O569" s="71"/>
      <c r="P569" s="72">
        <f t="shared" si="41"/>
        <v>114.49</v>
      </c>
      <c r="Q569" s="72">
        <f t="shared" si="42"/>
        <v>114.49</v>
      </c>
      <c r="R569" s="72">
        <f t="shared" si="43"/>
        <v>126</v>
      </c>
      <c r="S569" s="72">
        <f t="shared" si="44"/>
        <v>126</v>
      </c>
      <c r="T569" s="73">
        <v>0.18</v>
      </c>
      <c r="U569" s="165" t="s">
        <v>288</v>
      </c>
      <c r="V569" s="164"/>
    </row>
    <row r="570" spans="2:23" s="74" customFormat="1" ht="15">
      <c r="B570" s="169" t="s">
        <v>1471</v>
      </c>
      <c r="C570" s="87" t="s">
        <v>386</v>
      </c>
      <c r="D570" s="62" t="s">
        <v>387</v>
      </c>
      <c r="E570" s="85" t="s">
        <v>383</v>
      </c>
      <c r="F570" s="62" t="s">
        <v>912</v>
      </c>
      <c r="G570" s="62"/>
      <c r="H570" s="62" t="s">
        <v>1862</v>
      </c>
      <c r="I570" s="62" t="s">
        <v>1735</v>
      </c>
      <c r="J570" s="66">
        <v>74.42</v>
      </c>
      <c r="K570" s="67"/>
      <c r="L570" s="68"/>
      <c r="M570" s="69"/>
      <c r="N570" s="70"/>
      <c r="O570" s="71"/>
      <c r="P570" s="72">
        <f t="shared" si="41"/>
        <v>74.42</v>
      </c>
      <c r="Q570" s="72">
        <f t="shared" si="42"/>
        <v>74.42</v>
      </c>
      <c r="R570" s="72">
        <f t="shared" si="43"/>
        <v>82</v>
      </c>
      <c r="S570" s="72">
        <f t="shared" si="44"/>
        <v>82</v>
      </c>
      <c r="T570" s="73">
        <v>0.18</v>
      </c>
      <c r="U570" s="165" t="s">
        <v>288</v>
      </c>
      <c r="V570" s="164"/>
    </row>
    <row r="571" spans="2:23" s="74" customFormat="1" ht="15">
      <c r="B571" s="169" t="s">
        <v>1472</v>
      </c>
      <c r="C571" s="87" t="s">
        <v>389</v>
      </c>
      <c r="D571" s="62" t="s">
        <v>390</v>
      </c>
      <c r="E571" s="85" t="s">
        <v>383</v>
      </c>
      <c r="F571" s="62" t="s">
        <v>912</v>
      </c>
      <c r="G571" s="62"/>
      <c r="H571" s="62" t="s">
        <v>1862</v>
      </c>
      <c r="I571" s="62" t="s">
        <v>1735</v>
      </c>
      <c r="J571" s="66">
        <v>54.03</v>
      </c>
      <c r="K571" s="67"/>
      <c r="L571" s="68"/>
      <c r="M571" s="69"/>
      <c r="N571" s="70"/>
      <c r="O571" s="71"/>
      <c r="P571" s="72">
        <f t="shared" si="41"/>
        <v>54.03</v>
      </c>
      <c r="Q571" s="72">
        <f t="shared" si="42"/>
        <v>54.03</v>
      </c>
      <c r="R571" s="72">
        <f t="shared" si="43"/>
        <v>60</v>
      </c>
      <c r="S571" s="72">
        <f t="shared" si="44"/>
        <v>60</v>
      </c>
      <c r="T571" s="73">
        <v>0.18</v>
      </c>
      <c r="U571" s="165" t="s">
        <v>288</v>
      </c>
      <c r="V571" s="165"/>
    </row>
    <row r="572" spans="2:23" s="74" customFormat="1" ht="15">
      <c r="B572" s="169" t="s">
        <v>1473</v>
      </c>
      <c r="C572" s="87" t="s">
        <v>392</v>
      </c>
      <c r="D572" s="62" t="s">
        <v>393</v>
      </c>
      <c r="E572" s="85" t="s">
        <v>394</v>
      </c>
      <c r="F572" s="62" t="s">
        <v>891</v>
      </c>
      <c r="G572" s="62"/>
      <c r="H572" s="62" t="s">
        <v>1862</v>
      </c>
      <c r="I572" s="62" t="s">
        <v>1735</v>
      </c>
      <c r="J572" s="66">
        <v>566.4</v>
      </c>
      <c r="K572" s="67"/>
      <c r="L572" s="68"/>
      <c r="M572" s="69"/>
      <c r="N572" s="70"/>
      <c r="O572" s="71"/>
      <c r="P572" s="72">
        <f t="shared" si="41"/>
        <v>566.4</v>
      </c>
      <c r="Q572" s="72">
        <f t="shared" si="42"/>
        <v>566.4</v>
      </c>
      <c r="R572" s="72">
        <f t="shared" si="43"/>
        <v>624</v>
      </c>
      <c r="S572" s="72">
        <f t="shared" si="44"/>
        <v>624</v>
      </c>
      <c r="T572" s="73">
        <v>0.18</v>
      </c>
      <c r="U572" s="165" t="s">
        <v>288</v>
      </c>
      <c r="V572" s="164"/>
    </row>
    <row r="573" spans="2:23" s="74" customFormat="1" ht="28.5">
      <c r="B573" s="169"/>
      <c r="C573" s="62" t="s">
        <v>1435</v>
      </c>
      <c r="D573" s="62"/>
      <c r="E573" s="85"/>
      <c r="F573" s="62"/>
      <c r="G573" s="62"/>
      <c r="H573" s="62"/>
      <c r="I573" s="62"/>
      <c r="J573" s="66"/>
      <c r="K573" s="67"/>
      <c r="L573" s="68"/>
      <c r="M573" s="69"/>
      <c r="N573" s="70"/>
      <c r="O573" s="71"/>
      <c r="P573" s="72">
        <f t="shared" si="41"/>
        <v>0</v>
      </c>
      <c r="Q573" s="72">
        <f t="shared" si="42"/>
        <v>0</v>
      </c>
      <c r="R573" s="72">
        <f t="shared" si="43"/>
        <v>0</v>
      </c>
      <c r="S573" s="72">
        <f t="shared" si="44"/>
        <v>0</v>
      </c>
      <c r="T573" s="73">
        <v>0.18</v>
      </c>
      <c r="V573" s="165"/>
    </row>
    <row r="574" spans="2:23" s="74" customFormat="1" ht="15">
      <c r="B574" s="169"/>
      <c r="C574" s="62" t="s">
        <v>538</v>
      </c>
      <c r="D574" s="62"/>
      <c r="E574" s="85"/>
      <c r="F574" s="62"/>
      <c r="G574" s="62"/>
      <c r="H574" s="62"/>
      <c r="I574" s="62"/>
      <c r="J574" s="66"/>
      <c r="K574" s="67"/>
      <c r="L574" s="68"/>
      <c r="M574" s="69"/>
      <c r="N574" s="70"/>
      <c r="O574" s="71"/>
      <c r="P574" s="72">
        <f t="shared" si="41"/>
        <v>0</v>
      </c>
      <c r="Q574" s="72">
        <f t="shared" si="42"/>
        <v>0</v>
      </c>
      <c r="R574" s="72">
        <f t="shared" si="43"/>
        <v>0</v>
      </c>
      <c r="S574" s="72">
        <f t="shared" si="44"/>
        <v>0</v>
      </c>
      <c r="T574" s="73">
        <v>0.18</v>
      </c>
      <c r="V574" s="165"/>
    </row>
    <row r="575" spans="2:23" s="74" customFormat="1" ht="15">
      <c r="B575" s="169"/>
      <c r="C575" s="62" t="s">
        <v>396</v>
      </c>
      <c r="D575" s="62"/>
      <c r="E575" s="85"/>
      <c r="F575" s="62"/>
      <c r="G575" s="62"/>
      <c r="H575" s="62"/>
      <c r="I575" s="62"/>
      <c r="J575" s="66"/>
      <c r="K575" s="67"/>
      <c r="L575" s="68"/>
      <c r="M575" s="69"/>
      <c r="N575" s="70"/>
      <c r="O575" s="71"/>
      <c r="P575" s="72">
        <f t="shared" si="41"/>
        <v>0</v>
      </c>
      <c r="Q575" s="72">
        <f t="shared" si="42"/>
        <v>0</v>
      </c>
      <c r="R575" s="72">
        <f t="shared" si="43"/>
        <v>0</v>
      </c>
      <c r="S575" s="72">
        <f t="shared" si="44"/>
        <v>0</v>
      </c>
      <c r="T575" s="73">
        <v>0.18</v>
      </c>
      <c r="V575" s="164"/>
    </row>
    <row r="576" spans="2:23" s="74" customFormat="1" ht="30">
      <c r="B576" s="169" t="s">
        <v>1448</v>
      </c>
      <c r="C576" s="86" t="s">
        <v>1708</v>
      </c>
      <c r="D576" s="62" t="s">
        <v>1709</v>
      </c>
      <c r="E576" s="85" t="s">
        <v>573</v>
      </c>
      <c r="F576" s="62" t="s">
        <v>891</v>
      </c>
      <c r="G576" s="62"/>
      <c r="H576" s="62" t="s">
        <v>1862</v>
      </c>
      <c r="I576" s="62" t="s">
        <v>1706</v>
      </c>
      <c r="J576" s="66">
        <v>3706.4</v>
      </c>
      <c r="K576" s="67"/>
      <c r="L576" s="68"/>
      <c r="M576" s="69">
        <v>4520</v>
      </c>
      <c r="N576" s="70"/>
      <c r="O576" s="71"/>
      <c r="P576" s="72">
        <f t="shared" si="41"/>
        <v>3706.4</v>
      </c>
      <c r="Q576" s="72">
        <f t="shared" si="42"/>
        <v>3706.4</v>
      </c>
      <c r="R576" s="72">
        <f t="shared" si="43"/>
        <v>3831</v>
      </c>
      <c r="S576" s="72">
        <f t="shared" si="44"/>
        <v>3831</v>
      </c>
      <c r="T576" s="73">
        <v>0.18</v>
      </c>
      <c r="U576" s="164" t="s">
        <v>287</v>
      </c>
      <c r="V576" s="164" t="s">
        <v>1710</v>
      </c>
    </row>
    <row r="577" spans="2:23" s="74" customFormat="1" ht="30">
      <c r="B577" s="169" t="s">
        <v>1449</v>
      </c>
      <c r="C577" s="86" t="s">
        <v>418</v>
      </c>
      <c r="D577" s="85" t="s">
        <v>685</v>
      </c>
      <c r="E577" s="85" t="s">
        <v>573</v>
      </c>
      <c r="F577" s="62" t="s">
        <v>891</v>
      </c>
      <c r="G577" s="62"/>
      <c r="H577" s="62" t="s">
        <v>1862</v>
      </c>
      <c r="I577" s="62" t="s">
        <v>1706</v>
      </c>
      <c r="J577" s="66">
        <v>237.8</v>
      </c>
      <c r="K577" s="67"/>
      <c r="L577" s="68"/>
      <c r="M577" s="69">
        <v>290</v>
      </c>
      <c r="N577" s="70"/>
      <c r="O577" s="71"/>
      <c r="P577" s="72">
        <f t="shared" si="41"/>
        <v>237.8</v>
      </c>
      <c r="Q577" s="72">
        <f t="shared" si="42"/>
        <v>237.8</v>
      </c>
      <c r="R577" s="72">
        <f t="shared" si="43"/>
        <v>246</v>
      </c>
      <c r="S577" s="72">
        <f t="shared" si="44"/>
        <v>246</v>
      </c>
      <c r="T577" s="73">
        <v>0.18</v>
      </c>
      <c r="U577" s="164" t="s">
        <v>287</v>
      </c>
      <c r="V577" s="164"/>
    </row>
    <row r="578" spans="2:23" s="74" customFormat="1" ht="28.5">
      <c r="B578" s="169" t="s">
        <v>1450</v>
      </c>
      <c r="C578" s="87" t="s">
        <v>420</v>
      </c>
      <c r="D578" s="62" t="s">
        <v>56</v>
      </c>
      <c r="E578" s="85" t="s">
        <v>573</v>
      </c>
      <c r="F578" s="62" t="s">
        <v>891</v>
      </c>
      <c r="G578" s="62"/>
      <c r="H578" s="62" t="s">
        <v>1862</v>
      </c>
      <c r="I578" s="62" t="s">
        <v>1706</v>
      </c>
      <c r="J578" s="66">
        <v>1746.6</v>
      </c>
      <c r="K578" s="67"/>
      <c r="L578" s="68"/>
      <c r="M578" s="69">
        <v>2130</v>
      </c>
      <c r="N578" s="70"/>
      <c r="O578" s="71"/>
      <c r="P578" s="72">
        <f t="shared" si="41"/>
        <v>1746.6</v>
      </c>
      <c r="Q578" s="72">
        <f t="shared" si="42"/>
        <v>1746.6</v>
      </c>
      <c r="R578" s="72">
        <f t="shared" si="43"/>
        <v>1806</v>
      </c>
      <c r="S578" s="72">
        <f t="shared" si="44"/>
        <v>1806</v>
      </c>
      <c r="T578" s="73">
        <v>0.18</v>
      </c>
      <c r="U578" s="164" t="s">
        <v>287</v>
      </c>
      <c r="V578" s="164"/>
    </row>
    <row r="579" spans="2:23" s="74" customFormat="1" ht="28.5">
      <c r="B579" s="169" t="s">
        <v>1451</v>
      </c>
      <c r="C579" s="87" t="s">
        <v>423</v>
      </c>
      <c r="D579" s="62" t="s">
        <v>424</v>
      </c>
      <c r="E579" s="85" t="s">
        <v>573</v>
      </c>
      <c r="F579" s="62" t="s">
        <v>891</v>
      </c>
      <c r="G579" s="62"/>
      <c r="H579" s="62" t="s">
        <v>1862</v>
      </c>
      <c r="I579" s="62" t="s">
        <v>1706</v>
      </c>
      <c r="J579" s="66">
        <v>237.8</v>
      </c>
      <c r="K579" s="67"/>
      <c r="L579" s="68"/>
      <c r="M579" s="69">
        <v>290</v>
      </c>
      <c r="N579" s="70"/>
      <c r="O579" s="71"/>
      <c r="P579" s="72">
        <f t="shared" si="41"/>
        <v>237.8</v>
      </c>
      <c r="Q579" s="72">
        <f t="shared" si="42"/>
        <v>237.8</v>
      </c>
      <c r="R579" s="72">
        <f t="shared" si="43"/>
        <v>246</v>
      </c>
      <c r="S579" s="72">
        <f t="shared" si="44"/>
        <v>246</v>
      </c>
      <c r="T579" s="73">
        <v>0.18</v>
      </c>
      <c r="U579" s="164" t="s">
        <v>287</v>
      </c>
      <c r="V579" s="164"/>
    </row>
    <row r="580" spans="2:23" s="74" customFormat="1" ht="42.75">
      <c r="B580" s="169" t="s">
        <v>1452</v>
      </c>
      <c r="C580" s="87" t="s">
        <v>425</v>
      </c>
      <c r="D580" s="62" t="s">
        <v>426</v>
      </c>
      <c r="E580" s="85" t="s">
        <v>583</v>
      </c>
      <c r="F580" s="62" t="s">
        <v>891</v>
      </c>
      <c r="G580" s="62"/>
      <c r="H580" s="62" t="s">
        <v>1862</v>
      </c>
      <c r="I580" s="85" t="s">
        <v>583</v>
      </c>
      <c r="J580" s="66"/>
      <c r="K580" s="67">
        <v>648</v>
      </c>
      <c r="L580" s="68"/>
      <c r="M580" s="69"/>
      <c r="N580" s="70">
        <v>810</v>
      </c>
      <c r="O580" s="71"/>
      <c r="P580" s="72">
        <f t="shared" si="41"/>
        <v>44064</v>
      </c>
      <c r="Q580" s="72">
        <f t="shared" si="42"/>
        <v>44064</v>
      </c>
      <c r="R580" s="72">
        <f t="shared" si="43"/>
        <v>46678</v>
      </c>
      <c r="S580" s="72">
        <f t="shared" si="44"/>
        <v>46678</v>
      </c>
      <c r="T580" s="73">
        <v>0.18</v>
      </c>
      <c r="U580" s="74" t="s">
        <v>286</v>
      </c>
      <c r="V580" s="164"/>
      <c r="W580" s="74">
        <v>551</v>
      </c>
    </row>
    <row r="581" spans="2:23" s="74" customFormat="1" ht="15">
      <c r="B581" s="169" t="s">
        <v>1453</v>
      </c>
      <c r="C581" s="87" t="s">
        <v>428</v>
      </c>
      <c r="D581" s="62" t="s">
        <v>81</v>
      </c>
      <c r="E581" s="85" t="s">
        <v>583</v>
      </c>
      <c r="F581" s="62" t="s">
        <v>891</v>
      </c>
      <c r="G581" s="62"/>
      <c r="H581" s="62" t="s">
        <v>1901</v>
      </c>
      <c r="I581" s="85" t="s">
        <v>583</v>
      </c>
      <c r="J581" s="66"/>
      <c r="K581" s="67">
        <f>N581*0.8</f>
        <v>28.8</v>
      </c>
      <c r="L581" s="68"/>
      <c r="M581" s="69"/>
      <c r="N581" s="70">
        <v>36</v>
      </c>
      <c r="O581" s="71"/>
      <c r="P581" s="72">
        <f t="shared" ref="P581:P644" si="45">J581+K581*$K$2+L581*$L$2</f>
        <v>1958.4</v>
      </c>
      <c r="Q581" s="72">
        <f t="shared" ref="Q581:Q644" si="46">P581*H581</f>
        <v>3916.8</v>
      </c>
      <c r="R581" s="72">
        <f t="shared" ref="R581:R644" si="47">IF((M581+N581+O581)=0,ROUND((J581+K581*$K$2+L581*$L$2)*$M$2/(1+T581),0),ROUNDUP((M581+N581*$K$2+O581*$L$2)/(1+T581),0))</f>
        <v>2075</v>
      </c>
      <c r="S581" s="72">
        <f t="shared" ref="S581:S644" si="48">R581*H581</f>
        <v>4150</v>
      </c>
      <c r="T581" s="73">
        <v>0.18</v>
      </c>
      <c r="U581" s="74" t="s">
        <v>286</v>
      </c>
      <c r="V581" s="164"/>
    </row>
    <row r="582" spans="2:23" s="74" customFormat="1" ht="42.75">
      <c r="B582" s="169" t="s">
        <v>1454</v>
      </c>
      <c r="C582" s="87" t="s">
        <v>430</v>
      </c>
      <c r="D582" s="62" t="s">
        <v>431</v>
      </c>
      <c r="E582" s="85" t="s">
        <v>583</v>
      </c>
      <c r="F582" s="62" t="s">
        <v>891</v>
      </c>
      <c r="G582" s="62"/>
      <c r="H582" s="62" t="s">
        <v>1862</v>
      </c>
      <c r="I582" s="85" t="s">
        <v>583</v>
      </c>
      <c r="J582" s="66"/>
      <c r="K582" s="67">
        <f>N582*0.8</f>
        <v>368</v>
      </c>
      <c r="L582" s="68"/>
      <c r="M582" s="69"/>
      <c r="N582" s="70">
        <v>460</v>
      </c>
      <c r="O582" s="71"/>
      <c r="P582" s="72">
        <f t="shared" si="45"/>
        <v>25024</v>
      </c>
      <c r="Q582" s="72">
        <f t="shared" si="46"/>
        <v>25024</v>
      </c>
      <c r="R582" s="72">
        <f t="shared" si="47"/>
        <v>26509</v>
      </c>
      <c r="S582" s="72">
        <f t="shared" si="48"/>
        <v>26509</v>
      </c>
      <c r="T582" s="73">
        <v>0.18</v>
      </c>
      <c r="U582" s="74" t="s">
        <v>286</v>
      </c>
      <c r="V582" s="165"/>
    </row>
    <row r="583" spans="2:23" s="74" customFormat="1" ht="42.75">
      <c r="B583" s="169" t="s">
        <v>1455</v>
      </c>
      <c r="C583" s="87" t="s">
        <v>433</v>
      </c>
      <c r="D583" s="62" t="s">
        <v>434</v>
      </c>
      <c r="E583" s="85" t="s">
        <v>583</v>
      </c>
      <c r="F583" s="62" t="s">
        <v>891</v>
      </c>
      <c r="G583" s="62"/>
      <c r="H583" s="62" t="s">
        <v>1862</v>
      </c>
      <c r="I583" s="85" t="s">
        <v>583</v>
      </c>
      <c r="J583" s="66"/>
      <c r="K583" s="67">
        <v>148</v>
      </c>
      <c r="L583" s="68"/>
      <c r="M583" s="69"/>
      <c r="N583" s="70">
        <v>185</v>
      </c>
      <c r="O583" s="71"/>
      <c r="P583" s="72">
        <f t="shared" si="45"/>
        <v>10064</v>
      </c>
      <c r="Q583" s="72">
        <f t="shared" si="46"/>
        <v>10064</v>
      </c>
      <c r="R583" s="72">
        <f t="shared" si="47"/>
        <v>10662</v>
      </c>
      <c r="S583" s="72">
        <f t="shared" si="48"/>
        <v>10662</v>
      </c>
      <c r="T583" s="73">
        <v>0.18</v>
      </c>
      <c r="U583" s="74" t="s">
        <v>286</v>
      </c>
      <c r="V583" s="165"/>
    </row>
    <row r="584" spans="2:23" s="74" customFormat="1" ht="15">
      <c r="B584" s="169"/>
      <c r="C584" s="62" t="s">
        <v>539</v>
      </c>
      <c r="D584" s="62"/>
      <c r="E584" s="62"/>
      <c r="F584" s="62"/>
      <c r="G584" s="62"/>
      <c r="H584" s="62"/>
      <c r="I584" s="62"/>
      <c r="J584" s="66"/>
      <c r="K584" s="67"/>
      <c r="L584" s="68"/>
      <c r="M584" s="69"/>
      <c r="N584" s="70"/>
      <c r="O584" s="71"/>
      <c r="P584" s="72">
        <f t="shared" si="45"/>
        <v>0</v>
      </c>
      <c r="Q584" s="72">
        <f t="shared" si="46"/>
        <v>0</v>
      </c>
      <c r="R584" s="72">
        <f t="shared" si="47"/>
        <v>0</v>
      </c>
      <c r="S584" s="72">
        <f t="shared" si="48"/>
        <v>0</v>
      </c>
      <c r="T584" s="73">
        <v>0.18</v>
      </c>
      <c r="V584" s="164"/>
    </row>
    <row r="585" spans="2:23" s="74" customFormat="1" ht="15">
      <c r="B585" s="169"/>
      <c r="C585" s="62" t="s">
        <v>396</v>
      </c>
      <c r="D585" s="62"/>
      <c r="E585" s="62"/>
      <c r="F585" s="62"/>
      <c r="G585" s="62"/>
      <c r="H585" s="62"/>
      <c r="I585" s="62"/>
      <c r="J585" s="66"/>
      <c r="K585" s="67"/>
      <c r="L585" s="68"/>
      <c r="M585" s="69"/>
      <c r="N585" s="70"/>
      <c r="O585" s="71"/>
      <c r="P585" s="72">
        <f t="shared" si="45"/>
        <v>0</v>
      </c>
      <c r="Q585" s="72">
        <f t="shared" si="46"/>
        <v>0</v>
      </c>
      <c r="R585" s="72">
        <f t="shared" si="47"/>
        <v>0</v>
      </c>
      <c r="S585" s="72">
        <f t="shared" si="48"/>
        <v>0</v>
      </c>
      <c r="T585" s="73">
        <v>0.18</v>
      </c>
      <c r="V585" s="164"/>
    </row>
    <row r="586" spans="2:23" s="74" customFormat="1" ht="30">
      <c r="B586" s="169" t="s">
        <v>1448</v>
      </c>
      <c r="C586" s="86" t="s">
        <v>1708</v>
      </c>
      <c r="D586" s="62" t="s">
        <v>1709</v>
      </c>
      <c r="E586" s="85" t="s">
        <v>573</v>
      </c>
      <c r="F586" s="62" t="s">
        <v>891</v>
      </c>
      <c r="G586" s="62"/>
      <c r="H586" s="62" t="s">
        <v>1862</v>
      </c>
      <c r="I586" s="62" t="s">
        <v>1706</v>
      </c>
      <c r="J586" s="66">
        <v>3706.4</v>
      </c>
      <c r="K586" s="67"/>
      <c r="L586" s="68"/>
      <c r="M586" s="69">
        <v>4520</v>
      </c>
      <c r="N586" s="70"/>
      <c r="O586" s="71"/>
      <c r="P586" s="72">
        <f t="shared" si="45"/>
        <v>3706.4</v>
      </c>
      <c r="Q586" s="72">
        <f t="shared" si="46"/>
        <v>3706.4</v>
      </c>
      <c r="R586" s="72">
        <f t="shared" si="47"/>
        <v>3831</v>
      </c>
      <c r="S586" s="72">
        <f t="shared" si="48"/>
        <v>3831</v>
      </c>
      <c r="T586" s="73">
        <v>0.18</v>
      </c>
      <c r="U586" s="164" t="s">
        <v>287</v>
      </c>
      <c r="V586" s="164" t="s">
        <v>1710</v>
      </c>
    </row>
    <row r="587" spans="2:23" s="74" customFormat="1" ht="28.5">
      <c r="B587" s="169" t="s">
        <v>1449</v>
      </c>
      <c r="C587" s="87" t="s">
        <v>418</v>
      </c>
      <c r="D587" s="62" t="s">
        <v>685</v>
      </c>
      <c r="E587" s="85" t="s">
        <v>573</v>
      </c>
      <c r="F587" s="62" t="s">
        <v>891</v>
      </c>
      <c r="G587" s="62"/>
      <c r="H587" s="62" t="s">
        <v>1862</v>
      </c>
      <c r="I587" s="62" t="s">
        <v>1706</v>
      </c>
      <c r="J587" s="66">
        <v>237.8</v>
      </c>
      <c r="K587" s="67"/>
      <c r="L587" s="68"/>
      <c r="M587" s="69">
        <v>290</v>
      </c>
      <c r="N587" s="70"/>
      <c r="O587" s="71"/>
      <c r="P587" s="72">
        <f t="shared" si="45"/>
        <v>237.8</v>
      </c>
      <c r="Q587" s="72">
        <f t="shared" si="46"/>
        <v>237.8</v>
      </c>
      <c r="R587" s="72">
        <f t="shared" si="47"/>
        <v>246</v>
      </c>
      <c r="S587" s="72">
        <f t="shared" si="48"/>
        <v>246</v>
      </c>
      <c r="T587" s="73">
        <v>0.18</v>
      </c>
      <c r="U587" s="164" t="s">
        <v>287</v>
      </c>
      <c r="V587" s="164"/>
    </row>
    <row r="588" spans="2:23" s="74" customFormat="1" ht="28.5">
      <c r="B588" s="169" t="s">
        <v>1450</v>
      </c>
      <c r="C588" s="87" t="s">
        <v>420</v>
      </c>
      <c r="D588" s="62" t="s">
        <v>56</v>
      </c>
      <c r="E588" s="85" t="s">
        <v>573</v>
      </c>
      <c r="F588" s="62" t="s">
        <v>891</v>
      </c>
      <c r="G588" s="62"/>
      <c r="H588" s="62" t="s">
        <v>1862</v>
      </c>
      <c r="I588" s="62" t="s">
        <v>1706</v>
      </c>
      <c r="J588" s="66">
        <v>1746.6</v>
      </c>
      <c r="K588" s="67"/>
      <c r="L588" s="68"/>
      <c r="M588" s="69">
        <v>2130</v>
      </c>
      <c r="N588" s="70"/>
      <c r="O588" s="71"/>
      <c r="P588" s="72">
        <f t="shared" si="45"/>
        <v>1746.6</v>
      </c>
      <c r="Q588" s="72">
        <f t="shared" si="46"/>
        <v>1746.6</v>
      </c>
      <c r="R588" s="72">
        <f t="shared" si="47"/>
        <v>1806</v>
      </c>
      <c r="S588" s="72">
        <f t="shared" si="48"/>
        <v>1806</v>
      </c>
      <c r="T588" s="73">
        <v>0.18</v>
      </c>
      <c r="U588" s="164" t="s">
        <v>287</v>
      </c>
      <c r="V588" s="164"/>
    </row>
    <row r="589" spans="2:23" s="74" customFormat="1" ht="28.5">
      <c r="B589" s="169" t="s">
        <v>1451</v>
      </c>
      <c r="C589" s="87" t="s">
        <v>423</v>
      </c>
      <c r="D589" s="62" t="s">
        <v>424</v>
      </c>
      <c r="E589" s="85" t="s">
        <v>573</v>
      </c>
      <c r="F589" s="62" t="s">
        <v>891</v>
      </c>
      <c r="G589" s="62"/>
      <c r="H589" s="62" t="s">
        <v>1862</v>
      </c>
      <c r="I589" s="62" t="s">
        <v>1706</v>
      </c>
      <c r="J589" s="66">
        <v>237.8</v>
      </c>
      <c r="K589" s="67"/>
      <c r="L589" s="68"/>
      <c r="M589" s="69">
        <v>290</v>
      </c>
      <c r="N589" s="70"/>
      <c r="O589" s="71"/>
      <c r="P589" s="72">
        <f t="shared" si="45"/>
        <v>237.8</v>
      </c>
      <c r="Q589" s="72">
        <f t="shared" si="46"/>
        <v>237.8</v>
      </c>
      <c r="R589" s="72">
        <f t="shared" si="47"/>
        <v>246</v>
      </c>
      <c r="S589" s="72">
        <f t="shared" si="48"/>
        <v>246</v>
      </c>
      <c r="T589" s="73">
        <v>0.18</v>
      </c>
      <c r="U589" s="164" t="s">
        <v>287</v>
      </c>
      <c r="V589" s="164"/>
    </row>
    <row r="590" spans="2:23" s="74" customFormat="1" ht="45">
      <c r="B590" s="168" t="s">
        <v>1452</v>
      </c>
      <c r="C590" s="86" t="s">
        <v>425</v>
      </c>
      <c r="D590" s="62" t="s">
        <v>426</v>
      </c>
      <c r="E590" s="85" t="s">
        <v>583</v>
      </c>
      <c r="F590" s="85" t="s">
        <v>891</v>
      </c>
      <c r="G590" s="85"/>
      <c r="H590" s="85" t="s">
        <v>1862</v>
      </c>
      <c r="I590" s="85" t="s">
        <v>583</v>
      </c>
      <c r="J590" s="66"/>
      <c r="K590" s="67">
        <v>648</v>
      </c>
      <c r="L590" s="68"/>
      <c r="M590" s="69"/>
      <c r="N590" s="70">
        <v>810</v>
      </c>
      <c r="O590" s="71"/>
      <c r="P590" s="72">
        <f t="shared" si="45"/>
        <v>44064</v>
      </c>
      <c r="Q590" s="72">
        <f t="shared" si="46"/>
        <v>44064</v>
      </c>
      <c r="R590" s="72">
        <f t="shared" si="47"/>
        <v>46678</v>
      </c>
      <c r="S590" s="72">
        <f t="shared" si="48"/>
        <v>46678</v>
      </c>
      <c r="T590" s="73">
        <v>0.18</v>
      </c>
      <c r="U590" s="74" t="s">
        <v>286</v>
      </c>
      <c r="V590" s="164"/>
    </row>
    <row r="591" spans="2:23" s="74" customFormat="1" ht="15">
      <c r="B591" s="169" t="s">
        <v>1453</v>
      </c>
      <c r="C591" s="87" t="s">
        <v>428</v>
      </c>
      <c r="D591" s="62" t="s">
        <v>81</v>
      </c>
      <c r="E591" s="85" t="s">
        <v>583</v>
      </c>
      <c r="F591" s="62" t="s">
        <v>891</v>
      </c>
      <c r="G591" s="62"/>
      <c r="H591" s="62" t="s">
        <v>1901</v>
      </c>
      <c r="I591" s="85" t="s">
        <v>583</v>
      </c>
      <c r="J591" s="66"/>
      <c r="K591" s="67">
        <f>N591*0.8</f>
        <v>28.8</v>
      </c>
      <c r="L591" s="68"/>
      <c r="M591" s="69"/>
      <c r="N591" s="70">
        <v>36</v>
      </c>
      <c r="O591" s="71"/>
      <c r="P591" s="72">
        <f t="shared" si="45"/>
        <v>1958.4</v>
      </c>
      <c r="Q591" s="72">
        <f t="shared" si="46"/>
        <v>3916.8</v>
      </c>
      <c r="R591" s="72">
        <f t="shared" si="47"/>
        <v>2075</v>
      </c>
      <c r="S591" s="72">
        <f t="shared" si="48"/>
        <v>4150</v>
      </c>
      <c r="T591" s="73">
        <v>0.18</v>
      </c>
      <c r="U591" s="74" t="s">
        <v>286</v>
      </c>
      <c r="V591" s="164"/>
    </row>
    <row r="592" spans="2:23" s="74" customFormat="1" ht="42.75">
      <c r="B592" s="169" t="s">
        <v>1454</v>
      </c>
      <c r="C592" s="87" t="s">
        <v>430</v>
      </c>
      <c r="D592" s="62" t="s">
        <v>431</v>
      </c>
      <c r="E592" s="85" t="s">
        <v>583</v>
      </c>
      <c r="F592" s="62" t="s">
        <v>891</v>
      </c>
      <c r="G592" s="62"/>
      <c r="H592" s="62" t="s">
        <v>1862</v>
      </c>
      <c r="I592" s="85" t="s">
        <v>583</v>
      </c>
      <c r="J592" s="66"/>
      <c r="K592" s="67">
        <f>N592*0.8</f>
        <v>368</v>
      </c>
      <c r="L592" s="68"/>
      <c r="M592" s="69"/>
      <c r="N592" s="70">
        <v>460</v>
      </c>
      <c r="O592" s="71"/>
      <c r="P592" s="72">
        <f t="shared" si="45"/>
        <v>25024</v>
      </c>
      <c r="Q592" s="72">
        <f t="shared" si="46"/>
        <v>25024</v>
      </c>
      <c r="R592" s="72">
        <f t="shared" si="47"/>
        <v>26509</v>
      </c>
      <c r="S592" s="72">
        <f t="shared" si="48"/>
        <v>26509</v>
      </c>
      <c r="T592" s="73">
        <v>0.18</v>
      </c>
      <c r="U592" s="74" t="s">
        <v>286</v>
      </c>
      <c r="V592" s="164"/>
    </row>
    <row r="593" spans="2:23" s="74" customFormat="1" ht="42.75">
      <c r="B593" s="169" t="s">
        <v>1455</v>
      </c>
      <c r="C593" s="87" t="s">
        <v>433</v>
      </c>
      <c r="D593" s="62" t="s">
        <v>434</v>
      </c>
      <c r="E593" s="85" t="s">
        <v>583</v>
      </c>
      <c r="F593" s="62" t="s">
        <v>891</v>
      </c>
      <c r="G593" s="62"/>
      <c r="H593" s="62" t="s">
        <v>1862</v>
      </c>
      <c r="I593" s="85" t="s">
        <v>583</v>
      </c>
      <c r="J593" s="66"/>
      <c r="K593" s="67">
        <v>148</v>
      </c>
      <c r="L593" s="68"/>
      <c r="M593" s="69"/>
      <c r="N593" s="70">
        <v>185</v>
      </c>
      <c r="O593" s="71"/>
      <c r="P593" s="72">
        <f t="shared" si="45"/>
        <v>10064</v>
      </c>
      <c r="Q593" s="72">
        <f t="shared" si="46"/>
        <v>10064</v>
      </c>
      <c r="R593" s="72">
        <f t="shared" si="47"/>
        <v>10662</v>
      </c>
      <c r="S593" s="72">
        <f t="shared" si="48"/>
        <v>10662</v>
      </c>
      <c r="T593" s="73">
        <v>0.18</v>
      </c>
      <c r="U593" s="74" t="s">
        <v>286</v>
      </c>
      <c r="V593" s="164"/>
    </row>
    <row r="594" spans="2:23" s="74" customFormat="1" ht="15">
      <c r="B594" s="169"/>
      <c r="C594" s="62" t="s">
        <v>540</v>
      </c>
      <c r="D594" s="62"/>
      <c r="E594" s="85"/>
      <c r="F594" s="62"/>
      <c r="G594" s="62"/>
      <c r="H594" s="62"/>
      <c r="I594" s="85"/>
      <c r="J594" s="66"/>
      <c r="K594" s="67"/>
      <c r="L594" s="68"/>
      <c r="M594" s="69"/>
      <c r="N594" s="70"/>
      <c r="O594" s="71"/>
      <c r="P594" s="72">
        <f t="shared" si="45"/>
        <v>0</v>
      </c>
      <c r="Q594" s="72">
        <f t="shared" si="46"/>
        <v>0</v>
      </c>
      <c r="R594" s="72">
        <f t="shared" si="47"/>
        <v>0</v>
      </c>
      <c r="S594" s="72">
        <f t="shared" si="48"/>
        <v>0</v>
      </c>
      <c r="T594" s="73">
        <v>0.18</v>
      </c>
      <c r="V594" s="165"/>
    </row>
    <row r="595" spans="2:23" s="74" customFormat="1" ht="15">
      <c r="B595" s="169"/>
      <c r="C595" s="62" t="s">
        <v>327</v>
      </c>
      <c r="D595" s="62"/>
      <c r="E595" s="85"/>
      <c r="F595" s="62"/>
      <c r="G595" s="62"/>
      <c r="H595" s="62"/>
      <c r="I595" s="85"/>
      <c r="J595" s="66"/>
      <c r="K595" s="67"/>
      <c r="L595" s="68"/>
      <c r="M595" s="69"/>
      <c r="N595" s="70"/>
      <c r="O595" s="71"/>
      <c r="P595" s="72">
        <f t="shared" si="45"/>
        <v>0</v>
      </c>
      <c r="Q595" s="72">
        <f t="shared" si="46"/>
        <v>0</v>
      </c>
      <c r="R595" s="72">
        <f t="shared" si="47"/>
        <v>0</v>
      </c>
      <c r="S595" s="72">
        <f t="shared" si="48"/>
        <v>0</v>
      </c>
      <c r="T595" s="73">
        <v>0.18</v>
      </c>
      <c r="V595" s="164"/>
    </row>
    <row r="596" spans="2:23" s="74" customFormat="1" ht="28.5">
      <c r="B596" s="169" t="s">
        <v>1448</v>
      </c>
      <c r="C596" s="87" t="s">
        <v>445</v>
      </c>
      <c r="D596" s="62" t="s">
        <v>446</v>
      </c>
      <c r="E596" s="85" t="s">
        <v>573</v>
      </c>
      <c r="F596" s="62" t="s">
        <v>891</v>
      </c>
      <c r="G596" s="62"/>
      <c r="H596" s="62" t="s">
        <v>1862</v>
      </c>
      <c r="I596" s="62" t="s">
        <v>1706</v>
      </c>
      <c r="J596" s="66">
        <v>8938</v>
      </c>
      <c r="K596" s="67"/>
      <c r="L596" s="68"/>
      <c r="M596" s="69">
        <v>10900</v>
      </c>
      <c r="N596" s="70"/>
      <c r="O596" s="71"/>
      <c r="P596" s="72">
        <f t="shared" si="45"/>
        <v>8938</v>
      </c>
      <c r="Q596" s="72">
        <f t="shared" si="46"/>
        <v>8938</v>
      </c>
      <c r="R596" s="72">
        <f t="shared" si="47"/>
        <v>9238</v>
      </c>
      <c r="S596" s="72">
        <f t="shared" si="48"/>
        <v>9238</v>
      </c>
      <c r="T596" s="73">
        <v>0.18</v>
      </c>
      <c r="U596" s="164" t="s">
        <v>291</v>
      </c>
      <c r="V596" s="165"/>
    </row>
    <row r="597" spans="2:23" s="74" customFormat="1" ht="28.5">
      <c r="B597" s="169" t="s">
        <v>1449</v>
      </c>
      <c r="C597" s="87" t="s">
        <v>418</v>
      </c>
      <c r="D597" s="62" t="s">
        <v>685</v>
      </c>
      <c r="E597" s="85" t="s">
        <v>573</v>
      </c>
      <c r="F597" s="62" t="s">
        <v>891</v>
      </c>
      <c r="G597" s="62"/>
      <c r="H597" s="62" t="s">
        <v>1862</v>
      </c>
      <c r="I597" s="62" t="s">
        <v>1706</v>
      </c>
      <c r="J597" s="66">
        <v>237.8</v>
      </c>
      <c r="K597" s="67"/>
      <c r="L597" s="68"/>
      <c r="M597" s="69">
        <v>290</v>
      </c>
      <c r="N597" s="70"/>
      <c r="O597" s="71"/>
      <c r="P597" s="72">
        <f t="shared" si="45"/>
        <v>237.8</v>
      </c>
      <c r="Q597" s="72">
        <f t="shared" si="46"/>
        <v>237.8</v>
      </c>
      <c r="R597" s="72">
        <f t="shared" si="47"/>
        <v>246</v>
      </c>
      <c r="S597" s="72">
        <f t="shared" si="48"/>
        <v>246</v>
      </c>
      <c r="T597" s="73">
        <v>0.18</v>
      </c>
      <c r="U597" s="164" t="s">
        <v>287</v>
      </c>
      <c r="V597" s="165"/>
    </row>
    <row r="598" spans="2:23" s="74" customFormat="1" ht="28.5">
      <c r="B598" s="169" t="s">
        <v>1450</v>
      </c>
      <c r="C598" s="87" t="s">
        <v>447</v>
      </c>
      <c r="D598" s="62" t="s">
        <v>448</v>
      </c>
      <c r="E598" s="85" t="s">
        <v>573</v>
      </c>
      <c r="F598" s="62" t="s">
        <v>891</v>
      </c>
      <c r="G598" s="62"/>
      <c r="H598" s="62" t="s">
        <v>1901</v>
      </c>
      <c r="I598" s="62" t="s">
        <v>1706</v>
      </c>
      <c r="J598" s="66">
        <v>9881</v>
      </c>
      <c r="K598" s="67"/>
      <c r="L598" s="68"/>
      <c r="M598" s="69">
        <v>12050</v>
      </c>
      <c r="N598" s="70"/>
      <c r="O598" s="71"/>
      <c r="P598" s="72">
        <f t="shared" si="45"/>
        <v>9881</v>
      </c>
      <c r="Q598" s="72">
        <f t="shared" si="46"/>
        <v>19762</v>
      </c>
      <c r="R598" s="72">
        <f t="shared" si="47"/>
        <v>10212</v>
      </c>
      <c r="S598" s="72">
        <f t="shared" si="48"/>
        <v>20424</v>
      </c>
      <c r="T598" s="73">
        <v>0.18</v>
      </c>
      <c r="U598" s="164" t="s">
        <v>287</v>
      </c>
      <c r="V598" s="164"/>
    </row>
    <row r="599" spans="2:23" s="74" customFormat="1" ht="60">
      <c r="B599" s="169" t="s">
        <v>1451</v>
      </c>
      <c r="C599" s="86" t="s">
        <v>450</v>
      </c>
      <c r="D599" s="85" t="s">
        <v>451</v>
      </c>
      <c r="E599" s="85" t="s">
        <v>583</v>
      </c>
      <c r="F599" s="62" t="s">
        <v>891</v>
      </c>
      <c r="G599" s="62"/>
      <c r="H599" s="62" t="s">
        <v>1862</v>
      </c>
      <c r="I599" s="85" t="s">
        <v>583</v>
      </c>
      <c r="J599" s="66"/>
      <c r="K599" s="67">
        <v>1432</v>
      </c>
      <c r="L599" s="68"/>
      <c r="M599" s="69"/>
      <c r="N599" s="70">
        <v>1790</v>
      </c>
      <c r="O599" s="71"/>
      <c r="P599" s="72">
        <f t="shared" si="45"/>
        <v>97376</v>
      </c>
      <c r="Q599" s="72">
        <f t="shared" si="46"/>
        <v>97376</v>
      </c>
      <c r="R599" s="72">
        <f t="shared" si="47"/>
        <v>103153</v>
      </c>
      <c r="S599" s="72">
        <f t="shared" si="48"/>
        <v>103153</v>
      </c>
      <c r="T599" s="73">
        <v>0.18</v>
      </c>
      <c r="U599" s="74" t="s">
        <v>286</v>
      </c>
      <c r="V599" s="164"/>
    </row>
    <row r="600" spans="2:23" s="74" customFormat="1" ht="75">
      <c r="B600" s="169" t="s">
        <v>1452</v>
      </c>
      <c r="C600" s="86" t="s">
        <v>453</v>
      </c>
      <c r="D600" s="85" t="s">
        <v>442</v>
      </c>
      <c r="E600" s="85" t="s">
        <v>583</v>
      </c>
      <c r="F600" s="62" t="s">
        <v>891</v>
      </c>
      <c r="G600" s="62"/>
      <c r="H600" s="62" t="s">
        <v>1901</v>
      </c>
      <c r="I600" s="85" t="s">
        <v>583</v>
      </c>
      <c r="J600" s="66"/>
      <c r="K600" s="67">
        <v>660</v>
      </c>
      <c r="L600" s="68"/>
      <c r="M600" s="69"/>
      <c r="N600" s="70">
        <v>825</v>
      </c>
      <c r="O600" s="71"/>
      <c r="P600" s="72">
        <f t="shared" si="45"/>
        <v>44880</v>
      </c>
      <c r="Q600" s="72">
        <f t="shared" si="46"/>
        <v>89760</v>
      </c>
      <c r="R600" s="72">
        <f t="shared" si="47"/>
        <v>47543</v>
      </c>
      <c r="S600" s="72">
        <f t="shared" si="48"/>
        <v>95086</v>
      </c>
      <c r="T600" s="73">
        <v>0.18</v>
      </c>
      <c r="U600" s="74" t="s">
        <v>286</v>
      </c>
      <c r="V600" s="164"/>
    </row>
    <row r="601" spans="2:23" s="74" customFormat="1" ht="42.75">
      <c r="B601" s="169" t="s">
        <v>1453</v>
      </c>
      <c r="C601" s="87" t="s">
        <v>454</v>
      </c>
      <c r="D601" s="62" t="s">
        <v>440</v>
      </c>
      <c r="E601" s="85" t="s">
        <v>583</v>
      </c>
      <c r="F601" s="62" t="s">
        <v>891</v>
      </c>
      <c r="G601" s="62"/>
      <c r="H601" s="62" t="s">
        <v>1854</v>
      </c>
      <c r="I601" s="85" t="s">
        <v>583</v>
      </c>
      <c r="J601" s="66"/>
      <c r="K601" s="67">
        <f>N601*0.8</f>
        <v>43.2</v>
      </c>
      <c r="L601" s="68"/>
      <c r="M601" s="69"/>
      <c r="N601" s="70">
        <v>54</v>
      </c>
      <c r="O601" s="71"/>
      <c r="P601" s="72">
        <f t="shared" si="45"/>
        <v>2937.6000000000004</v>
      </c>
      <c r="Q601" s="72">
        <f t="shared" si="46"/>
        <v>8812.8000000000011</v>
      </c>
      <c r="R601" s="72">
        <f t="shared" si="47"/>
        <v>3112</v>
      </c>
      <c r="S601" s="72">
        <f t="shared" si="48"/>
        <v>9336</v>
      </c>
      <c r="T601" s="73">
        <v>0.18</v>
      </c>
      <c r="U601" s="74" t="s">
        <v>286</v>
      </c>
      <c r="V601" s="164"/>
    </row>
    <row r="602" spans="2:23" s="74" customFormat="1" ht="42.75">
      <c r="B602" s="169" t="s">
        <v>1454</v>
      </c>
      <c r="C602" s="87" t="s">
        <v>433</v>
      </c>
      <c r="D602" s="62" t="s">
        <v>434</v>
      </c>
      <c r="E602" s="85" t="s">
        <v>583</v>
      </c>
      <c r="F602" s="62" t="s">
        <v>891</v>
      </c>
      <c r="G602" s="62"/>
      <c r="H602" s="62" t="s">
        <v>1862</v>
      </c>
      <c r="I602" s="85" t="s">
        <v>583</v>
      </c>
      <c r="J602" s="66"/>
      <c r="K602" s="67">
        <v>148</v>
      </c>
      <c r="L602" s="68"/>
      <c r="M602" s="69"/>
      <c r="N602" s="70">
        <v>185</v>
      </c>
      <c r="O602" s="71"/>
      <c r="P602" s="72">
        <f t="shared" si="45"/>
        <v>10064</v>
      </c>
      <c r="Q602" s="72">
        <f t="shared" si="46"/>
        <v>10064</v>
      </c>
      <c r="R602" s="72">
        <f t="shared" si="47"/>
        <v>10662</v>
      </c>
      <c r="S602" s="72">
        <f t="shared" si="48"/>
        <v>10662</v>
      </c>
      <c r="T602" s="73">
        <v>0.18</v>
      </c>
      <c r="U602" s="74" t="s">
        <v>286</v>
      </c>
      <c r="V602" s="164"/>
    </row>
    <row r="603" spans="2:23" s="74" customFormat="1" ht="15">
      <c r="B603" s="169"/>
      <c r="C603" s="62" t="s">
        <v>541</v>
      </c>
      <c r="D603" s="62"/>
      <c r="E603" s="85"/>
      <c r="F603" s="62"/>
      <c r="G603" s="62"/>
      <c r="H603" s="62"/>
      <c r="I603" s="62"/>
      <c r="J603" s="66"/>
      <c r="K603" s="67"/>
      <c r="L603" s="68"/>
      <c r="M603" s="69"/>
      <c r="N603" s="70"/>
      <c r="O603" s="71"/>
      <c r="P603" s="72">
        <f t="shared" si="45"/>
        <v>0</v>
      </c>
      <c r="Q603" s="72">
        <f t="shared" si="46"/>
        <v>0</v>
      </c>
      <c r="R603" s="72">
        <f t="shared" si="47"/>
        <v>0</v>
      </c>
      <c r="S603" s="72">
        <f t="shared" si="48"/>
        <v>0</v>
      </c>
      <c r="T603" s="73">
        <v>0.18</v>
      </c>
      <c r="V603" s="164"/>
      <c r="W603" s="74">
        <v>551</v>
      </c>
    </row>
    <row r="604" spans="2:23" s="74" customFormat="1" ht="15">
      <c r="B604" s="169"/>
      <c r="C604" s="62" t="s">
        <v>396</v>
      </c>
      <c r="D604" s="62"/>
      <c r="E604" s="85"/>
      <c r="F604" s="62"/>
      <c r="G604" s="62"/>
      <c r="H604" s="62"/>
      <c r="I604" s="62"/>
      <c r="J604" s="66"/>
      <c r="K604" s="67"/>
      <c r="L604" s="68"/>
      <c r="M604" s="69"/>
      <c r="N604" s="70"/>
      <c r="O604" s="71"/>
      <c r="P604" s="72">
        <f t="shared" si="45"/>
        <v>0</v>
      </c>
      <c r="Q604" s="72">
        <f t="shared" si="46"/>
        <v>0</v>
      </c>
      <c r="R604" s="72">
        <f t="shared" si="47"/>
        <v>0</v>
      </c>
      <c r="S604" s="72">
        <f t="shared" si="48"/>
        <v>0</v>
      </c>
      <c r="T604" s="73">
        <v>0.18</v>
      </c>
      <c r="V604" s="164"/>
    </row>
    <row r="605" spans="2:23" s="74" customFormat="1" ht="30">
      <c r="B605" s="169" t="s">
        <v>1448</v>
      </c>
      <c r="C605" s="86" t="s">
        <v>1708</v>
      </c>
      <c r="D605" s="62" t="s">
        <v>1709</v>
      </c>
      <c r="E605" s="85" t="s">
        <v>573</v>
      </c>
      <c r="F605" s="62" t="s">
        <v>891</v>
      </c>
      <c r="G605" s="62"/>
      <c r="H605" s="62" t="s">
        <v>1862</v>
      </c>
      <c r="I605" s="62" t="s">
        <v>1706</v>
      </c>
      <c r="J605" s="66">
        <v>3706.4</v>
      </c>
      <c r="K605" s="67"/>
      <c r="L605" s="68"/>
      <c r="M605" s="69">
        <v>4520</v>
      </c>
      <c r="N605" s="70"/>
      <c r="O605" s="71"/>
      <c r="P605" s="72">
        <f t="shared" si="45"/>
        <v>3706.4</v>
      </c>
      <c r="Q605" s="72">
        <f t="shared" si="46"/>
        <v>3706.4</v>
      </c>
      <c r="R605" s="72">
        <f t="shared" si="47"/>
        <v>3831</v>
      </c>
      <c r="S605" s="72">
        <f t="shared" si="48"/>
        <v>3831</v>
      </c>
      <c r="T605" s="73">
        <v>0.18</v>
      </c>
      <c r="U605" s="164" t="s">
        <v>287</v>
      </c>
      <c r="V605" s="164" t="s">
        <v>1710</v>
      </c>
    </row>
    <row r="606" spans="2:23" s="74" customFormat="1" ht="28.5">
      <c r="B606" s="169" t="s">
        <v>1449</v>
      </c>
      <c r="C606" s="87" t="s">
        <v>418</v>
      </c>
      <c r="D606" s="62" t="s">
        <v>685</v>
      </c>
      <c r="E606" s="85" t="s">
        <v>573</v>
      </c>
      <c r="F606" s="62" t="s">
        <v>891</v>
      </c>
      <c r="G606" s="62"/>
      <c r="H606" s="62" t="s">
        <v>1862</v>
      </c>
      <c r="I606" s="62" t="s">
        <v>1706</v>
      </c>
      <c r="J606" s="66">
        <v>237.8</v>
      </c>
      <c r="K606" s="67"/>
      <c r="L606" s="68"/>
      <c r="M606" s="69">
        <v>290</v>
      </c>
      <c r="N606" s="70"/>
      <c r="O606" s="71"/>
      <c r="P606" s="72">
        <f t="shared" si="45"/>
        <v>237.8</v>
      </c>
      <c r="Q606" s="72">
        <f t="shared" si="46"/>
        <v>237.8</v>
      </c>
      <c r="R606" s="72">
        <f t="shared" si="47"/>
        <v>246</v>
      </c>
      <c r="S606" s="72">
        <f t="shared" si="48"/>
        <v>246</v>
      </c>
      <c r="T606" s="73">
        <v>0.18</v>
      </c>
      <c r="U606" s="164" t="s">
        <v>287</v>
      </c>
      <c r="V606" s="164"/>
    </row>
    <row r="607" spans="2:23" s="74" customFormat="1" ht="28.5">
      <c r="B607" s="169" t="s">
        <v>1450</v>
      </c>
      <c r="C607" s="87" t="s">
        <v>420</v>
      </c>
      <c r="D607" s="62" t="s">
        <v>56</v>
      </c>
      <c r="E607" s="85" t="s">
        <v>573</v>
      </c>
      <c r="F607" s="62" t="s">
        <v>891</v>
      </c>
      <c r="G607" s="62"/>
      <c r="H607" s="62" t="s">
        <v>1862</v>
      </c>
      <c r="I607" s="62" t="s">
        <v>1706</v>
      </c>
      <c r="J607" s="66">
        <v>1746.6</v>
      </c>
      <c r="K607" s="67"/>
      <c r="L607" s="68"/>
      <c r="M607" s="69">
        <v>2130</v>
      </c>
      <c r="N607" s="70"/>
      <c r="O607" s="71"/>
      <c r="P607" s="72">
        <f t="shared" si="45"/>
        <v>1746.6</v>
      </c>
      <c r="Q607" s="72">
        <f t="shared" si="46"/>
        <v>1746.6</v>
      </c>
      <c r="R607" s="72">
        <f t="shared" si="47"/>
        <v>1806</v>
      </c>
      <c r="S607" s="72">
        <f t="shared" si="48"/>
        <v>1806</v>
      </c>
      <c r="T607" s="73">
        <v>0.18</v>
      </c>
      <c r="U607" s="164" t="s">
        <v>287</v>
      </c>
      <c r="V607" s="164"/>
    </row>
    <row r="608" spans="2:23" s="74" customFormat="1" ht="28.5">
      <c r="B608" s="169" t="s">
        <v>1451</v>
      </c>
      <c r="C608" s="87" t="s">
        <v>423</v>
      </c>
      <c r="D608" s="62" t="s">
        <v>424</v>
      </c>
      <c r="E608" s="85" t="s">
        <v>573</v>
      </c>
      <c r="F608" s="62" t="s">
        <v>891</v>
      </c>
      <c r="G608" s="62"/>
      <c r="H608" s="62" t="s">
        <v>1862</v>
      </c>
      <c r="I608" s="62" t="s">
        <v>1706</v>
      </c>
      <c r="J608" s="66">
        <v>237.8</v>
      </c>
      <c r="K608" s="67"/>
      <c r="L608" s="68"/>
      <c r="M608" s="69">
        <v>290</v>
      </c>
      <c r="N608" s="70"/>
      <c r="O608" s="71"/>
      <c r="P608" s="72">
        <f t="shared" si="45"/>
        <v>237.8</v>
      </c>
      <c r="Q608" s="72">
        <f t="shared" si="46"/>
        <v>237.8</v>
      </c>
      <c r="R608" s="72">
        <f t="shared" si="47"/>
        <v>246</v>
      </c>
      <c r="S608" s="72">
        <f t="shared" si="48"/>
        <v>246</v>
      </c>
      <c r="T608" s="73">
        <v>0.18</v>
      </c>
      <c r="U608" s="164" t="s">
        <v>287</v>
      </c>
      <c r="V608" s="164"/>
    </row>
    <row r="609" spans="2:23" s="74" customFormat="1" ht="42.75">
      <c r="B609" s="169" t="s">
        <v>1452</v>
      </c>
      <c r="C609" s="87" t="s">
        <v>425</v>
      </c>
      <c r="D609" s="62" t="s">
        <v>426</v>
      </c>
      <c r="E609" s="85" t="s">
        <v>583</v>
      </c>
      <c r="F609" s="62" t="s">
        <v>891</v>
      </c>
      <c r="G609" s="62"/>
      <c r="H609" s="62" t="s">
        <v>1862</v>
      </c>
      <c r="I609" s="85" t="s">
        <v>583</v>
      </c>
      <c r="J609" s="66"/>
      <c r="K609" s="67">
        <v>648</v>
      </c>
      <c r="L609" s="68"/>
      <c r="M609" s="69"/>
      <c r="N609" s="70">
        <v>810</v>
      </c>
      <c r="O609" s="71"/>
      <c r="P609" s="72">
        <f t="shared" si="45"/>
        <v>44064</v>
      </c>
      <c r="Q609" s="72">
        <f t="shared" si="46"/>
        <v>44064</v>
      </c>
      <c r="R609" s="72">
        <f t="shared" si="47"/>
        <v>46678</v>
      </c>
      <c r="S609" s="72">
        <f t="shared" si="48"/>
        <v>46678</v>
      </c>
      <c r="T609" s="73">
        <v>0.18</v>
      </c>
      <c r="U609" s="74" t="s">
        <v>286</v>
      </c>
      <c r="V609" s="165"/>
    </row>
    <row r="610" spans="2:23" s="74" customFormat="1" ht="15">
      <c r="B610" s="169" t="s">
        <v>1453</v>
      </c>
      <c r="C610" s="87" t="s">
        <v>428</v>
      </c>
      <c r="D610" s="62" t="s">
        <v>81</v>
      </c>
      <c r="E610" s="85" t="s">
        <v>583</v>
      </c>
      <c r="F610" s="62" t="s">
        <v>891</v>
      </c>
      <c r="G610" s="62"/>
      <c r="H610" s="62" t="s">
        <v>1901</v>
      </c>
      <c r="I610" s="85" t="s">
        <v>583</v>
      </c>
      <c r="J610" s="66"/>
      <c r="K610" s="67">
        <f>N610*0.8</f>
        <v>28.8</v>
      </c>
      <c r="L610" s="68"/>
      <c r="M610" s="69"/>
      <c r="N610" s="70">
        <v>36</v>
      </c>
      <c r="O610" s="71"/>
      <c r="P610" s="72">
        <f t="shared" si="45"/>
        <v>1958.4</v>
      </c>
      <c r="Q610" s="72">
        <f t="shared" si="46"/>
        <v>3916.8</v>
      </c>
      <c r="R610" s="72">
        <f t="shared" si="47"/>
        <v>2075</v>
      </c>
      <c r="S610" s="72">
        <f t="shared" si="48"/>
        <v>4150</v>
      </c>
      <c r="T610" s="73">
        <v>0.18</v>
      </c>
      <c r="U610" s="74" t="s">
        <v>286</v>
      </c>
      <c r="V610" s="164"/>
    </row>
    <row r="611" spans="2:23" s="74" customFormat="1" ht="42.75">
      <c r="B611" s="169" t="s">
        <v>1454</v>
      </c>
      <c r="C611" s="87" t="s">
        <v>430</v>
      </c>
      <c r="D611" s="62" t="s">
        <v>431</v>
      </c>
      <c r="E611" s="85" t="s">
        <v>583</v>
      </c>
      <c r="F611" s="62" t="s">
        <v>891</v>
      </c>
      <c r="G611" s="62"/>
      <c r="H611" s="62" t="s">
        <v>1862</v>
      </c>
      <c r="I611" s="85" t="s">
        <v>583</v>
      </c>
      <c r="J611" s="66"/>
      <c r="K611" s="67">
        <f>N611*0.8</f>
        <v>368</v>
      </c>
      <c r="L611" s="68"/>
      <c r="M611" s="69"/>
      <c r="N611" s="70">
        <v>460</v>
      </c>
      <c r="O611" s="71"/>
      <c r="P611" s="72">
        <f t="shared" si="45"/>
        <v>25024</v>
      </c>
      <c r="Q611" s="72">
        <f t="shared" si="46"/>
        <v>25024</v>
      </c>
      <c r="R611" s="72">
        <f t="shared" si="47"/>
        <v>26509</v>
      </c>
      <c r="S611" s="72">
        <f t="shared" si="48"/>
        <v>26509</v>
      </c>
      <c r="T611" s="73">
        <v>0.18</v>
      </c>
      <c r="U611" s="74" t="s">
        <v>286</v>
      </c>
      <c r="V611" s="165"/>
    </row>
    <row r="612" spans="2:23" s="74" customFormat="1" ht="42.75">
      <c r="B612" s="169" t="s">
        <v>1455</v>
      </c>
      <c r="C612" s="87" t="s">
        <v>433</v>
      </c>
      <c r="D612" s="62" t="s">
        <v>434</v>
      </c>
      <c r="E612" s="85" t="s">
        <v>583</v>
      </c>
      <c r="F612" s="62" t="s">
        <v>891</v>
      </c>
      <c r="G612" s="62"/>
      <c r="H612" s="62" t="s">
        <v>1862</v>
      </c>
      <c r="I612" s="85" t="s">
        <v>583</v>
      </c>
      <c r="J612" s="66"/>
      <c r="K612" s="67">
        <v>148</v>
      </c>
      <c r="L612" s="68"/>
      <c r="M612" s="69"/>
      <c r="N612" s="70">
        <v>185</v>
      </c>
      <c r="O612" s="71"/>
      <c r="P612" s="72">
        <f t="shared" si="45"/>
        <v>10064</v>
      </c>
      <c r="Q612" s="72">
        <f t="shared" si="46"/>
        <v>10064</v>
      </c>
      <c r="R612" s="72">
        <f t="shared" si="47"/>
        <v>10662</v>
      </c>
      <c r="S612" s="72">
        <f t="shared" si="48"/>
        <v>10662</v>
      </c>
      <c r="T612" s="73">
        <v>0.18</v>
      </c>
      <c r="U612" s="74" t="s">
        <v>286</v>
      </c>
      <c r="V612" s="165"/>
    </row>
    <row r="613" spans="2:23" s="74" customFormat="1" ht="15">
      <c r="B613" s="169"/>
      <c r="C613" s="62" t="s">
        <v>542</v>
      </c>
      <c r="D613" s="62"/>
      <c r="E613" s="85"/>
      <c r="F613" s="62"/>
      <c r="G613" s="62"/>
      <c r="H613" s="62"/>
      <c r="I613" s="62"/>
      <c r="J613" s="66"/>
      <c r="K613" s="67"/>
      <c r="L613" s="68"/>
      <c r="M613" s="69"/>
      <c r="N613" s="70"/>
      <c r="O613" s="71"/>
      <c r="P613" s="72">
        <f t="shared" si="45"/>
        <v>0</v>
      </c>
      <c r="Q613" s="72">
        <f t="shared" si="46"/>
        <v>0</v>
      </c>
      <c r="R613" s="72">
        <f t="shared" si="47"/>
        <v>0</v>
      </c>
      <c r="S613" s="72">
        <f t="shared" si="48"/>
        <v>0</v>
      </c>
      <c r="T613" s="73">
        <v>0.18</v>
      </c>
      <c r="V613" s="164"/>
    </row>
    <row r="614" spans="2:23" s="74" customFormat="1" ht="15">
      <c r="B614" s="169"/>
      <c r="C614" s="85" t="s">
        <v>396</v>
      </c>
      <c r="D614" s="85"/>
      <c r="E614" s="85"/>
      <c r="F614" s="62"/>
      <c r="G614" s="62"/>
      <c r="H614" s="62"/>
      <c r="I614" s="62"/>
      <c r="J614" s="66"/>
      <c r="K614" s="67"/>
      <c r="L614" s="68"/>
      <c r="M614" s="69"/>
      <c r="N614" s="70"/>
      <c r="O614" s="71"/>
      <c r="P614" s="72">
        <f t="shared" si="45"/>
        <v>0</v>
      </c>
      <c r="Q614" s="72">
        <f t="shared" si="46"/>
        <v>0</v>
      </c>
      <c r="R614" s="72">
        <f t="shared" si="47"/>
        <v>0</v>
      </c>
      <c r="S614" s="72">
        <f t="shared" si="48"/>
        <v>0</v>
      </c>
      <c r="T614" s="73">
        <v>0.18</v>
      </c>
      <c r="V614" s="164"/>
    </row>
    <row r="615" spans="2:23" s="74" customFormat="1" ht="30">
      <c r="B615" s="169" t="s">
        <v>1448</v>
      </c>
      <c r="C615" s="86" t="s">
        <v>1708</v>
      </c>
      <c r="D615" s="62" t="s">
        <v>1709</v>
      </c>
      <c r="E615" s="85" t="s">
        <v>573</v>
      </c>
      <c r="F615" s="62" t="s">
        <v>891</v>
      </c>
      <c r="G615" s="62"/>
      <c r="H615" s="62" t="s">
        <v>1862</v>
      </c>
      <c r="I615" s="62" t="s">
        <v>1706</v>
      </c>
      <c r="J615" s="66">
        <v>3706.4</v>
      </c>
      <c r="K615" s="67"/>
      <c r="L615" s="68"/>
      <c r="M615" s="69">
        <v>4520</v>
      </c>
      <c r="N615" s="70"/>
      <c r="O615" s="71"/>
      <c r="P615" s="72">
        <f t="shared" si="45"/>
        <v>3706.4</v>
      </c>
      <c r="Q615" s="72">
        <f t="shared" si="46"/>
        <v>3706.4</v>
      </c>
      <c r="R615" s="72">
        <f t="shared" si="47"/>
        <v>3831</v>
      </c>
      <c r="S615" s="72">
        <f t="shared" si="48"/>
        <v>3831</v>
      </c>
      <c r="T615" s="73">
        <v>0.18</v>
      </c>
      <c r="U615" s="164" t="s">
        <v>287</v>
      </c>
      <c r="V615" s="164" t="s">
        <v>1710</v>
      </c>
    </row>
    <row r="616" spans="2:23" s="74" customFormat="1" ht="28.5">
      <c r="B616" s="169" t="s">
        <v>1449</v>
      </c>
      <c r="C616" s="87" t="s">
        <v>418</v>
      </c>
      <c r="D616" s="62" t="s">
        <v>685</v>
      </c>
      <c r="E616" s="85" t="s">
        <v>573</v>
      </c>
      <c r="F616" s="62" t="s">
        <v>891</v>
      </c>
      <c r="G616" s="62"/>
      <c r="H616" s="62" t="s">
        <v>1862</v>
      </c>
      <c r="I616" s="62" t="s">
        <v>1706</v>
      </c>
      <c r="J616" s="66">
        <v>237.8</v>
      </c>
      <c r="K616" s="67"/>
      <c r="L616" s="68"/>
      <c r="M616" s="69">
        <v>290</v>
      </c>
      <c r="N616" s="70"/>
      <c r="O616" s="71"/>
      <c r="P616" s="72">
        <f t="shared" si="45"/>
        <v>237.8</v>
      </c>
      <c r="Q616" s="72">
        <f t="shared" si="46"/>
        <v>237.8</v>
      </c>
      <c r="R616" s="72">
        <f t="shared" si="47"/>
        <v>246</v>
      </c>
      <c r="S616" s="72">
        <f t="shared" si="48"/>
        <v>246</v>
      </c>
      <c r="T616" s="73">
        <v>0.18</v>
      </c>
      <c r="U616" s="164" t="s">
        <v>287</v>
      </c>
      <c r="V616" s="164"/>
    </row>
    <row r="617" spans="2:23" s="74" customFormat="1" ht="28.5">
      <c r="B617" s="169" t="s">
        <v>1450</v>
      </c>
      <c r="C617" s="87" t="s">
        <v>420</v>
      </c>
      <c r="D617" s="62" t="s">
        <v>56</v>
      </c>
      <c r="E617" s="85" t="s">
        <v>573</v>
      </c>
      <c r="F617" s="62" t="s">
        <v>891</v>
      </c>
      <c r="G617" s="62"/>
      <c r="H617" s="62" t="s">
        <v>1862</v>
      </c>
      <c r="I617" s="62" t="s">
        <v>1706</v>
      </c>
      <c r="J617" s="66">
        <v>1746.6</v>
      </c>
      <c r="K617" s="67"/>
      <c r="L617" s="68"/>
      <c r="M617" s="69">
        <v>2130</v>
      </c>
      <c r="N617" s="70"/>
      <c r="O617" s="71"/>
      <c r="P617" s="72">
        <f t="shared" si="45"/>
        <v>1746.6</v>
      </c>
      <c r="Q617" s="72">
        <f t="shared" si="46"/>
        <v>1746.6</v>
      </c>
      <c r="R617" s="72">
        <f t="shared" si="47"/>
        <v>1806</v>
      </c>
      <c r="S617" s="72">
        <f t="shared" si="48"/>
        <v>1806</v>
      </c>
      <c r="T617" s="73">
        <v>0.18</v>
      </c>
      <c r="U617" s="164" t="s">
        <v>287</v>
      </c>
      <c r="V617" s="164"/>
    </row>
    <row r="618" spans="2:23" s="74" customFormat="1" ht="28.5">
      <c r="B618" s="169" t="s">
        <v>1451</v>
      </c>
      <c r="C618" s="87" t="s">
        <v>423</v>
      </c>
      <c r="D618" s="62" t="s">
        <v>424</v>
      </c>
      <c r="E618" s="85" t="s">
        <v>573</v>
      </c>
      <c r="F618" s="62" t="s">
        <v>891</v>
      </c>
      <c r="G618" s="62"/>
      <c r="H618" s="62" t="s">
        <v>1862</v>
      </c>
      <c r="I618" s="62" t="s">
        <v>1706</v>
      </c>
      <c r="J618" s="66">
        <v>237.8</v>
      </c>
      <c r="K618" s="67"/>
      <c r="L618" s="68"/>
      <c r="M618" s="69">
        <v>290</v>
      </c>
      <c r="N618" s="70"/>
      <c r="O618" s="71"/>
      <c r="P618" s="72">
        <f t="shared" si="45"/>
        <v>237.8</v>
      </c>
      <c r="Q618" s="72">
        <f t="shared" si="46"/>
        <v>237.8</v>
      </c>
      <c r="R618" s="72">
        <f t="shared" si="47"/>
        <v>246</v>
      </c>
      <c r="S618" s="72">
        <f t="shared" si="48"/>
        <v>246</v>
      </c>
      <c r="T618" s="73">
        <v>0.18</v>
      </c>
      <c r="U618" s="164" t="s">
        <v>287</v>
      </c>
      <c r="V618" s="164"/>
      <c r="W618" s="74">
        <v>551</v>
      </c>
    </row>
    <row r="619" spans="2:23" s="74" customFormat="1" ht="42.75">
      <c r="B619" s="169" t="s">
        <v>1452</v>
      </c>
      <c r="C619" s="87" t="s">
        <v>425</v>
      </c>
      <c r="D619" s="62" t="s">
        <v>426</v>
      </c>
      <c r="E619" s="85" t="s">
        <v>583</v>
      </c>
      <c r="F619" s="62" t="s">
        <v>891</v>
      </c>
      <c r="G619" s="62"/>
      <c r="H619" s="62" t="s">
        <v>1862</v>
      </c>
      <c r="I619" s="85" t="s">
        <v>583</v>
      </c>
      <c r="J619" s="66"/>
      <c r="K619" s="67">
        <v>648</v>
      </c>
      <c r="L619" s="68"/>
      <c r="M619" s="69"/>
      <c r="N619" s="70">
        <v>810</v>
      </c>
      <c r="O619" s="71"/>
      <c r="P619" s="72">
        <f t="shared" si="45"/>
        <v>44064</v>
      </c>
      <c r="Q619" s="72">
        <f t="shared" si="46"/>
        <v>44064</v>
      </c>
      <c r="R619" s="72">
        <f t="shared" si="47"/>
        <v>46678</v>
      </c>
      <c r="S619" s="72">
        <f t="shared" si="48"/>
        <v>46678</v>
      </c>
      <c r="T619" s="73">
        <v>0.18</v>
      </c>
      <c r="U619" s="74" t="s">
        <v>286</v>
      </c>
      <c r="V619" s="164"/>
    </row>
    <row r="620" spans="2:23" s="74" customFormat="1" ht="15">
      <c r="B620" s="169" t="s">
        <v>1453</v>
      </c>
      <c r="C620" s="87" t="s">
        <v>428</v>
      </c>
      <c r="D620" s="62" t="s">
        <v>81</v>
      </c>
      <c r="E620" s="85" t="s">
        <v>583</v>
      </c>
      <c r="F620" s="62" t="s">
        <v>891</v>
      </c>
      <c r="G620" s="62"/>
      <c r="H620" s="62" t="s">
        <v>1901</v>
      </c>
      <c r="I620" s="85" t="s">
        <v>583</v>
      </c>
      <c r="J620" s="66"/>
      <c r="K620" s="67">
        <f>N620*0.8</f>
        <v>28.8</v>
      </c>
      <c r="L620" s="68"/>
      <c r="M620" s="69"/>
      <c r="N620" s="70">
        <v>36</v>
      </c>
      <c r="O620" s="71"/>
      <c r="P620" s="72">
        <f t="shared" si="45"/>
        <v>1958.4</v>
      </c>
      <c r="Q620" s="72">
        <f t="shared" si="46"/>
        <v>3916.8</v>
      </c>
      <c r="R620" s="72">
        <f t="shared" si="47"/>
        <v>2075</v>
      </c>
      <c r="S620" s="72">
        <f t="shared" si="48"/>
        <v>4150</v>
      </c>
      <c r="T620" s="73">
        <v>0.18</v>
      </c>
      <c r="U620" s="74" t="s">
        <v>286</v>
      </c>
      <c r="V620" s="165"/>
    </row>
    <row r="621" spans="2:23" s="74" customFormat="1" ht="42.75">
      <c r="B621" s="169" t="s">
        <v>1454</v>
      </c>
      <c r="C621" s="87" t="s">
        <v>430</v>
      </c>
      <c r="D621" s="62" t="s">
        <v>431</v>
      </c>
      <c r="E621" s="85" t="s">
        <v>583</v>
      </c>
      <c r="F621" s="62" t="s">
        <v>891</v>
      </c>
      <c r="G621" s="62"/>
      <c r="H621" s="62" t="s">
        <v>1862</v>
      </c>
      <c r="I621" s="85" t="s">
        <v>583</v>
      </c>
      <c r="J621" s="66"/>
      <c r="K621" s="67">
        <f>N621*0.8</f>
        <v>368</v>
      </c>
      <c r="L621" s="68"/>
      <c r="M621" s="69"/>
      <c r="N621" s="70">
        <v>460</v>
      </c>
      <c r="O621" s="71"/>
      <c r="P621" s="72">
        <f t="shared" si="45"/>
        <v>25024</v>
      </c>
      <c r="Q621" s="72">
        <f t="shared" si="46"/>
        <v>25024</v>
      </c>
      <c r="R621" s="72">
        <f t="shared" si="47"/>
        <v>26509</v>
      </c>
      <c r="S621" s="72">
        <f t="shared" si="48"/>
        <v>26509</v>
      </c>
      <c r="T621" s="73">
        <v>0.18</v>
      </c>
      <c r="U621" s="74" t="s">
        <v>286</v>
      </c>
      <c r="V621" s="164"/>
    </row>
    <row r="622" spans="2:23" s="74" customFormat="1" ht="42.75">
      <c r="B622" s="169" t="s">
        <v>1455</v>
      </c>
      <c r="C622" s="87" t="s">
        <v>433</v>
      </c>
      <c r="D622" s="62" t="s">
        <v>434</v>
      </c>
      <c r="E622" s="85" t="s">
        <v>583</v>
      </c>
      <c r="F622" s="62" t="s">
        <v>891</v>
      </c>
      <c r="G622" s="62"/>
      <c r="H622" s="62" t="s">
        <v>1862</v>
      </c>
      <c r="I622" s="85" t="s">
        <v>583</v>
      </c>
      <c r="J622" s="66"/>
      <c r="K622" s="67">
        <v>148</v>
      </c>
      <c r="L622" s="68"/>
      <c r="M622" s="69"/>
      <c r="N622" s="70">
        <v>185</v>
      </c>
      <c r="O622" s="71"/>
      <c r="P622" s="72">
        <f t="shared" si="45"/>
        <v>10064</v>
      </c>
      <c r="Q622" s="72">
        <f t="shared" si="46"/>
        <v>10064</v>
      </c>
      <c r="R622" s="72">
        <f t="shared" si="47"/>
        <v>10662</v>
      </c>
      <c r="S622" s="72">
        <f t="shared" si="48"/>
        <v>10662</v>
      </c>
      <c r="T622" s="73">
        <v>0.18</v>
      </c>
      <c r="U622" s="74" t="s">
        <v>286</v>
      </c>
      <c r="V622" s="164"/>
    </row>
    <row r="623" spans="2:23" s="74" customFormat="1" ht="30">
      <c r="B623" s="168"/>
      <c r="C623" s="85" t="s">
        <v>1436</v>
      </c>
      <c r="D623" s="62"/>
      <c r="E623" s="85"/>
      <c r="F623" s="85"/>
      <c r="G623" s="85"/>
      <c r="H623" s="85"/>
      <c r="I623" s="62"/>
      <c r="J623" s="66"/>
      <c r="K623" s="67"/>
      <c r="L623" s="68"/>
      <c r="M623" s="69"/>
      <c r="N623" s="70"/>
      <c r="O623" s="71"/>
      <c r="P623" s="72">
        <f t="shared" si="45"/>
        <v>0</v>
      </c>
      <c r="Q623" s="72">
        <f t="shared" si="46"/>
        <v>0</v>
      </c>
      <c r="R623" s="72">
        <f t="shared" si="47"/>
        <v>0</v>
      </c>
      <c r="S623" s="72">
        <f t="shared" si="48"/>
        <v>0</v>
      </c>
      <c r="T623" s="73">
        <v>0.18</v>
      </c>
      <c r="V623" s="164"/>
    </row>
    <row r="624" spans="2:23" s="74" customFormat="1" ht="15">
      <c r="B624" s="169"/>
      <c r="C624" s="62" t="s">
        <v>412</v>
      </c>
      <c r="D624" s="62"/>
      <c r="E624" s="85"/>
      <c r="F624" s="62"/>
      <c r="G624" s="62"/>
      <c r="H624" s="62"/>
      <c r="I624" s="62"/>
      <c r="J624" s="66"/>
      <c r="K624" s="67"/>
      <c r="L624" s="68"/>
      <c r="M624" s="69"/>
      <c r="N624" s="70"/>
      <c r="O624" s="71"/>
      <c r="P624" s="72">
        <f t="shared" si="45"/>
        <v>0</v>
      </c>
      <c r="Q624" s="72">
        <f t="shared" si="46"/>
        <v>0</v>
      </c>
      <c r="R624" s="72">
        <f t="shared" si="47"/>
        <v>0</v>
      </c>
      <c r="S624" s="72">
        <f t="shared" si="48"/>
        <v>0</v>
      </c>
      <c r="T624" s="73">
        <v>0.18</v>
      </c>
      <c r="V624" s="164"/>
    </row>
    <row r="625" spans="2:23" s="74" customFormat="1" ht="15">
      <c r="B625" s="169"/>
      <c r="C625" s="62" t="s">
        <v>301</v>
      </c>
      <c r="D625" s="62"/>
      <c r="E625" s="85"/>
      <c r="F625" s="62"/>
      <c r="G625" s="62"/>
      <c r="H625" s="62"/>
      <c r="I625" s="62"/>
      <c r="J625" s="66"/>
      <c r="K625" s="67"/>
      <c r="L625" s="68"/>
      <c r="M625" s="69"/>
      <c r="N625" s="70"/>
      <c r="O625" s="71"/>
      <c r="P625" s="72">
        <f t="shared" si="45"/>
        <v>0</v>
      </c>
      <c r="Q625" s="72">
        <f t="shared" si="46"/>
        <v>0</v>
      </c>
      <c r="R625" s="72">
        <f t="shared" si="47"/>
        <v>0</v>
      </c>
      <c r="S625" s="72">
        <f t="shared" si="48"/>
        <v>0</v>
      </c>
      <c r="T625" s="73">
        <v>0.18</v>
      </c>
      <c r="V625" s="164"/>
    </row>
    <row r="626" spans="2:23" s="74" customFormat="1" ht="15">
      <c r="B626" s="169" t="s">
        <v>1448</v>
      </c>
      <c r="C626" s="87" t="s">
        <v>543</v>
      </c>
      <c r="D626" s="62" t="s">
        <v>295</v>
      </c>
      <c r="E626" s="85" t="s">
        <v>307</v>
      </c>
      <c r="F626" s="62" t="s">
        <v>1359</v>
      </c>
      <c r="G626" s="62"/>
      <c r="H626" s="62" t="s">
        <v>471</v>
      </c>
      <c r="I626" s="85" t="s">
        <v>296</v>
      </c>
      <c r="J626" s="66">
        <v>24500</v>
      </c>
      <c r="K626" s="67"/>
      <c r="L626" s="68"/>
      <c r="M626" s="69">
        <v>49000</v>
      </c>
      <c r="N626" s="70"/>
      <c r="O626" s="71"/>
      <c r="P626" s="72">
        <f t="shared" si="45"/>
        <v>24500</v>
      </c>
      <c r="Q626" s="72">
        <f t="shared" si="46"/>
        <v>22050</v>
      </c>
      <c r="R626" s="72">
        <f t="shared" si="47"/>
        <v>41526</v>
      </c>
      <c r="S626" s="72">
        <f t="shared" si="48"/>
        <v>37373.4</v>
      </c>
      <c r="T626" s="73">
        <v>0.18</v>
      </c>
      <c r="V626" s="164" t="s">
        <v>289</v>
      </c>
    </row>
    <row r="627" spans="2:23" s="74" customFormat="1" ht="28.5">
      <c r="B627" s="169" t="s">
        <v>1449</v>
      </c>
      <c r="C627" s="87" t="s">
        <v>306</v>
      </c>
      <c r="D627" s="62" t="s">
        <v>702</v>
      </c>
      <c r="E627" s="85" t="s">
        <v>307</v>
      </c>
      <c r="F627" s="62" t="s">
        <v>891</v>
      </c>
      <c r="G627" s="62"/>
      <c r="H627" s="62" t="s">
        <v>1862</v>
      </c>
      <c r="I627" s="85" t="s">
        <v>296</v>
      </c>
      <c r="J627" s="66">
        <v>2590</v>
      </c>
      <c r="K627" s="67"/>
      <c r="L627" s="68"/>
      <c r="M627" s="69">
        <v>4710</v>
      </c>
      <c r="N627" s="70"/>
      <c r="O627" s="71"/>
      <c r="P627" s="72">
        <f t="shared" si="45"/>
        <v>2590</v>
      </c>
      <c r="Q627" s="72">
        <f t="shared" si="46"/>
        <v>2590</v>
      </c>
      <c r="R627" s="72">
        <f t="shared" si="47"/>
        <v>3992</v>
      </c>
      <c r="S627" s="72">
        <f t="shared" si="48"/>
        <v>3992</v>
      </c>
      <c r="T627" s="73">
        <v>0.18</v>
      </c>
      <c r="V627" s="164" t="s">
        <v>286</v>
      </c>
    </row>
    <row r="628" spans="2:23" s="74" customFormat="1" ht="15">
      <c r="B628" s="169" t="s">
        <v>1450</v>
      </c>
      <c r="C628" s="87" t="s">
        <v>312</v>
      </c>
      <c r="D628" s="62" t="s">
        <v>313</v>
      </c>
      <c r="E628" s="85" t="s">
        <v>307</v>
      </c>
      <c r="F628" s="62" t="s">
        <v>891</v>
      </c>
      <c r="G628" s="62"/>
      <c r="H628" s="62" t="s">
        <v>483</v>
      </c>
      <c r="I628" s="85" t="s">
        <v>296</v>
      </c>
      <c r="J628" s="66">
        <v>135</v>
      </c>
      <c r="K628" s="67"/>
      <c r="L628" s="68"/>
      <c r="M628" s="69">
        <v>246</v>
      </c>
      <c r="N628" s="70"/>
      <c r="O628" s="71"/>
      <c r="P628" s="72">
        <f t="shared" si="45"/>
        <v>135</v>
      </c>
      <c r="Q628" s="72">
        <f t="shared" si="46"/>
        <v>1890</v>
      </c>
      <c r="R628" s="72">
        <f t="shared" si="47"/>
        <v>209</v>
      </c>
      <c r="S628" s="72">
        <f t="shared" si="48"/>
        <v>2926</v>
      </c>
      <c r="T628" s="73">
        <v>0.18</v>
      </c>
      <c r="V628" s="164" t="s">
        <v>286</v>
      </c>
    </row>
    <row r="629" spans="2:23" s="74" customFormat="1" ht="15">
      <c r="B629" s="169" t="s">
        <v>1451</v>
      </c>
      <c r="C629" s="87" t="s">
        <v>315</v>
      </c>
      <c r="D629" s="62" t="s">
        <v>719</v>
      </c>
      <c r="E629" s="85" t="s">
        <v>307</v>
      </c>
      <c r="F629" s="62" t="s">
        <v>891</v>
      </c>
      <c r="G629" s="62"/>
      <c r="H629" s="62" t="s">
        <v>1862</v>
      </c>
      <c r="I629" s="85" t="s">
        <v>296</v>
      </c>
      <c r="J629" s="66">
        <v>105</v>
      </c>
      <c r="K629" s="67"/>
      <c r="L629" s="68"/>
      <c r="M629" s="69">
        <v>191</v>
      </c>
      <c r="N629" s="70"/>
      <c r="O629" s="71"/>
      <c r="P629" s="72">
        <f t="shared" si="45"/>
        <v>105</v>
      </c>
      <c r="Q629" s="72">
        <f t="shared" si="46"/>
        <v>105</v>
      </c>
      <c r="R629" s="72">
        <f t="shared" si="47"/>
        <v>162</v>
      </c>
      <c r="S629" s="72">
        <f t="shared" si="48"/>
        <v>162</v>
      </c>
      <c r="T629" s="73">
        <v>0.18</v>
      </c>
      <c r="V629" s="164" t="s">
        <v>286</v>
      </c>
    </row>
    <row r="630" spans="2:23" s="74" customFormat="1" ht="15">
      <c r="B630" s="169" t="s">
        <v>1452</v>
      </c>
      <c r="C630" s="87" t="s">
        <v>317</v>
      </c>
      <c r="D630" s="62" t="s">
        <v>717</v>
      </c>
      <c r="E630" s="85" t="s">
        <v>307</v>
      </c>
      <c r="F630" s="62" t="s">
        <v>891</v>
      </c>
      <c r="G630" s="62"/>
      <c r="H630" s="62" t="s">
        <v>1952</v>
      </c>
      <c r="I630" s="85" t="s">
        <v>296</v>
      </c>
      <c r="J630" s="66">
        <v>65</v>
      </c>
      <c r="K630" s="67"/>
      <c r="L630" s="68"/>
      <c r="M630" s="69">
        <v>120</v>
      </c>
      <c r="N630" s="70"/>
      <c r="O630" s="71"/>
      <c r="P630" s="72">
        <f t="shared" si="45"/>
        <v>65</v>
      </c>
      <c r="Q630" s="72">
        <f t="shared" si="46"/>
        <v>520</v>
      </c>
      <c r="R630" s="72">
        <f t="shared" si="47"/>
        <v>102</v>
      </c>
      <c r="S630" s="72">
        <f t="shared" si="48"/>
        <v>816</v>
      </c>
      <c r="T630" s="73">
        <v>0.18</v>
      </c>
      <c r="V630" s="164" t="s">
        <v>286</v>
      </c>
    </row>
    <row r="631" spans="2:23" s="74" customFormat="1" ht="15">
      <c r="B631" s="169" t="s">
        <v>1453</v>
      </c>
      <c r="C631" s="87" t="s">
        <v>319</v>
      </c>
      <c r="D631" s="62" t="s">
        <v>320</v>
      </c>
      <c r="E631" s="85" t="s">
        <v>307</v>
      </c>
      <c r="F631" s="62" t="s">
        <v>891</v>
      </c>
      <c r="G631" s="62"/>
      <c r="H631" s="62" t="s">
        <v>1952</v>
      </c>
      <c r="I631" s="85" t="s">
        <v>296</v>
      </c>
      <c r="J631" s="66">
        <v>93</v>
      </c>
      <c r="K631" s="67"/>
      <c r="L631" s="68"/>
      <c r="M631" s="69">
        <v>170</v>
      </c>
      <c r="N631" s="70"/>
      <c r="O631" s="71"/>
      <c r="P631" s="72">
        <f t="shared" si="45"/>
        <v>93</v>
      </c>
      <c r="Q631" s="72">
        <f t="shared" si="46"/>
        <v>744</v>
      </c>
      <c r="R631" s="72">
        <f t="shared" si="47"/>
        <v>145</v>
      </c>
      <c r="S631" s="72">
        <f t="shared" si="48"/>
        <v>1160</v>
      </c>
      <c r="T631" s="73">
        <v>0.18</v>
      </c>
      <c r="V631" s="164" t="s">
        <v>286</v>
      </c>
    </row>
    <row r="632" spans="2:23" s="74" customFormat="1" ht="30">
      <c r="B632" s="169" t="s">
        <v>1454</v>
      </c>
      <c r="C632" s="86" t="s">
        <v>322</v>
      </c>
      <c r="D632" s="85" t="s">
        <v>323</v>
      </c>
      <c r="E632" s="85" t="s">
        <v>307</v>
      </c>
      <c r="F632" s="62" t="s">
        <v>891</v>
      </c>
      <c r="G632" s="62"/>
      <c r="H632" s="62" t="s">
        <v>1982</v>
      </c>
      <c r="I632" s="85" t="s">
        <v>296</v>
      </c>
      <c r="J632" s="66">
        <v>98</v>
      </c>
      <c r="K632" s="67"/>
      <c r="L632" s="68"/>
      <c r="M632" s="69">
        <v>179</v>
      </c>
      <c r="N632" s="70"/>
      <c r="O632" s="71"/>
      <c r="P632" s="72">
        <f t="shared" si="45"/>
        <v>98</v>
      </c>
      <c r="Q632" s="72">
        <f t="shared" si="46"/>
        <v>1568</v>
      </c>
      <c r="R632" s="72">
        <f t="shared" si="47"/>
        <v>152</v>
      </c>
      <c r="S632" s="72">
        <f t="shared" si="48"/>
        <v>2432</v>
      </c>
      <c r="T632" s="73">
        <v>0.18</v>
      </c>
      <c r="V632" s="164" t="s">
        <v>289</v>
      </c>
    </row>
    <row r="633" spans="2:23" s="74" customFormat="1" ht="15">
      <c r="B633" s="169" t="s">
        <v>1455</v>
      </c>
      <c r="C633" s="86" t="s">
        <v>325</v>
      </c>
      <c r="D633" s="85" t="s">
        <v>326</v>
      </c>
      <c r="E633" s="85" t="s">
        <v>307</v>
      </c>
      <c r="F633" s="62" t="s">
        <v>891</v>
      </c>
      <c r="G633" s="62"/>
      <c r="H633" s="62" t="s">
        <v>1952</v>
      </c>
      <c r="I633" s="85" t="s">
        <v>296</v>
      </c>
      <c r="J633" s="66">
        <v>22</v>
      </c>
      <c r="K633" s="67"/>
      <c r="L633" s="68"/>
      <c r="M633" s="69">
        <v>40</v>
      </c>
      <c r="N633" s="70"/>
      <c r="O633" s="71"/>
      <c r="P633" s="72">
        <f t="shared" si="45"/>
        <v>22</v>
      </c>
      <c r="Q633" s="72">
        <f t="shared" si="46"/>
        <v>176</v>
      </c>
      <c r="R633" s="72">
        <f t="shared" si="47"/>
        <v>34</v>
      </c>
      <c r="S633" s="72">
        <f t="shared" si="48"/>
        <v>272</v>
      </c>
      <c r="T633" s="73">
        <v>0.18</v>
      </c>
      <c r="V633" s="164" t="s">
        <v>289</v>
      </c>
    </row>
    <row r="634" spans="2:23" s="74" customFormat="1" ht="15">
      <c r="B634" s="169"/>
      <c r="C634" s="62" t="s">
        <v>649</v>
      </c>
      <c r="D634" s="62"/>
      <c r="E634" s="85"/>
      <c r="F634" s="62"/>
      <c r="G634" s="62"/>
      <c r="H634" s="62"/>
      <c r="I634" s="62"/>
      <c r="J634" s="66"/>
      <c r="K634" s="67"/>
      <c r="L634" s="68"/>
      <c r="M634" s="69"/>
      <c r="N634" s="70"/>
      <c r="O634" s="71"/>
      <c r="P634" s="72">
        <f t="shared" si="45"/>
        <v>0</v>
      </c>
      <c r="Q634" s="72">
        <f t="shared" si="46"/>
        <v>0</v>
      </c>
      <c r="R634" s="72">
        <f t="shared" si="47"/>
        <v>0</v>
      </c>
      <c r="S634" s="72">
        <f t="shared" si="48"/>
        <v>0</v>
      </c>
      <c r="T634" s="73">
        <v>0.18</v>
      </c>
      <c r="V634" s="164"/>
    </row>
    <row r="635" spans="2:23" s="74" customFormat="1" ht="28.5">
      <c r="B635" s="169" t="s">
        <v>1456</v>
      </c>
      <c r="C635" s="87" t="s">
        <v>370</v>
      </c>
      <c r="D635" s="62" t="s">
        <v>371</v>
      </c>
      <c r="E635" s="85" t="s">
        <v>1261</v>
      </c>
      <c r="F635" s="62" t="s">
        <v>891</v>
      </c>
      <c r="G635" s="62"/>
      <c r="H635" s="62" t="s">
        <v>1982</v>
      </c>
      <c r="I635" s="62" t="s">
        <v>907</v>
      </c>
      <c r="J635" s="66">
        <f>M635*0.743</f>
        <v>1.6717500000000001</v>
      </c>
      <c r="K635" s="67"/>
      <c r="L635" s="68"/>
      <c r="M635" s="69">
        <v>2.25</v>
      </c>
      <c r="N635" s="70"/>
      <c r="O635" s="71"/>
      <c r="P635" s="72">
        <f t="shared" si="45"/>
        <v>1.6717500000000001</v>
      </c>
      <c r="Q635" s="72">
        <f t="shared" si="46"/>
        <v>26.748000000000001</v>
      </c>
      <c r="R635" s="72">
        <f t="shared" si="47"/>
        <v>2</v>
      </c>
      <c r="S635" s="72">
        <f t="shared" si="48"/>
        <v>32</v>
      </c>
      <c r="T635" s="73">
        <v>0.18</v>
      </c>
      <c r="V635" s="165" t="s">
        <v>289</v>
      </c>
    </row>
    <row r="636" spans="2:23" s="74" customFormat="1" ht="28.5">
      <c r="B636" s="169" t="s">
        <v>1457</v>
      </c>
      <c r="C636" s="87" t="s">
        <v>375</v>
      </c>
      <c r="D636" s="62" t="s">
        <v>478</v>
      </c>
      <c r="E636" s="85" t="s">
        <v>1261</v>
      </c>
      <c r="F636" s="62" t="s">
        <v>1805</v>
      </c>
      <c r="G636" s="62"/>
      <c r="H636" s="62" t="s">
        <v>544</v>
      </c>
      <c r="I636" s="62" t="s">
        <v>907</v>
      </c>
      <c r="J636" s="66">
        <f>M636*0.743</f>
        <v>6.9693400000000008</v>
      </c>
      <c r="K636" s="67"/>
      <c r="L636" s="68"/>
      <c r="M636" s="69">
        <v>9.3800000000000008</v>
      </c>
      <c r="N636" s="70"/>
      <c r="O636" s="71"/>
      <c r="P636" s="72">
        <f t="shared" si="45"/>
        <v>6.9693400000000008</v>
      </c>
      <c r="Q636" s="72">
        <f t="shared" si="46"/>
        <v>2648.3492000000001</v>
      </c>
      <c r="R636" s="72">
        <f t="shared" si="47"/>
        <v>8</v>
      </c>
      <c r="S636" s="72">
        <f t="shared" si="48"/>
        <v>3040</v>
      </c>
      <c r="T636" s="73">
        <v>0.18</v>
      </c>
      <c r="V636" s="165" t="s">
        <v>289</v>
      </c>
      <c r="W636" s="74">
        <v>551</v>
      </c>
    </row>
    <row r="637" spans="2:23" s="74" customFormat="1" ht="15">
      <c r="B637" s="169" t="s">
        <v>1458</v>
      </c>
      <c r="C637" s="87" t="s">
        <v>377</v>
      </c>
      <c r="D637" s="62">
        <v>51020</v>
      </c>
      <c r="E637" s="85" t="s">
        <v>1261</v>
      </c>
      <c r="F637" s="62" t="s">
        <v>891</v>
      </c>
      <c r="G637" s="62"/>
      <c r="H637" s="62" t="s">
        <v>545</v>
      </c>
      <c r="I637" s="62" t="s">
        <v>907</v>
      </c>
      <c r="J637" s="66">
        <f>M637*0.743</f>
        <v>1.6197400000000002</v>
      </c>
      <c r="K637" s="67"/>
      <c r="L637" s="68"/>
      <c r="M637" s="69">
        <v>2.1800000000000002</v>
      </c>
      <c r="N637" s="70"/>
      <c r="O637" s="71"/>
      <c r="P637" s="72">
        <f t="shared" si="45"/>
        <v>1.6197400000000002</v>
      </c>
      <c r="Q637" s="72">
        <f t="shared" si="46"/>
        <v>1231.0024000000001</v>
      </c>
      <c r="R637" s="72">
        <f t="shared" si="47"/>
        <v>2</v>
      </c>
      <c r="S637" s="72">
        <f t="shared" si="48"/>
        <v>1520</v>
      </c>
      <c r="T637" s="73">
        <v>0.18</v>
      </c>
      <c r="V637" s="165" t="s">
        <v>289</v>
      </c>
    </row>
    <row r="638" spans="2:23" s="74" customFormat="1" ht="15">
      <c r="B638" s="169" t="s">
        <v>1459</v>
      </c>
      <c r="C638" s="87" t="s">
        <v>379</v>
      </c>
      <c r="D638" s="62" t="s">
        <v>299</v>
      </c>
      <c r="E638" s="85" t="s">
        <v>1261</v>
      </c>
      <c r="F638" s="62" t="s">
        <v>891</v>
      </c>
      <c r="G638" s="62"/>
      <c r="H638" s="62" t="s">
        <v>1952</v>
      </c>
      <c r="I638" s="62" t="s">
        <v>907</v>
      </c>
      <c r="J638" s="66">
        <f>M638*0.743</f>
        <v>37.878139999999995</v>
      </c>
      <c r="K638" s="67"/>
      <c r="L638" s="68"/>
      <c r="M638" s="69">
        <v>50.98</v>
      </c>
      <c r="N638" s="70"/>
      <c r="O638" s="71"/>
      <c r="P638" s="72">
        <f t="shared" si="45"/>
        <v>37.878139999999995</v>
      </c>
      <c r="Q638" s="72">
        <f t="shared" si="46"/>
        <v>303.02511999999996</v>
      </c>
      <c r="R638" s="72">
        <f t="shared" si="47"/>
        <v>44</v>
      </c>
      <c r="S638" s="72">
        <f t="shared" si="48"/>
        <v>352</v>
      </c>
      <c r="T638" s="73">
        <v>0.18</v>
      </c>
      <c r="V638" s="165" t="s">
        <v>289</v>
      </c>
    </row>
    <row r="639" spans="2:23" s="74" customFormat="1" ht="15">
      <c r="B639" s="169" t="s">
        <v>1460</v>
      </c>
      <c r="C639" s="87" t="s">
        <v>381</v>
      </c>
      <c r="D639" s="62" t="s">
        <v>382</v>
      </c>
      <c r="E639" s="62" t="s">
        <v>383</v>
      </c>
      <c r="F639" s="62" t="s">
        <v>912</v>
      </c>
      <c r="G639" s="62"/>
      <c r="H639" s="62" t="s">
        <v>1862</v>
      </c>
      <c r="I639" s="62" t="s">
        <v>1735</v>
      </c>
      <c r="J639" s="66">
        <v>114.49</v>
      </c>
      <c r="K639" s="67"/>
      <c r="L639" s="68"/>
      <c r="M639" s="69"/>
      <c r="N639" s="70"/>
      <c r="O639" s="71"/>
      <c r="P639" s="72">
        <f t="shared" si="45"/>
        <v>114.49</v>
      </c>
      <c r="Q639" s="72">
        <f t="shared" si="46"/>
        <v>114.49</v>
      </c>
      <c r="R639" s="72">
        <f t="shared" si="47"/>
        <v>126</v>
      </c>
      <c r="S639" s="72">
        <f t="shared" si="48"/>
        <v>126</v>
      </c>
      <c r="T639" s="73">
        <v>0.18</v>
      </c>
      <c r="U639" s="165" t="s">
        <v>288</v>
      </c>
      <c r="V639" s="164"/>
    </row>
    <row r="640" spans="2:23" s="74" customFormat="1" ht="15">
      <c r="B640" s="169" t="s">
        <v>1461</v>
      </c>
      <c r="C640" s="87" t="s">
        <v>386</v>
      </c>
      <c r="D640" s="62" t="s">
        <v>387</v>
      </c>
      <c r="E640" s="62" t="s">
        <v>383</v>
      </c>
      <c r="F640" s="62" t="s">
        <v>912</v>
      </c>
      <c r="G640" s="62"/>
      <c r="H640" s="62" t="s">
        <v>1862</v>
      </c>
      <c r="I640" s="62" t="s">
        <v>1735</v>
      </c>
      <c r="J640" s="66">
        <v>74.42</v>
      </c>
      <c r="K640" s="67"/>
      <c r="L640" s="68"/>
      <c r="M640" s="69"/>
      <c r="N640" s="70"/>
      <c r="O640" s="71"/>
      <c r="P640" s="72">
        <f t="shared" si="45"/>
        <v>74.42</v>
      </c>
      <c r="Q640" s="72">
        <f t="shared" si="46"/>
        <v>74.42</v>
      </c>
      <c r="R640" s="72">
        <f t="shared" si="47"/>
        <v>82</v>
      </c>
      <c r="S640" s="72">
        <f t="shared" si="48"/>
        <v>82</v>
      </c>
      <c r="T640" s="73">
        <v>0.18</v>
      </c>
      <c r="U640" s="165" t="s">
        <v>288</v>
      </c>
      <c r="V640" s="164"/>
    </row>
    <row r="641" spans="2:23" s="74" customFormat="1" ht="15">
      <c r="B641" s="169" t="s">
        <v>1463</v>
      </c>
      <c r="C641" s="87" t="s">
        <v>389</v>
      </c>
      <c r="D641" s="62" t="s">
        <v>390</v>
      </c>
      <c r="E641" s="62" t="s">
        <v>383</v>
      </c>
      <c r="F641" s="62" t="s">
        <v>912</v>
      </c>
      <c r="G641" s="62"/>
      <c r="H641" s="62" t="s">
        <v>1862</v>
      </c>
      <c r="I641" s="62" t="s">
        <v>1735</v>
      </c>
      <c r="J641" s="66">
        <v>54.03</v>
      </c>
      <c r="K641" s="67"/>
      <c r="L641" s="68"/>
      <c r="M641" s="69"/>
      <c r="N641" s="70"/>
      <c r="O641" s="71"/>
      <c r="P641" s="72">
        <f t="shared" si="45"/>
        <v>54.03</v>
      </c>
      <c r="Q641" s="72">
        <f t="shared" si="46"/>
        <v>54.03</v>
      </c>
      <c r="R641" s="72">
        <f t="shared" si="47"/>
        <v>60</v>
      </c>
      <c r="S641" s="72">
        <f t="shared" si="48"/>
        <v>60</v>
      </c>
      <c r="T641" s="73">
        <v>0.18</v>
      </c>
      <c r="U641" s="165" t="s">
        <v>288</v>
      </c>
      <c r="V641" s="164"/>
    </row>
    <row r="642" spans="2:23" s="74" customFormat="1" ht="15">
      <c r="B642" s="169" t="s">
        <v>1464</v>
      </c>
      <c r="C642" s="87" t="s">
        <v>392</v>
      </c>
      <c r="D642" s="62" t="s">
        <v>393</v>
      </c>
      <c r="E642" s="85" t="s">
        <v>394</v>
      </c>
      <c r="F642" s="62" t="s">
        <v>891</v>
      </c>
      <c r="G642" s="62"/>
      <c r="H642" s="62" t="s">
        <v>1862</v>
      </c>
      <c r="I642" s="62" t="s">
        <v>1735</v>
      </c>
      <c r="J642" s="66">
        <v>566.4</v>
      </c>
      <c r="K642" s="67"/>
      <c r="L642" s="68"/>
      <c r="M642" s="69"/>
      <c r="N642" s="70"/>
      <c r="O642" s="71"/>
      <c r="P642" s="72">
        <f t="shared" si="45"/>
        <v>566.4</v>
      </c>
      <c r="Q642" s="72">
        <f t="shared" si="46"/>
        <v>566.4</v>
      </c>
      <c r="R642" s="72">
        <f t="shared" si="47"/>
        <v>624</v>
      </c>
      <c r="S642" s="72">
        <f t="shared" si="48"/>
        <v>624</v>
      </c>
      <c r="T642" s="73">
        <v>0.18</v>
      </c>
      <c r="U642" s="165" t="s">
        <v>288</v>
      </c>
      <c r="V642" s="164"/>
    </row>
    <row r="643" spans="2:23" s="74" customFormat="1" ht="15">
      <c r="B643" s="169"/>
      <c r="C643" s="62" t="s">
        <v>538</v>
      </c>
      <c r="D643" s="62"/>
      <c r="E643" s="85"/>
      <c r="F643" s="62"/>
      <c r="G643" s="62"/>
      <c r="H643" s="62"/>
      <c r="I643" s="85"/>
      <c r="J643" s="66"/>
      <c r="K643" s="67"/>
      <c r="L643" s="68"/>
      <c r="M643" s="69"/>
      <c r="N643" s="70"/>
      <c r="O643" s="71"/>
      <c r="P643" s="72">
        <f t="shared" si="45"/>
        <v>0</v>
      </c>
      <c r="Q643" s="72">
        <f t="shared" si="46"/>
        <v>0</v>
      </c>
      <c r="R643" s="72">
        <f t="shared" si="47"/>
        <v>0</v>
      </c>
      <c r="S643" s="72">
        <f t="shared" si="48"/>
        <v>0</v>
      </c>
      <c r="T643" s="73">
        <v>0.18</v>
      </c>
      <c r="V643" s="164"/>
    </row>
    <row r="644" spans="2:23" s="74" customFormat="1" ht="15">
      <c r="B644" s="169"/>
      <c r="C644" s="62" t="s">
        <v>301</v>
      </c>
      <c r="D644" s="62"/>
      <c r="E644" s="85"/>
      <c r="F644" s="62"/>
      <c r="G644" s="62"/>
      <c r="H644" s="62"/>
      <c r="I644" s="62"/>
      <c r="J644" s="66"/>
      <c r="K644" s="67"/>
      <c r="L644" s="68"/>
      <c r="M644" s="69"/>
      <c r="N644" s="70"/>
      <c r="O644" s="71"/>
      <c r="P644" s="72">
        <f t="shared" si="45"/>
        <v>0</v>
      </c>
      <c r="Q644" s="72">
        <f t="shared" si="46"/>
        <v>0</v>
      </c>
      <c r="R644" s="72">
        <f t="shared" si="47"/>
        <v>0</v>
      </c>
      <c r="S644" s="72">
        <f t="shared" si="48"/>
        <v>0</v>
      </c>
      <c r="T644" s="73">
        <v>0.18</v>
      </c>
      <c r="V644" s="165"/>
    </row>
    <row r="645" spans="2:23" s="74" customFormat="1" ht="28.5">
      <c r="B645" s="169" t="s">
        <v>1466</v>
      </c>
      <c r="C645" s="87" t="s">
        <v>303</v>
      </c>
      <c r="D645" s="62" t="s">
        <v>304</v>
      </c>
      <c r="E645" s="85" t="s">
        <v>1808</v>
      </c>
      <c r="F645" s="62" t="s">
        <v>1359</v>
      </c>
      <c r="G645" s="62"/>
      <c r="H645" s="62" t="s">
        <v>546</v>
      </c>
      <c r="I645" s="85" t="s">
        <v>1808</v>
      </c>
      <c r="J645" s="66">
        <f>M645*0.83</f>
        <v>29972.129999999997</v>
      </c>
      <c r="K645" s="67"/>
      <c r="L645" s="68"/>
      <c r="M645" s="69">
        <v>36111</v>
      </c>
      <c r="N645" s="70"/>
      <c r="O645" s="71"/>
      <c r="P645" s="72">
        <f t="shared" ref="P645:P708" si="49">J645+K645*$K$2+L645*$L$2</f>
        <v>29972.129999999997</v>
      </c>
      <c r="Q645" s="72">
        <f t="shared" ref="Q645:Q708" si="50">P645*H645</f>
        <v>45857.358899999999</v>
      </c>
      <c r="R645" s="72">
        <f t="shared" ref="R645:R708" si="51">IF((M645+N645+O645)=0,ROUND((J645+K645*$K$2+L645*$L$2)*$M$2/(1+T645),0),ROUNDUP((M645+N645*$K$2+O645*$L$2)/(1+T645),0))</f>
        <v>30603</v>
      </c>
      <c r="S645" s="72">
        <f t="shared" ref="S645:S708" si="52">R645*H645</f>
        <v>46822.590000000004</v>
      </c>
      <c r="T645" s="73">
        <v>0.18</v>
      </c>
      <c r="U645" s="165" t="s">
        <v>287</v>
      </c>
      <c r="V645" s="164"/>
    </row>
    <row r="646" spans="2:23" s="74" customFormat="1" ht="28.5">
      <c r="B646" s="169" t="s">
        <v>1467</v>
      </c>
      <c r="C646" s="87" t="s">
        <v>306</v>
      </c>
      <c r="D646" s="62" t="s">
        <v>702</v>
      </c>
      <c r="E646" s="85" t="s">
        <v>307</v>
      </c>
      <c r="F646" s="62" t="s">
        <v>891</v>
      </c>
      <c r="G646" s="62"/>
      <c r="H646" s="62" t="s">
        <v>1862</v>
      </c>
      <c r="I646" s="85" t="s">
        <v>296</v>
      </c>
      <c r="J646" s="66">
        <v>2590</v>
      </c>
      <c r="K646" s="67"/>
      <c r="L646" s="68"/>
      <c r="M646" s="69">
        <v>4710</v>
      </c>
      <c r="N646" s="70"/>
      <c r="O646" s="71"/>
      <c r="P646" s="72">
        <f t="shared" si="49"/>
        <v>2590</v>
      </c>
      <c r="Q646" s="72">
        <f t="shared" si="50"/>
        <v>2590</v>
      </c>
      <c r="R646" s="72">
        <f t="shared" si="51"/>
        <v>3992</v>
      </c>
      <c r="S646" s="72">
        <f t="shared" si="52"/>
        <v>3992</v>
      </c>
      <c r="T646" s="73">
        <v>0.18</v>
      </c>
      <c r="V646" s="164" t="s">
        <v>286</v>
      </c>
    </row>
    <row r="647" spans="2:23" s="74" customFormat="1" ht="15">
      <c r="B647" s="169" t="s">
        <v>1468</v>
      </c>
      <c r="C647" s="87" t="s">
        <v>309</v>
      </c>
      <c r="D647" s="62" t="s">
        <v>310</v>
      </c>
      <c r="E647" s="85" t="s">
        <v>307</v>
      </c>
      <c r="F647" s="62" t="s">
        <v>891</v>
      </c>
      <c r="G647" s="62"/>
      <c r="H647" s="62" t="s">
        <v>1862</v>
      </c>
      <c r="I647" s="85" t="s">
        <v>296</v>
      </c>
      <c r="J647" s="66">
        <v>215</v>
      </c>
      <c r="K647" s="67"/>
      <c r="L647" s="68"/>
      <c r="M647" s="69">
        <v>391</v>
      </c>
      <c r="N647" s="70"/>
      <c r="O647" s="71"/>
      <c r="P647" s="72">
        <f t="shared" si="49"/>
        <v>215</v>
      </c>
      <c r="Q647" s="72">
        <f t="shared" si="50"/>
        <v>215</v>
      </c>
      <c r="R647" s="72">
        <f t="shared" si="51"/>
        <v>332</v>
      </c>
      <c r="S647" s="72">
        <f t="shared" si="52"/>
        <v>332</v>
      </c>
      <c r="T647" s="73">
        <v>0.18</v>
      </c>
      <c r="V647" s="164" t="s">
        <v>286</v>
      </c>
    </row>
    <row r="648" spans="2:23" s="74" customFormat="1" ht="15">
      <c r="B648" s="169" t="s">
        <v>1469</v>
      </c>
      <c r="C648" s="87" t="s">
        <v>312</v>
      </c>
      <c r="D648" s="62" t="s">
        <v>313</v>
      </c>
      <c r="E648" s="85" t="s">
        <v>307</v>
      </c>
      <c r="F648" s="62" t="s">
        <v>891</v>
      </c>
      <c r="G648" s="62"/>
      <c r="H648" s="62" t="s">
        <v>1997</v>
      </c>
      <c r="I648" s="85" t="s">
        <v>296</v>
      </c>
      <c r="J648" s="66">
        <v>135</v>
      </c>
      <c r="K648" s="67"/>
      <c r="L648" s="68"/>
      <c r="M648" s="69">
        <v>246</v>
      </c>
      <c r="N648" s="70"/>
      <c r="O648" s="71"/>
      <c r="P648" s="72">
        <f t="shared" si="49"/>
        <v>135</v>
      </c>
      <c r="Q648" s="72">
        <f t="shared" si="50"/>
        <v>1350</v>
      </c>
      <c r="R648" s="72">
        <f t="shared" si="51"/>
        <v>209</v>
      </c>
      <c r="S648" s="72">
        <f t="shared" si="52"/>
        <v>2090</v>
      </c>
      <c r="T648" s="73">
        <v>0.18</v>
      </c>
      <c r="V648" s="164" t="s">
        <v>286</v>
      </c>
    </row>
    <row r="649" spans="2:23" s="74" customFormat="1" ht="30">
      <c r="B649" s="169" t="s">
        <v>1470</v>
      </c>
      <c r="C649" s="86" t="s">
        <v>315</v>
      </c>
      <c r="D649" s="85" t="s">
        <v>719</v>
      </c>
      <c r="E649" s="85" t="s">
        <v>307</v>
      </c>
      <c r="F649" s="62" t="s">
        <v>891</v>
      </c>
      <c r="G649" s="62"/>
      <c r="H649" s="62" t="s">
        <v>1901</v>
      </c>
      <c r="I649" s="85" t="s">
        <v>296</v>
      </c>
      <c r="J649" s="66">
        <v>105</v>
      </c>
      <c r="K649" s="67"/>
      <c r="L649" s="68"/>
      <c r="M649" s="69">
        <v>191</v>
      </c>
      <c r="N649" s="70"/>
      <c r="O649" s="71"/>
      <c r="P649" s="72">
        <f t="shared" si="49"/>
        <v>105</v>
      </c>
      <c r="Q649" s="72">
        <f t="shared" si="50"/>
        <v>210</v>
      </c>
      <c r="R649" s="72">
        <f t="shared" si="51"/>
        <v>162</v>
      </c>
      <c r="S649" s="72">
        <f t="shared" si="52"/>
        <v>324</v>
      </c>
      <c r="T649" s="73">
        <v>0.18</v>
      </c>
      <c r="V649" s="164" t="s">
        <v>286</v>
      </c>
    </row>
    <row r="650" spans="2:23" s="74" customFormat="1" ht="30">
      <c r="B650" s="169" t="s">
        <v>1471</v>
      </c>
      <c r="C650" s="86" t="s">
        <v>317</v>
      </c>
      <c r="D650" s="85" t="s">
        <v>717</v>
      </c>
      <c r="E650" s="85" t="s">
        <v>307</v>
      </c>
      <c r="F650" s="62" t="s">
        <v>891</v>
      </c>
      <c r="G650" s="62"/>
      <c r="H650" s="62" t="s">
        <v>1859</v>
      </c>
      <c r="I650" s="85" t="s">
        <v>296</v>
      </c>
      <c r="J650" s="66">
        <v>65</v>
      </c>
      <c r="K650" s="67"/>
      <c r="L650" s="68"/>
      <c r="M650" s="69">
        <v>120</v>
      </c>
      <c r="N650" s="70"/>
      <c r="O650" s="71"/>
      <c r="P650" s="72">
        <f t="shared" si="49"/>
        <v>65</v>
      </c>
      <c r="Q650" s="72">
        <f t="shared" si="50"/>
        <v>715</v>
      </c>
      <c r="R650" s="72">
        <f t="shared" si="51"/>
        <v>102</v>
      </c>
      <c r="S650" s="72">
        <f t="shared" si="52"/>
        <v>1122</v>
      </c>
      <c r="T650" s="73">
        <v>0.18</v>
      </c>
      <c r="V650" s="164" t="s">
        <v>286</v>
      </c>
    </row>
    <row r="651" spans="2:23" s="74" customFormat="1" ht="15">
      <c r="B651" s="169" t="s">
        <v>1472</v>
      </c>
      <c r="C651" s="87" t="s">
        <v>319</v>
      </c>
      <c r="D651" s="62" t="s">
        <v>320</v>
      </c>
      <c r="E651" s="85" t="s">
        <v>307</v>
      </c>
      <c r="F651" s="62" t="s">
        <v>891</v>
      </c>
      <c r="G651" s="62"/>
      <c r="H651" s="62" t="s">
        <v>1997</v>
      </c>
      <c r="I651" s="85" t="s">
        <v>296</v>
      </c>
      <c r="J651" s="66">
        <v>93</v>
      </c>
      <c r="K651" s="67"/>
      <c r="L651" s="68"/>
      <c r="M651" s="69">
        <v>170</v>
      </c>
      <c r="N651" s="70"/>
      <c r="O651" s="71"/>
      <c r="P651" s="72">
        <f t="shared" si="49"/>
        <v>93</v>
      </c>
      <c r="Q651" s="72">
        <f t="shared" si="50"/>
        <v>930</v>
      </c>
      <c r="R651" s="72">
        <f t="shared" si="51"/>
        <v>145</v>
      </c>
      <c r="S651" s="72">
        <f t="shared" si="52"/>
        <v>1450</v>
      </c>
      <c r="T651" s="73">
        <v>0.18</v>
      </c>
      <c r="V651" s="164" t="s">
        <v>286</v>
      </c>
    </row>
    <row r="652" spans="2:23" s="74" customFormat="1" ht="28.5">
      <c r="B652" s="169" t="s">
        <v>1473</v>
      </c>
      <c r="C652" s="87" t="s">
        <v>322</v>
      </c>
      <c r="D652" s="62" t="s">
        <v>323</v>
      </c>
      <c r="E652" s="62" t="s">
        <v>307</v>
      </c>
      <c r="F652" s="62" t="s">
        <v>891</v>
      </c>
      <c r="G652" s="62"/>
      <c r="H652" s="62" t="s">
        <v>1911</v>
      </c>
      <c r="I652" s="85" t="s">
        <v>296</v>
      </c>
      <c r="J652" s="66">
        <v>98</v>
      </c>
      <c r="K652" s="67"/>
      <c r="L652" s="68"/>
      <c r="M652" s="69">
        <v>179</v>
      </c>
      <c r="N652" s="70"/>
      <c r="O652" s="71"/>
      <c r="P652" s="72">
        <f t="shared" si="49"/>
        <v>98</v>
      </c>
      <c r="Q652" s="72">
        <f t="shared" si="50"/>
        <v>1960</v>
      </c>
      <c r="R652" s="72">
        <f t="shared" si="51"/>
        <v>152</v>
      </c>
      <c r="S652" s="72">
        <f t="shared" si="52"/>
        <v>3040</v>
      </c>
      <c r="T652" s="73">
        <v>0.18</v>
      </c>
      <c r="V652" s="164" t="s">
        <v>289</v>
      </c>
    </row>
    <row r="653" spans="2:23" s="74" customFormat="1" ht="15">
      <c r="B653" s="169" t="s">
        <v>1474</v>
      </c>
      <c r="C653" s="87" t="s">
        <v>325</v>
      </c>
      <c r="D653" s="62" t="s">
        <v>326</v>
      </c>
      <c r="E653" s="85" t="s">
        <v>307</v>
      </c>
      <c r="F653" s="62" t="s">
        <v>891</v>
      </c>
      <c r="G653" s="62"/>
      <c r="H653" s="62" t="s">
        <v>1997</v>
      </c>
      <c r="I653" s="85" t="s">
        <v>296</v>
      </c>
      <c r="J653" s="66">
        <v>22</v>
      </c>
      <c r="K653" s="67"/>
      <c r="L653" s="68"/>
      <c r="M653" s="69">
        <v>40</v>
      </c>
      <c r="N653" s="70"/>
      <c r="O653" s="71"/>
      <c r="P653" s="72">
        <f t="shared" si="49"/>
        <v>22</v>
      </c>
      <c r="Q653" s="72">
        <f t="shared" si="50"/>
        <v>220</v>
      </c>
      <c r="R653" s="72">
        <f t="shared" si="51"/>
        <v>34</v>
      </c>
      <c r="S653" s="72">
        <f t="shared" si="52"/>
        <v>340</v>
      </c>
      <c r="T653" s="73">
        <v>0.18</v>
      </c>
      <c r="V653" s="164" t="s">
        <v>289</v>
      </c>
      <c r="W653" s="74">
        <v>551</v>
      </c>
    </row>
    <row r="654" spans="2:23" s="74" customFormat="1" ht="15">
      <c r="B654" s="169"/>
      <c r="C654" s="62" t="s">
        <v>396</v>
      </c>
      <c r="D654" s="62"/>
      <c r="E654" s="85"/>
      <c r="F654" s="62"/>
      <c r="G654" s="62"/>
      <c r="H654" s="62"/>
      <c r="I654" s="85"/>
      <c r="J654" s="66"/>
      <c r="K654" s="67"/>
      <c r="L654" s="68"/>
      <c r="M654" s="69"/>
      <c r="N654" s="70"/>
      <c r="O654" s="71"/>
      <c r="P654" s="72">
        <f t="shared" si="49"/>
        <v>0</v>
      </c>
      <c r="Q654" s="72">
        <f t="shared" si="50"/>
        <v>0</v>
      </c>
      <c r="R654" s="72">
        <f t="shared" si="51"/>
        <v>0</v>
      </c>
      <c r="S654" s="72">
        <f t="shared" si="52"/>
        <v>0</v>
      </c>
      <c r="T654" s="73">
        <v>0.18</v>
      </c>
      <c r="V654" s="164"/>
    </row>
    <row r="655" spans="2:23" s="74" customFormat="1" ht="15">
      <c r="B655" s="169" t="s">
        <v>1475</v>
      </c>
      <c r="C655" s="87" t="s">
        <v>397</v>
      </c>
      <c r="D655" s="62" t="s">
        <v>398</v>
      </c>
      <c r="E655" s="85" t="s">
        <v>573</v>
      </c>
      <c r="F655" s="62" t="s">
        <v>916</v>
      </c>
      <c r="G655" s="62"/>
      <c r="H655" s="62" t="s">
        <v>1862</v>
      </c>
      <c r="I655" s="62" t="s">
        <v>1706</v>
      </c>
      <c r="J655" s="66">
        <v>23780</v>
      </c>
      <c r="K655" s="67"/>
      <c r="L655" s="68"/>
      <c r="M655" s="69">
        <v>29000</v>
      </c>
      <c r="N655" s="70"/>
      <c r="O655" s="71"/>
      <c r="P655" s="72">
        <f t="shared" si="49"/>
        <v>23780</v>
      </c>
      <c r="Q655" s="72">
        <f t="shared" si="50"/>
        <v>23780</v>
      </c>
      <c r="R655" s="72">
        <f t="shared" si="51"/>
        <v>24577</v>
      </c>
      <c r="S655" s="72">
        <f t="shared" si="52"/>
        <v>24577</v>
      </c>
      <c r="T655" s="73">
        <v>0.18</v>
      </c>
      <c r="U655" s="164" t="s">
        <v>291</v>
      </c>
      <c r="V655" s="165"/>
    </row>
    <row r="656" spans="2:23" s="74" customFormat="1" ht="15">
      <c r="B656" s="169" t="s">
        <v>1476</v>
      </c>
      <c r="C656" s="87" t="s">
        <v>345</v>
      </c>
      <c r="D656" s="62" t="s">
        <v>346</v>
      </c>
      <c r="E656" s="85" t="s">
        <v>573</v>
      </c>
      <c r="F656" s="62" t="s">
        <v>891</v>
      </c>
      <c r="G656" s="62"/>
      <c r="H656" s="62" t="s">
        <v>1862</v>
      </c>
      <c r="I656" s="62" t="s">
        <v>1706</v>
      </c>
      <c r="J656" s="66">
        <v>811.8</v>
      </c>
      <c r="K656" s="67"/>
      <c r="L656" s="68"/>
      <c r="M656" s="69">
        <v>990</v>
      </c>
      <c r="N656" s="70"/>
      <c r="O656" s="71"/>
      <c r="P656" s="72">
        <f t="shared" si="49"/>
        <v>811.8</v>
      </c>
      <c r="Q656" s="72">
        <f t="shared" si="50"/>
        <v>811.8</v>
      </c>
      <c r="R656" s="72">
        <f t="shared" si="51"/>
        <v>839</v>
      </c>
      <c r="S656" s="72">
        <f t="shared" si="52"/>
        <v>839</v>
      </c>
      <c r="T656" s="73">
        <v>0.18</v>
      </c>
      <c r="U656" s="164" t="s">
        <v>287</v>
      </c>
      <c r="V656" s="164"/>
    </row>
    <row r="657" spans="2:23" s="74" customFormat="1" ht="15">
      <c r="B657" s="169" t="s">
        <v>1477</v>
      </c>
      <c r="C657" s="87" t="s">
        <v>399</v>
      </c>
      <c r="D657" s="62" t="s">
        <v>400</v>
      </c>
      <c r="E657" s="85" t="s">
        <v>573</v>
      </c>
      <c r="F657" s="62" t="s">
        <v>891</v>
      </c>
      <c r="G657" s="62"/>
      <c r="H657" s="62" t="s">
        <v>1862</v>
      </c>
      <c r="I657" s="62" t="s">
        <v>1706</v>
      </c>
      <c r="J657" s="66">
        <v>1385.8</v>
      </c>
      <c r="K657" s="67"/>
      <c r="L657" s="68"/>
      <c r="M657" s="69">
        <v>1690</v>
      </c>
      <c r="N657" s="70"/>
      <c r="O657" s="71"/>
      <c r="P657" s="72">
        <f t="shared" si="49"/>
        <v>1385.8</v>
      </c>
      <c r="Q657" s="72">
        <f t="shared" si="50"/>
        <v>1385.8</v>
      </c>
      <c r="R657" s="72">
        <f t="shared" si="51"/>
        <v>1433</v>
      </c>
      <c r="S657" s="72">
        <f t="shared" si="52"/>
        <v>1433</v>
      </c>
      <c r="T657" s="73">
        <v>0.18</v>
      </c>
      <c r="U657" s="164" t="s">
        <v>287</v>
      </c>
      <c r="V657" s="164"/>
    </row>
    <row r="658" spans="2:23" s="74" customFormat="1" ht="15">
      <c r="B658" s="168" t="s">
        <v>1478</v>
      </c>
      <c r="C658" s="86" t="s">
        <v>401</v>
      </c>
      <c r="D658" s="62" t="s">
        <v>402</v>
      </c>
      <c r="E658" s="85" t="s">
        <v>573</v>
      </c>
      <c r="F658" s="85" t="s">
        <v>891</v>
      </c>
      <c r="G658" s="85"/>
      <c r="H658" s="85" t="s">
        <v>1901</v>
      </c>
      <c r="I658" s="62" t="s">
        <v>1706</v>
      </c>
      <c r="J658" s="66">
        <v>344.4</v>
      </c>
      <c r="K658" s="67"/>
      <c r="L658" s="68"/>
      <c r="M658" s="69">
        <v>420</v>
      </c>
      <c r="N658" s="70"/>
      <c r="O658" s="71"/>
      <c r="P658" s="72">
        <f t="shared" si="49"/>
        <v>344.4</v>
      </c>
      <c r="Q658" s="72">
        <f t="shared" si="50"/>
        <v>688.8</v>
      </c>
      <c r="R658" s="72">
        <f t="shared" si="51"/>
        <v>356</v>
      </c>
      <c r="S658" s="72">
        <f t="shared" si="52"/>
        <v>712</v>
      </c>
      <c r="T658" s="73">
        <v>0.18</v>
      </c>
      <c r="U658" s="164" t="s">
        <v>287</v>
      </c>
      <c r="V658" s="164"/>
    </row>
    <row r="659" spans="2:23" s="74" customFormat="1" ht="15">
      <c r="B659" s="169" t="s">
        <v>1479</v>
      </c>
      <c r="C659" s="87" t="s">
        <v>403</v>
      </c>
      <c r="D659" s="62" t="s">
        <v>687</v>
      </c>
      <c r="E659" s="85" t="s">
        <v>573</v>
      </c>
      <c r="F659" s="62" t="s">
        <v>891</v>
      </c>
      <c r="G659" s="62"/>
      <c r="H659" s="62" t="s">
        <v>1862</v>
      </c>
      <c r="I659" s="62" t="s">
        <v>1706</v>
      </c>
      <c r="J659" s="66">
        <v>844.6</v>
      </c>
      <c r="K659" s="67"/>
      <c r="L659" s="68"/>
      <c r="M659" s="69">
        <v>1030</v>
      </c>
      <c r="N659" s="70"/>
      <c r="O659" s="71"/>
      <c r="P659" s="72">
        <f t="shared" si="49"/>
        <v>844.6</v>
      </c>
      <c r="Q659" s="72">
        <f t="shared" si="50"/>
        <v>844.6</v>
      </c>
      <c r="R659" s="72">
        <f t="shared" si="51"/>
        <v>873</v>
      </c>
      <c r="S659" s="72">
        <f t="shared" si="52"/>
        <v>873</v>
      </c>
      <c r="T659" s="73">
        <v>0.18</v>
      </c>
      <c r="U659" s="164" t="s">
        <v>287</v>
      </c>
      <c r="V659" s="164"/>
    </row>
    <row r="660" spans="2:23" s="74" customFormat="1" ht="28.5">
      <c r="B660" s="169" t="s">
        <v>1480</v>
      </c>
      <c r="C660" s="87" t="s">
        <v>404</v>
      </c>
      <c r="D660" s="62" t="s">
        <v>689</v>
      </c>
      <c r="E660" s="85" t="s">
        <v>573</v>
      </c>
      <c r="F660" s="62" t="s">
        <v>891</v>
      </c>
      <c r="G660" s="62"/>
      <c r="H660" s="62" t="s">
        <v>1862</v>
      </c>
      <c r="I660" s="62" t="s">
        <v>1706</v>
      </c>
      <c r="J660" s="66">
        <v>410</v>
      </c>
      <c r="K660" s="67"/>
      <c r="L660" s="68"/>
      <c r="M660" s="69">
        <v>500</v>
      </c>
      <c r="N660" s="70"/>
      <c r="O660" s="71"/>
      <c r="P660" s="72">
        <f t="shared" si="49"/>
        <v>410</v>
      </c>
      <c r="Q660" s="72">
        <f t="shared" si="50"/>
        <v>410</v>
      </c>
      <c r="R660" s="72">
        <f t="shared" si="51"/>
        <v>424</v>
      </c>
      <c r="S660" s="72">
        <f t="shared" si="52"/>
        <v>424</v>
      </c>
      <c r="T660" s="73">
        <v>0.18</v>
      </c>
      <c r="U660" s="164" t="s">
        <v>291</v>
      </c>
      <c r="V660" s="164"/>
    </row>
    <row r="661" spans="2:23" s="74" customFormat="1" ht="15">
      <c r="B661" s="169"/>
      <c r="C661" s="62" t="s">
        <v>649</v>
      </c>
      <c r="D661" s="62"/>
      <c r="E661" s="85"/>
      <c r="F661" s="62"/>
      <c r="G661" s="62"/>
      <c r="H661" s="62"/>
      <c r="I661" s="62"/>
      <c r="J661" s="66"/>
      <c r="K661" s="67"/>
      <c r="L661" s="68"/>
      <c r="M661" s="69"/>
      <c r="N661" s="70"/>
      <c r="O661" s="71"/>
      <c r="P661" s="72">
        <f t="shared" si="49"/>
        <v>0</v>
      </c>
      <c r="Q661" s="72">
        <f t="shared" si="50"/>
        <v>0</v>
      </c>
      <c r="R661" s="72">
        <f t="shared" si="51"/>
        <v>0</v>
      </c>
      <c r="S661" s="72">
        <f t="shared" si="52"/>
        <v>0</v>
      </c>
      <c r="T661" s="73">
        <v>0.18</v>
      </c>
      <c r="V661" s="164"/>
    </row>
    <row r="662" spans="2:23" s="74" customFormat="1" ht="28.5">
      <c r="B662" s="169" t="s">
        <v>1482</v>
      </c>
      <c r="C662" s="87" t="s">
        <v>370</v>
      </c>
      <c r="D662" s="62" t="s">
        <v>371</v>
      </c>
      <c r="E662" s="85" t="s">
        <v>1261</v>
      </c>
      <c r="F662" s="62" t="s">
        <v>891</v>
      </c>
      <c r="G662" s="62"/>
      <c r="H662" s="62" t="s">
        <v>1911</v>
      </c>
      <c r="I662" s="62" t="s">
        <v>907</v>
      </c>
      <c r="J662" s="66">
        <f>M662*0.743</f>
        <v>1.6717500000000001</v>
      </c>
      <c r="K662" s="67"/>
      <c r="L662" s="68"/>
      <c r="M662" s="69">
        <v>2.25</v>
      </c>
      <c r="N662" s="70"/>
      <c r="O662" s="71"/>
      <c r="P662" s="72">
        <f t="shared" si="49"/>
        <v>1.6717500000000001</v>
      </c>
      <c r="Q662" s="72">
        <f t="shared" si="50"/>
        <v>33.435000000000002</v>
      </c>
      <c r="R662" s="72">
        <f t="shared" si="51"/>
        <v>2</v>
      </c>
      <c r="S662" s="72">
        <f t="shared" si="52"/>
        <v>40</v>
      </c>
      <c r="T662" s="73">
        <v>0.18</v>
      </c>
      <c r="V662" s="165" t="s">
        <v>289</v>
      </c>
    </row>
    <row r="663" spans="2:23" s="74" customFormat="1" ht="28.5">
      <c r="B663" s="169" t="s">
        <v>1483</v>
      </c>
      <c r="C663" s="87" t="s">
        <v>375</v>
      </c>
      <c r="D663" s="62" t="s">
        <v>478</v>
      </c>
      <c r="E663" s="85" t="s">
        <v>1261</v>
      </c>
      <c r="F663" s="62" t="s">
        <v>1805</v>
      </c>
      <c r="G663" s="62"/>
      <c r="H663" s="62" t="s">
        <v>549</v>
      </c>
      <c r="I663" s="62" t="s">
        <v>907</v>
      </c>
      <c r="J663" s="66">
        <f>M663*0.743</f>
        <v>6.9693400000000008</v>
      </c>
      <c r="K663" s="67"/>
      <c r="L663" s="68"/>
      <c r="M663" s="69">
        <v>9.3800000000000008</v>
      </c>
      <c r="N663" s="70"/>
      <c r="O663" s="71"/>
      <c r="P663" s="72">
        <f t="shared" si="49"/>
        <v>6.9693400000000008</v>
      </c>
      <c r="Q663" s="72">
        <f t="shared" si="50"/>
        <v>4320.9908000000005</v>
      </c>
      <c r="R663" s="72">
        <f t="shared" si="51"/>
        <v>8</v>
      </c>
      <c r="S663" s="72">
        <f t="shared" si="52"/>
        <v>4960</v>
      </c>
      <c r="T663" s="73">
        <v>0.18</v>
      </c>
      <c r="V663" s="165" t="s">
        <v>289</v>
      </c>
    </row>
    <row r="664" spans="2:23" s="74" customFormat="1" ht="15">
      <c r="B664" s="169" t="s">
        <v>1484</v>
      </c>
      <c r="C664" s="87" t="s">
        <v>377</v>
      </c>
      <c r="D664" s="62">
        <v>51020</v>
      </c>
      <c r="E664" s="85" t="s">
        <v>1261</v>
      </c>
      <c r="F664" s="62" t="s">
        <v>891</v>
      </c>
      <c r="G664" s="62"/>
      <c r="H664" s="62" t="s">
        <v>551</v>
      </c>
      <c r="I664" s="62" t="s">
        <v>907</v>
      </c>
      <c r="J664" s="66">
        <f>M664*0.743</f>
        <v>1.6197400000000002</v>
      </c>
      <c r="K664" s="67"/>
      <c r="L664" s="68"/>
      <c r="M664" s="69">
        <v>2.1800000000000002</v>
      </c>
      <c r="N664" s="70"/>
      <c r="O664" s="71"/>
      <c r="P664" s="72">
        <f t="shared" si="49"/>
        <v>1.6197400000000002</v>
      </c>
      <c r="Q664" s="72">
        <f t="shared" si="50"/>
        <v>2818.3476000000005</v>
      </c>
      <c r="R664" s="72">
        <f t="shared" si="51"/>
        <v>2</v>
      </c>
      <c r="S664" s="72">
        <f t="shared" si="52"/>
        <v>3480</v>
      </c>
      <c r="T664" s="73">
        <v>0.18</v>
      </c>
      <c r="V664" s="165" t="s">
        <v>289</v>
      </c>
    </row>
    <row r="665" spans="2:23" s="74" customFormat="1" ht="15">
      <c r="B665" s="169" t="s">
        <v>1485</v>
      </c>
      <c r="C665" s="87" t="s">
        <v>379</v>
      </c>
      <c r="D665" s="62" t="s">
        <v>299</v>
      </c>
      <c r="E665" s="85" t="s">
        <v>1261</v>
      </c>
      <c r="F665" s="62" t="s">
        <v>891</v>
      </c>
      <c r="G665" s="62"/>
      <c r="H665" s="62" t="s">
        <v>1997</v>
      </c>
      <c r="I665" s="62" t="s">
        <v>907</v>
      </c>
      <c r="J665" s="66">
        <f>M665*0.743</f>
        <v>37.878139999999995</v>
      </c>
      <c r="K665" s="67"/>
      <c r="L665" s="68"/>
      <c r="M665" s="69">
        <v>50.98</v>
      </c>
      <c r="N665" s="70"/>
      <c r="O665" s="71"/>
      <c r="P665" s="72">
        <f t="shared" si="49"/>
        <v>37.878139999999995</v>
      </c>
      <c r="Q665" s="72">
        <f t="shared" si="50"/>
        <v>378.78139999999996</v>
      </c>
      <c r="R665" s="72">
        <f t="shared" si="51"/>
        <v>44</v>
      </c>
      <c r="S665" s="72">
        <f t="shared" si="52"/>
        <v>440</v>
      </c>
      <c r="T665" s="73">
        <v>0.18</v>
      </c>
      <c r="V665" s="165" t="s">
        <v>289</v>
      </c>
    </row>
    <row r="666" spans="2:23" s="74" customFormat="1" ht="15">
      <c r="B666" s="169" t="s">
        <v>1486</v>
      </c>
      <c r="C666" s="87" t="s">
        <v>381</v>
      </c>
      <c r="D666" s="62" t="s">
        <v>382</v>
      </c>
      <c r="E666" s="85" t="s">
        <v>383</v>
      </c>
      <c r="F666" s="62" t="s">
        <v>912</v>
      </c>
      <c r="G666" s="62"/>
      <c r="H666" s="62" t="s">
        <v>1862</v>
      </c>
      <c r="I666" s="62" t="s">
        <v>1735</v>
      </c>
      <c r="J666" s="66">
        <v>114.49</v>
      </c>
      <c r="K666" s="67"/>
      <c r="L666" s="68"/>
      <c r="M666" s="69"/>
      <c r="N666" s="70"/>
      <c r="O666" s="71"/>
      <c r="P666" s="72">
        <f t="shared" si="49"/>
        <v>114.49</v>
      </c>
      <c r="Q666" s="72">
        <f t="shared" si="50"/>
        <v>114.49</v>
      </c>
      <c r="R666" s="72">
        <f t="shared" si="51"/>
        <v>126</v>
      </c>
      <c r="S666" s="72">
        <f t="shared" si="52"/>
        <v>126</v>
      </c>
      <c r="T666" s="73">
        <v>0.18</v>
      </c>
      <c r="U666" s="165" t="s">
        <v>288</v>
      </c>
      <c r="V666" s="164"/>
    </row>
    <row r="667" spans="2:23" s="74" customFormat="1" ht="15">
      <c r="B667" s="169" t="s">
        <v>1487</v>
      </c>
      <c r="C667" s="86" t="s">
        <v>386</v>
      </c>
      <c r="D667" s="85" t="s">
        <v>387</v>
      </c>
      <c r="E667" s="85" t="s">
        <v>383</v>
      </c>
      <c r="F667" s="62" t="s">
        <v>912</v>
      </c>
      <c r="G667" s="62"/>
      <c r="H667" s="62" t="s">
        <v>1862</v>
      </c>
      <c r="I667" s="62" t="s">
        <v>1735</v>
      </c>
      <c r="J667" s="66">
        <v>74.42</v>
      </c>
      <c r="K667" s="67"/>
      <c r="L667" s="68"/>
      <c r="M667" s="69"/>
      <c r="N667" s="70"/>
      <c r="O667" s="71"/>
      <c r="P667" s="72">
        <f t="shared" si="49"/>
        <v>74.42</v>
      </c>
      <c r="Q667" s="72">
        <f t="shared" si="50"/>
        <v>74.42</v>
      </c>
      <c r="R667" s="72">
        <f t="shared" si="51"/>
        <v>82</v>
      </c>
      <c r="S667" s="72">
        <f t="shared" si="52"/>
        <v>82</v>
      </c>
      <c r="T667" s="73">
        <v>0.18</v>
      </c>
      <c r="U667" s="165" t="s">
        <v>288</v>
      </c>
      <c r="V667" s="164"/>
    </row>
    <row r="668" spans="2:23" s="74" customFormat="1" ht="15">
      <c r="B668" s="169" t="s">
        <v>1488</v>
      </c>
      <c r="C668" s="86" t="s">
        <v>389</v>
      </c>
      <c r="D668" s="85" t="s">
        <v>390</v>
      </c>
      <c r="E668" s="85" t="s">
        <v>383</v>
      </c>
      <c r="F668" s="62" t="s">
        <v>912</v>
      </c>
      <c r="G668" s="62"/>
      <c r="H668" s="62" t="s">
        <v>1862</v>
      </c>
      <c r="I668" s="62" t="s">
        <v>1735</v>
      </c>
      <c r="J668" s="66">
        <v>54.03</v>
      </c>
      <c r="K668" s="67"/>
      <c r="L668" s="68"/>
      <c r="M668" s="69"/>
      <c r="N668" s="70"/>
      <c r="O668" s="71"/>
      <c r="P668" s="72">
        <f t="shared" si="49"/>
        <v>54.03</v>
      </c>
      <c r="Q668" s="72">
        <f t="shared" si="50"/>
        <v>54.03</v>
      </c>
      <c r="R668" s="72">
        <f t="shared" si="51"/>
        <v>60</v>
      </c>
      <c r="S668" s="72">
        <f t="shared" si="52"/>
        <v>60</v>
      </c>
      <c r="T668" s="73">
        <v>0.18</v>
      </c>
      <c r="U668" s="165" t="s">
        <v>288</v>
      </c>
      <c r="V668" s="164"/>
    </row>
    <row r="669" spans="2:23" s="74" customFormat="1" ht="15">
      <c r="B669" s="169" t="s">
        <v>1489</v>
      </c>
      <c r="C669" s="87" t="s">
        <v>392</v>
      </c>
      <c r="D669" s="62" t="s">
        <v>393</v>
      </c>
      <c r="E669" s="85" t="s">
        <v>394</v>
      </c>
      <c r="F669" s="62" t="s">
        <v>891</v>
      </c>
      <c r="G669" s="62"/>
      <c r="H669" s="62" t="s">
        <v>1862</v>
      </c>
      <c r="I669" s="62" t="s">
        <v>1735</v>
      </c>
      <c r="J669" s="66">
        <v>566.4</v>
      </c>
      <c r="K669" s="67"/>
      <c r="L669" s="68"/>
      <c r="M669" s="69"/>
      <c r="N669" s="70"/>
      <c r="O669" s="71"/>
      <c r="P669" s="72">
        <f t="shared" si="49"/>
        <v>566.4</v>
      </c>
      <c r="Q669" s="72">
        <f t="shared" si="50"/>
        <v>566.4</v>
      </c>
      <c r="R669" s="72">
        <f t="shared" si="51"/>
        <v>624</v>
      </c>
      <c r="S669" s="72">
        <f t="shared" si="52"/>
        <v>624</v>
      </c>
      <c r="T669" s="73">
        <v>0.18</v>
      </c>
      <c r="U669" s="165" t="s">
        <v>288</v>
      </c>
      <c r="V669" s="164"/>
    </row>
    <row r="670" spans="2:23" s="74" customFormat="1" ht="15">
      <c r="B670" s="169"/>
      <c r="C670" s="62" t="s">
        <v>539</v>
      </c>
      <c r="D670" s="62"/>
      <c r="E670" s="62"/>
      <c r="F670" s="62"/>
      <c r="G670" s="62"/>
      <c r="H670" s="62"/>
      <c r="I670" s="62"/>
      <c r="J670" s="66"/>
      <c r="K670" s="67"/>
      <c r="L670" s="68"/>
      <c r="M670" s="69"/>
      <c r="N670" s="70"/>
      <c r="O670" s="71"/>
      <c r="P670" s="72">
        <f t="shared" si="49"/>
        <v>0</v>
      </c>
      <c r="Q670" s="72">
        <f t="shared" si="50"/>
        <v>0</v>
      </c>
      <c r="R670" s="72">
        <f t="shared" si="51"/>
        <v>0</v>
      </c>
      <c r="S670" s="72">
        <f t="shared" si="52"/>
        <v>0</v>
      </c>
      <c r="T670" s="73">
        <v>0.18</v>
      </c>
      <c r="V670" s="164"/>
    </row>
    <row r="671" spans="2:23" s="74" customFormat="1" ht="15">
      <c r="B671" s="169"/>
      <c r="C671" s="62" t="s">
        <v>301</v>
      </c>
      <c r="D671" s="62"/>
      <c r="E671" s="85"/>
      <c r="F671" s="62"/>
      <c r="G671" s="62"/>
      <c r="H671" s="62"/>
      <c r="I671" s="62"/>
      <c r="J671" s="66"/>
      <c r="K671" s="67"/>
      <c r="L671" s="68"/>
      <c r="M671" s="69"/>
      <c r="N671" s="70"/>
      <c r="O671" s="71"/>
      <c r="P671" s="72">
        <f t="shared" si="49"/>
        <v>0</v>
      </c>
      <c r="Q671" s="72">
        <f t="shared" si="50"/>
        <v>0</v>
      </c>
      <c r="R671" s="72">
        <f t="shared" si="51"/>
        <v>0</v>
      </c>
      <c r="S671" s="72">
        <f t="shared" si="52"/>
        <v>0</v>
      </c>
      <c r="T671" s="73">
        <v>0.18</v>
      </c>
      <c r="V671" s="164"/>
      <c r="W671" s="74">
        <v>551</v>
      </c>
    </row>
    <row r="672" spans="2:23" s="74" customFormat="1" ht="28.5">
      <c r="B672" s="169" t="s">
        <v>1481</v>
      </c>
      <c r="C672" s="87" t="s">
        <v>303</v>
      </c>
      <c r="D672" s="62" t="s">
        <v>304</v>
      </c>
      <c r="E672" s="85" t="s">
        <v>1808</v>
      </c>
      <c r="F672" s="62" t="s">
        <v>1359</v>
      </c>
      <c r="G672" s="62"/>
      <c r="H672" s="62" t="s">
        <v>557</v>
      </c>
      <c r="I672" s="85" t="s">
        <v>1808</v>
      </c>
      <c r="J672" s="66">
        <f>M672*0.83</f>
        <v>29972.129999999997</v>
      </c>
      <c r="K672" s="67"/>
      <c r="L672" s="68"/>
      <c r="M672" s="69">
        <v>36111</v>
      </c>
      <c r="N672" s="70"/>
      <c r="O672" s="71"/>
      <c r="P672" s="72">
        <f t="shared" si="49"/>
        <v>29972.129999999997</v>
      </c>
      <c r="Q672" s="72">
        <f t="shared" si="50"/>
        <v>28173.802199999995</v>
      </c>
      <c r="R672" s="72">
        <f t="shared" si="51"/>
        <v>30603</v>
      </c>
      <c r="S672" s="72">
        <f t="shared" si="52"/>
        <v>28766.82</v>
      </c>
      <c r="T672" s="73">
        <v>0.18</v>
      </c>
      <c r="U672" s="165" t="s">
        <v>287</v>
      </c>
      <c r="V672" s="164"/>
    </row>
    <row r="673" spans="2:23" s="74" customFormat="1" ht="28.5">
      <c r="B673" s="169" t="s">
        <v>1449</v>
      </c>
      <c r="C673" s="87" t="s">
        <v>306</v>
      </c>
      <c r="D673" s="62" t="s">
        <v>702</v>
      </c>
      <c r="E673" s="85" t="s">
        <v>307</v>
      </c>
      <c r="F673" s="62" t="s">
        <v>891</v>
      </c>
      <c r="G673" s="62"/>
      <c r="H673" s="62" t="s">
        <v>1901</v>
      </c>
      <c r="I673" s="85" t="s">
        <v>296</v>
      </c>
      <c r="J673" s="66">
        <v>2590</v>
      </c>
      <c r="K673" s="67"/>
      <c r="L673" s="68"/>
      <c r="M673" s="69">
        <v>4710</v>
      </c>
      <c r="N673" s="70"/>
      <c r="O673" s="71"/>
      <c r="P673" s="72">
        <f t="shared" si="49"/>
        <v>2590</v>
      </c>
      <c r="Q673" s="72">
        <f t="shared" si="50"/>
        <v>5180</v>
      </c>
      <c r="R673" s="72">
        <f t="shared" si="51"/>
        <v>3992</v>
      </c>
      <c r="S673" s="72">
        <f t="shared" si="52"/>
        <v>7984</v>
      </c>
      <c r="T673" s="73">
        <v>0.18</v>
      </c>
      <c r="V673" s="164" t="s">
        <v>286</v>
      </c>
    </row>
    <row r="674" spans="2:23" s="74" customFormat="1" ht="15">
      <c r="B674" s="169" t="s">
        <v>1450</v>
      </c>
      <c r="C674" s="87" t="s">
        <v>309</v>
      </c>
      <c r="D674" s="62" t="s">
        <v>310</v>
      </c>
      <c r="E674" s="85" t="s">
        <v>307</v>
      </c>
      <c r="F674" s="62" t="s">
        <v>891</v>
      </c>
      <c r="G674" s="62"/>
      <c r="H674" s="62" t="s">
        <v>1862</v>
      </c>
      <c r="I674" s="85" t="s">
        <v>296</v>
      </c>
      <c r="J674" s="66">
        <v>215</v>
      </c>
      <c r="K674" s="67"/>
      <c r="L674" s="68"/>
      <c r="M674" s="69">
        <v>391</v>
      </c>
      <c r="N674" s="70"/>
      <c r="O674" s="71"/>
      <c r="P674" s="72">
        <f t="shared" si="49"/>
        <v>215</v>
      </c>
      <c r="Q674" s="72">
        <f t="shared" si="50"/>
        <v>215</v>
      </c>
      <c r="R674" s="72">
        <f t="shared" si="51"/>
        <v>332</v>
      </c>
      <c r="S674" s="72">
        <f t="shared" si="52"/>
        <v>332</v>
      </c>
      <c r="T674" s="73">
        <v>0.18</v>
      </c>
      <c r="V674" s="164" t="s">
        <v>286</v>
      </c>
    </row>
    <row r="675" spans="2:23" s="74" customFormat="1" ht="15">
      <c r="B675" s="169" t="s">
        <v>1451</v>
      </c>
      <c r="C675" s="87" t="s">
        <v>312</v>
      </c>
      <c r="D675" s="62" t="s">
        <v>313</v>
      </c>
      <c r="E675" s="85" t="s">
        <v>307</v>
      </c>
      <c r="F675" s="62" t="s">
        <v>891</v>
      </c>
      <c r="G675" s="62"/>
      <c r="H675" s="62" t="s">
        <v>1982</v>
      </c>
      <c r="I675" s="85" t="s">
        <v>296</v>
      </c>
      <c r="J675" s="66">
        <v>135</v>
      </c>
      <c r="K675" s="67"/>
      <c r="L675" s="68"/>
      <c r="M675" s="69">
        <v>246</v>
      </c>
      <c r="N675" s="70"/>
      <c r="O675" s="71"/>
      <c r="P675" s="72">
        <f t="shared" si="49"/>
        <v>135</v>
      </c>
      <c r="Q675" s="72">
        <f t="shared" si="50"/>
        <v>2160</v>
      </c>
      <c r="R675" s="72">
        <f t="shared" si="51"/>
        <v>209</v>
      </c>
      <c r="S675" s="72">
        <f t="shared" si="52"/>
        <v>3344</v>
      </c>
      <c r="T675" s="73">
        <v>0.18</v>
      </c>
      <c r="V675" s="164" t="s">
        <v>286</v>
      </c>
    </row>
    <row r="676" spans="2:23" s="74" customFormat="1" ht="15">
      <c r="B676" s="169" t="s">
        <v>1452</v>
      </c>
      <c r="C676" s="87" t="s">
        <v>315</v>
      </c>
      <c r="D676" s="62" t="s">
        <v>719</v>
      </c>
      <c r="E676" s="85" t="s">
        <v>307</v>
      </c>
      <c r="F676" s="62" t="s">
        <v>891</v>
      </c>
      <c r="G676" s="62"/>
      <c r="H676" s="62" t="s">
        <v>1901</v>
      </c>
      <c r="I676" s="85" t="s">
        <v>296</v>
      </c>
      <c r="J676" s="66">
        <v>105</v>
      </c>
      <c r="K676" s="67"/>
      <c r="L676" s="68"/>
      <c r="M676" s="69">
        <v>191</v>
      </c>
      <c r="N676" s="70"/>
      <c r="O676" s="71"/>
      <c r="P676" s="72">
        <f t="shared" si="49"/>
        <v>105</v>
      </c>
      <c r="Q676" s="72">
        <f t="shared" si="50"/>
        <v>210</v>
      </c>
      <c r="R676" s="72">
        <f t="shared" si="51"/>
        <v>162</v>
      </c>
      <c r="S676" s="72">
        <f t="shared" si="52"/>
        <v>324</v>
      </c>
      <c r="T676" s="73">
        <v>0.18</v>
      </c>
      <c r="V676" s="164" t="s">
        <v>286</v>
      </c>
    </row>
    <row r="677" spans="2:23" s="74" customFormat="1" ht="15">
      <c r="B677" s="169" t="s">
        <v>1453</v>
      </c>
      <c r="C677" s="87" t="s">
        <v>317</v>
      </c>
      <c r="D677" s="62" t="s">
        <v>717</v>
      </c>
      <c r="E677" s="85" t="s">
        <v>307</v>
      </c>
      <c r="F677" s="62" t="s">
        <v>891</v>
      </c>
      <c r="G677" s="62"/>
      <c r="H677" s="62" t="s">
        <v>1859</v>
      </c>
      <c r="I677" s="85" t="s">
        <v>296</v>
      </c>
      <c r="J677" s="66">
        <v>65</v>
      </c>
      <c r="K677" s="67"/>
      <c r="L677" s="68"/>
      <c r="M677" s="69">
        <v>120</v>
      </c>
      <c r="N677" s="70"/>
      <c r="O677" s="71"/>
      <c r="P677" s="72">
        <f t="shared" si="49"/>
        <v>65</v>
      </c>
      <c r="Q677" s="72">
        <f t="shared" si="50"/>
        <v>715</v>
      </c>
      <c r="R677" s="72">
        <f t="shared" si="51"/>
        <v>102</v>
      </c>
      <c r="S677" s="72">
        <f t="shared" si="52"/>
        <v>1122</v>
      </c>
      <c r="T677" s="73">
        <v>0.18</v>
      </c>
      <c r="V677" s="164" t="s">
        <v>286</v>
      </c>
    </row>
    <row r="678" spans="2:23" s="74" customFormat="1" ht="15">
      <c r="B678" s="169" t="s">
        <v>1454</v>
      </c>
      <c r="C678" s="87" t="s">
        <v>319</v>
      </c>
      <c r="D678" s="62" t="s">
        <v>320</v>
      </c>
      <c r="E678" s="85" t="s">
        <v>307</v>
      </c>
      <c r="F678" s="62" t="s">
        <v>891</v>
      </c>
      <c r="G678" s="62"/>
      <c r="H678" s="62" t="s">
        <v>1997</v>
      </c>
      <c r="I678" s="85" t="s">
        <v>296</v>
      </c>
      <c r="J678" s="66">
        <v>93</v>
      </c>
      <c r="K678" s="67"/>
      <c r="L678" s="68"/>
      <c r="M678" s="69">
        <v>170</v>
      </c>
      <c r="N678" s="70"/>
      <c r="O678" s="71"/>
      <c r="P678" s="72">
        <f t="shared" si="49"/>
        <v>93</v>
      </c>
      <c r="Q678" s="72">
        <f t="shared" si="50"/>
        <v>930</v>
      </c>
      <c r="R678" s="72">
        <f t="shared" si="51"/>
        <v>145</v>
      </c>
      <c r="S678" s="72">
        <f t="shared" si="52"/>
        <v>1450</v>
      </c>
      <c r="T678" s="73">
        <v>0.18</v>
      </c>
      <c r="V678" s="164" t="s">
        <v>286</v>
      </c>
    </row>
    <row r="679" spans="2:23" s="74" customFormat="1" ht="30">
      <c r="B679" s="169" t="s">
        <v>1455</v>
      </c>
      <c r="C679" s="86" t="s">
        <v>322</v>
      </c>
      <c r="D679" s="85" t="s">
        <v>323</v>
      </c>
      <c r="E679" s="85" t="s">
        <v>307</v>
      </c>
      <c r="F679" s="62" t="s">
        <v>891</v>
      </c>
      <c r="G679" s="62"/>
      <c r="H679" s="62" t="s">
        <v>1911</v>
      </c>
      <c r="I679" s="85" t="s">
        <v>296</v>
      </c>
      <c r="J679" s="66">
        <v>98</v>
      </c>
      <c r="K679" s="67"/>
      <c r="L679" s="68"/>
      <c r="M679" s="69">
        <v>179</v>
      </c>
      <c r="N679" s="70"/>
      <c r="O679" s="71"/>
      <c r="P679" s="72">
        <f t="shared" si="49"/>
        <v>98</v>
      </c>
      <c r="Q679" s="72">
        <f t="shared" si="50"/>
        <v>1960</v>
      </c>
      <c r="R679" s="72">
        <f t="shared" si="51"/>
        <v>152</v>
      </c>
      <c r="S679" s="72">
        <f t="shared" si="52"/>
        <v>3040</v>
      </c>
      <c r="T679" s="73">
        <v>0.18</v>
      </c>
      <c r="V679" s="164" t="s">
        <v>289</v>
      </c>
    </row>
    <row r="680" spans="2:23" s="74" customFormat="1" ht="15">
      <c r="B680" s="169" t="s">
        <v>1456</v>
      </c>
      <c r="C680" s="86" t="s">
        <v>325</v>
      </c>
      <c r="D680" s="85" t="s">
        <v>326</v>
      </c>
      <c r="E680" s="85" t="s">
        <v>307</v>
      </c>
      <c r="F680" s="62" t="s">
        <v>891</v>
      </c>
      <c r="G680" s="62"/>
      <c r="H680" s="62" t="s">
        <v>1997</v>
      </c>
      <c r="I680" s="85" t="s">
        <v>296</v>
      </c>
      <c r="J680" s="66">
        <v>22</v>
      </c>
      <c r="K680" s="67"/>
      <c r="L680" s="68"/>
      <c r="M680" s="69">
        <v>40</v>
      </c>
      <c r="N680" s="70"/>
      <c r="O680" s="71"/>
      <c r="P680" s="72">
        <f t="shared" si="49"/>
        <v>22</v>
      </c>
      <c r="Q680" s="72">
        <f t="shared" si="50"/>
        <v>220</v>
      </c>
      <c r="R680" s="72">
        <f t="shared" si="51"/>
        <v>34</v>
      </c>
      <c r="S680" s="72">
        <f t="shared" si="52"/>
        <v>340</v>
      </c>
      <c r="T680" s="73">
        <v>0.18</v>
      </c>
      <c r="V680" s="164" t="s">
        <v>289</v>
      </c>
    </row>
    <row r="681" spans="2:23" s="74" customFormat="1" ht="15">
      <c r="B681" s="169"/>
      <c r="C681" s="62" t="s">
        <v>396</v>
      </c>
      <c r="D681" s="62"/>
      <c r="E681" s="85"/>
      <c r="F681" s="62"/>
      <c r="G681" s="62"/>
      <c r="H681" s="62"/>
      <c r="I681" s="62"/>
      <c r="J681" s="66"/>
      <c r="K681" s="67"/>
      <c r="L681" s="68"/>
      <c r="M681" s="69"/>
      <c r="N681" s="70"/>
      <c r="O681" s="71"/>
      <c r="P681" s="72">
        <f t="shared" si="49"/>
        <v>0</v>
      </c>
      <c r="Q681" s="72">
        <f t="shared" si="50"/>
        <v>0</v>
      </c>
      <c r="R681" s="72">
        <f t="shared" si="51"/>
        <v>0</v>
      </c>
      <c r="S681" s="72">
        <f t="shared" si="52"/>
        <v>0</v>
      </c>
      <c r="T681" s="73">
        <v>0.18</v>
      </c>
      <c r="V681" s="164"/>
    </row>
    <row r="682" spans="2:23" s="74" customFormat="1" ht="15">
      <c r="B682" s="169" t="s">
        <v>1457</v>
      </c>
      <c r="C682" s="87" t="s">
        <v>397</v>
      </c>
      <c r="D682" s="62" t="s">
        <v>398</v>
      </c>
      <c r="E682" s="85" t="s">
        <v>573</v>
      </c>
      <c r="F682" s="62" t="s">
        <v>916</v>
      </c>
      <c r="G682" s="62"/>
      <c r="H682" s="62" t="s">
        <v>1862</v>
      </c>
      <c r="I682" s="62" t="s">
        <v>1706</v>
      </c>
      <c r="J682" s="66">
        <v>23780</v>
      </c>
      <c r="K682" s="67"/>
      <c r="L682" s="68"/>
      <c r="M682" s="69">
        <v>29000</v>
      </c>
      <c r="N682" s="70"/>
      <c r="O682" s="71"/>
      <c r="P682" s="72">
        <f t="shared" si="49"/>
        <v>23780</v>
      </c>
      <c r="Q682" s="72">
        <f t="shared" si="50"/>
        <v>23780</v>
      </c>
      <c r="R682" s="72">
        <f t="shared" si="51"/>
        <v>24577</v>
      </c>
      <c r="S682" s="72">
        <f t="shared" si="52"/>
        <v>24577</v>
      </c>
      <c r="T682" s="73">
        <v>0.18</v>
      </c>
      <c r="U682" s="164" t="s">
        <v>291</v>
      </c>
      <c r="V682" s="164"/>
    </row>
    <row r="683" spans="2:23" s="74" customFormat="1" ht="15">
      <c r="B683" s="169" t="s">
        <v>1458</v>
      </c>
      <c r="C683" s="87" t="s">
        <v>345</v>
      </c>
      <c r="D683" s="62" t="s">
        <v>346</v>
      </c>
      <c r="E683" s="85" t="s">
        <v>573</v>
      </c>
      <c r="F683" s="62" t="s">
        <v>891</v>
      </c>
      <c r="G683" s="62"/>
      <c r="H683" s="62" t="s">
        <v>1862</v>
      </c>
      <c r="I683" s="62" t="s">
        <v>1706</v>
      </c>
      <c r="J683" s="66">
        <v>811.8</v>
      </c>
      <c r="K683" s="67"/>
      <c r="L683" s="68"/>
      <c r="M683" s="69">
        <v>990</v>
      </c>
      <c r="N683" s="70"/>
      <c r="O683" s="71"/>
      <c r="P683" s="72">
        <f t="shared" si="49"/>
        <v>811.8</v>
      </c>
      <c r="Q683" s="72">
        <f t="shared" si="50"/>
        <v>811.8</v>
      </c>
      <c r="R683" s="72">
        <f t="shared" si="51"/>
        <v>839</v>
      </c>
      <c r="S683" s="72">
        <f t="shared" si="52"/>
        <v>839</v>
      </c>
      <c r="T683" s="73">
        <v>0.18</v>
      </c>
      <c r="U683" s="164" t="s">
        <v>287</v>
      </c>
      <c r="V683" s="164"/>
      <c r="W683" s="74">
        <v>551</v>
      </c>
    </row>
    <row r="684" spans="2:23" s="74" customFormat="1" ht="15">
      <c r="B684" s="169" t="s">
        <v>1459</v>
      </c>
      <c r="C684" s="87" t="s">
        <v>399</v>
      </c>
      <c r="D684" s="62" t="s">
        <v>400</v>
      </c>
      <c r="E684" s="85" t="s">
        <v>573</v>
      </c>
      <c r="F684" s="62" t="s">
        <v>891</v>
      </c>
      <c r="G684" s="62"/>
      <c r="H684" s="62" t="s">
        <v>1862</v>
      </c>
      <c r="I684" s="62" t="s">
        <v>1706</v>
      </c>
      <c r="J684" s="66">
        <v>1385.8</v>
      </c>
      <c r="K684" s="67"/>
      <c r="L684" s="68"/>
      <c r="M684" s="69">
        <v>1690</v>
      </c>
      <c r="N684" s="70"/>
      <c r="O684" s="71"/>
      <c r="P684" s="72">
        <f t="shared" si="49"/>
        <v>1385.8</v>
      </c>
      <c r="Q684" s="72">
        <f t="shared" si="50"/>
        <v>1385.8</v>
      </c>
      <c r="R684" s="72">
        <f t="shared" si="51"/>
        <v>1433</v>
      </c>
      <c r="S684" s="72">
        <f t="shared" si="52"/>
        <v>1433</v>
      </c>
      <c r="T684" s="73">
        <v>0.18</v>
      </c>
      <c r="U684" s="164" t="s">
        <v>287</v>
      </c>
      <c r="V684" s="164"/>
    </row>
    <row r="685" spans="2:23" s="74" customFormat="1" ht="15">
      <c r="B685" s="169" t="s">
        <v>1460</v>
      </c>
      <c r="C685" s="87" t="s">
        <v>401</v>
      </c>
      <c r="D685" s="62" t="s">
        <v>402</v>
      </c>
      <c r="E685" s="85" t="s">
        <v>573</v>
      </c>
      <c r="F685" s="62" t="s">
        <v>891</v>
      </c>
      <c r="G685" s="62"/>
      <c r="H685" s="62" t="s">
        <v>1854</v>
      </c>
      <c r="I685" s="62" t="s">
        <v>1706</v>
      </c>
      <c r="J685" s="66">
        <v>344.4</v>
      </c>
      <c r="K685" s="67"/>
      <c r="L685" s="68"/>
      <c r="M685" s="69">
        <v>420</v>
      </c>
      <c r="N685" s="70"/>
      <c r="O685" s="71"/>
      <c r="P685" s="72">
        <f t="shared" si="49"/>
        <v>344.4</v>
      </c>
      <c r="Q685" s="72">
        <f t="shared" si="50"/>
        <v>1033.1999999999998</v>
      </c>
      <c r="R685" s="72">
        <f t="shared" si="51"/>
        <v>356</v>
      </c>
      <c r="S685" s="72">
        <f t="shared" si="52"/>
        <v>1068</v>
      </c>
      <c r="T685" s="73">
        <v>0.18</v>
      </c>
      <c r="U685" s="164" t="s">
        <v>287</v>
      </c>
      <c r="V685" s="165"/>
    </row>
    <row r="686" spans="2:23" s="74" customFormat="1" ht="15">
      <c r="B686" s="169" t="s">
        <v>1461</v>
      </c>
      <c r="C686" s="87" t="s">
        <v>403</v>
      </c>
      <c r="D686" s="62" t="s">
        <v>687</v>
      </c>
      <c r="E686" s="85" t="s">
        <v>573</v>
      </c>
      <c r="F686" s="62" t="s">
        <v>891</v>
      </c>
      <c r="G686" s="62"/>
      <c r="H686" s="62" t="s">
        <v>1862</v>
      </c>
      <c r="I686" s="62" t="s">
        <v>1706</v>
      </c>
      <c r="J686" s="66">
        <v>844.6</v>
      </c>
      <c r="K686" s="67"/>
      <c r="L686" s="68"/>
      <c r="M686" s="69">
        <v>1030</v>
      </c>
      <c r="N686" s="70"/>
      <c r="O686" s="71"/>
      <c r="P686" s="72">
        <f t="shared" si="49"/>
        <v>844.6</v>
      </c>
      <c r="Q686" s="72">
        <f t="shared" si="50"/>
        <v>844.6</v>
      </c>
      <c r="R686" s="72">
        <f t="shared" si="51"/>
        <v>873</v>
      </c>
      <c r="S686" s="72">
        <f t="shared" si="52"/>
        <v>873</v>
      </c>
      <c r="T686" s="73">
        <v>0.18</v>
      </c>
      <c r="U686" s="164" t="s">
        <v>287</v>
      </c>
      <c r="V686" s="164"/>
    </row>
    <row r="687" spans="2:23" s="74" customFormat="1" ht="28.5">
      <c r="B687" s="169" t="s">
        <v>1463</v>
      </c>
      <c r="C687" s="87" t="s">
        <v>404</v>
      </c>
      <c r="D687" s="62" t="s">
        <v>689</v>
      </c>
      <c r="E687" s="85" t="s">
        <v>573</v>
      </c>
      <c r="F687" s="62" t="s">
        <v>891</v>
      </c>
      <c r="G687" s="62"/>
      <c r="H687" s="62" t="s">
        <v>1862</v>
      </c>
      <c r="I687" s="62" t="s">
        <v>1706</v>
      </c>
      <c r="J687" s="66">
        <v>410</v>
      </c>
      <c r="K687" s="67"/>
      <c r="L687" s="68"/>
      <c r="M687" s="69">
        <v>500</v>
      </c>
      <c r="N687" s="70"/>
      <c r="O687" s="71"/>
      <c r="P687" s="72">
        <f t="shared" si="49"/>
        <v>410</v>
      </c>
      <c r="Q687" s="72">
        <f t="shared" si="50"/>
        <v>410</v>
      </c>
      <c r="R687" s="72">
        <f t="shared" si="51"/>
        <v>424</v>
      </c>
      <c r="S687" s="72">
        <f t="shared" si="52"/>
        <v>424</v>
      </c>
      <c r="T687" s="73">
        <v>0.18</v>
      </c>
      <c r="U687" s="164" t="s">
        <v>291</v>
      </c>
      <c r="V687" s="164"/>
    </row>
    <row r="688" spans="2:23" s="74" customFormat="1" ht="15">
      <c r="B688" s="168"/>
      <c r="C688" s="85" t="s">
        <v>649</v>
      </c>
      <c r="D688" s="62"/>
      <c r="E688" s="85"/>
      <c r="F688" s="85"/>
      <c r="G688" s="85"/>
      <c r="H688" s="85"/>
      <c r="I688" s="62"/>
      <c r="J688" s="66"/>
      <c r="K688" s="67"/>
      <c r="L688" s="68"/>
      <c r="M688" s="69"/>
      <c r="N688" s="70"/>
      <c r="O688" s="71"/>
      <c r="P688" s="72">
        <f t="shared" si="49"/>
        <v>0</v>
      </c>
      <c r="Q688" s="72">
        <f t="shared" si="50"/>
        <v>0</v>
      </c>
      <c r="R688" s="72">
        <f t="shared" si="51"/>
        <v>0</v>
      </c>
      <c r="S688" s="72">
        <f t="shared" si="52"/>
        <v>0</v>
      </c>
      <c r="T688" s="73">
        <v>0.18</v>
      </c>
      <c r="V688" s="164"/>
    </row>
    <row r="689" spans="2:23" s="74" customFormat="1" ht="28.5">
      <c r="B689" s="169" t="s">
        <v>1464</v>
      </c>
      <c r="C689" s="87" t="s">
        <v>370</v>
      </c>
      <c r="D689" s="62" t="s">
        <v>371</v>
      </c>
      <c r="E689" s="85" t="s">
        <v>1261</v>
      </c>
      <c r="F689" s="62" t="s">
        <v>891</v>
      </c>
      <c r="G689" s="62"/>
      <c r="H689" s="62" t="s">
        <v>1911</v>
      </c>
      <c r="I689" s="62" t="s">
        <v>907</v>
      </c>
      <c r="J689" s="66">
        <f>M689*0.743</f>
        <v>1.6717500000000001</v>
      </c>
      <c r="K689" s="67"/>
      <c r="L689" s="68"/>
      <c r="M689" s="69">
        <v>2.25</v>
      </c>
      <c r="N689" s="70"/>
      <c r="O689" s="71"/>
      <c r="P689" s="72">
        <f t="shared" si="49"/>
        <v>1.6717500000000001</v>
      </c>
      <c r="Q689" s="72">
        <f t="shared" si="50"/>
        <v>33.435000000000002</v>
      </c>
      <c r="R689" s="72">
        <f t="shared" si="51"/>
        <v>2</v>
      </c>
      <c r="S689" s="72">
        <f t="shared" si="52"/>
        <v>40</v>
      </c>
      <c r="T689" s="73">
        <v>0.18</v>
      </c>
      <c r="V689" s="165" t="s">
        <v>289</v>
      </c>
    </row>
    <row r="690" spans="2:23" s="74" customFormat="1" ht="28.5">
      <c r="B690" s="169" t="s">
        <v>1466</v>
      </c>
      <c r="C690" s="87" t="s">
        <v>375</v>
      </c>
      <c r="D690" s="62" t="s">
        <v>478</v>
      </c>
      <c r="E690" s="85" t="s">
        <v>1261</v>
      </c>
      <c r="F690" s="62" t="s">
        <v>1805</v>
      </c>
      <c r="G690" s="62"/>
      <c r="H690" s="62" t="s">
        <v>544</v>
      </c>
      <c r="I690" s="62" t="s">
        <v>907</v>
      </c>
      <c r="J690" s="66">
        <f>M690*0.743</f>
        <v>6.9693400000000008</v>
      </c>
      <c r="K690" s="67"/>
      <c r="L690" s="68"/>
      <c r="M690" s="69">
        <v>9.3800000000000008</v>
      </c>
      <c r="N690" s="70"/>
      <c r="O690" s="71"/>
      <c r="P690" s="72">
        <f t="shared" si="49"/>
        <v>6.9693400000000008</v>
      </c>
      <c r="Q690" s="72">
        <f t="shared" si="50"/>
        <v>2648.3492000000001</v>
      </c>
      <c r="R690" s="72">
        <f t="shared" si="51"/>
        <v>8</v>
      </c>
      <c r="S690" s="72">
        <f t="shared" si="52"/>
        <v>3040</v>
      </c>
      <c r="T690" s="73">
        <v>0.18</v>
      </c>
      <c r="V690" s="165" t="s">
        <v>289</v>
      </c>
    </row>
    <row r="691" spans="2:23" s="74" customFormat="1" ht="15">
      <c r="B691" s="169" t="s">
        <v>1467</v>
      </c>
      <c r="C691" s="87" t="s">
        <v>377</v>
      </c>
      <c r="D691" s="62">
        <v>51020</v>
      </c>
      <c r="E691" s="85" t="s">
        <v>1261</v>
      </c>
      <c r="F691" s="62" t="s">
        <v>891</v>
      </c>
      <c r="G691" s="62"/>
      <c r="H691" s="62" t="s">
        <v>580</v>
      </c>
      <c r="I691" s="62" t="s">
        <v>907</v>
      </c>
      <c r="J691" s="66">
        <f>M691*0.743</f>
        <v>1.6197400000000002</v>
      </c>
      <c r="K691" s="67"/>
      <c r="L691" s="68"/>
      <c r="M691" s="69">
        <v>2.1800000000000002</v>
      </c>
      <c r="N691" s="70"/>
      <c r="O691" s="71"/>
      <c r="P691" s="72">
        <f t="shared" si="49"/>
        <v>1.6197400000000002</v>
      </c>
      <c r="Q691" s="72">
        <f t="shared" si="50"/>
        <v>2040.8724000000002</v>
      </c>
      <c r="R691" s="72">
        <f t="shared" si="51"/>
        <v>2</v>
      </c>
      <c r="S691" s="72">
        <f t="shared" si="52"/>
        <v>2520</v>
      </c>
      <c r="T691" s="73">
        <v>0.18</v>
      </c>
      <c r="V691" s="165" t="s">
        <v>289</v>
      </c>
    </row>
    <row r="692" spans="2:23" s="74" customFormat="1" ht="15">
      <c r="B692" s="169" t="s">
        <v>1468</v>
      </c>
      <c r="C692" s="87" t="s">
        <v>379</v>
      </c>
      <c r="D692" s="62" t="s">
        <v>299</v>
      </c>
      <c r="E692" s="85" t="s">
        <v>1261</v>
      </c>
      <c r="F692" s="62" t="s">
        <v>891</v>
      </c>
      <c r="G692" s="62"/>
      <c r="H692" s="62" t="s">
        <v>1997</v>
      </c>
      <c r="I692" s="62" t="s">
        <v>907</v>
      </c>
      <c r="J692" s="66">
        <f>M692*0.743</f>
        <v>37.878139999999995</v>
      </c>
      <c r="K692" s="67"/>
      <c r="L692" s="68"/>
      <c r="M692" s="69">
        <v>50.98</v>
      </c>
      <c r="N692" s="70"/>
      <c r="O692" s="71"/>
      <c r="P692" s="72">
        <f t="shared" si="49"/>
        <v>37.878139999999995</v>
      </c>
      <c r="Q692" s="72">
        <f t="shared" si="50"/>
        <v>378.78139999999996</v>
      </c>
      <c r="R692" s="72">
        <f t="shared" si="51"/>
        <v>44</v>
      </c>
      <c r="S692" s="72">
        <f t="shared" si="52"/>
        <v>440</v>
      </c>
      <c r="T692" s="73">
        <v>0.18</v>
      </c>
      <c r="V692" s="165" t="s">
        <v>289</v>
      </c>
    </row>
    <row r="693" spans="2:23" s="74" customFormat="1" ht="15">
      <c r="B693" s="169" t="s">
        <v>1469</v>
      </c>
      <c r="C693" s="87" t="s">
        <v>381</v>
      </c>
      <c r="D693" s="62" t="s">
        <v>382</v>
      </c>
      <c r="E693" s="85" t="s">
        <v>383</v>
      </c>
      <c r="F693" s="62" t="s">
        <v>912</v>
      </c>
      <c r="G693" s="62"/>
      <c r="H693" s="62" t="s">
        <v>1862</v>
      </c>
      <c r="I693" s="62" t="s">
        <v>1735</v>
      </c>
      <c r="J693" s="66">
        <v>114.49</v>
      </c>
      <c r="K693" s="67"/>
      <c r="L693" s="68"/>
      <c r="M693" s="69"/>
      <c r="N693" s="70"/>
      <c r="O693" s="71"/>
      <c r="P693" s="72">
        <f t="shared" si="49"/>
        <v>114.49</v>
      </c>
      <c r="Q693" s="72">
        <f t="shared" si="50"/>
        <v>114.49</v>
      </c>
      <c r="R693" s="72">
        <f t="shared" si="51"/>
        <v>126</v>
      </c>
      <c r="S693" s="72">
        <f t="shared" si="52"/>
        <v>126</v>
      </c>
      <c r="T693" s="73">
        <v>0.18</v>
      </c>
      <c r="U693" s="165" t="s">
        <v>288</v>
      </c>
      <c r="V693" s="164"/>
    </row>
    <row r="694" spans="2:23" s="74" customFormat="1" ht="15">
      <c r="B694" s="169" t="s">
        <v>1470</v>
      </c>
      <c r="C694" s="87" t="s">
        <v>386</v>
      </c>
      <c r="D694" s="62" t="s">
        <v>387</v>
      </c>
      <c r="E694" s="85" t="s">
        <v>383</v>
      </c>
      <c r="F694" s="62" t="s">
        <v>912</v>
      </c>
      <c r="G694" s="62"/>
      <c r="H694" s="62" t="s">
        <v>1862</v>
      </c>
      <c r="I694" s="62" t="s">
        <v>1735</v>
      </c>
      <c r="J694" s="66">
        <v>74.42</v>
      </c>
      <c r="K694" s="67"/>
      <c r="L694" s="68"/>
      <c r="M694" s="69"/>
      <c r="N694" s="70"/>
      <c r="O694" s="71"/>
      <c r="P694" s="72">
        <f t="shared" si="49"/>
        <v>74.42</v>
      </c>
      <c r="Q694" s="72">
        <f t="shared" si="50"/>
        <v>74.42</v>
      </c>
      <c r="R694" s="72">
        <f t="shared" si="51"/>
        <v>82</v>
      </c>
      <c r="S694" s="72">
        <f t="shared" si="52"/>
        <v>82</v>
      </c>
      <c r="T694" s="73">
        <v>0.18</v>
      </c>
      <c r="U694" s="165" t="s">
        <v>288</v>
      </c>
      <c r="V694" s="165"/>
    </row>
    <row r="695" spans="2:23" s="74" customFormat="1" ht="15">
      <c r="B695" s="169" t="s">
        <v>1471</v>
      </c>
      <c r="C695" s="87" t="s">
        <v>389</v>
      </c>
      <c r="D695" s="62" t="s">
        <v>390</v>
      </c>
      <c r="E695" s="85" t="s">
        <v>383</v>
      </c>
      <c r="F695" s="62" t="s">
        <v>912</v>
      </c>
      <c r="G695" s="62"/>
      <c r="H695" s="62" t="s">
        <v>1862</v>
      </c>
      <c r="I695" s="62" t="s">
        <v>1735</v>
      </c>
      <c r="J695" s="66">
        <v>54.03</v>
      </c>
      <c r="K695" s="67"/>
      <c r="L695" s="68"/>
      <c r="M695" s="69"/>
      <c r="N695" s="70"/>
      <c r="O695" s="71"/>
      <c r="P695" s="72">
        <f t="shared" si="49"/>
        <v>54.03</v>
      </c>
      <c r="Q695" s="72">
        <f t="shared" si="50"/>
        <v>54.03</v>
      </c>
      <c r="R695" s="72">
        <f t="shared" si="51"/>
        <v>60</v>
      </c>
      <c r="S695" s="72">
        <f t="shared" si="52"/>
        <v>60</v>
      </c>
      <c r="T695" s="73">
        <v>0.18</v>
      </c>
      <c r="U695" s="165" t="s">
        <v>288</v>
      </c>
      <c r="V695" s="165"/>
    </row>
    <row r="696" spans="2:23" s="74" customFormat="1" ht="15">
      <c r="B696" s="169" t="s">
        <v>1472</v>
      </c>
      <c r="C696" s="87" t="s">
        <v>392</v>
      </c>
      <c r="D696" s="62" t="s">
        <v>393</v>
      </c>
      <c r="E696" s="85" t="s">
        <v>394</v>
      </c>
      <c r="F696" s="62" t="s">
        <v>891</v>
      </c>
      <c r="G696" s="62"/>
      <c r="H696" s="62" t="s">
        <v>1862</v>
      </c>
      <c r="I696" s="62" t="s">
        <v>1735</v>
      </c>
      <c r="J696" s="66">
        <v>566.4</v>
      </c>
      <c r="K696" s="67"/>
      <c r="L696" s="68"/>
      <c r="M696" s="69"/>
      <c r="N696" s="70"/>
      <c r="O696" s="71"/>
      <c r="P696" s="72">
        <f t="shared" si="49"/>
        <v>566.4</v>
      </c>
      <c r="Q696" s="72">
        <f t="shared" si="50"/>
        <v>566.4</v>
      </c>
      <c r="R696" s="72">
        <f t="shared" si="51"/>
        <v>624</v>
      </c>
      <c r="S696" s="72">
        <f t="shared" si="52"/>
        <v>624</v>
      </c>
      <c r="T696" s="73">
        <v>0.18</v>
      </c>
      <c r="U696" s="165" t="s">
        <v>288</v>
      </c>
      <c r="V696" s="164"/>
    </row>
    <row r="697" spans="2:23" s="74" customFormat="1" ht="15">
      <c r="B697" s="169"/>
      <c r="C697" s="85" t="s">
        <v>540</v>
      </c>
      <c r="D697" s="85"/>
      <c r="E697" s="85"/>
      <c r="F697" s="62"/>
      <c r="G697" s="62"/>
      <c r="H697" s="62"/>
      <c r="I697" s="62"/>
      <c r="J697" s="66"/>
      <c r="K697" s="67"/>
      <c r="L697" s="68"/>
      <c r="M697" s="69"/>
      <c r="N697" s="70"/>
      <c r="O697" s="71"/>
      <c r="P697" s="72">
        <f t="shared" si="49"/>
        <v>0</v>
      </c>
      <c r="Q697" s="72">
        <f t="shared" si="50"/>
        <v>0</v>
      </c>
      <c r="R697" s="72">
        <f t="shared" si="51"/>
        <v>0</v>
      </c>
      <c r="S697" s="72">
        <f t="shared" si="52"/>
        <v>0</v>
      </c>
      <c r="T697" s="73">
        <v>0.18</v>
      </c>
      <c r="V697" s="164"/>
    </row>
    <row r="698" spans="2:23" s="74" customFormat="1" ht="15">
      <c r="B698" s="169"/>
      <c r="C698" s="85" t="s">
        <v>301</v>
      </c>
      <c r="D698" s="85"/>
      <c r="E698" s="85"/>
      <c r="F698" s="62"/>
      <c r="G698" s="62"/>
      <c r="H698" s="62"/>
      <c r="I698" s="62"/>
      <c r="J698" s="66"/>
      <c r="K698" s="67"/>
      <c r="L698" s="68"/>
      <c r="M698" s="69"/>
      <c r="N698" s="70"/>
      <c r="O698" s="71"/>
      <c r="P698" s="72">
        <f t="shared" si="49"/>
        <v>0</v>
      </c>
      <c r="Q698" s="72">
        <f t="shared" si="50"/>
        <v>0</v>
      </c>
      <c r="R698" s="72">
        <f t="shared" si="51"/>
        <v>0</v>
      </c>
      <c r="S698" s="72">
        <f t="shared" si="52"/>
        <v>0</v>
      </c>
      <c r="T698" s="73">
        <v>0.18</v>
      </c>
      <c r="V698" s="164"/>
    </row>
    <row r="699" spans="2:23" s="74" customFormat="1" ht="28.5">
      <c r="B699" s="169" t="s">
        <v>1448</v>
      </c>
      <c r="C699" s="87" t="s">
        <v>303</v>
      </c>
      <c r="D699" s="62" t="s">
        <v>304</v>
      </c>
      <c r="E699" s="85" t="s">
        <v>1808</v>
      </c>
      <c r="F699" s="62" t="s">
        <v>1359</v>
      </c>
      <c r="G699" s="62"/>
      <c r="H699" s="62" t="s">
        <v>471</v>
      </c>
      <c r="I699" s="85" t="s">
        <v>1808</v>
      </c>
      <c r="J699" s="66">
        <f>M699*0.83</f>
        <v>29972.129999999997</v>
      </c>
      <c r="K699" s="67"/>
      <c r="L699" s="68"/>
      <c r="M699" s="69">
        <v>36111</v>
      </c>
      <c r="N699" s="70"/>
      <c r="O699" s="71"/>
      <c r="P699" s="72">
        <f t="shared" si="49"/>
        <v>29972.129999999997</v>
      </c>
      <c r="Q699" s="72">
        <f t="shared" si="50"/>
        <v>26974.916999999998</v>
      </c>
      <c r="R699" s="72">
        <f t="shared" si="51"/>
        <v>30603</v>
      </c>
      <c r="S699" s="72">
        <f t="shared" si="52"/>
        <v>27542.7</v>
      </c>
      <c r="T699" s="73">
        <v>0.18</v>
      </c>
      <c r="U699" s="165" t="s">
        <v>287</v>
      </c>
      <c r="V699" s="164"/>
    </row>
    <row r="700" spans="2:23" s="74" customFormat="1" ht="28.5">
      <c r="B700" s="169" t="s">
        <v>1449</v>
      </c>
      <c r="C700" s="87" t="s">
        <v>306</v>
      </c>
      <c r="D700" s="62" t="s">
        <v>702</v>
      </c>
      <c r="E700" s="62" t="s">
        <v>307</v>
      </c>
      <c r="F700" s="62" t="s">
        <v>891</v>
      </c>
      <c r="G700" s="62"/>
      <c r="H700" s="62" t="s">
        <v>1854</v>
      </c>
      <c r="I700" s="85" t="s">
        <v>296</v>
      </c>
      <c r="J700" s="66">
        <v>2590</v>
      </c>
      <c r="K700" s="67"/>
      <c r="L700" s="68"/>
      <c r="M700" s="69">
        <v>4710</v>
      </c>
      <c r="N700" s="70"/>
      <c r="O700" s="71"/>
      <c r="P700" s="72">
        <f t="shared" si="49"/>
        <v>2590</v>
      </c>
      <c r="Q700" s="72">
        <f t="shared" si="50"/>
        <v>7770</v>
      </c>
      <c r="R700" s="72">
        <f t="shared" si="51"/>
        <v>3992</v>
      </c>
      <c r="S700" s="72">
        <f t="shared" si="52"/>
        <v>11976</v>
      </c>
      <c r="T700" s="73">
        <v>0.18</v>
      </c>
      <c r="V700" s="164" t="s">
        <v>286</v>
      </c>
    </row>
    <row r="701" spans="2:23" s="74" customFormat="1" ht="15">
      <c r="B701" s="169" t="s">
        <v>1450</v>
      </c>
      <c r="C701" s="87" t="s">
        <v>309</v>
      </c>
      <c r="D701" s="62" t="s">
        <v>310</v>
      </c>
      <c r="E701" s="85" t="s">
        <v>307</v>
      </c>
      <c r="F701" s="62" t="s">
        <v>891</v>
      </c>
      <c r="G701" s="62"/>
      <c r="H701" s="62" t="s">
        <v>1862</v>
      </c>
      <c r="I701" s="85" t="s">
        <v>296</v>
      </c>
      <c r="J701" s="66">
        <v>215</v>
      </c>
      <c r="K701" s="67"/>
      <c r="L701" s="68"/>
      <c r="M701" s="69">
        <v>391</v>
      </c>
      <c r="N701" s="70"/>
      <c r="O701" s="71"/>
      <c r="P701" s="72">
        <f t="shared" si="49"/>
        <v>215</v>
      </c>
      <c r="Q701" s="72">
        <f t="shared" si="50"/>
        <v>215</v>
      </c>
      <c r="R701" s="72">
        <f t="shared" si="51"/>
        <v>332</v>
      </c>
      <c r="S701" s="72">
        <f t="shared" si="52"/>
        <v>332</v>
      </c>
      <c r="T701" s="73">
        <v>0.18</v>
      </c>
      <c r="V701" s="164" t="s">
        <v>286</v>
      </c>
      <c r="W701" s="74">
        <v>551</v>
      </c>
    </row>
    <row r="702" spans="2:23" s="74" customFormat="1" ht="15">
      <c r="B702" s="169" t="s">
        <v>1451</v>
      </c>
      <c r="C702" s="87" t="s">
        <v>312</v>
      </c>
      <c r="D702" s="62" t="s">
        <v>313</v>
      </c>
      <c r="E702" s="85" t="s">
        <v>307</v>
      </c>
      <c r="F702" s="62" t="s">
        <v>891</v>
      </c>
      <c r="G702" s="62"/>
      <c r="H702" s="62" t="s">
        <v>1859</v>
      </c>
      <c r="I702" s="85" t="s">
        <v>296</v>
      </c>
      <c r="J702" s="66">
        <v>135</v>
      </c>
      <c r="K702" s="67"/>
      <c r="L702" s="68"/>
      <c r="M702" s="69">
        <v>246</v>
      </c>
      <c r="N702" s="70"/>
      <c r="O702" s="71"/>
      <c r="P702" s="72">
        <f t="shared" si="49"/>
        <v>135</v>
      </c>
      <c r="Q702" s="72">
        <f t="shared" si="50"/>
        <v>1485</v>
      </c>
      <c r="R702" s="72">
        <f t="shared" si="51"/>
        <v>209</v>
      </c>
      <c r="S702" s="72">
        <f t="shared" si="52"/>
        <v>2299</v>
      </c>
      <c r="T702" s="73">
        <v>0.18</v>
      </c>
      <c r="V702" s="164" t="s">
        <v>286</v>
      </c>
    </row>
    <row r="703" spans="2:23" s="74" customFormat="1" ht="15">
      <c r="B703" s="169" t="s">
        <v>1452</v>
      </c>
      <c r="C703" s="87" t="s">
        <v>315</v>
      </c>
      <c r="D703" s="62" t="s">
        <v>719</v>
      </c>
      <c r="E703" s="85" t="s">
        <v>307</v>
      </c>
      <c r="F703" s="62" t="s">
        <v>891</v>
      </c>
      <c r="G703" s="62"/>
      <c r="H703" s="62" t="s">
        <v>1997</v>
      </c>
      <c r="I703" s="85" t="s">
        <v>296</v>
      </c>
      <c r="J703" s="66">
        <v>105</v>
      </c>
      <c r="K703" s="67"/>
      <c r="L703" s="68"/>
      <c r="M703" s="69">
        <v>191</v>
      </c>
      <c r="N703" s="70"/>
      <c r="O703" s="71"/>
      <c r="P703" s="72">
        <f t="shared" si="49"/>
        <v>105</v>
      </c>
      <c r="Q703" s="72">
        <f t="shared" si="50"/>
        <v>1050</v>
      </c>
      <c r="R703" s="72">
        <f t="shared" si="51"/>
        <v>162</v>
      </c>
      <c r="S703" s="72">
        <f t="shared" si="52"/>
        <v>1620</v>
      </c>
      <c r="T703" s="73">
        <v>0.18</v>
      </c>
      <c r="V703" s="164" t="s">
        <v>286</v>
      </c>
    </row>
    <row r="704" spans="2:23" s="74" customFormat="1" ht="15">
      <c r="B704" s="169" t="s">
        <v>1453</v>
      </c>
      <c r="C704" s="87" t="s">
        <v>317</v>
      </c>
      <c r="D704" s="62" t="s">
        <v>717</v>
      </c>
      <c r="E704" s="62" t="s">
        <v>307</v>
      </c>
      <c r="F704" s="62" t="s">
        <v>891</v>
      </c>
      <c r="G704" s="62"/>
      <c r="H704" s="62" t="s">
        <v>1982</v>
      </c>
      <c r="I704" s="85" t="s">
        <v>296</v>
      </c>
      <c r="J704" s="66">
        <v>65</v>
      </c>
      <c r="K704" s="67"/>
      <c r="L704" s="68"/>
      <c r="M704" s="69">
        <v>120</v>
      </c>
      <c r="N704" s="70"/>
      <c r="O704" s="71"/>
      <c r="P704" s="72">
        <f t="shared" si="49"/>
        <v>65</v>
      </c>
      <c r="Q704" s="72">
        <f t="shared" si="50"/>
        <v>1040</v>
      </c>
      <c r="R704" s="72">
        <f t="shared" si="51"/>
        <v>102</v>
      </c>
      <c r="S704" s="72">
        <f t="shared" si="52"/>
        <v>1632</v>
      </c>
      <c r="T704" s="73">
        <v>0.18</v>
      </c>
      <c r="V704" s="164" t="s">
        <v>286</v>
      </c>
    </row>
    <row r="705" spans="2:23" s="74" customFormat="1" ht="15">
      <c r="B705" s="169" t="s">
        <v>1454</v>
      </c>
      <c r="C705" s="87" t="s">
        <v>319</v>
      </c>
      <c r="D705" s="62" t="s">
        <v>320</v>
      </c>
      <c r="E705" s="62" t="s">
        <v>307</v>
      </c>
      <c r="F705" s="62" t="s">
        <v>891</v>
      </c>
      <c r="G705" s="62"/>
      <c r="H705" s="62" t="s">
        <v>1859</v>
      </c>
      <c r="I705" s="85" t="s">
        <v>296</v>
      </c>
      <c r="J705" s="66">
        <v>93</v>
      </c>
      <c r="K705" s="67"/>
      <c r="L705" s="68"/>
      <c r="M705" s="69">
        <v>170</v>
      </c>
      <c r="N705" s="70"/>
      <c r="O705" s="71"/>
      <c r="P705" s="72">
        <f t="shared" si="49"/>
        <v>93</v>
      </c>
      <c r="Q705" s="72">
        <f t="shared" si="50"/>
        <v>1023</v>
      </c>
      <c r="R705" s="72">
        <f t="shared" si="51"/>
        <v>145</v>
      </c>
      <c r="S705" s="72">
        <f t="shared" si="52"/>
        <v>1595</v>
      </c>
      <c r="T705" s="73">
        <v>0.18</v>
      </c>
      <c r="V705" s="164" t="s">
        <v>286</v>
      </c>
    </row>
    <row r="706" spans="2:23" s="74" customFormat="1" ht="28.5">
      <c r="B706" s="169" t="s">
        <v>1455</v>
      </c>
      <c r="C706" s="87" t="s">
        <v>322</v>
      </c>
      <c r="D706" s="62" t="s">
        <v>323</v>
      </c>
      <c r="E706" s="62" t="s">
        <v>307</v>
      </c>
      <c r="F706" s="62" t="s">
        <v>891</v>
      </c>
      <c r="G706" s="62"/>
      <c r="H706" s="62" t="s">
        <v>1978</v>
      </c>
      <c r="I706" s="85" t="s">
        <v>296</v>
      </c>
      <c r="J706" s="66">
        <v>98</v>
      </c>
      <c r="K706" s="67"/>
      <c r="L706" s="68"/>
      <c r="M706" s="69">
        <v>179</v>
      </c>
      <c r="N706" s="70"/>
      <c r="O706" s="71"/>
      <c r="P706" s="72">
        <f t="shared" si="49"/>
        <v>98</v>
      </c>
      <c r="Q706" s="72">
        <f t="shared" si="50"/>
        <v>2156</v>
      </c>
      <c r="R706" s="72">
        <f t="shared" si="51"/>
        <v>152</v>
      </c>
      <c r="S706" s="72">
        <f t="shared" si="52"/>
        <v>3344</v>
      </c>
      <c r="T706" s="73">
        <v>0.18</v>
      </c>
      <c r="V706" s="164" t="s">
        <v>289</v>
      </c>
    </row>
    <row r="707" spans="2:23" s="74" customFormat="1" ht="15">
      <c r="B707" s="169" t="s">
        <v>1456</v>
      </c>
      <c r="C707" s="87" t="s">
        <v>325</v>
      </c>
      <c r="D707" s="62" t="s">
        <v>326</v>
      </c>
      <c r="E707" s="85" t="s">
        <v>307</v>
      </c>
      <c r="F707" s="62" t="s">
        <v>891</v>
      </c>
      <c r="G707" s="62"/>
      <c r="H707" s="62" t="s">
        <v>1859</v>
      </c>
      <c r="I707" s="85" t="s">
        <v>296</v>
      </c>
      <c r="J707" s="66">
        <v>22</v>
      </c>
      <c r="K707" s="67"/>
      <c r="L707" s="68"/>
      <c r="M707" s="69">
        <v>40</v>
      </c>
      <c r="N707" s="70"/>
      <c r="O707" s="71"/>
      <c r="P707" s="72">
        <f t="shared" si="49"/>
        <v>22</v>
      </c>
      <c r="Q707" s="72">
        <f t="shared" si="50"/>
        <v>242</v>
      </c>
      <c r="R707" s="72">
        <f t="shared" si="51"/>
        <v>34</v>
      </c>
      <c r="S707" s="72">
        <f t="shared" si="52"/>
        <v>374</v>
      </c>
      <c r="T707" s="73">
        <v>0.18</v>
      </c>
      <c r="V707" s="164" t="s">
        <v>289</v>
      </c>
    </row>
    <row r="708" spans="2:23" s="74" customFormat="1" ht="15">
      <c r="B708" s="169"/>
      <c r="C708" s="62" t="s">
        <v>327</v>
      </c>
      <c r="D708" s="62"/>
      <c r="E708" s="85"/>
      <c r="F708" s="62"/>
      <c r="G708" s="62"/>
      <c r="H708" s="62"/>
      <c r="I708" s="62"/>
      <c r="J708" s="66"/>
      <c r="K708" s="67"/>
      <c r="L708" s="68"/>
      <c r="M708" s="69"/>
      <c r="N708" s="70"/>
      <c r="O708" s="71"/>
      <c r="P708" s="72">
        <f t="shared" si="49"/>
        <v>0</v>
      </c>
      <c r="Q708" s="72">
        <f t="shared" si="50"/>
        <v>0</v>
      </c>
      <c r="R708" s="72">
        <f t="shared" si="51"/>
        <v>0</v>
      </c>
      <c r="S708" s="72">
        <f t="shared" si="52"/>
        <v>0</v>
      </c>
      <c r="T708" s="73">
        <v>0.18</v>
      </c>
      <c r="V708" s="164"/>
    </row>
    <row r="709" spans="2:23" s="74" customFormat="1" ht="28.5">
      <c r="B709" s="169" t="s">
        <v>1457</v>
      </c>
      <c r="C709" s="87" t="s">
        <v>329</v>
      </c>
      <c r="D709" s="62" t="s">
        <v>330</v>
      </c>
      <c r="E709" s="85" t="s">
        <v>573</v>
      </c>
      <c r="F709" s="62" t="s">
        <v>916</v>
      </c>
      <c r="G709" s="62"/>
      <c r="H709" s="62" t="s">
        <v>1862</v>
      </c>
      <c r="I709" s="62" t="s">
        <v>1706</v>
      </c>
      <c r="J709" s="66">
        <v>63632</v>
      </c>
      <c r="K709" s="67"/>
      <c r="L709" s="68"/>
      <c r="M709" s="69">
        <v>77600</v>
      </c>
      <c r="N709" s="70"/>
      <c r="O709" s="71"/>
      <c r="P709" s="72">
        <f t="shared" ref="P709:P772" si="53">J709+K709*$K$2+L709*$L$2</f>
        <v>63632</v>
      </c>
      <c r="Q709" s="72">
        <f t="shared" ref="Q709:Q772" si="54">P709*H709</f>
        <v>63632</v>
      </c>
      <c r="R709" s="72">
        <f t="shared" ref="R709:R772" si="55">IF((M709+N709+O709)=0,ROUND((J709+K709*$K$2+L709*$L$2)*$M$2/(1+T709),0),ROUNDUP((M709+N709*$K$2+O709*$L$2)/(1+T709),0))</f>
        <v>65763</v>
      </c>
      <c r="S709" s="72">
        <f t="shared" ref="S709:S772" si="56">R709*H709</f>
        <v>65763</v>
      </c>
      <c r="T709" s="73">
        <v>0.18</v>
      </c>
      <c r="U709" s="164" t="s">
        <v>291</v>
      </c>
      <c r="V709" s="165"/>
    </row>
    <row r="710" spans="2:23" s="74" customFormat="1" ht="15">
      <c r="B710" s="169" t="s">
        <v>1458</v>
      </c>
      <c r="C710" s="87" t="s">
        <v>333</v>
      </c>
      <c r="D710" s="62" t="s">
        <v>334</v>
      </c>
      <c r="E710" s="85" t="s">
        <v>573</v>
      </c>
      <c r="F710" s="62" t="s">
        <v>891</v>
      </c>
      <c r="G710" s="62"/>
      <c r="H710" s="62" t="s">
        <v>1862</v>
      </c>
      <c r="I710" s="62" t="s">
        <v>1706</v>
      </c>
      <c r="J710" s="66">
        <f>M710*0.85</f>
        <v>765</v>
      </c>
      <c r="K710" s="67"/>
      <c r="L710" s="68"/>
      <c r="M710" s="69">
        <v>900</v>
      </c>
      <c r="N710" s="70"/>
      <c r="O710" s="71"/>
      <c r="P710" s="72">
        <f t="shared" si="53"/>
        <v>765</v>
      </c>
      <c r="Q710" s="72">
        <f t="shared" si="54"/>
        <v>765</v>
      </c>
      <c r="R710" s="72">
        <f t="shared" si="55"/>
        <v>763</v>
      </c>
      <c r="S710" s="72">
        <f t="shared" si="56"/>
        <v>763</v>
      </c>
      <c r="T710" s="73">
        <v>0.18</v>
      </c>
      <c r="U710" s="164" t="s">
        <v>287</v>
      </c>
      <c r="V710" s="164"/>
    </row>
    <row r="711" spans="2:23" s="74" customFormat="1" ht="28.5">
      <c r="B711" s="169" t="s">
        <v>1459</v>
      </c>
      <c r="C711" s="87" t="s">
        <v>336</v>
      </c>
      <c r="D711" s="62" t="s">
        <v>337</v>
      </c>
      <c r="E711" s="85" t="s">
        <v>573</v>
      </c>
      <c r="F711" s="62" t="s">
        <v>891</v>
      </c>
      <c r="G711" s="62"/>
      <c r="H711" s="62" t="s">
        <v>914</v>
      </c>
      <c r="I711" s="62" t="s">
        <v>1706</v>
      </c>
      <c r="J711" s="66">
        <v>385.4</v>
      </c>
      <c r="K711" s="67"/>
      <c r="L711" s="68"/>
      <c r="M711" s="69">
        <v>470</v>
      </c>
      <c r="N711" s="70"/>
      <c r="O711" s="71"/>
      <c r="P711" s="72">
        <f t="shared" si="53"/>
        <v>385.4</v>
      </c>
      <c r="Q711" s="72">
        <f t="shared" si="54"/>
        <v>1541.6</v>
      </c>
      <c r="R711" s="72">
        <f t="shared" si="55"/>
        <v>399</v>
      </c>
      <c r="S711" s="72">
        <f t="shared" si="56"/>
        <v>1596</v>
      </c>
      <c r="T711" s="73">
        <v>0.18</v>
      </c>
      <c r="U711" s="164" t="s">
        <v>287</v>
      </c>
      <c r="V711" s="165"/>
    </row>
    <row r="712" spans="2:23" s="74" customFormat="1" ht="15">
      <c r="B712" s="169" t="s">
        <v>1460</v>
      </c>
      <c r="C712" s="87" t="s">
        <v>339</v>
      </c>
      <c r="D712" s="62" t="s">
        <v>687</v>
      </c>
      <c r="E712" s="85" t="s">
        <v>573</v>
      </c>
      <c r="F712" s="62" t="s">
        <v>891</v>
      </c>
      <c r="G712" s="62"/>
      <c r="H712" s="62" t="s">
        <v>1862</v>
      </c>
      <c r="I712" s="62" t="s">
        <v>1706</v>
      </c>
      <c r="J712" s="66">
        <v>844.6</v>
      </c>
      <c r="K712" s="67"/>
      <c r="L712" s="68"/>
      <c r="M712" s="69">
        <v>1030</v>
      </c>
      <c r="N712" s="70"/>
      <c r="O712" s="71"/>
      <c r="P712" s="72">
        <f t="shared" si="53"/>
        <v>844.6</v>
      </c>
      <c r="Q712" s="72">
        <f t="shared" si="54"/>
        <v>844.6</v>
      </c>
      <c r="R712" s="72">
        <f t="shared" si="55"/>
        <v>873</v>
      </c>
      <c r="S712" s="72">
        <f t="shared" si="56"/>
        <v>873</v>
      </c>
      <c r="T712" s="73">
        <v>0.18</v>
      </c>
      <c r="U712" s="164" t="s">
        <v>287</v>
      </c>
      <c r="V712" s="165"/>
    </row>
    <row r="713" spans="2:23" s="74" customFormat="1" ht="42.75">
      <c r="B713" s="169" t="s">
        <v>1461</v>
      </c>
      <c r="C713" s="87" t="s">
        <v>1462</v>
      </c>
      <c r="D713" s="62" t="s">
        <v>342</v>
      </c>
      <c r="E713" s="85" t="s">
        <v>343</v>
      </c>
      <c r="F713" s="62" t="s">
        <v>1359</v>
      </c>
      <c r="G713" s="62"/>
      <c r="H713" s="62" t="s">
        <v>558</v>
      </c>
      <c r="I713" s="62" t="s">
        <v>1735</v>
      </c>
      <c r="J713" s="66">
        <v>131950</v>
      </c>
      <c r="K713" s="67"/>
      <c r="L713" s="68"/>
      <c r="M713" s="69"/>
      <c r="N713" s="70"/>
      <c r="O713" s="71"/>
      <c r="P713" s="72">
        <f t="shared" si="53"/>
        <v>131950</v>
      </c>
      <c r="Q713" s="72">
        <f t="shared" si="54"/>
        <v>131.94999999999999</v>
      </c>
      <c r="R713" s="72">
        <f t="shared" si="55"/>
        <v>145369</v>
      </c>
      <c r="S713" s="72">
        <f t="shared" si="56"/>
        <v>145.369</v>
      </c>
      <c r="T713" s="73">
        <v>0.18</v>
      </c>
      <c r="U713" s="165" t="s">
        <v>289</v>
      </c>
      <c r="V713" s="164"/>
    </row>
    <row r="714" spans="2:23" s="74" customFormat="1" ht="30">
      <c r="B714" s="169" t="s">
        <v>1463</v>
      </c>
      <c r="C714" s="86" t="s">
        <v>345</v>
      </c>
      <c r="D714" s="85" t="s">
        <v>346</v>
      </c>
      <c r="E714" s="85" t="s">
        <v>573</v>
      </c>
      <c r="F714" s="62" t="s">
        <v>891</v>
      </c>
      <c r="G714" s="62"/>
      <c r="H714" s="62" t="s">
        <v>1901</v>
      </c>
      <c r="I714" s="62" t="s">
        <v>1706</v>
      </c>
      <c r="J714" s="66">
        <v>811.8</v>
      </c>
      <c r="K714" s="67"/>
      <c r="L714" s="68"/>
      <c r="M714" s="69">
        <v>990</v>
      </c>
      <c r="N714" s="70"/>
      <c r="O714" s="71"/>
      <c r="P714" s="72">
        <f t="shared" si="53"/>
        <v>811.8</v>
      </c>
      <c r="Q714" s="72">
        <f t="shared" si="54"/>
        <v>1623.6</v>
      </c>
      <c r="R714" s="72">
        <f t="shared" si="55"/>
        <v>839</v>
      </c>
      <c r="S714" s="72">
        <f t="shared" si="56"/>
        <v>1678</v>
      </c>
      <c r="T714" s="73">
        <v>0.18</v>
      </c>
      <c r="U714" s="164" t="s">
        <v>287</v>
      </c>
      <c r="V714" s="164"/>
    </row>
    <row r="715" spans="2:23" s="74" customFormat="1" ht="15">
      <c r="B715" s="169"/>
      <c r="C715" s="85" t="s">
        <v>347</v>
      </c>
      <c r="D715" s="85"/>
      <c r="E715" s="85"/>
      <c r="F715" s="62"/>
      <c r="G715" s="62"/>
      <c r="H715" s="62"/>
      <c r="I715" s="62"/>
      <c r="J715" s="66"/>
      <c r="K715" s="67"/>
      <c r="L715" s="68"/>
      <c r="M715" s="69"/>
      <c r="N715" s="70"/>
      <c r="O715" s="71"/>
      <c r="P715" s="72">
        <f t="shared" si="53"/>
        <v>0</v>
      </c>
      <c r="Q715" s="72">
        <f t="shared" si="54"/>
        <v>0</v>
      </c>
      <c r="R715" s="72">
        <f t="shared" si="55"/>
        <v>0</v>
      </c>
      <c r="S715" s="72">
        <f t="shared" si="56"/>
        <v>0</v>
      </c>
      <c r="T715" s="73">
        <v>0.18</v>
      </c>
      <c r="V715" s="164"/>
    </row>
    <row r="716" spans="2:23" s="74" customFormat="1" ht="28.5">
      <c r="B716" s="169" t="s">
        <v>1464</v>
      </c>
      <c r="C716" s="87" t="s">
        <v>1465</v>
      </c>
      <c r="D716" s="62" t="s">
        <v>693</v>
      </c>
      <c r="E716" s="85" t="s">
        <v>307</v>
      </c>
      <c r="F716" s="62" t="s">
        <v>891</v>
      </c>
      <c r="G716" s="62"/>
      <c r="H716" s="62" t="s">
        <v>1862</v>
      </c>
      <c r="I716" s="85" t="s">
        <v>296</v>
      </c>
      <c r="J716" s="66">
        <v>2710</v>
      </c>
      <c r="K716" s="67"/>
      <c r="L716" s="68"/>
      <c r="M716" s="69">
        <v>4930</v>
      </c>
      <c r="N716" s="70"/>
      <c r="O716" s="71"/>
      <c r="P716" s="72">
        <f t="shared" si="53"/>
        <v>2710</v>
      </c>
      <c r="Q716" s="72">
        <f t="shared" si="54"/>
        <v>2710</v>
      </c>
      <c r="R716" s="72">
        <f t="shared" si="55"/>
        <v>4178</v>
      </c>
      <c r="S716" s="72">
        <f t="shared" si="56"/>
        <v>4178</v>
      </c>
      <c r="T716" s="73">
        <v>0.18</v>
      </c>
      <c r="V716" s="164" t="s">
        <v>286</v>
      </c>
    </row>
    <row r="717" spans="2:23" s="74" customFormat="1" ht="28.5">
      <c r="B717" s="169" t="s">
        <v>1466</v>
      </c>
      <c r="C717" s="87" t="s">
        <v>351</v>
      </c>
      <c r="D717" s="62" t="s">
        <v>695</v>
      </c>
      <c r="E717" s="62" t="s">
        <v>307</v>
      </c>
      <c r="F717" s="62" t="s">
        <v>891</v>
      </c>
      <c r="G717" s="62"/>
      <c r="H717" s="62" t="s">
        <v>1862</v>
      </c>
      <c r="I717" s="85" t="s">
        <v>296</v>
      </c>
      <c r="J717" s="66">
        <v>94</v>
      </c>
      <c r="K717" s="67"/>
      <c r="L717" s="68"/>
      <c r="M717" s="69">
        <v>171</v>
      </c>
      <c r="N717" s="70"/>
      <c r="O717" s="71"/>
      <c r="P717" s="72">
        <f t="shared" si="53"/>
        <v>94</v>
      </c>
      <c r="Q717" s="72">
        <f t="shared" si="54"/>
        <v>94</v>
      </c>
      <c r="R717" s="72">
        <f t="shared" si="55"/>
        <v>145</v>
      </c>
      <c r="S717" s="72">
        <f t="shared" si="56"/>
        <v>145</v>
      </c>
      <c r="T717" s="73">
        <v>0.18</v>
      </c>
      <c r="V717" s="164" t="s">
        <v>286</v>
      </c>
    </row>
    <row r="718" spans="2:23" s="74" customFormat="1" ht="15">
      <c r="B718" s="169" t="s">
        <v>1467</v>
      </c>
      <c r="C718" s="87" t="s">
        <v>353</v>
      </c>
      <c r="D718" s="62" t="s">
        <v>354</v>
      </c>
      <c r="E718" s="85" t="s">
        <v>307</v>
      </c>
      <c r="F718" s="62" t="s">
        <v>891</v>
      </c>
      <c r="G718" s="62"/>
      <c r="H718" s="62" t="s">
        <v>1901</v>
      </c>
      <c r="I718" s="85" t="s">
        <v>296</v>
      </c>
      <c r="J718" s="66">
        <v>43.5</v>
      </c>
      <c r="K718" s="67"/>
      <c r="L718" s="68"/>
      <c r="M718" s="69">
        <v>97</v>
      </c>
      <c r="N718" s="70"/>
      <c r="O718" s="71"/>
      <c r="P718" s="72">
        <f t="shared" si="53"/>
        <v>43.5</v>
      </c>
      <c r="Q718" s="72">
        <f t="shared" si="54"/>
        <v>87</v>
      </c>
      <c r="R718" s="72">
        <f t="shared" si="55"/>
        <v>83</v>
      </c>
      <c r="S718" s="72">
        <f t="shared" si="56"/>
        <v>166</v>
      </c>
      <c r="T718" s="73">
        <v>0.18</v>
      </c>
      <c r="V718" s="164" t="s">
        <v>286</v>
      </c>
      <c r="W718" s="74">
        <v>551</v>
      </c>
    </row>
    <row r="719" spans="2:23" s="74" customFormat="1" ht="15">
      <c r="B719" s="169" t="s">
        <v>1468</v>
      </c>
      <c r="C719" s="87" t="s">
        <v>356</v>
      </c>
      <c r="D719" s="62" t="s">
        <v>1794</v>
      </c>
      <c r="E719" s="85" t="s">
        <v>307</v>
      </c>
      <c r="F719" s="62" t="s">
        <v>891</v>
      </c>
      <c r="G719" s="62"/>
      <c r="H719" s="62" t="s">
        <v>914</v>
      </c>
      <c r="I719" s="85" t="s">
        <v>296</v>
      </c>
      <c r="J719" s="66">
        <v>58.9</v>
      </c>
      <c r="K719" s="67"/>
      <c r="L719" s="68"/>
      <c r="M719" s="69">
        <v>117.8</v>
      </c>
      <c r="N719" s="70"/>
      <c r="O719" s="71"/>
      <c r="P719" s="72">
        <f t="shared" si="53"/>
        <v>58.9</v>
      </c>
      <c r="Q719" s="72">
        <f t="shared" si="54"/>
        <v>235.6</v>
      </c>
      <c r="R719" s="72">
        <f t="shared" si="55"/>
        <v>100</v>
      </c>
      <c r="S719" s="72">
        <f t="shared" si="56"/>
        <v>400</v>
      </c>
      <c r="T719" s="73">
        <v>0.18</v>
      </c>
      <c r="V719" s="164" t="s">
        <v>286</v>
      </c>
    </row>
    <row r="720" spans="2:23" s="74" customFormat="1" ht="15">
      <c r="B720" s="169" t="s">
        <v>1469</v>
      </c>
      <c r="C720" s="87" t="s">
        <v>358</v>
      </c>
      <c r="D720" s="62" t="s">
        <v>359</v>
      </c>
      <c r="E720" s="85" t="s">
        <v>307</v>
      </c>
      <c r="F720" s="62" t="s">
        <v>891</v>
      </c>
      <c r="G720" s="62"/>
      <c r="H720" s="62" t="s">
        <v>914</v>
      </c>
      <c r="I720" s="85" t="s">
        <v>296</v>
      </c>
      <c r="J720" s="66">
        <v>4</v>
      </c>
      <c r="K720" s="67"/>
      <c r="L720" s="68"/>
      <c r="M720" s="69">
        <v>7.3</v>
      </c>
      <c r="N720" s="70"/>
      <c r="O720" s="71"/>
      <c r="P720" s="72">
        <f t="shared" si="53"/>
        <v>4</v>
      </c>
      <c r="Q720" s="72">
        <f t="shared" si="54"/>
        <v>16</v>
      </c>
      <c r="R720" s="72">
        <f t="shared" si="55"/>
        <v>7</v>
      </c>
      <c r="S720" s="72">
        <f t="shared" si="56"/>
        <v>28</v>
      </c>
      <c r="T720" s="73">
        <v>0.18</v>
      </c>
      <c r="V720" s="164" t="s">
        <v>289</v>
      </c>
    </row>
    <row r="721" spans="2:23" s="74" customFormat="1" ht="28.5">
      <c r="B721" s="169" t="s">
        <v>1470</v>
      </c>
      <c r="C721" s="87" t="s">
        <v>361</v>
      </c>
      <c r="D721" s="62" t="s">
        <v>723</v>
      </c>
      <c r="E721" s="62" t="s">
        <v>307</v>
      </c>
      <c r="F721" s="62" t="s">
        <v>891</v>
      </c>
      <c r="G721" s="62"/>
      <c r="H721" s="62" t="s">
        <v>1901</v>
      </c>
      <c r="I721" s="85" t="s">
        <v>296</v>
      </c>
      <c r="J721" s="66">
        <v>334.5</v>
      </c>
      <c r="K721" s="67"/>
      <c r="L721" s="68"/>
      <c r="M721" s="69">
        <v>669</v>
      </c>
      <c r="N721" s="70"/>
      <c r="O721" s="71"/>
      <c r="P721" s="72">
        <f t="shared" si="53"/>
        <v>334.5</v>
      </c>
      <c r="Q721" s="72">
        <f t="shared" si="54"/>
        <v>669</v>
      </c>
      <c r="R721" s="72">
        <f t="shared" si="55"/>
        <v>567</v>
      </c>
      <c r="S721" s="72">
        <f t="shared" si="56"/>
        <v>1134</v>
      </c>
      <c r="T721" s="73">
        <v>0.18</v>
      </c>
      <c r="V721" s="164" t="s">
        <v>286</v>
      </c>
    </row>
    <row r="722" spans="2:23" s="74" customFormat="1" ht="28.5">
      <c r="B722" s="169" t="s">
        <v>1471</v>
      </c>
      <c r="C722" s="87" t="s">
        <v>363</v>
      </c>
      <c r="D722" s="62" t="s">
        <v>364</v>
      </c>
      <c r="E722" s="62" t="s">
        <v>307</v>
      </c>
      <c r="F722" s="62" t="s">
        <v>891</v>
      </c>
      <c r="G722" s="62"/>
      <c r="H722" s="62" t="s">
        <v>1901</v>
      </c>
      <c r="I722" s="85" t="s">
        <v>296</v>
      </c>
      <c r="J722" s="66">
        <v>352</v>
      </c>
      <c r="K722" s="67"/>
      <c r="L722" s="68"/>
      <c r="M722" s="69">
        <v>704</v>
      </c>
      <c r="N722" s="70"/>
      <c r="O722" s="71"/>
      <c r="P722" s="72">
        <f t="shared" si="53"/>
        <v>352</v>
      </c>
      <c r="Q722" s="72">
        <f t="shared" si="54"/>
        <v>704</v>
      </c>
      <c r="R722" s="72">
        <f t="shared" si="55"/>
        <v>597</v>
      </c>
      <c r="S722" s="72">
        <f t="shared" si="56"/>
        <v>1194</v>
      </c>
      <c r="T722" s="73">
        <v>0.18</v>
      </c>
      <c r="V722" s="164" t="s">
        <v>286</v>
      </c>
    </row>
    <row r="723" spans="2:23" s="74" customFormat="1" ht="30">
      <c r="B723" s="168" t="s">
        <v>1472</v>
      </c>
      <c r="C723" s="86" t="s">
        <v>366</v>
      </c>
      <c r="D723" s="62" t="s">
        <v>367</v>
      </c>
      <c r="E723" s="85" t="s">
        <v>307</v>
      </c>
      <c r="F723" s="85" t="s">
        <v>1359</v>
      </c>
      <c r="G723" s="85"/>
      <c r="H723" s="85" t="s">
        <v>559</v>
      </c>
      <c r="I723" s="85" t="s">
        <v>296</v>
      </c>
      <c r="J723" s="66">
        <v>58000</v>
      </c>
      <c r="K723" s="67"/>
      <c r="L723" s="68"/>
      <c r="M723" s="69">
        <v>104000</v>
      </c>
      <c r="N723" s="70"/>
      <c r="O723" s="71"/>
      <c r="P723" s="72">
        <f t="shared" si="53"/>
        <v>58000</v>
      </c>
      <c r="Q723" s="72">
        <f t="shared" si="54"/>
        <v>8700</v>
      </c>
      <c r="R723" s="72">
        <f t="shared" si="55"/>
        <v>88136</v>
      </c>
      <c r="S723" s="72">
        <f t="shared" si="56"/>
        <v>13220.4</v>
      </c>
      <c r="T723" s="73">
        <v>0.18</v>
      </c>
      <c r="V723" s="164" t="s">
        <v>286</v>
      </c>
    </row>
    <row r="724" spans="2:23" s="74" customFormat="1" ht="15">
      <c r="B724" s="169"/>
      <c r="C724" s="62" t="s">
        <v>649</v>
      </c>
      <c r="D724" s="62"/>
      <c r="E724" s="85"/>
      <c r="F724" s="62"/>
      <c r="G724" s="62"/>
      <c r="H724" s="62"/>
      <c r="I724" s="62"/>
      <c r="J724" s="66"/>
      <c r="K724" s="67"/>
      <c r="L724" s="68"/>
      <c r="M724" s="69"/>
      <c r="N724" s="70"/>
      <c r="O724" s="71"/>
      <c r="P724" s="72">
        <f t="shared" si="53"/>
        <v>0</v>
      </c>
      <c r="Q724" s="72">
        <f t="shared" si="54"/>
        <v>0</v>
      </c>
      <c r="R724" s="72">
        <f t="shared" si="55"/>
        <v>0</v>
      </c>
      <c r="S724" s="72">
        <f t="shared" si="56"/>
        <v>0</v>
      </c>
      <c r="T724" s="73">
        <v>0.18</v>
      </c>
      <c r="V724" s="164"/>
    </row>
    <row r="725" spans="2:23" s="74" customFormat="1" ht="28.5">
      <c r="B725" s="169" t="s">
        <v>1473</v>
      </c>
      <c r="C725" s="87" t="s">
        <v>370</v>
      </c>
      <c r="D725" s="62" t="s">
        <v>371</v>
      </c>
      <c r="E725" s="85" t="s">
        <v>1261</v>
      </c>
      <c r="F725" s="62" t="s">
        <v>891</v>
      </c>
      <c r="G725" s="62"/>
      <c r="H725" s="62" t="s">
        <v>1978</v>
      </c>
      <c r="I725" s="62" t="s">
        <v>907</v>
      </c>
      <c r="J725" s="66">
        <f>M725*0.743</f>
        <v>1.6717500000000001</v>
      </c>
      <c r="K725" s="67"/>
      <c r="L725" s="68"/>
      <c r="M725" s="69">
        <v>2.25</v>
      </c>
      <c r="N725" s="70"/>
      <c r="O725" s="71"/>
      <c r="P725" s="72">
        <f t="shared" si="53"/>
        <v>1.6717500000000001</v>
      </c>
      <c r="Q725" s="72">
        <f t="shared" si="54"/>
        <v>36.778500000000001</v>
      </c>
      <c r="R725" s="72">
        <f t="shared" si="55"/>
        <v>2</v>
      </c>
      <c r="S725" s="72">
        <f t="shared" si="56"/>
        <v>44</v>
      </c>
      <c r="T725" s="73">
        <v>0.18</v>
      </c>
      <c r="V725" s="165" t="s">
        <v>289</v>
      </c>
    </row>
    <row r="726" spans="2:23" s="74" customFormat="1" ht="28.5">
      <c r="B726" s="169" t="s">
        <v>1474</v>
      </c>
      <c r="C726" s="87" t="s">
        <v>375</v>
      </c>
      <c r="D726" s="62" t="s">
        <v>478</v>
      </c>
      <c r="E726" s="85" t="s">
        <v>1261</v>
      </c>
      <c r="F726" s="62" t="s">
        <v>1805</v>
      </c>
      <c r="G726" s="62"/>
      <c r="H726" s="62" t="s">
        <v>544</v>
      </c>
      <c r="I726" s="62" t="s">
        <v>907</v>
      </c>
      <c r="J726" s="66">
        <f>M726*0.743</f>
        <v>6.9693400000000008</v>
      </c>
      <c r="K726" s="67"/>
      <c r="L726" s="68"/>
      <c r="M726" s="69">
        <v>9.3800000000000008</v>
      </c>
      <c r="N726" s="70"/>
      <c r="O726" s="71"/>
      <c r="P726" s="72">
        <f t="shared" si="53"/>
        <v>6.9693400000000008</v>
      </c>
      <c r="Q726" s="72">
        <f t="shared" si="54"/>
        <v>2648.3492000000001</v>
      </c>
      <c r="R726" s="72">
        <f t="shared" si="55"/>
        <v>8</v>
      </c>
      <c r="S726" s="72">
        <f t="shared" si="56"/>
        <v>3040</v>
      </c>
      <c r="T726" s="73">
        <v>0.18</v>
      </c>
      <c r="V726" s="165" t="s">
        <v>289</v>
      </c>
    </row>
    <row r="727" spans="2:23" s="74" customFormat="1" ht="15">
      <c r="B727" s="169" t="s">
        <v>1475</v>
      </c>
      <c r="C727" s="87" t="s">
        <v>377</v>
      </c>
      <c r="D727" s="62">
        <v>51020</v>
      </c>
      <c r="E727" s="85" t="s">
        <v>1261</v>
      </c>
      <c r="F727" s="62" t="s">
        <v>891</v>
      </c>
      <c r="G727" s="62"/>
      <c r="H727" s="62" t="s">
        <v>545</v>
      </c>
      <c r="I727" s="62" t="s">
        <v>907</v>
      </c>
      <c r="J727" s="66">
        <f>M727*0.743</f>
        <v>1.6197400000000002</v>
      </c>
      <c r="K727" s="67"/>
      <c r="L727" s="68"/>
      <c r="M727" s="69">
        <v>2.1800000000000002</v>
      </c>
      <c r="N727" s="70"/>
      <c r="O727" s="71"/>
      <c r="P727" s="72">
        <f t="shared" si="53"/>
        <v>1.6197400000000002</v>
      </c>
      <c r="Q727" s="72">
        <f t="shared" si="54"/>
        <v>1231.0024000000001</v>
      </c>
      <c r="R727" s="72">
        <f t="shared" si="55"/>
        <v>2</v>
      </c>
      <c r="S727" s="72">
        <f t="shared" si="56"/>
        <v>1520</v>
      </c>
      <c r="T727" s="73">
        <v>0.18</v>
      </c>
      <c r="V727" s="165" t="s">
        <v>289</v>
      </c>
    </row>
    <row r="728" spans="2:23" s="74" customFormat="1" ht="15">
      <c r="B728" s="169" t="s">
        <v>1476</v>
      </c>
      <c r="C728" s="87" t="s">
        <v>379</v>
      </c>
      <c r="D728" s="62" t="s">
        <v>299</v>
      </c>
      <c r="E728" s="85" t="s">
        <v>1261</v>
      </c>
      <c r="F728" s="62" t="s">
        <v>891</v>
      </c>
      <c r="G728" s="62"/>
      <c r="H728" s="62" t="s">
        <v>1859</v>
      </c>
      <c r="I728" s="62" t="s">
        <v>907</v>
      </c>
      <c r="J728" s="66">
        <f>M728*0.743</f>
        <v>37.878139999999995</v>
      </c>
      <c r="K728" s="67"/>
      <c r="L728" s="68"/>
      <c r="M728" s="69">
        <v>50.98</v>
      </c>
      <c r="N728" s="70"/>
      <c r="O728" s="71"/>
      <c r="P728" s="72">
        <f t="shared" si="53"/>
        <v>37.878139999999995</v>
      </c>
      <c r="Q728" s="72">
        <f t="shared" si="54"/>
        <v>416.65953999999994</v>
      </c>
      <c r="R728" s="72">
        <f t="shared" si="55"/>
        <v>44</v>
      </c>
      <c r="S728" s="72">
        <f t="shared" si="56"/>
        <v>484</v>
      </c>
      <c r="T728" s="73">
        <v>0.18</v>
      </c>
      <c r="V728" s="165" t="s">
        <v>289</v>
      </c>
    </row>
    <row r="729" spans="2:23" s="74" customFormat="1" ht="15">
      <c r="B729" s="169" t="s">
        <v>1477</v>
      </c>
      <c r="C729" s="87" t="s">
        <v>381</v>
      </c>
      <c r="D729" s="62" t="s">
        <v>382</v>
      </c>
      <c r="E729" s="85" t="s">
        <v>383</v>
      </c>
      <c r="F729" s="62" t="s">
        <v>912</v>
      </c>
      <c r="G729" s="62"/>
      <c r="H729" s="62" t="s">
        <v>1862</v>
      </c>
      <c r="I729" s="62" t="s">
        <v>1735</v>
      </c>
      <c r="J729" s="66">
        <v>114.49</v>
      </c>
      <c r="K729" s="67"/>
      <c r="L729" s="68"/>
      <c r="M729" s="69"/>
      <c r="N729" s="70"/>
      <c r="O729" s="71"/>
      <c r="P729" s="72">
        <f t="shared" si="53"/>
        <v>114.49</v>
      </c>
      <c r="Q729" s="72">
        <f t="shared" si="54"/>
        <v>114.49</v>
      </c>
      <c r="R729" s="72">
        <f t="shared" si="55"/>
        <v>126</v>
      </c>
      <c r="S729" s="72">
        <f t="shared" si="56"/>
        <v>126</v>
      </c>
      <c r="T729" s="73">
        <v>0.18</v>
      </c>
      <c r="U729" s="165" t="s">
        <v>288</v>
      </c>
      <c r="V729" s="165"/>
    </row>
    <row r="730" spans="2:23" s="74" customFormat="1" ht="15">
      <c r="B730" s="169" t="s">
        <v>1478</v>
      </c>
      <c r="C730" s="87" t="s">
        <v>386</v>
      </c>
      <c r="D730" s="62" t="s">
        <v>387</v>
      </c>
      <c r="E730" s="85" t="s">
        <v>383</v>
      </c>
      <c r="F730" s="62" t="s">
        <v>912</v>
      </c>
      <c r="G730" s="62"/>
      <c r="H730" s="62" t="s">
        <v>1862</v>
      </c>
      <c r="I730" s="62" t="s">
        <v>1735</v>
      </c>
      <c r="J730" s="66">
        <v>74.42</v>
      </c>
      <c r="K730" s="67"/>
      <c r="L730" s="68"/>
      <c r="M730" s="69"/>
      <c r="N730" s="70"/>
      <c r="O730" s="71"/>
      <c r="P730" s="72">
        <f t="shared" si="53"/>
        <v>74.42</v>
      </c>
      <c r="Q730" s="72">
        <f t="shared" si="54"/>
        <v>74.42</v>
      </c>
      <c r="R730" s="72">
        <f t="shared" si="55"/>
        <v>82</v>
      </c>
      <c r="S730" s="72">
        <f t="shared" si="56"/>
        <v>82</v>
      </c>
      <c r="T730" s="73">
        <v>0.18</v>
      </c>
      <c r="U730" s="165" t="s">
        <v>288</v>
      </c>
      <c r="V730" s="165"/>
    </row>
    <row r="731" spans="2:23" s="74" customFormat="1" ht="15">
      <c r="B731" s="169" t="s">
        <v>1479</v>
      </c>
      <c r="C731" s="87" t="s">
        <v>389</v>
      </c>
      <c r="D731" s="62" t="s">
        <v>390</v>
      </c>
      <c r="E731" s="85" t="s">
        <v>383</v>
      </c>
      <c r="F731" s="62" t="s">
        <v>912</v>
      </c>
      <c r="G731" s="62"/>
      <c r="H731" s="62" t="s">
        <v>1862</v>
      </c>
      <c r="I731" s="62" t="s">
        <v>1735</v>
      </c>
      <c r="J731" s="66">
        <v>54.03</v>
      </c>
      <c r="K731" s="67"/>
      <c r="L731" s="68"/>
      <c r="M731" s="69"/>
      <c r="N731" s="70"/>
      <c r="O731" s="71"/>
      <c r="P731" s="72">
        <f t="shared" si="53"/>
        <v>54.03</v>
      </c>
      <c r="Q731" s="72">
        <f t="shared" si="54"/>
        <v>54.03</v>
      </c>
      <c r="R731" s="72">
        <f t="shared" si="55"/>
        <v>60</v>
      </c>
      <c r="S731" s="72">
        <f t="shared" si="56"/>
        <v>60</v>
      </c>
      <c r="T731" s="73">
        <v>0.18</v>
      </c>
      <c r="U731" s="165" t="s">
        <v>288</v>
      </c>
      <c r="V731" s="164"/>
    </row>
    <row r="732" spans="2:23" s="74" customFormat="1" ht="15">
      <c r="B732" s="169" t="s">
        <v>1480</v>
      </c>
      <c r="C732" s="86" t="s">
        <v>392</v>
      </c>
      <c r="D732" s="85" t="s">
        <v>393</v>
      </c>
      <c r="E732" s="85" t="s">
        <v>394</v>
      </c>
      <c r="F732" s="62" t="s">
        <v>891</v>
      </c>
      <c r="G732" s="62"/>
      <c r="H732" s="62" t="s">
        <v>1862</v>
      </c>
      <c r="I732" s="62" t="s">
        <v>1735</v>
      </c>
      <c r="J732" s="66">
        <v>566.4</v>
      </c>
      <c r="K732" s="67"/>
      <c r="L732" s="68"/>
      <c r="M732" s="69"/>
      <c r="N732" s="70"/>
      <c r="O732" s="71"/>
      <c r="P732" s="72">
        <f t="shared" si="53"/>
        <v>566.4</v>
      </c>
      <c r="Q732" s="72">
        <f t="shared" si="54"/>
        <v>566.4</v>
      </c>
      <c r="R732" s="72">
        <f t="shared" si="55"/>
        <v>624</v>
      </c>
      <c r="S732" s="72">
        <f t="shared" si="56"/>
        <v>624</v>
      </c>
      <c r="T732" s="73">
        <v>0.18</v>
      </c>
      <c r="U732" s="165" t="s">
        <v>288</v>
      </c>
      <c r="V732" s="164"/>
    </row>
    <row r="733" spans="2:23" s="74" customFormat="1" ht="15">
      <c r="B733" s="169"/>
      <c r="C733" s="85" t="s">
        <v>541</v>
      </c>
      <c r="D733" s="85"/>
      <c r="E733" s="85"/>
      <c r="F733" s="62"/>
      <c r="G733" s="62"/>
      <c r="H733" s="62"/>
      <c r="I733" s="62"/>
      <c r="J733" s="66"/>
      <c r="K733" s="67"/>
      <c r="L733" s="68"/>
      <c r="M733" s="69"/>
      <c r="N733" s="70"/>
      <c r="O733" s="71"/>
      <c r="P733" s="72">
        <f t="shared" si="53"/>
        <v>0</v>
      </c>
      <c r="Q733" s="72">
        <f t="shared" si="54"/>
        <v>0</v>
      </c>
      <c r="R733" s="72">
        <f t="shared" si="55"/>
        <v>0</v>
      </c>
      <c r="S733" s="72">
        <f t="shared" si="56"/>
        <v>0</v>
      </c>
      <c r="T733" s="73">
        <v>0.18</v>
      </c>
      <c r="V733" s="164"/>
    </row>
    <row r="734" spans="2:23" s="74" customFormat="1" ht="15">
      <c r="B734" s="169"/>
      <c r="C734" s="62" t="s">
        <v>301</v>
      </c>
      <c r="D734" s="62"/>
      <c r="E734" s="85"/>
      <c r="F734" s="62"/>
      <c r="G734" s="62"/>
      <c r="H734" s="62"/>
      <c r="I734" s="62"/>
      <c r="J734" s="66"/>
      <c r="K734" s="67"/>
      <c r="L734" s="68"/>
      <c r="M734" s="69"/>
      <c r="N734" s="70"/>
      <c r="O734" s="71"/>
      <c r="P734" s="72">
        <f t="shared" si="53"/>
        <v>0</v>
      </c>
      <c r="Q734" s="72">
        <f t="shared" si="54"/>
        <v>0</v>
      </c>
      <c r="R734" s="72">
        <f t="shared" si="55"/>
        <v>0</v>
      </c>
      <c r="S734" s="72">
        <f t="shared" si="56"/>
        <v>0</v>
      </c>
      <c r="T734" s="73">
        <v>0.18</v>
      </c>
      <c r="V734" s="164"/>
    </row>
    <row r="735" spans="2:23" s="74" customFormat="1" ht="28.5">
      <c r="B735" s="169" t="s">
        <v>1448</v>
      </c>
      <c r="C735" s="87" t="s">
        <v>303</v>
      </c>
      <c r="D735" s="62" t="s">
        <v>304</v>
      </c>
      <c r="E735" s="62" t="s">
        <v>1808</v>
      </c>
      <c r="F735" s="62" t="s">
        <v>1359</v>
      </c>
      <c r="G735" s="62"/>
      <c r="H735" s="62" t="s">
        <v>560</v>
      </c>
      <c r="I735" s="85" t="s">
        <v>1808</v>
      </c>
      <c r="J735" s="66">
        <f>M735*0.83</f>
        <v>29972.129999999997</v>
      </c>
      <c r="K735" s="67"/>
      <c r="L735" s="68"/>
      <c r="M735" s="69">
        <v>36111</v>
      </c>
      <c r="N735" s="70"/>
      <c r="O735" s="71"/>
      <c r="P735" s="72">
        <f t="shared" si="53"/>
        <v>29972.129999999997</v>
      </c>
      <c r="Q735" s="72">
        <f t="shared" si="54"/>
        <v>36565.998599999999</v>
      </c>
      <c r="R735" s="72">
        <f t="shared" si="55"/>
        <v>30603</v>
      </c>
      <c r="S735" s="72">
        <f t="shared" si="56"/>
        <v>37335.659999999996</v>
      </c>
      <c r="T735" s="73">
        <v>0.18</v>
      </c>
      <c r="U735" s="165" t="s">
        <v>287</v>
      </c>
      <c r="V735" s="164"/>
    </row>
    <row r="736" spans="2:23" s="74" customFormat="1" ht="28.5">
      <c r="B736" s="169" t="s">
        <v>1449</v>
      </c>
      <c r="C736" s="87" t="s">
        <v>306</v>
      </c>
      <c r="D736" s="62" t="s">
        <v>702</v>
      </c>
      <c r="E736" s="85" t="s">
        <v>307</v>
      </c>
      <c r="F736" s="62" t="s">
        <v>891</v>
      </c>
      <c r="G736" s="62"/>
      <c r="H736" s="62" t="s">
        <v>1901</v>
      </c>
      <c r="I736" s="85" t="s">
        <v>296</v>
      </c>
      <c r="J736" s="66">
        <v>2590</v>
      </c>
      <c r="K736" s="67"/>
      <c r="L736" s="68"/>
      <c r="M736" s="69">
        <v>4710</v>
      </c>
      <c r="N736" s="70"/>
      <c r="O736" s="71"/>
      <c r="P736" s="72">
        <f t="shared" si="53"/>
        <v>2590</v>
      </c>
      <c r="Q736" s="72">
        <f t="shared" si="54"/>
        <v>5180</v>
      </c>
      <c r="R736" s="72">
        <f t="shared" si="55"/>
        <v>3992</v>
      </c>
      <c r="S736" s="72">
        <f t="shared" si="56"/>
        <v>7984</v>
      </c>
      <c r="T736" s="73">
        <v>0.18</v>
      </c>
      <c r="V736" s="164" t="s">
        <v>286</v>
      </c>
      <c r="W736" s="74">
        <v>551</v>
      </c>
    </row>
    <row r="737" spans="2:23" s="74" customFormat="1" ht="15">
      <c r="B737" s="169" t="s">
        <v>1450</v>
      </c>
      <c r="C737" s="87" t="s">
        <v>309</v>
      </c>
      <c r="D737" s="62" t="s">
        <v>310</v>
      </c>
      <c r="E737" s="85" t="s">
        <v>307</v>
      </c>
      <c r="F737" s="62" t="s">
        <v>891</v>
      </c>
      <c r="G737" s="62"/>
      <c r="H737" s="62" t="s">
        <v>1862</v>
      </c>
      <c r="I737" s="85" t="s">
        <v>296</v>
      </c>
      <c r="J737" s="66">
        <v>215</v>
      </c>
      <c r="K737" s="67"/>
      <c r="L737" s="68"/>
      <c r="M737" s="69">
        <v>391</v>
      </c>
      <c r="N737" s="70"/>
      <c r="O737" s="71"/>
      <c r="P737" s="72">
        <f t="shared" si="53"/>
        <v>215</v>
      </c>
      <c r="Q737" s="72">
        <f t="shared" si="54"/>
        <v>215</v>
      </c>
      <c r="R737" s="72">
        <f t="shared" si="55"/>
        <v>332</v>
      </c>
      <c r="S737" s="72">
        <f t="shared" si="56"/>
        <v>332</v>
      </c>
      <c r="T737" s="73">
        <v>0.18</v>
      </c>
      <c r="V737" s="164" t="s">
        <v>286</v>
      </c>
    </row>
    <row r="738" spans="2:23" s="74" customFormat="1" ht="15">
      <c r="B738" s="169" t="s">
        <v>1451</v>
      </c>
      <c r="C738" s="87" t="s">
        <v>312</v>
      </c>
      <c r="D738" s="62" t="s">
        <v>313</v>
      </c>
      <c r="E738" s="85" t="s">
        <v>307</v>
      </c>
      <c r="F738" s="62" t="s">
        <v>891</v>
      </c>
      <c r="G738" s="62"/>
      <c r="H738" s="62" t="s">
        <v>1997</v>
      </c>
      <c r="I738" s="85" t="s">
        <v>296</v>
      </c>
      <c r="J738" s="66">
        <v>135</v>
      </c>
      <c r="K738" s="67"/>
      <c r="L738" s="68"/>
      <c r="M738" s="69">
        <v>246</v>
      </c>
      <c r="N738" s="70"/>
      <c r="O738" s="71"/>
      <c r="P738" s="72">
        <f t="shared" si="53"/>
        <v>135</v>
      </c>
      <c r="Q738" s="72">
        <f t="shared" si="54"/>
        <v>1350</v>
      </c>
      <c r="R738" s="72">
        <f t="shared" si="55"/>
        <v>209</v>
      </c>
      <c r="S738" s="72">
        <f t="shared" si="56"/>
        <v>2090</v>
      </c>
      <c r="T738" s="73">
        <v>0.18</v>
      </c>
      <c r="V738" s="164" t="s">
        <v>286</v>
      </c>
    </row>
    <row r="739" spans="2:23" s="74" customFormat="1" ht="15">
      <c r="B739" s="169" t="s">
        <v>1452</v>
      </c>
      <c r="C739" s="87" t="s">
        <v>315</v>
      </c>
      <c r="D739" s="62" t="s">
        <v>719</v>
      </c>
      <c r="E739" s="62" t="s">
        <v>307</v>
      </c>
      <c r="F739" s="62" t="s">
        <v>891</v>
      </c>
      <c r="G739" s="62"/>
      <c r="H739" s="62" t="s">
        <v>1901</v>
      </c>
      <c r="I739" s="85" t="s">
        <v>296</v>
      </c>
      <c r="J739" s="66">
        <v>105</v>
      </c>
      <c r="K739" s="67"/>
      <c r="L739" s="68"/>
      <c r="M739" s="69">
        <v>191</v>
      </c>
      <c r="N739" s="70"/>
      <c r="O739" s="71"/>
      <c r="P739" s="72">
        <f t="shared" si="53"/>
        <v>105</v>
      </c>
      <c r="Q739" s="72">
        <f t="shared" si="54"/>
        <v>210</v>
      </c>
      <c r="R739" s="72">
        <f t="shared" si="55"/>
        <v>162</v>
      </c>
      <c r="S739" s="72">
        <f t="shared" si="56"/>
        <v>324</v>
      </c>
      <c r="T739" s="73">
        <v>0.18</v>
      </c>
      <c r="V739" s="164" t="s">
        <v>286</v>
      </c>
    </row>
    <row r="740" spans="2:23" s="74" customFormat="1" ht="15">
      <c r="B740" s="169" t="s">
        <v>1453</v>
      </c>
      <c r="C740" s="87" t="s">
        <v>317</v>
      </c>
      <c r="D740" s="62" t="s">
        <v>717</v>
      </c>
      <c r="E740" s="62" t="s">
        <v>307</v>
      </c>
      <c r="F740" s="62" t="s">
        <v>891</v>
      </c>
      <c r="G740" s="62"/>
      <c r="H740" s="62" t="s">
        <v>1859</v>
      </c>
      <c r="I740" s="85" t="s">
        <v>296</v>
      </c>
      <c r="J740" s="66">
        <v>65</v>
      </c>
      <c r="K740" s="67"/>
      <c r="L740" s="68"/>
      <c r="M740" s="69">
        <v>120</v>
      </c>
      <c r="N740" s="70"/>
      <c r="O740" s="71"/>
      <c r="P740" s="72">
        <f t="shared" si="53"/>
        <v>65</v>
      </c>
      <c r="Q740" s="72">
        <f t="shared" si="54"/>
        <v>715</v>
      </c>
      <c r="R740" s="72">
        <f t="shared" si="55"/>
        <v>102</v>
      </c>
      <c r="S740" s="72">
        <f t="shared" si="56"/>
        <v>1122</v>
      </c>
      <c r="T740" s="73">
        <v>0.18</v>
      </c>
      <c r="V740" s="164" t="s">
        <v>286</v>
      </c>
    </row>
    <row r="741" spans="2:23" s="74" customFormat="1" ht="15">
      <c r="B741" s="169" t="s">
        <v>1454</v>
      </c>
      <c r="C741" s="87" t="s">
        <v>319</v>
      </c>
      <c r="D741" s="62" t="s">
        <v>320</v>
      </c>
      <c r="E741" s="85" t="s">
        <v>307</v>
      </c>
      <c r="F741" s="62" t="s">
        <v>891</v>
      </c>
      <c r="G741" s="62"/>
      <c r="H741" s="62" t="s">
        <v>1997</v>
      </c>
      <c r="I741" s="85" t="s">
        <v>296</v>
      </c>
      <c r="J741" s="66">
        <v>93</v>
      </c>
      <c r="K741" s="67"/>
      <c r="L741" s="68"/>
      <c r="M741" s="69">
        <v>170</v>
      </c>
      <c r="N741" s="70"/>
      <c r="O741" s="71"/>
      <c r="P741" s="72">
        <f t="shared" si="53"/>
        <v>93</v>
      </c>
      <c r="Q741" s="72">
        <f t="shared" si="54"/>
        <v>930</v>
      </c>
      <c r="R741" s="72">
        <f t="shared" si="55"/>
        <v>145</v>
      </c>
      <c r="S741" s="72">
        <f t="shared" si="56"/>
        <v>1450</v>
      </c>
      <c r="T741" s="73">
        <v>0.18</v>
      </c>
      <c r="V741" s="164" t="s">
        <v>286</v>
      </c>
    </row>
    <row r="742" spans="2:23" s="74" customFormat="1" ht="28.5">
      <c r="B742" s="169" t="s">
        <v>1455</v>
      </c>
      <c r="C742" s="87" t="s">
        <v>322</v>
      </c>
      <c r="D742" s="62" t="s">
        <v>323</v>
      </c>
      <c r="E742" s="85" t="s">
        <v>307</v>
      </c>
      <c r="F742" s="62" t="s">
        <v>891</v>
      </c>
      <c r="G742" s="62"/>
      <c r="H742" s="62" t="s">
        <v>1911</v>
      </c>
      <c r="I742" s="85" t="s">
        <v>296</v>
      </c>
      <c r="J742" s="66">
        <v>98</v>
      </c>
      <c r="K742" s="67"/>
      <c r="L742" s="68"/>
      <c r="M742" s="69">
        <v>179</v>
      </c>
      <c r="N742" s="70"/>
      <c r="O742" s="71"/>
      <c r="P742" s="72">
        <f t="shared" si="53"/>
        <v>98</v>
      </c>
      <c r="Q742" s="72">
        <f t="shared" si="54"/>
        <v>1960</v>
      </c>
      <c r="R742" s="72">
        <f t="shared" si="55"/>
        <v>152</v>
      </c>
      <c r="S742" s="72">
        <f t="shared" si="56"/>
        <v>3040</v>
      </c>
      <c r="T742" s="73">
        <v>0.18</v>
      </c>
      <c r="V742" s="164" t="s">
        <v>289</v>
      </c>
    </row>
    <row r="743" spans="2:23" s="74" customFormat="1" ht="15">
      <c r="B743" s="169" t="s">
        <v>1456</v>
      </c>
      <c r="C743" s="87" t="s">
        <v>325</v>
      </c>
      <c r="D743" s="62" t="s">
        <v>326</v>
      </c>
      <c r="E743" s="85" t="s">
        <v>307</v>
      </c>
      <c r="F743" s="62" t="s">
        <v>891</v>
      </c>
      <c r="G743" s="62"/>
      <c r="H743" s="62" t="s">
        <v>1997</v>
      </c>
      <c r="I743" s="85" t="s">
        <v>296</v>
      </c>
      <c r="J743" s="66">
        <v>22</v>
      </c>
      <c r="K743" s="67"/>
      <c r="L743" s="68"/>
      <c r="M743" s="69">
        <v>40</v>
      </c>
      <c r="N743" s="70"/>
      <c r="O743" s="71"/>
      <c r="P743" s="72">
        <f t="shared" si="53"/>
        <v>22</v>
      </c>
      <c r="Q743" s="72">
        <f t="shared" si="54"/>
        <v>220</v>
      </c>
      <c r="R743" s="72">
        <f t="shared" si="55"/>
        <v>34</v>
      </c>
      <c r="S743" s="72">
        <f t="shared" si="56"/>
        <v>340</v>
      </c>
      <c r="T743" s="73">
        <v>0.18</v>
      </c>
      <c r="V743" s="164" t="s">
        <v>289</v>
      </c>
    </row>
    <row r="744" spans="2:23" s="74" customFormat="1" ht="15">
      <c r="B744" s="169"/>
      <c r="C744" s="62" t="s">
        <v>396</v>
      </c>
      <c r="D744" s="62"/>
      <c r="E744" s="85"/>
      <c r="F744" s="62"/>
      <c r="G744" s="62"/>
      <c r="H744" s="62"/>
      <c r="I744" s="62"/>
      <c r="J744" s="66"/>
      <c r="K744" s="67"/>
      <c r="L744" s="68"/>
      <c r="M744" s="69"/>
      <c r="N744" s="70"/>
      <c r="O744" s="71"/>
      <c r="P744" s="72">
        <f t="shared" si="53"/>
        <v>0</v>
      </c>
      <c r="Q744" s="72">
        <f t="shared" si="54"/>
        <v>0</v>
      </c>
      <c r="R744" s="72">
        <f t="shared" si="55"/>
        <v>0</v>
      </c>
      <c r="S744" s="72">
        <f t="shared" si="56"/>
        <v>0</v>
      </c>
      <c r="T744" s="73">
        <v>0.18</v>
      </c>
      <c r="V744" s="165"/>
    </row>
    <row r="745" spans="2:23" s="74" customFormat="1" ht="15">
      <c r="B745" s="169" t="s">
        <v>1457</v>
      </c>
      <c r="C745" s="87" t="s">
        <v>397</v>
      </c>
      <c r="D745" s="62" t="s">
        <v>398</v>
      </c>
      <c r="E745" s="85" t="s">
        <v>573</v>
      </c>
      <c r="F745" s="62" t="s">
        <v>916</v>
      </c>
      <c r="G745" s="62"/>
      <c r="H745" s="62" t="s">
        <v>1862</v>
      </c>
      <c r="I745" s="62" t="s">
        <v>1706</v>
      </c>
      <c r="J745" s="66">
        <v>23780</v>
      </c>
      <c r="K745" s="67"/>
      <c r="L745" s="68"/>
      <c r="M745" s="69">
        <v>29000</v>
      </c>
      <c r="N745" s="70"/>
      <c r="O745" s="71"/>
      <c r="P745" s="72">
        <f t="shared" si="53"/>
        <v>23780</v>
      </c>
      <c r="Q745" s="72">
        <f t="shared" si="54"/>
        <v>23780</v>
      </c>
      <c r="R745" s="72">
        <f t="shared" si="55"/>
        <v>24577</v>
      </c>
      <c r="S745" s="72">
        <f t="shared" si="56"/>
        <v>24577</v>
      </c>
      <c r="T745" s="73">
        <v>0.18</v>
      </c>
      <c r="U745" s="164" t="s">
        <v>291</v>
      </c>
      <c r="V745" s="165"/>
    </row>
    <row r="746" spans="2:23" s="74" customFormat="1" ht="15">
      <c r="B746" s="169" t="s">
        <v>1458</v>
      </c>
      <c r="C746" s="87" t="s">
        <v>345</v>
      </c>
      <c r="D746" s="62" t="s">
        <v>346</v>
      </c>
      <c r="E746" s="85" t="s">
        <v>573</v>
      </c>
      <c r="F746" s="62" t="s">
        <v>891</v>
      </c>
      <c r="G746" s="62"/>
      <c r="H746" s="62" t="s">
        <v>1862</v>
      </c>
      <c r="I746" s="62" t="s">
        <v>1706</v>
      </c>
      <c r="J746" s="66">
        <v>811.8</v>
      </c>
      <c r="K746" s="67"/>
      <c r="L746" s="68"/>
      <c r="M746" s="69">
        <v>990</v>
      </c>
      <c r="N746" s="70"/>
      <c r="O746" s="71"/>
      <c r="P746" s="72">
        <f t="shared" si="53"/>
        <v>811.8</v>
      </c>
      <c r="Q746" s="72">
        <f t="shared" si="54"/>
        <v>811.8</v>
      </c>
      <c r="R746" s="72">
        <f t="shared" si="55"/>
        <v>839</v>
      </c>
      <c r="S746" s="72">
        <f t="shared" si="56"/>
        <v>839</v>
      </c>
      <c r="T746" s="73">
        <v>0.18</v>
      </c>
      <c r="U746" s="164" t="s">
        <v>287</v>
      </c>
      <c r="V746" s="164"/>
    </row>
    <row r="747" spans="2:23" s="74" customFormat="1" ht="15">
      <c r="B747" s="169" t="s">
        <v>1459</v>
      </c>
      <c r="C747" s="86" t="s">
        <v>399</v>
      </c>
      <c r="D747" s="85" t="s">
        <v>400</v>
      </c>
      <c r="E747" s="85" t="s">
        <v>573</v>
      </c>
      <c r="F747" s="62" t="s">
        <v>891</v>
      </c>
      <c r="G747" s="62"/>
      <c r="H747" s="62" t="s">
        <v>1862</v>
      </c>
      <c r="I747" s="62" t="s">
        <v>1706</v>
      </c>
      <c r="J747" s="66">
        <v>1385.8</v>
      </c>
      <c r="K747" s="67"/>
      <c r="L747" s="68"/>
      <c r="M747" s="69">
        <v>1690</v>
      </c>
      <c r="N747" s="70"/>
      <c r="O747" s="71"/>
      <c r="P747" s="72">
        <f t="shared" si="53"/>
        <v>1385.8</v>
      </c>
      <c r="Q747" s="72">
        <f t="shared" si="54"/>
        <v>1385.8</v>
      </c>
      <c r="R747" s="72">
        <f t="shared" si="55"/>
        <v>1433</v>
      </c>
      <c r="S747" s="72">
        <f t="shared" si="56"/>
        <v>1433</v>
      </c>
      <c r="T747" s="73">
        <v>0.18</v>
      </c>
      <c r="U747" s="164" t="s">
        <v>287</v>
      </c>
      <c r="V747" s="164"/>
    </row>
    <row r="748" spans="2:23" s="74" customFormat="1" ht="15">
      <c r="B748" s="169" t="s">
        <v>1460</v>
      </c>
      <c r="C748" s="86" t="s">
        <v>401</v>
      </c>
      <c r="D748" s="85" t="s">
        <v>402</v>
      </c>
      <c r="E748" s="85" t="s">
        <v>573</v>
      </c>
      <c r="F748" s="62" t="s">
        <v>891</v>
      </c>
      <c r="G748" s="62"/>
      <c r="H748" s="62" t="s">
        <v>1854</v>
      </c>
      <c r="I748" s="62" t="s">
        <v>1706</v>
      </c>
      <c r="J748" s="66">
        <v>344.4</v>
      </c>
      <c r="K748" s="67"/>
      <c r="L748" s="68"/>
      <c r="M748" s="69">
        <v>420</v>
      </c>
      <c r="N748" s="70"/>
      <c r="O748" s="71"/>
      <c r="P748" s="72">
        <f t="shared" si="53"/>
        <v>344.4</v>
      </c>
      <c r="Q748" s="72">
        <f t="shared" si="54"/>
        <v>1033.1999999999998</v>
      </c>
      <c r="R748" s="72">
        <f t="shared" si="55"/>
        <v>356</v>
      </c>
      <c r="S748" s="72">
        <f t="shared" si="56"/>
        <v>1068</v>
      </c>
      <c r="T748" s="73">
        <v>0.18</v>
      </c>
      <c r="U748" s="164" t="s">
        <v>287</v>
      </c>
      <c r="V748" s="164"/>
    </row>
    <row r="749" spans="2:23" s="74" customFormat="1" ht="15">
      <c r="B749" s="169" t="s">
        <v>1461</v>
      </c>
      <c r="C749" s="87" t="s">
        <v>403</v>
      </c>
      <c r="D749" s="62" t="s">
        <v>687</v>
      </c>
      <c r="E749" s="85" t="s">
        <v>573</v>
      </c>
      <c r="F749" s="62" t="s">
        <v>891</v>
      </c>
      <c r="G749" s="62"/>
      <c r="H749" s="62" t="s">
        <v>1862</v>
      </c>
      <c r="I749" s="62" t="s">
        <v>1706</v>
      </c>
      <c r="J749" s="66">
        <v>844.6</v>
      </c>
      <c r="K749" s="67"/>
      <c r="L749" s="68"/>
      <c r="M749" s="69">
        <v>1030</v>
      </c>
      <c r="N749" s="70"/>
      <c r="O749" s="71"/>
      <c r="P749" s="72">
        <f t="shared" si="53"/>
        <v>844.6</v>
      </c>
      <c r="Q749" s="72">
        <f t="shared" si="54"/>
        <v>844.6</v>
      </c>
      <c r="R749" s="72">
        <f t="shared" si="55"/>
        <v>873</v>
      </c>
      <c r="S749" s="72">
        <f t="shared" si="56"/>
        <v>873</v>
      </c>
      <c r="T749" s="73">
        <v>0.18</v>
      </c>
      <c r="U749" s="164" t="s">
        <v>287</v>
      </c>
      <c r="V749" s="164"/>
    </row>
    <row r="750" spans="2:23" s="74" customFormat="1" ht="28.5">
      <c r="B750" s="169" t="s">
        <v>1463</v>
      </c>
      <c r="C750" s="87" t="s">
        <v>404</v>
      </c>
      <c r="D750" s="62" t="s">
        <v>689</v>
      </c>
      <c r="E750" s="85" t="s">
        <v>573</v>
      </c>
      <c r="F750" s="62" t="s">
        <v>891</v>
      </c>
      <c r="G750" s="62"/>
      <c r="H750" s="62" t="s">
        <v>1862</v>
      </c>
      <c r="I750" s="62" t="s">
        <v>1706</v>
      </c>
      <c r="J750" s="66">
        <v>410</v>
      </c>
      <c r="K750" s="67"/>
      <c r="L750" s="68"/>
      <c r="M750" s="69">
        <v>500</v>
      </c>
      <c r="N750" s="70"/>
      <c r="O750" s="71"/>
      <c r="P750" s="72">
        <f t="shared" si="53"/>
        <v>410</v>
      </c>
      <c r="Q750" s="72">
        <f t="shared" si="54"/>
        <v>410</v>
      </c>
      <c r="R750" s="72">
        <f t="shared" si="55"/>
        <v>424</v>
      </c>
      <c r="S750" s="72">
        <f t="shared" si="56"/>
        <v>424</v>
      </c>
      <c r="T750" s="73">
        <v>0.18</v>
      </c>
      <c r="U750" s="164" t="s">
        <v>291</v>
      </c>
      <c r="V750" s="164"/>
    </row>
    <row r="751" spans="2:23" s="74" customFormat="1" ht="15">
      <c r="B751" s="169"/>
      <c r="C751" s="62" t="s">
        <v>649</v>
      </c>
      <c r="D751" s="62"/>
      <c r="E751" s="85"/>
      <c r="F751" s="62"/>
      <c r="G751" s="62"/>
      <c r="H751" s="62"/>
      <c r="I751" s="62"/>
      <c r="J751" s="66"/>
      <c r="K751" s="67"/>
      <c r="L751" s="68"/>
      <c r="M751" s="69"/>
      <c r="N751" s="70"/>
      <c r="O751" s="71"/>
      <c r="P751" s="72">
        <f t="shared" si="53"/>
        <v>0</v>
      </c>
      <c r="Q751" s="72">
        <f t="shared" si="54"/>
        <v>0</v>
      </c>
      <c r="R751" s="72">
        <f t="shared" si="55"/>
        <v>0</v>
      </c>
      <c r="S751" s="72">
        <f t="shared" si="56"/>
        <v>0</v>
      </c>
      <c r="T751" s="73">
        <v>0.18</v>
      </c>
      <c r="V751" s="164"/>
      <c r="W751" s="74">
        <v>551</v>
      </c>
    </row>
    <row r="752" spans="2:23" s="74" customFormat="1" ht="28.5">
      <c r="B752" s="169" t="s">
        <v>1464</v>
      </c>
      <c r="C752" s="87" t="s">
        <v>370</v>
      </c>
      <c r="D752" s="62" t="s">
        <v>371</v>
      </c>
      <c r="E752" s="85" t="s">
        <v>1261</v>
      </c>
      <c r="F752" s="62" t="s">
        <v>891</v>
      </c>
      <c r="G752" s="62"/>
      <c r="H752" s="62" t="s">
        <v>1911</v>
      </c>
      <c r="I752" s="62" t="s">
        <v>907</v>
      </c>
      <c r="J752" s="66">
        <f>M752*0.743</f>
        <v>1.6717500000000001</v>
      </c>
      <c r="K752" s="67"/>
      <c r="L752" s="68"/>
      <c r="M752" s="69">
        <v>2.25</v>
      </c>
      <c r="N752" s="70"/>
      <c r="O752" s="71"/>
      <c r="P752" s="72">
        <f t="shared" si="53"/>
        <v>1.6717500000000001</v>
      </c>
      <c r="Q752" s="72">
        <f t="shared" si="54"/>
        <v>33.435000000000002</v>
      </c>
      <c r="R752" s="72">
        <f t="shared" si="55"/>
        <v>2</v>
      </c>
      <c r="S752" s="72">
        <f t="shared" si="56"/>
        <v>40</v>
      </c>
      <c r="T752" s="73">
        <v>0.18</v>
      </c>
      <c r="V752" s="165" t="s">
        <v>289</v>
      </c>
    </row>
    <row r="753" spans="2:22" s="74" customFormat="1" ht="28.5">
      <c r="B753" s="169" t="s">
        <v>1466</v>
      </c>
      <c r="C753" s="87" t="s">
        <v>375</v>
      </c>
      <c r="D753" s="62" t="s">
        <v>478</v>
      </c>
      <c r="E753" s="85" t="s">
        <v>1261</v>
      </c>
      <c r="F753" s="62" t="s">
        <v>1805</v>
      </c>
      <c r="G753" s="62"/>
      <c r="H753" s="62" t="s">
        <v>1962</v>
      </c>
      <c r="I753" s="62" t="s">
        <v>907</v>
      </c>
      <c r="J753" s="66">
        <f>M753*0.743</f>
        <v>6.9693400000000008</v>
      </c>
      <c r="K753" s="67"/>
      <c r="L753" s="68"/>
      <c r="M753" s="69">
        <v>9.3800000000000008</v>
      </c>
      <c r="N753" s="70"/>
      <c r="O753" s="71"/>
      <c r="P753" s="72">
        <f t="shared" si="53"/>
        <v>6.9693400000000008</v>
      </c>
      <c r="Q753" s="72">
        <f t="shared" si="54"/>
        <v>3484.6700000000005</v>
      </c>
      <c r="R753" s="72">
        <f t="shared" si="55"/>
        <v>8</v>
      </c>
      <c r="S753" s="72">
        <f t="shared" si="56"/>
        <v>4000</v>
      </c>
      <c r="T753" s="73">
        <v>0.18</v>
      </c>
      <c r="V753" s="165" t="s">
        <v>289</v>
      </c>
    </row>
    <row r="754" spans="2:22" s="74" customFormat="1" ht="15">
      <c r="B754" s="169" t="s">
        <v>1467</v>
      </c>
      <c r="C754" s="87" t="s">
        <v>377</v>
      </c>
      <c r="D754" s="62">
        <v>51020</v>
      </c>
      <c r="E754" s="85" t="s">
        <v>1261</v>
      </c>
      <c r="F754" s="62" t="s">
        <v>891</v>
      </c>
      <c r="G754" s="62"/>
      <c r="H754" s="62" t="s">
        <v>561</v>
      </c>
      <c r="I754" s="62" t="s">
        <v>907</v>
      </c>
      <c r="J754" s="66">
        <f>M754*0.743</f>
        <v>1.6197400000000002</v>
      </c>
      <c r="K754" s="67"/>
      <c r="L754" s="68"/>
      <c r="M754" s="69">
        <v>2.1800000000000002</v>
      </c>
      <c r="N754" s="70"/>
      <c r="O754" s="71"/>
      <c r="P754" s="72">
        <f t="shared" si="53"/>
        <v>1.6197400000000002</v>
      </c>
      <c r="Q754" s="72">
        <f t="shared" si="54"/>
        <v>2186.6490000000003</v>
      </c>
      <c r="R754" s="72">
        <f t="shared" si="55"/>
        <v>2</v>
      </c>
      <c r="S754" s="72">
        <f t="shared" si="56"/>
        <v>2700</v>
      </c>
      <c r="T754" s="73">
        <v>0.18</v>
      </c>
      <c r="V754" s="165" t="s">
        <v>289</v>
      </c>
    </row>
    <row r="755" spans="2:22" s="74" customFormat="1" ht="15">
      <c r="B755" s="169" t="s">
        <v>1468</v>
      </c>
      <c r="C755" s="87" t="s">
        <v>379</v>
      </c>
      <c r="D755" s="62" t="s">
        <v>299</v>
      </c>
      <c r="E755" s="85" t="s">
        <v>1261</v>
      </c>
      <c r="F755" s="62" t="s">
        <v>891</v>
      </c>
      <c r="G755" s="62"/>
      <c r="H755" s="62" t="s">
        <v>1997</v>
      </c>
      <c r="I755" s="62" t="s">
        <v>907</v>
      </c>
      <c r="J755" s="66">
        <f>M755*0.743</f>
        <v>37.878139999999995</v>
      </c>
      <c r="K755" s="67"/>
      <c r="L755" s="68"/>
      <c r="M755" s="69">
        <v>50.98</v>
      </c>
      <c r="N755" s="70"/>
      <c r="O755" s="71"/>
      <c r="P755" s="72">
        <f t="shared" si="53"/>
        <v>37.878139999999995</v>
      </c>
      <c r="Q755" s="72">
        <f t="shared" si="54"/>
        <v>378.78139999999996</v>
      </c>
      <c r="R755" s="72">
        <f t="shared" si="55"/>
        <v>44</v>
      </c>
      <c r="S755" s="72">
        <f t="shared" si="56"/>
        <v>440</v>
      </c>
      <c r="T755" s="73">
        <v>0.18</v>
      </c>
      <c r="V755" s="165" t="s">
        <v>289</v>
      </c>
    </row>
    <row r="756" spans="2:22" s="74" customFormat="1" ht="15">
      <c r="B756" s="168" t="s">
        <v>1469</v>
      </c>
      <c r="C756" s="86" t="s">
        <v>381</v>
      </c>
      <c r="D756" s="62" t="s">
        <v>382</v>
      </c>
      <c r="E756" s="85" t="s">
        <v>383</v>
      </c>
      <c r="F756" s="85" t="s">
        <v>912</v>
      </c>
      <c r="G756" s="85"/>
      <c r="H756" s="85" t="s">
        <v>1862</v>
      </c>
      <c r="I756" s="62" t="s">
        <v>1735</v>
      </c>
      <c r="J756" s="66">
        <v>114.49</v>
      </c>
      <c r="K756" s="67"/>
      <c r="L756" s="68"/>
      <c r="M756" s="69"/>
      <c r="N756" s="70"/>
      <c r="O756" s="71"/>
      <c r="P756" s="72">
        <f t="shared" si="53"/>
        <v>114.49</v>
      </c>
      <c r="Q756" s="72">
        <f t="shared" si="54"/>
        <v>114.49</v>
      </c>
      <c r="R756" s="72">
        <f t="shared" si="55"/>
        <v>126</v>
      </c>
      <c r="S756" s="72">
        <f t="shared" si="56"/>
        <v>126</v>
      </c>
      <c r="T756" s="73">
        <v>0.18</v>
      </c>
      <c r="U756" s="165" t="s">
        <v>288</v>
      </c>
      <c r="V756" s="164"/>
    </row>
    <row r="757" spans="2:22" s="74" customFormat="1" ht="15">
      <c r="B757" s="169" t="s">
        <v>1470</v>
      </c>
      <c r="C757" s="87" t="s">
        <v>386</v>
      </c>
      <c r="D757" s="62" t="s">
        <v>387</v>
      </c>
      <c r="E757" s="85" t="s">
        <v>383</v>
      </c>
      <c r="F757" s="62" t="s">
        <v>912</v>
      </c>
      <c r="G757" s="62"/>
      <c r="H757" s="62" t="s">
        <v>1862</v>
      </c>
      <c r="I757" s="62" t="s">
        <v>1735</v>
      </c>
      <c r="J757" s="66">
        <v>74.42</v>
      </c>
      <c r="K757" s="67"/>
      <c r="L757" s="68"/>
      <c r="M757" s="69"/>
      <c r="N757" s="70"/>
      <c r="O757" s="71"/>
      <c r="P757" s="72">
        <f t="shared" si="53"/>
        <v>74.42</v>
      </c>
      <c r="Q757" s="72">
        <f t="shared" si="54"/>
        <v>74.42</v>
      </c>
      <c r="R757" s="72">
        <f t="shared" si="55"/>
        <v>82</v>
      </c>
      <c r="S757" s="72">
        <f t="shared" si="56"/>
        <v>82</v>
      </c>
      <c r="T757" s="73">
        <v>0.18</v>
      </c>
      <c r="U757" s="165" t="s">
        <v>288</v>
      </c>
      <c r="V757" s="164"/>
    </row>
    <row r="758" spans="2:22" s="74" customFormat="1" ht="15">
      <c r="B758" s="169" t="s">
        <v>1471</v>
      </c>
      <c r="C758" s="87" t="s">
        <v>389</v>
      </c>
      <c r="D758" s="62" t="s">
        <v>390</v>
      </c>
      <c r="E758" s="85" t="s">
        <v>383</v>
      </c>
      <c r="F758" s="62" t="s">
        <v>912</v>
      </c>
      <c r="G758" s="62"/>
      <c r="H758" s="62" t="s">
        <v>1862</v>
      </c>
      <c r="I758" s="62" t="s">
        <v>1735</v>
      </c>
      <c r="J758" s="66">
        <v>54.03</v>
      </c>
      <c r="K758" s="67"/>
      <c r="L758" s="68"/>
      <c r="M758" s="69"/>
      <c r="N758" s="70"/>
      <c r="O758" s="71"/>
      <c r="P758" s="72">
        <f t="shared" si="53"/>
        <v>54.03</v>
      </c>
      <c r="Q758" s="72">
        <f t="shared" si="54"/>
        <v>54.03</v>
      </c>
      <c r="R758" s="72">
        <f t="shared" si="55"/>
        <v>60</v>
      </c>
      <c r="S758" s="72">
        <f t="shared" si="56"/>
        <v>60</v>
      </c>
      <c r="T758" s="73">
        <v>0.18</v>
      </c>
      <c r="U758" s="165" t="s">
        <v>288</v>
      </c>
      <c r="V758" s="164"/>
    </row>
    <row r="759" spans="2:22" s="74" customFormat="1" ht="15">
      <c r="B759" s="169" t="s">
        <v>1472</v>
      </c>
      <c r="C759" s="87" t="s">
        <v>392</v>
      </c>
      <c r="D759" s="62" t="s">
        <v>393</v>
      </c>
      <c r="E759" s="85" t="s">
        <v>394</v>
      </c>
      <c r="F759" s="62" t="s">
        <v>891</v>
      </c>
      <c r="G759" s="62"/>
      <c r="H759" s="62" t="s">
        <v>1862</v>
      </c>
      <c r="I759" s="62" t="s">
        <v>1735</v>
      </c>
      <c r="J759" s="66">
        <v>566.4</v>
      </c>
      <c r="K759" s="67"/>
      <c r="L759" s="68"/>
      <c r="M759" s="69"/>
      <c r="N759" s="70"/>
      <c r="O759" s="71"/>
      <c r="P759" s="72">
        <f t="shared" si="53"/>
        <v>566.4</v>
      </c>
      <c r="Q759" s="72">
        <f t="shared" si="54"/>
        <v>566.4</v>
      </c>
      <c r="R759" s="72">
        <f t="shared" si="55"/>
        <v>624</v>
      </c>
      <c r="S759" s="72">
        <f t="shared" si="56"/>
        <v>624</v>
      </c>
      <c r="T759" s="73">
        <v>0.18</v>
      </c>
      <c r="U759" s="165" t="s">
        <v>288</v>
      </c>
      <c r="V759" s="164"/>
    </row>
    <row r="760" spans="2:22" s="74" customFormat="1" ht="15">
      <c r="B760" s="169"/>
      <c r="C760" s="62" t="s">
        <v>542</v>
      </c>
      <c r="D760" s="62"/>
      <c r="E760" s="85"/>
      <c r="F760" s="62"/>
      <c r="G760" s="62"/>
      <c r="H760" s="62"/>
      <c r="I760" s="62"/>
      <c r="J760" s="66"/>
      <c r="K760" s="67"/>
      <c r="L760" s="68"/>
      <c r="M760" s="69"/>
      <c r="N760" s="70"/>
      <c r="O760" s="71"/>
      <c r="P760" s="72">
        <f t="shared" si="53"/>
        <v>0</v>
      </c>
      <c r="Q760" s="72">
        <f t="shared" si="54"/>
        <v>0</v>
      </c>
      <c r="R760" s="72">
        <f t="shared" si="55"/>
        <v>0</v>
      </c>
      <c r="S760" s="72">
        <f t="shared" si="56"/>
        <v>0</v>
      </c>
      <c r="T760" s="73">
        <v>0.18</v>
      </c>
      <c r="V760" s="165"/>
    </row>
    <row r="761" spans="2:22" s="74" customFormat="1" ht="15">
      <c r="B761" s="169"/>
      <c r="C761" s="62" t="s">
        <v>301</v>
      </c>
      <c r="D761" s="62"/>
      <c r="E761" s="85"/>
      <c r="F761" s="62"/>
      <c r="G761" s="62"/>
      <c r="H761" s="62"/>
      <c r="I761" s="85"/>
      <c r="J761" s="66"/>
      <c r="K761" s="67"/>
      <c r="L761" s="68"/>
      <c r="M761" s="69"/>
      <c r="N761" s="70"/>
      <c r="O761" s="71"/>
      <c r="P761" s="72">
        <f t="shared" si="53"/>
        <v>0</v>
      </c>
      <c r="Q761" s="72">
        <f t="shared" si="54"/>
        <v>0</v>
      </c>
      <c r="R761" s="72">
        <f t="shared" si="55"/>
        <v>0</v>
      </c>
      <c r="S761" s="72">
        <f t="shared" si="56"/>
        <v>0</v>
      </c>
      <c r="T761" s="73">
        <v>0.18</v>
      </c>
      <c r="V761" s="164"/>
    </row>
    <row r="762" spans="2:22" s="74" customFormat="1" ht="28.5">
      <c r="B762" s="169" t="s">
        <v>1448</v>
      </c>
      <c r="C762" s="87" t="s">
        <v>303</v>
      </c>
      <c r="D762" s="62" t="s">
        <v>304</v>
      </c>
      <c r="E762" s="85" t="s">
        <v>1808</v>
      </c>
      <c r="F762" s="62" t="s">
        <v>1359</v>
      </c>
      <c r="G762" s="62"/>
      <c r="H762" s="62" t="s">
        <v>562</v>
      </c>
      <c r="I762" s="85" t="s">
        <v>1808</v>
      </c>
      <c r="J762" s="66">
        <f>M762*0.83</f>
        <v>29972.129999999997</v>
      </c>
      <c r="K762" s="67"/>
      <c r="L762" s="68"/>
      <c r="M762" s="69">
        <v>36111</v>
      </c>
      <c r="N762" s="70"/>
      <c r="O762" s="71"/>
      <c r="P762" s="72">
        <f t="shared" si="53"/>
        <v>29972.129999999997</v>
      </c>
      <c r="Q762" s="72">
        <f t="shared" si="54"/>
        <v>20980.490999999998</v>
      </c>
      <c r="R762" s="72">
        <f t="shared" si="55"/>
        <v>30603</v>
      </c>
      <c r="S762" s="72">
        <f t="shared" si="56"/>
        <v>21422.1</v>
      </c>
      <c r="T762" s="73">
        <v>0.18</v>
      </c>
      <c r="U762" s="165" t="s">
        <v>287</v>
      </c>
      <c r="V762" s="165"/>
    </row>
    <row r="763" spans="2:22" s="74" customFormat="1" ht="28.5">
      <c r="B763" s="169" t="s">
        <v>1449</v>
      </c>
      <c r="C763" s="87" t="s">
        <v>306</v>
      </c>
      <c r="D763" s="62" t="s">
        <v>702</v>
      </c>
      <c r="E763" s="85" t="s">
        <v>307</v>
      </c>
      <c r="F763" s="62" t="s">
        <v>891</v>
      </c>
      <c r="G763" s="62"/>
      <c r="H763" s="62" t="s">
        <v>1862</v>
      </c>
      <c r="I763" s="85" t="s">
        <v>296</v>
      </c>
      <c r="J763" s="66">
        <v>2590</v>
      </c>
      <c r="K763" s="67"/>
      <c r="L763" s="68"/>
      <c r="M763" s="69">
        <v>4710</v>
      </c>
      <c r="N763" s="70"/>
      <c r="O763" s="71"/>
      <c r="P763" s="72">
        <f t="shared" si="53"/>
        <v>2590</v>
      </c>
      <c r="Q763" s="72">
        <f t="shared" si="54"/>
        <v>2590</v>
      </c>
      <c r="R763" s="72">
        <f t="shared" si="55"/>
        <v>3992</v>
      </c>
      <c r="S763" s="72">
        <f t="shared" si="56"/>
        <v>3992</v>
      </c>
      <c r="T763" s="73">
        <v>0.18</v>
      </c>
      <c r="V763" s="164" t="s">
        <v>286</v>
      </c>
    </row>
    <row r="764" spans="2:22" s="74" customFormat="1" ht="15">
      <c r="B764" s="169" t="s">
        <v>1450</v>
      </c>
      <c r="C764" s="87" t="s">
        <v>309</v>
      </c>
      <c r="D764" s="62" t="s">
        <v>310</v>
      </c>
      <c r="E764" s="85" t="s">
        <v>307</v>
      </c>
      <c r="F764" s="62" t="s">
        <v>891</v>
      </c>
      <c r="G764" s="62"/>
      <c r="H764" s="62" t="s">
        <v>1862</v>
      </c>
      <c r="I764" s="85" t="s">
        <v>296</v>
      </c>
      <c r="J764" s="66">
        <v>215</v>
      </c>
      <c r="K764" s="67"/>
      <c r="L764" s="68"/>
      <c r="M764" s="69">
        <v>391</v>
      </c>
      <c r="N764" s="70"/>
      <c r="O764" s="71"/>
      <c r="P764" s="72">
        <f t="shared" si="53"/>
        <v>215</v>
      </c>
      <c r="Q764" s="72">
        <f t="shared" si="54"/>
        <v>215</v>
      </c>
      <c r="R764" s="72">
        <f t="shared" si="55"/>
        <v>332</v>
      </c>
      <c r="S764" s="72">
        <f t="shared" si="56"/>
        <v>332</v>
      </c>
      <c r="T764" s="73">
        <v>0.18</v>
      </c>
      <c r="V764" s="164" t="s">
        <v>286</v>
      </c>
    </row>
    <row r="765" spans="2:22" s="74" customFormat="1" ht="30">
      <c r="B765" s="169" t="s">
        <v>1451</v>
      </c>
      <c r="C765" s="86" t="s">
        <v>312</v>
      </c>
      <c r="D765" s="85" t="s">
        <v>313</v>
      </c>
      <c r="E765" s="85" t="s">
        <v>307</v>
      </c>
      <c r="F765" s="62" t="s">
        <v>891</v>
      </c>
      <c r="G765" s="62"/>
      <c r="H765" s="62" t="s">
        <v>1880</v>
      </c>
      <c r="I765" s="85" t="s">
        <v>296</v>
      </c>
      <c r="J765" s="66">
        <v>135</v>
      </c>
      <c r="K765" s="67"/>
      <c r="L765" s="68"/>
      <c r="M765" s="69">
        <v>246</v>
      </c>
      <c r="N765" s="70"/>
      <c r="O765" s="71"/>
      <c r="P765" s="72">
        <f t="shared" si="53"/>
        <v>135</v>
      </c>
      <c r="Q765" s="72">
        <f t="shared" si="54"/>
        <v>1215</v>
      </c>
      <c r="R765" s="72">
        <f t="shared" si="55"/>
        <v>209</v>
      </c>
      <c r="S765" s="72">
        <f t="shared" si="56"/>
        <v>1881</v>
      </c>
      <c r="T765" s="73">
        <v>0.18</v>
      </c>
      <c r="V765" s="164" t="s">
        <v>286</v>
      </c>
    </row>
    <row r="766" spans="2:22" s="74" customFormat="1" ht="30">
      <c r="B766" s="169" t="s">
        <v>1452</v>
      </c>
      <c r="C766" s="86" t="s">
        <v>315</v>
      </c>
      <c r="D766" s="85" t="s">
        <v>719</v>
      </c>
      <c r="E766" s="85" t="s">
        <v>307</v>
      </c>
      <c r="F766" s="62" t="s">
        <v>891</v>
      </c>
      <c r="G766" s="62"/>
      <c r="H766" s="62" t="s">
        <v>1880</v>
      </c>
      <c r="I766" s="85" t="s">
        <v>296</v>
      </c>
      <c r="J766" s="66">
        <v>105</v>
      </c>
      <c r="K766" s="67"/>
      <c r="L766" s="68"/>
      <c r="M766" s="69">
        <v>191</v>
      </c>
      <c r="N766" s="70"/>
      <c r="O766" s="71"/>
      <c r="P766" s="72">
        <f t="shared" si="53"/>
        <v>105</v>
      </c>
      <c r="Q766" s="72">
        <f t="shared" si="54"/>
        <v>945</v>
      </c>
      <c r="R766" s="72">
        <f t="shared" si="55"/>
        <v>162</v>
      </c>
      <c r="S766" s="72">
        <f t="shared" si="56"/>
        <v>1458</v>
      </c>
      <c r="T766" s="73">
        <v>0.18</v>
      </c>
      <c r="V766" s="164" t="s">
        <v>286</v>
      </c>
    </row>
    <row r="767" spans="2:22" s="74" customFormat="1" ht="15">
      <c r="B767" s="169" t="s">
        <v>1453</v>
      </c>
      <c r="C767" s="87" t="s">
        <v>317</v>
      </c>
      <c r="D767" s="62" t="s">
        <v>717</v>
      </c>
      <c r="E767" s="85" t="s">
        <v>307</v>
      </c>
      <c r="F767" s="62" t="s">
        <v>891</v>
      </c>
      <c r="G767" s="62"/>
      <c r="H767" s="62" t="s">
        <v>1880</v>
      </c>
      <c r="I767" s="85" t="s">
        <v>296</v>
      </c>
      <c r="J767" s="66">
        <v>65</v>
      </c>
      <c r="K767" s="67"/>
      <c r="L767" s="68"/>
      <c r="M767" s="69">
        <v>120</v>
      </c>
      <c r="N767" s="70"/>
      <c r="O767" s="71"/>
      <c r="P767" s="72">
        <f t="shared" si="53"/>
        <v>65</v>
      </c>
      <c r="Q767" s="72">
        <f t="shared" si="54"/>
        <v>585</v>
      </c>
      <c r="R767" s="72">
        <f t="shared" si="55"/>
        <v>102</v>
      </c>
      <c r="S767" s="72">
        <f t="shared" si="56"/>
        <v>918</v>
      </c>
      <c r="T767" s="73">
        <v>0.18</v>
      </c>
      <c r="V767" s="164" t="s">
        <v>286</v>
      </c>
    </row>
    <row r="768" spans="2:22" s="74" customFormat="1" ht="15">
      <c r="B768" s="169" t="s">
        <v>1454</v>
      </c>
      <c r="C768" s="87" t="s">
        <v>319</v>
      </c>
      <c r="D768" s="62" t="s">
        <v>320</v>
      </c>
      <c r="E768" s="62" t="s">
        <v>307</v>
      </c>
      <c r="F768" s="62" t="s">
        <v>891</v>
      </c>
      <c r="G768" s="62"/>
      <c r="H768" s="62" t="s">
        <v>1880</v>
      </c>
      <c r="I768" s="85" t="s">
        <v>296</v>
      </c>
      <c r="J768" s="66">
        <v>93</v>
      </c>
      <c r="K768" s="67"/>
      <c r="L768" s="68"/>
      <c r="M768" s="69">
        <v>170</v>
      </c>
      <c r="N768" s="70"/>
      <c r="O768" s="71"/>
      <c r="P768" s="72">
        <f t="shared" si="53"/>
        <v>93</v>
      </c>
      <c r="Q768" s="72">
        <f t="shared" si="54"/>
        <v>837</v>
      </c>
      <c r="R768" s="72">
        <f t="shared" si="55"/>
        <v>145</v>
      </c>
      <c r="S768" s="72">
        <f t="shared" si="56"/>
        <v>1305</v>
      </c>
      <c r="T768" s="73">
        <v>0.18</v>
      </c>
      <c r="V768" s="164" t="s">
        <v>286</v>
      </c>
    </row>
    <row r="769" spans="2:23" s="74" customFormat="1" ht="28.5">
      <c r="B769" s="169" t="s">
        <v>1455</v>
      </c>
      <c r="C769" s="87" t="s">
        <v>322</v>
      </c>
      <c r="D769" s="62" t="s">
        <v>323</v>
      </c>
      <c r="E769" s="85" t="s">
        <v>307</v>
      </c>
      <c r="F769" s="62" t="s">
        <v>891</v>
      </c>
      <c r="G769" s="62"/>
      <c r="H769" s="62" t="s">
        <v>563</v>
      </c>
      <c r="I769" s="85" t="s">
        <v>296</v>
      </c>
      <c r="J769" s="66">
        <v>98</v>
      </c>
      <c r="K769" s="67"/>
      <c r="L769" s="68"/>
      <c r="M769" s="69">
        <v>179</v>
      </c>
      <c r="N769" s="70"/>
      <c r="O769" s="71"/>
      <c r="P769" s="72">
        <f t="shared" si="53"/>
        <v>98</v>
      </c>
      <c r="Q769" s="72">
        <f t="shared" si="54"/>
        <v>1764</v>
      </c>
      <c r="R769" s="72">
        <f t="shared" si="55"/>
        <v>152</v>
      </c>
      <c r="S769" s="72">
        <f t="shared" si="56"/>
        <v>2736</v>
      </c>
      <c r="T769" s="73">
        <v>0.18</v>
      </c>
      <c r="V769" s="164" t="s">
        <v>289</v>
      </c>
      <c r="W769" s="74">
        <v>551</v>
      </c>
    </row>
    <row r="770" spans="2:23" s="74" customFormat="1" ht="15">
      <c r="B770" s="169" t="s">
        <v>1456</v>
      </c>
      <c r="C770" s="87" t="s">
        <v>325</v>
      </c>
      <c r="D770" s="62" t="s">
        <v>326</v>
      </c>
      <c r="E770" s="85" t="s">
        <v>307</v>
      </c>
      <c r="F770" s="62" t="s">
        <v>891</v>
      </c>
      <c r="G770" s="62"/>
      <c r="H770" s="62" t="s">
        <v>1880</v>
      </c>
      <c r="I770" s="85" t="s">
        <v>296</v>
      </c>
      <c r="J770" s="66">
        <v>22</v>
      </c>
      <c r="K770" s="67"/>
      <c r="L770" s="68"/>
      <c r="M770" s="69">
        <v>40</v>
      </c>
      <c r="N770" s="70"/>
      <c r="O770" s="71"/>
      <c r="P770" s="72">
        <f t="shared" si="53"/>
        <v>22</v>
      </c>
      <c r="Q770" s="72">
        <f t="shared" si="54"/>
        <v>198</v>
      </c>
      <c r="R770" s="72">
        <f t="shared" si="55"/>
        <v>34</v>
      </c>
      <c r="S770" s="72">
        <f t="shared" si="56"/>
        <v>306</v>
      </c>
      <c r="T770" s="73">
        <v>0.18</v>
      </c>
      <c r="V770" s="164" t="s">
        <v>289</v>
      </c>
    </row>
    <row r="771" spans="2:23" s="74" customFormat="1" ht="15">
      <c r="B771" s="169"/>
      <c r="C771" s="62" t="s">
        <v>396</v>
      </c>
      <c r="D771" s="62"/>
      <c r="E771" s="85"/>
      <c r="F771" s="62"/>
      <c r="G771" s="62"/>
      <c r="H771" s="62"/>
      <c r="I771" s="62"/>
      <c r="J771" s="66"/>
      <c r="K771" s="67"/>
      <c r="L771" s="68"/>
      <c r="M771" s="69"/>
      <c r="N771" s="70"/>
      <c r="O771" s="71"/>
      <c r="P771" s="72">
        <f t="shared" si="53"/>
        <v>0</v>
      </c>
      <c r="Q771" s="72">
        <f t="shared" si="54"/>
        <v>0</v>
      </c>
      <c r="R771" s="72">
        <f t="shared" si="55"/>
        <v>0</v>
      </c>
      <c r="S771" s="72">
        <f t="shared" si="56"/>
        <v>0</v>
      </c>
      <c r="T771" s="73">
        <v>0.18</v>
      </c>
      <c r="V771" s="165"/>
    </row>
    <row r="772" spans="2:23" s="74" customFormat="1" ht="15">
      <c r="B772" s="169" t="s">
        <v>1457</v>
      </c>
      <c r="C772" s="87" t="s">
        <v>397</v>
      </c>
      <c r="D772" s="62" t="s">
        <v>398</v>
      </c>
      <c r="E772" s="85" t="s">
        <v>573</v>
      </c>
      <c r="F772" s="62" t="s">
        <v>916</v>
      </c>
      <c r="G772" s="62"/>
      <c r="H772" s="62" t="s">
        <v>1862</v>
      </c>
      <c r="I772" s="62" t="s">
        <v>1706</v>
      </c>
      <c r="J772" s="66">
        <v>23780</v>
      </c>
      <c r="K772" s="67"/>
      <c r="L772" s="68"/>
      <c r="M772" s="69">
        <v>29000</v>
      </c>
      <c r="N772" s="70"/>
      <c r="O772" s="71"/>
      <c r="P772" s="72">
        <f t="shared" si="53"/>
        <v>23780</v>
      </c>
      <c r="Q772" s="72">
        <f t="shared" si="54"/>
        <v>23780</v>
      </c>
      <c r="R772" s="72">
        <f t="shared" si="55"/>
        <v>24577</v>
      </c>
      <c r="S772" s="72">
        <f t="shared" si="56"/>
        <v>24577</v>
      </c>
      <c r="T772" s="73">
        <v>0.18</v>
      </c>
      <c r="U772" s="164" t="s">
        <v>291</v>
      </c>
      <c r="V772" s="164"/>
    </row>
    <row r="773" spans="2:23" s="74" customFormat="1" ht="15">
      <c r="B773" s="169" t="s">
        <v>1458</v>
      </c>
      <c r="C773" s="87" t="s">
        <v>345</v>
      </c>
      <c r="D773" s="62" t="s">
        <v>346</v>
      </c>
      <c r="E773" s="85" t="s">
        <v>573</v>
      </c>
      <c r="F773" s="62" t="s">
        <v>891</v>
      </c>
      <c r="G773" s="62"/>
      <c r="H773" s="62" t="s">
        <v>1862</v>
      </c>
      <c r="I773" s="62" t="s">
        <v>1706</v>
      </c>
      <c r="J773" s="66">
        <v>811.8</v>
      </c>
      <c r="K773" s="67"/>
      <c r="L773" s="68"/>
      <c r="M773" s="69">
        <v>990</v>
      </c>
      <c r="N773" s="70"/>
      <c r="O773" s="71"/>
      <c r="P773" s="72">
        <f t="shared" ref="P773:P836" si="57">J773+K773*$K$2+L773*$L$2</f>
        <v>811.8</v>
      </c>
      <c r="Q773" s="72">
        <f t="shared" ref="Q773:Q836" si="58">P773*H773</f>
        <v>811.8</v>
      </c>
      <c r="R773" s="72">
        <f t="shared" ref="R773:R836" si="59">IF((M773+N773+O773)=0,ROUND((J773+K773*$K$2+L773*$L$2)*$M$2/(1+T773),0),ROUNDUP((M773+N773*$K$2+O773*$L$2)/(1+T773),0))</f>
        <v>839</v>
      </c>
      <c r="S773" s="72">
        <f t="shared" ref="S773:S836" si="60">R773*H773</f>
        <v>839</v>
      </c>
      <c r="T773" s="73">
        <v>0.18</v>
      </c>
      <c r="U773" s="164" t="s">
        <v>287</v>
      </c>
      <c r="V773" s="164"/>
    </row>
    <row r="774" spans="2:23" s="74" customFormat="1" ht="15">
      <c r="B774" s="169" t="s">
        <v>1459</v>
      </c>
      <c r="C774" s="87" t="s">
        <v>399</v>
      </c>
      <c r="D774" s="62" t="s">
        <v>400</v>
      </c>
      <c r="E774" s="85" t="s">
        <v>573</v>
      </c>
      <c r="F774" s="62" t="s">
        <v>891</v>
      </c>
      <c r="G774" s="62"/>
      <c r="H774" s="62" t="s">
        <v>1862</v>
      </c>
      <c r="I774" s="62" t="s">
        <v>1706</v>
      </c>
      <c r="J774" s="66">
        <v>1385.8</v>
      </c>
      <c r="K774" s="67"/>
      <c r="L774" s="68"/>
      <c r="M774" s="69">
        <v>1690</v>
      </c>
      <c r="N774" s="70"/>
      <c r="O774" s="71"/>
      <c r="P774" s="72">
        <f t="shared" si="57"/>
        <v>1385.8</v>
      </c>
      <c r="Q774" s="72">
        <f t="shared" si="58"/>
        <v>1385.8</v>
      </c>
      <c r="R774" s="72">
        <f t="shared" si="59"/>
        <v>1433</v>
      </c>
      <c r="S774" s="72">
        <f t="shared" si="60"/>
        <v>1433</v>
      </c>
      <c r="T774" s="73">
        <v>0.18</v>
      </c>
      <c r="U774" s="164" t="s">
        <v>287</v>
      </c>
      <c r="V774" s="164"/>
    </row>
    <row r="775" spans="2:23" s="74" customFormat="1" ht="15">
      <c r="B775" s="169" t="s">
        <v>1460</v>
      </c>
      <c r="C775" s="87" t="s">
        <v>401</v>
      </c>
      <c r="D775" s="62" t="s">
        <v>402</v>
      </c>
      <c r="E775" s="85" t="s">
        <v>573</v>
      </c>
      <c r="F775" s="62" t="s">
        <v>891</v>
      </c>
      <c r="G775" s="62"/>
      <c r="H775" s="62" t="s">
        <v>1901</v>
      </c>
      <c r="I775" s="62" t="s">
        <v>1706</v>
      </c>
      <c r="J775" s="66">
        <v>344.4</v>
      </c>
      <c r="K775" s="67"/>
      <c r="L775" s="68"/>
      <c r="M775" s="69">
        <v>420</v>
      </c>
      <c r="N775" s="70"/>
      <c r="O775" s="71"/>
      <c r="P775" s="72">
        <f t="shared" si="57"/>
        <v>344.4</v>
      </c>
      <c r="Q775" s="72">
        <f t="shared" si="58"/>
        <v>688.8</v>
      </c>
      <c r="R775" s="72">
        <f t="shared" si="59"/>
        <v>356</v>
      </c>
      <c r="S775" s="72">
        <f t="shared" si="60"/>
        <v>712</v>
      </c>
      <c r="T775" s="73">
        <v>0.18</v>
      </c>
      <c r="U775" s="164" t="s">
        <v>287</v>
      </c>
      <c r="V775" s="164"/>
    </row>
    <row r="776" spans="2:23" s="74" customFormat="1" ht="15">
      <c r="B776" s="169" t="s">
        <v>1461</v>
      </c>
      <c r="C776" s="87" t="s">
        <v>403</v>
      </c>
      <c r="D776" s="62" t="s">
        <v>687</v>
      </c>
      <c r="E776" s="85" t="s">
        <v>573</v>
      </c>
      <c r="F776" s="62" t="s">
        <v>891</v>
      </c>
      <c r="G776" s="62"/>
      <c r="H776" s="62" t="s">
        <v>1862</v>
      </c>
      <c r="I776" s="62" t="s">
        <v>1706</v>
      </c>
      <c r="J776" s="66">
        <v>844.6</v>
      </c>
      <c r="K776" s="67"/>
      <c r="L776" s="68"/>
      <c r="M776" s="69">
        <v>1030</v>
      </c>
      <c r="N776" s="70"/>
      <c r="O776" s="71"/>
      <c r="P776" s="72">
        <f t="shared" si="57"/>
        <v>844.6</v>
      </c>
      <c r="Q776" s="72">
        <f t="shared" si="58"/>
        <v>844.6</v>
      </c>
      <c r="R776" s="72">
        <f t="shared" si="59"/>
        <v>873</v>
      </c>
      <c r="S776" s="72">
        <f t="shared" si="60"/>
        <v>873</v>
      </c>
      <c r="T776" s="73">
        <v>0.18</v>
      </c>
      <c r="U776" s="164" t="s">
        <v>287</v>
      </c>
      <c r="V776" s="164"/>
    </row>
    <row r="777" spans="2:23" s="74" customFormat="1" ht="28.5">
      <c r="B777" s="169" t="s">
        <v>1463</v>
      </c>
      <c r="C777" s="87" t="s">
        <v>404</v>
      </c>
      <c r="D777" s="62" t="s">
        <v>689</v>
      </c>
      <c r="E777" s="85" t="s">
        <v>573</v>
      </c>
      <c r="F777" s="62" t="s">
        <v>891</v>
      </c>
      <c r="G777" s="62"/>
      <c r="H777" s="62" t="s">
        <v>1862</v>
      </c>
      <c r="I777" s="62" t="s">
        <v>1706</v>
      </c>
      <c r="J777" s="66">
        <v>410</v>
      </c>
      <c r="K777" s="67"/>
      <c r="L777" s="68"/>
      <c r="M777" s="69">
        <v>500</v>
      </c>
      <c r="N777" s="70"/>
      <c r="O777" s="71"/>
      <c r="P777" s="72">
        <f t="shared" si="57"/>
        <v>410</v>
      </c>
      <c r="Q777" s="72">
        <f t="shared" si="58"/>
        <v>410</v>
      </c>
      <c r="R777" s="72">
        <f t="shared" si="59"/>
        <v>424</v>
      </c>
      <c r="S777" s="72">
        <f t="shared" si="60"/>
        <v>424</v>
      </c>
      <c r="T777" s="73">
        <v>0.18</v>
      </c>
      <c r="U777" s="164" t="s">
        <v>291</v>
      </c>
      <c r="V777" s="165"/>
    </row>
    <row r="778" spans="2:23" s="74" customFormat="1" ht="15">
      <c r="B778" s="169"/>
      <c r="C778" s="62" t="s">
        <v>649</v>
      </c>
      <c r="D778" s="62"/>
      <c r="E778" s="85"/>
      <c r="F778" s="62"/>
      <c r="G778" s="62"/>
      <c r="H778" s="62"/>
      <c r="I778" s="62"/>
      <c r="J778" s="66"/>
      <c r="K778" s="67"/>
      <c r="L778" s="68"/>
      <c r="M778" s="69"/>
      <c r="N778" s="70"/>
      <c r="O778" s="71"/>
      <c r="P778" s="72">
        <f t="shared" si="57"/>
        <v>0</v>
      </c>
      <c r="Q778" s="72">
        <f t="shared" si="58"/>
        <v>0</v>
      </c>
      <c r="R778" s="72">
        <f t="shared" si="59"/>
        <v>0</v>
      </c>
      <c r="S778" s="72">
        <f t="shared" si="60"/>
        <v>0</v>
      </c>
      <c r="T778" s="73">
        <v>0.18</v>
      </c>
      <c r="V778" s="164"/>
    </row>
    <row r="779" spans="2:23" s="74" customFormat="1" ht="28.5">
      <c r="B779" s="169" t="s">
        <v>1464</v>
      </c>
      <c r="C779" s="87" t="s">
        <v>370</v>
      </c>
      <c r="D779" s="62" t="s">
        <v>371</v>
      </c>
      <c r="E779" s="85" t="s">
        <v>1261</v>
      </c>
      <c r="F779" s="62" t="s">
        <v>891</v>
      </c>
      <c r="G779" s="62"/>
      <c r="H779" s="62" t="s">
        <v>563</v>
      </c>
      <c r="I779" s="62" t="s">
        <v>907</v>
      </c>
      <c r="J779" s="66">
        <f>M779*0.743</f>
        <v>1.6717500000000001</v>
      </c>
      <c r="K779" s="67"/>
      <c r="L779" s="68"/>
      <c r="M779" s="69">
        <v>2.25</v>
      </c>
      <c r="N779" s="70"/>
      <c r="O779" s="71"/>
      <c r="P779" s="72">
        <f t="shared" si="57"/>
        <v>1.6717500000000001</v>
      </c>
      <c r="Q779" s="72">
        <f t="shared" si="58"/>
        <v>30.0915</v>
      </c>
      <c r="R779" s="72">
        <f t="shared" si="59"/>
        <v>2</v>
      </c>
      <c r="S779" s="72">
        <f t="shared" si="60"/>
        <v>36</v>
      </c>
      <c r="T779" s="73">
        <v>0.18</v>
      </c>
      <c r="V779" s="165" t="s">
        <v>289</v>
      </c>
    </row>
    <row r="780" spans="2:23" s="74" customFormat="1" ht="28.5">
      <c r="B780" s="169" t="s">
        <v>1466</v>
      </c>
      <c r="C780" s="87" t="s">
        <v>375</v>
      </c>
      <c r="D780" s="62" t="s">
        <v>478</v>
      </c>
      <c r="E780" s="85" t="s">
        <v>1261</v>
      </c>
      <c r="F780" s="62" t="s">
        <v>1805</v>
      </c>
      <c r="G780" s="62"/>
      <c r="H780" s="62" t="s">
        <v>564</v>
      </c>
      <c r="I780" s="62" t="s">
        <v>907</v>
      </c>
      <c r="J780" s="66">
        <f>M780*0.743</f>
        <v>6.9693400000000008</v>
      </c>
      <c r="K780" s="67"/>
      <c r="L780" s="68"/>
      <c r="M780" s="69">
        <v>9.3800000000000008</v>
      </c>
      <c r="N780" s="70"/>
      <c r="O780" s="71"/>
      <c r="P780" s="72">
        <f t="shared" si="57"/>
        <v>6.9693400000000008</v>
      </c>
      <c r="Q780" s="72">
        <f t="shared" si="58"/>
        <v>2090.8020000000001</v>
      </c>
      <c r="R780" s="72">
        <f t="shared" si="59"/>
        <v>8</v>
      </c>
      <c r="S780" s="72">
        <f t="shared" si="60"/>
        <v>2400</v>
      </c>
      <c r="T780" s="73">
        <v>0.18</v>
      </c>
      <c r="V780" s="165" t="s">
        <v>289</v>
      </c>
    </row>
    <row r="781" spans="2:23" s="74" customFormat="1" ht="15">
      <c r="B781" s="169" t="s">
        <v>1467</v>
      </c>
      <c r="C781" s="87" t="s">
        <v>377</v>
      </c>
      <c r="D781" s="62">
        <v>51020</v>
      </c>
      <c r="E781" s="85" t="s">
        <v>1261</v>
      </c>
      <c r="F781" s="62" t="s">
        <v>891</v>
      </c>
      <c r="G781" s="62"/>
      <c r="H781" s="62" t="s">
        <v>565</v>
      </c>
      <c r="I781" s="62" t="s">
        <v>907</v>
      </c>
      <c r="J781" s="66">
        <f>M781*0.743</f>
        <v>1.6197400000000002</v>
      </c>
      <c r="K781" s="67"/>
      <c r="L781" s="68"/>
      <c r="M781" s="69">
        <v>2.1800000000000002</v>
      </c>
      <c r="N781" s="70"/>
      <c r="O781" s="71"/>
      <c r="P781" s="72">
        <f t="shared" si="57"/>
        <v>1.6197400000000002</v>
      </c>
      <c r="Q781" s="72">
        <f t="shared" si="58"/>
        <v>971.84400000000005</v>
      </c>
      <c r="R781" s="72">
        <f t="shared" si="59"/>
        <v>2</v>
      </c>
      <c r="S781" s="72">
        <f t="shared" si="60"/>
        <v>1200</v>
      </c>
      <c r="T781" s="73">
        <v>0.18</v>
      </c>
      <c r="V781" s="165" t="s">
        <v>289</v>
      </c>
    </row>
    <row r="782" spans="2:23" s="74" customFormat="1" ht="15">
      <c r="B782" s="169" t="s">
        <v>1468</v>
      </c>
      <c r="C782" s="86" t="s">
        <v>379</v>
      </c>
      <c r="D782" s="85" t="s">
        <v>299</v>
      </c>
      <c r="E782" s="85" t="s">
        <v>1261</v>
      </c>
      <c r="F782" s="62" t="s">
        <v>891</v>
      </c>
      <c r="G782" s="62"/>
      <c r="H782" s="62" t="s">
        <v>1880</v>
      </c>
      <c r="I782" s="62" t="s">
        <v>907</v>
      </c>
      <c r="J782" s="66">
        <f>M782*0.743</f>
        <v>37.878139999999995</v>
      </c>
      <c r="K782" s="67"/>
      <c r="L782" s="68"/>
      <c r="M782" s="69">
        <v>50.98</v>
      </c>
      <c r="N782" s="70"/>
      <c r="O782" s="71"/>
      <c r="P782" s="72">
        <f t="shared" si="57"/>
        <v>37.878139999999995</v>
      </c>
      <c r="Q782" s="72">
        <f t="shared" si="58"/>
        <v>340.90325999999993</v>
      </c>
      <c r="R782" s="72">
        <f t="shared" si="59"/>
        <v>44</v>
      </c>
      <c r="S782" s="72">
        <f t="shared" si="60"/>
        <v>396</v>
      </c>
      <c r="T782" s="73">
        <v>0.18</v>
      </c>
      <c r="V782" s="165" t="s">
        <v>289</v>
      </c>
    </row>
    <row r="783" spans="2:23" s="74" customFormat="1" ht="15">
      <c r="B783" s="169" t="s">
        <v>1469</v>
      </c>
      <c r="C783" s="86" t="s">
        <v>381</v>
      </c>
      <c r="D783" s="85" t="s">
        <v>382</v>
      </c>
      <c r="E783" s="85" t="s">
        <v>383</v>
      </c>
      <c r="F783" s="62" t="s">
        <v>912</v>
      </c>
      <c r="G783" s="62"/>
      <c r="H783" s="62" t="s">
        <v>1862</v>
      </c>
      <c r="I783" s="62" t="s">
        <v>1735</v>
      </c>
      <c r="J783" s="66">
        <v>114.49</v>
      </c>
      <c r="K783" s="67"/>
      <c r="L783" s="68"/>
      <c r="M783" s="69"/>
      <c r="N783" s="70"/>
      <c r="O783" s="71"/>
      <c r="P783" s="72">
        <f t="shared" si="57"/>
        <v>114.49</v>
      </c>
      <c r="Q783" s="72">
        <f t="shared" si="58"/>
        <v>114.49</v>
      </c>
      <c r="R783" s="72">
        <f t="shared" si="59"/>
        <v>126</v>
      </c>
      <c r="S783" s="72">
        <f t="shared" si="60"/>
        <v>126</v>
      </c>
      <c r="T783" s="73">
        <v>0.18</v>
      </c>
      <c r="U783" s="165" t="s">
        <v>288</v>
      </c>
      <c r="V783" s="164"/>
    </row>
    <row r="784" spans="2:23" s="74" customFormat="1" ht="15">
      <c r="B784" s="169" t="s">
        <v>1470</v>
      </c>
      <c r="C784" s="87" t="s">
        <v>386</v>
      </c>
      <c r="D784" s="62" t="s">
        <v>387</v>
      </c>
      <c r="E784" s="85" t="s">
        <v>383</v>
      </c>
      <c r="F784" s="62" t="s">
        <v>912</v>
      </c>
      <c r="G784" s="62"/>
      <c r="H784" s="62" t="s">
        <v>1862</v>
      </c>
      <c r="I784" s="62" t="s">
        <v>1735</v>
      </c>
      <c r="J784" s="66">
        <v>74.42</v>
      </c>
      <c r="K784" s="67"/>
      <c r="L784" s="68"/>
      <c r="M784" s="69"/>
      <c r="N784" s="70"/>
      <c r="O784" s="71"/>
      <c r="P784" s="72">
        <f t="shared" si="57"/>
        <v>74.42</v>
      </c>
      <c r="Q784" s="72">
        <f t="shared" si="58"/>
        <v>74.42</v>
      </c>
      <c r="R784" s="72">
        <f t="shared" si="59"/>
        <v>82</v>
      </c>
      <c r="S784" s="72">
        <f t="shared" si="60"/>
        <v>82</v>
      </c>
      <c r="T784" s="73">
        <v>0.18</v>
      </c>
      <c r="U784" s="165" t="s">
        <v>288</v>
      </c>
      <c r="V784" s="164"/>
    </row>
    <row r="785" spans="2:23" s="74" customFormat="1" ht="15">
      <c r="B785" s="169" t="s">
        <v>1471</v>
      </c>
      <c r="C785" s="87" t="s">
        <v>389</v>
      </c>
      <c r="D785" s="62" t="s">
        <v>390</v>
      </c>
      <c r="E785" s="62" t="s">
        <v>383</v>
      </c>
      <c r="F785" s="62" t="s">
        <v>912</v>
      </c>
      <c r="G785" s="62"/>
      <c r="H785" s="62" t="s">
        <v>1862</v>
      </c>
      <c r="I785" s="62" t="s">
        <v>1735</v>
      </c>
      <c r="J785" s="66">
        <v>54.03</v>
      </c>
      <c r="K785" s="67"/>
      <c r="L785" s="68"/>
      <c r="M785" s="69"/>
      <c r="N785" s="70"/>
      <c r="O785" s="71"/>
      <c r="P785" s="72">
        <f t="shared" si="57"/>
        <v>54.03</v>
      </c>
      <c r="Q785" s="72">
        <f t="shared" si="58"/>
        <v>54.03</v>
      </c>
      <c r="R785" s="72">
        <f t="shared" si="59"/>
        <v>60</v>
      </c>
      <c r="S785" s="72">
        <f t="shared" si="60"/>
        <v>60</v>
      </c>
      <c r="T785" s="73">
        <v>0.18</v>
      </c>
      <c r="U785" s="165" t="s">
        <v>288</v>
      </c>
      <c r="V785" s="164"/>
    </row>
    <row r="786" spans="2:23" s="74" customFormat="1" ht="15">
      <c r="B786" s="169" t="s">
        <v>1472</v>
      </c>
      <c r="C786" s="87" t="s">
        <v>392</v>
      </c>
      <c r="D786" s="62" t="s">
        <v>393</v>
      </c>
      <c r="E786" s="85" t="s">
        <v>394</v>
      </c>
      <c r="F786" s="62" t="s">
        <v>891</v>
      </c>
      <c r="G786" s="62"/>
      <c r="H786" s="62" t="s">
        <v>1862</v>
      </c>
      <c r="I786" s="62" t="s">
        <v>1735</v>
      </c>
      <c r="J786" s="66">
        <v>566.4</v>
      </c>
      <c r="K786" s="67"/>
      <c r="L786" s="68"/>
      <c r="M786" s="69"/>
      <c r="N786" s="70"/>
      <c r="O786" s="71"/>
      <c r="P786" s="72">
        <f t="shared" si="57"/>
        <v>566.4</v>
      </c>
      <c r="Q786" s="72">
        <f t="shared" si="58"/>
        <v>566.4</v>
      </c>
      <c r="R786" s="72">
        <f t="shared" si="59"/>
        <v>624</v>
      </c>
      <c r="S786" s="72">
        <f t="shared" si="60"/>
        <v>624</v>
      </c>
      <c r="T786" s="73">
        <v>0.18</v>
      </c>
      <c r="U786" s="165" t="s">
        <v>288</v>
      </c>
      <c r="V786" s="164"/>
      <c r="W786" s="74">
        <v>551</v>
      </c>
    </row>
    <row r="787" spans="2:23" s="74" customFormat="1" ht="28.5">
      <c r="B787" s="169"/>
      <c r="C787" s="62" t="s">
        <v>1437</v>
      </c>
      <c r="D787" s="62"/>
      <c r="E787" s="85"/>
      <c r="F787" s="62"/>
      <c r="G787" s="62"/>
      <c r="H787" s="62"/>
      <c r="I787" s="62"/>
      <c r="J787" s="66"/>
      <c r="K787" s="67"/>
      <c r="L787" s="68"/>
      <c r="M787" s="69"/>
      <c r="N787" s="70"/>
      <c r="O787" s="71"/>
      <c r="P787" s="72">
        <f t="shared" si="57"/>
        <v>0</v>
      </c>
      <c r="Q787" s="72">
        <f t="shared" si="58"/>
        <v>0</v>
      </c>
      <c r="R787" s="72">
        <f t="shared" si="59"/>
        <v>0</v>
      </c>
      <c r="S787" s="72">
        <f t="shared" si="60"/>
        <v>0</v>
      </c>
      <c r="T787" s="73">
        <v>0.18</v>
      </c>
      <c r="V787" s="164"/>
    </row>
    <row r="788" spans="2:23" s="74" customFormat="1" ht="15">
      <c r="B788" s="169"/>
      <c r="C788" s="62" t="s">
        <v>300</v>
      </c>
      <c r="D788" s="62"/>
      <c r="E788" s="85"/>
      <c r="F788" s="62"/>
      <c r="G788" s="62"/>
      <c r="H788" s="62"/>
      <c r="I788" s="62"/>
      <c r="J788" s="66"/>
      <c r="K788" s="67"/>
      <c r="L788" s="68"/>
      <c r="M788" s="69"/>
      <c r="N788" s="70"/>
      <c r="O788" s="71"/>
      <c r="P788" s="72">
        <f t="shared" si="57"/>
        <v>0</v>
      </c>
      <c r="Q788" s="72">
        <f t="shared" si="58"/>
        <v>0</v>
      </c>
      <c r="R788" s="72">
        <f t="shared" si="59"/>
        <v>0</v>
      </c>
      <c r="S788" s="72">
        <f t="shared" si="60"/>
        <v>0</v>
      </c>
      <c r="T788" s="73">
        <v>0.18</v>
      </c>
      <c r="V788" s="165"/>
    </row>
    <row r="789" spans="2:23" s="74" customFormat="1" ht="15">
      <c r="B789" s="169"/>
      <c r="C789" s="62" t="s">
        <v>327</v>
      </c>
      <c r="D789" s="62"/>
      <c r="E789" s="62"/>
      <c r="F789" s="62"/>
      <c r="G789" s="62"/>
      <c r="H789" s="62"/>
      <c r="I789" s="62"/>
      <c r="J789" s="66"/>
      <c r="K789" s="67"/>
      <c r="L789" s="68"/>
      <c r="M789" s="69"/>
      <c r="N789" s="70"/>
      <c r="O789" s="71"/>
      <c r="P789" s="72">
        <f t="shared" si="57"/>
        <v>0</v>
      </c>
      <c r="Q789" s="72">
        <f t="shared" si="58"/>
        <v>0</v>
      </c>
      <c r="R789" s="72">
        <f t="shared" si="59"/>
        <v>0</v>
      </c>
      <c r="S789" s="72">
        <f t="shared" si="60"/>
        <v>0</v>
      </c>
      <c r="T789" s="73">
        <v>0.18</v>
      </c>
      <c r="V789" s="164"/>
    </row>
    <row r="790" spans="2:23" s="74" customFormat="1" ht="28.5">
      <c r="B790" s="169" t="s">
        <v>1448</v>
      </c>
      <c r="C790" s="87" t="s">
        <v>445</v>
      </c>
      <c r="D790" s="62" t="s">
        <v>446</v>
      </c>
      <c r="E790" s="85" t="s">
        <v>573</v>
      </c>
      <c r="F790" s="62" t="s">
        <v>891</v>
      </c>
      <c r="G790" s="62"/>
      <c r="H790" s="62" t="s">
        <v>1862</v>
      </c>
      <c r="I790" s="62" t="s">
        <v>1706</v>
      </c>
      <c r="J790" s="66">
        <v>8938</v>
      </c>
      <c r="K790" s="67"/>
      <c r="L790" s="68"/>
      <c r="M790" s="69">
        <v>10900</v>
      </c>
      <c r="N790" s="70"/>
      <c r="O790" s="71"/>
      <c r="P790" s="72">
        <f t="shared" si="57"/>
        <v>8938</v>
      </c>
      <c r="Q790" s="72">
        <f t="shared" si="58"/>
        <v>8938</v>
      </c>
      <c r="R790" s="72">
        <f t="shared" si="59"/>
        <v>9238</v>
      </c>
      <c r="S790" s="72">
        <f t="shared" si="60"/>
        <v>9238</v>
      </c>
      <c r="T790" s="73">
        <v>0.18</v>
      </c>
      <c r="U790" s="164" t="s">
        <v>291</v>
      </c>
      <c r="V790" s="164"/>
    </row>
    <row r="791" spans="2:23" s="74" customFormat="1" ht="30">
      <c r="B791" s="168" t="s">
        <v>1449</v>
      </c>
      <c r="C791" s="86" t="s">
        <v>418</v>
      </c>
      <c r="D791" s="62" t="s">
        <v>685</v>
      </c>
      <c r="E791" s="85" t="s">
        <v>573</v>
      </c>
      <c r="F791" s="85" t="s">
        <v>891</v>
      </c>
      <c r="G791" s="85"/>
      <c r="H791" s="85" t="s">
        <v>1862</v>
      </c>
      <c r="I791" s="62" t="s">
        <v>1706</v>
      </c>
      <c r="J791" s="66">
        <v>237.8</v>
      </c>
      <c r="K791" s="67"/>
      <c r="L791" s="68"/>
      <c r="M791" s="69">
        <v>290</v>
      </c>
      <c r="N791" s="70"/>
      <c r="O791" s="71"/>
      <c r="P791" s="72">
        <f t="shared" si="57"/>
        <v>237.8</v>
      </c>
      <c r="Q791" s="72">
        <f t="shared" si="58"/>
        <v>237.8</v>
      </c>
      <c r="R791" s="72">
        <f t="shared" si="59"/>
        <v>246</v>
      </c>
      <c r="S791" s="72">
        <f t="shared" si="60"/>
        <v>246</v>
      </c>
      <c r="T791" s="73">
        <v>0.18</v>
      </c>
      <c r="U791" s="164" t="s">
        <v>287</v>
      </c>
      <c r="V791" s="164"/>
    </row>
    <row r="792" spans="2:23" s="74" customFormat="1" ht="28.5">
      <c r="B792" s="169" t="s">
        <v>1450</v>
      </c>
      <c r="C792" s="87" t="s">
        <v>447</v>
      </c>
      <c r="D792" s="62" t="s">
        <v>448</v>
      </c>
      <c r="E792" s="85" t="s">
        <v>573</v>
      </c>
      <c r="F792" s="62" t="s">
        <v>891</v>
      </c>
      <c r="G792" s="62"/>
      <c r="H792" s="62" t="s">
        <v>1901</v>
      </c>
      <c r="I792" s="62" t="s">
        <v>1706</v>
      </c>
      <c r="J792" s="66">
        <v>9881</v>
      </c>
      <c r="K792" s="67"/>
      <c r="L792" s="68"/>
      <c r="M792" s="69">
        <v>12050</v>
      </c>
      <c r="N792" s="70"/>
      <c r="O792" s="71"/>
      <c r="P792" s="72">
        <f t="shared" si="57"/>
        <v>9881</v>
      </c>
      <c r="Q792" s="72">
        <f t="shared" si="58"/>
        <v>19762</v>
      </c>
      <c r="R792" s="72">
        <f t="shared" si="59"/>
        <v>10212</v>
      </c>
      <c r="S792" s="72">
        <f t="shared" si="60"/>
        <v>20424</v>
      </c>
      <c r="T792" s="73">
        <v>0.18</v>
      </c>
      <c r="U792" s="164" t="s">
        <v>287</v>
      </c>
      <c r="V792" s="164"/>
    </row>
    <row r="793" spans="2:23" s="74" customFormat="1" ht="57">
      <c r="B793" s="169" t="s">
        <v>1451</v>
      </c>
      <c r="C793" s="87" t="s">
        <v>450</v>
      </c>
      <c r="D793" s="62" t="s">
        <v>451</v>
      </c>
      <c r="E793" s="85" t="s">
        <v>583</v>
      </c>
      <c r="F793" s="62" t="s">
        <v>891</v>
      </c>
      <c r="G793" s="62"/>
      <c r="H793" s="62" t="s">
        <v>1862</v>
      </c>
      <c r="I793" s="85" t="s">
        <v>583</v>
      </c>
      <c r="J793" s="66"/>
      <c r="K793" s="67">
        <v>1432</v>
      </c>
      <c r="L793" s="68"/>
      <c r="M793" s="69"/>
      <c r="N793" s="70">
        <v>1790</v>
      </c>
      <c r="O793" s="71"/>
      <c r="P793" s="72">
        <f t="shared" si="57"/>
        <v>97376</v>
      </c>
      <c r="Q793" s="72">
        <f t="shared" si="58"/>
        <v>97376</v>
      </c>
      <c r="R793" s="72">
        <f t="shared" si="59"/>
        <v>103153</v>
      </c>
      <c r="S793" s="72">
        <f t="shared" si="60"/>
        <v>103153</v>
      </c>
      <c r="T793" s="73">
        <v>0.18</v>
      </c>
      <c r="U793" s="74" t="s">
        <v>286</v>
      </c>
      <c r="V793" s="164"/>
    </row>
    <row r="794" spans="2:23" s="74" customFormat="1" ht="57">
      <c r="B794" s="169" t="s">
        <v>1452</v>
      </c>
      <c r="C794" s="87" t="s">
        <v>453</v>
      </c>
      <c r="D794" s="62" t="s">
        <v>442</v>
      </c>
      <c r="E794" s="85" t="s">
        <v>583</v>
      </c>
      <c r="F794" s="62" t="s">
        <v>891</v>
      </c>
      <c r="G794" s="62"/>
      <c r="H794" s="62" t="s">
        <v>1901</v>
      </c>
      <c r="I794" s="85" t="s">
        <v>583</v>
      </c>
      <c r="J794" s="66"/>
      <c r="K794" s="67">
        <v>660</v>
      </c>
      <c r="L794" s="68"/>
      <c r="M794" s="69"/>
      <c r="N794" s="70">
        <v>825</v>
      </c>
      <c r="O794" s="71"/>
      <c r="P794" s="72">
        <f t="shared" si="57"/>
        <v>44880</v>
      </c>
      <c r="Q794" s="72">
        <f t="shared" si="58"/>
        <v>89760</v>
      </c>
      <c r="R794" s="72">
        <f t="shared" si="59"/>
        <v>47543</v>
      </c>
      <c r="S794" s="72">
        <f t="shared" si="60"/>
        <v>95086</v>
      </c>
      <c r="T794" s="73">
        <v>0.18</v>
      </c>
      <c r="U794" s="74" t="s">
        <v>286</v>
      </c>
      <c r="V794" s="164"/>
    </row>
    <row r="795" spans="2:23" s="74" customFormat="1" ht="42.75">
      <c r="B795" s="169" t="s">
        <v>1453</v>
      </c>
      <c r="C795" s="87" t="s">
        <v>454</v>
      </c>
      <c r="D795" s="62" t="s">
        <v>440</v>
      </c>
      <c r="E795" s="85" t="s">
        <v>583</v>
      </c>
      <c r="F795" s="62" t="s">
        <v>891</v>
      </c>
      <c r="G795" s="62"/>
      <c r="H795" s="62" t="s">
        <v>1854</v>
      </c>
      <c r="I795" s="85" t="s">
        <v>583</v>
      </c>
      <c r="J795" s="66"/>
      <c r="K795" s="67">
        <f>N795*0.8</f>
        <v>43.2</v>
      </c>
      <c r="L795" s="68"/>
      <c r="M795" s="69"/>
      <c r="N795" s="70">
        <v>54</v>
      </c>
      <c r="O795" s="71"/>
      <c r="P795" s="72">
        <f t="shared" si="57"/>
        <v>2937.6000000000004</v>
      </c>
      <c r="Q795" s="72">
        <f t="shared" si="58"/>
        <v>8812.8000000000011</v>
      </c>
      <c r="R795" s="72">
        <f t="shared" si="59"/>
        <v>3112</v>
      </c>
      <c r="S795" s="72">
        <f t="shared" si="60"/>
        <v>9336</v>
      </c>
      <c r="T795" s="73">
        <v>0.18</v>
      </c>
      <c r="U795" s="74" t="s">
        <v>286</v>
      </c>
      <c r="V795" s="165"/>
    </row>
    <row r="796" spans="2:23" s="74" customFormat="1" ht="42.75">
      <c r="B796" s="169" t="s">
        <v>1454</v>
      </c>
      <c r="C796" s="87" t="s">
        <v>433</v>
      </c>
      <c r="D796" s="62" t="s">
        <v>434</v>
      </c>
      <c r="E796" s="85" t="s">
        <v>583</v>
      </c>
      <c r="F796" s="62" t="s">
        <v>891</v>
      </c>
      <c r="G796" s="62"/>
      <c r="H796" s="62" t="s">
        <v>1862</v>
      </c>
      <c r="I796" s="85" t="s">
        <v>583</v>
      </c>
      <c r="J796" s="66"/>
      <c r="K796" s="67">
        <v>148</v>
      </c>
      <c r="L796" s="68"/>
      <c r="M796" s="69"/>
      <c r="N796" s="70">
        <v>185</v>
      </c>
      <c r="O796" s="71"/>
      <c r="P796" s="72">
        <f t="shared" si="57"/>
        <v>10064</v>
      </c>
      <c r="Q796" s="72">
        <f t="shared" si="58"/>
        <v>10064</v>
      </c>
      <c r="R796" s="72">
        <f t="shared" si="59"/>
        <v>10662</v>
      </c>
      <c r="S796" s="72">
        <f t="shared" si="60"/>
        <v>10662</v>
      </c>
      <c r="T796" s="73">
        <v>0.18</v>
      </c>
      <c r="U796" s="74" t="s">
        <v>286</v>
      </c>
      <c r="V796" s="164"/>
    </row>
    <row r="797" spans="2:23" s="74" customFormat="1" ht="15">
      <c r="B797" s="169"/>
      <c r="C797" s="62" t="s">
        <v>395</v>
      </c>
      <c r="D797" s="62"/>
      <c r="E797" s="85"/>
      <c r="F797" s="62"/>
      <c r="G797" s="62"/>
      <c r="H797" s="62"/>
      <c r="I797" s="62"/>
      <c r="J797" s="66"/>
      <c r="K797" s="67"/>
      <c r="L797" s="68"/>
      <c r="M797" s="69"/>
      <c r="N797" s="70"/>
      <c r="O797" s="71"/>
      <c r="P797" s="72">
        <f t="shared" si="57"/>
        <v>0</v>
      </c>
      <c r="Q797" s="72">
        <f t="shared" si="58"/>
        <v>0</v>
      </c>
      <c r="R797" s="72">
        <f t="shared" si="59"/>
        <v>0</v>
      </c>
      <c r="S797" s="72">
        <f t="shared" si="60"/>
        <v>0</v>
      </c>
      <c r="T797" s="73">
        <v>0.18</v>
      </c>
      <c r="V797" s="165"/>
    </row>
    <row r="798" spans="2:23" s="74" customFormat="1" ht="15">
      <c r="B798" s="169"/>
      <c r="C798" s="62" t="s">
        <v>396</v>
      </c>
      <c r="D798" s="62"/>
      <c r="E798" s="85"/>
      <c r="F798" s="62"/>
      <c r="G798" s="62"/>
      <c r="H798" s="62"/>
      <c r="I798" s="62"/>
      <c r="J798" s="66"/>
      <c r="K798" s="67"/>
      <c r="L798" s="68"/>
      <c r="M798" s="69"/>
      <c r="N798" s="70"/>
      <c r="O798" s="71"/>
      <c r="P798" s="72">
        <f t="shared" si="57"/>
        <v>0</v>
      </c>
      <c r="Q798" s="72">
        <f t="shared" si="58"/>
        <v>0</v>
      </c>
      <c r="R798" s="72">
        <f t="shared" si="59"/>
        <v>0</v>
      </c>
      <c r="S798" s="72">
        <f t="shared" si="60"/>
        <v>0</v>
      </c>
      <c r="T798" s="73">
        <v>0.18</v>
      </c>
      <c r="V798" s="165"/>
    </row>
    <row r="799" spans="2:23" s="74" customFormat="1" ht="30">
      <c r="B799" s="169" t="s">
        <v>1448</v>
      </c>
      <c r="C799" s="86" t="s">
        <v>1708</v>
      </c>
      <c r="D799" s="62" t="s">
        <v>1709</v>
      </c>
      <c r="E799" s="85" t="s">
        <v>573</v>
      </c>
      <c r="F799" s="62" t="s">
        <v>891</v>
      </c>
      <c r="G799" s="62"/>
      <c r="H799" s="62" t="s">
        <v>1862</v>
      </c>
      <c r="I799" s="62" t="s">
        <v>1706</v>
      </c>
      <c r="J799" s="66">
        <v>3706.4</v>
      </c>
      <c r="K799" s="67"/>
      <c r="L799" s="68"/>
      <c r="M799" s="69">
        <v>4520</v>
      </c>
      <c r="N799" s="70"/>
      <c r="O799" s="71"/>
      <c r="P799" s="72">
        <f t="shared" si="57"/>
        <v>3706.4</v>
      </c>
      <c r="Q799" s="72">
        <f t="shared" si="58"/>
        <v>3706.4</v>
      </c>
      <c r="R799" s="72">
        <f t="shared" si="59"/>
        <v>3831</v>
      </c>
      <c r="S799" s="72">
        <f t="shared" si="60"/>
        <v>3831</v>
      </c>
      <c r="T799" s="73">
        <v>0.18</v>
      </c>
      <c r="U799" s="164" t="s">
        <v>287</v>
      </c>
      <c r="V799" s="164" t="s">
        <v>1710</v>
      </c>
    </row>
    <row r="800" spans="2:23" s="74" customFormat="1" ht="30">
      <c r="B800" s="169" t="s">
        <v>1449</v>
      </c>
      <c r="C800" s="86" t="s">
        <v>418</v>
      </c>
      <c r="D800" s="85" t="s">
        <v>685</v>
      </c>
      <c r="E800" s="85" t="s">
        <v>573</v>
      </c>
      <c r="F800" s="62" t="s">
        <v>891</v>
      </c>
      <c r="G800" s="62"/>
      <c r="H800" s="62" t="s">
        <v>1862</v>
      </c>
      <c r="I800" s="62" t="s">
        <v>1706</v>
      </c>
      <c r="J800" s="66">
        <v>237.8</v>
      </c>
      <c r="K800" s="67"/>
      <c r="L800" s="68"/>
      <c r="M800" s="69">
        <v>290</v>
      </c>
      <c r="N800" s="70"/>
      <c r="O800" s="71"/>
      <c r="P800" s="72">
        <f t="shared" si="57"/>
        <v>237.8</v>
      </c>
      <c r="Q800" s="72">
        <f t="shared" si="58"/>
        <v>237.8</v>
      </c>
      <c r="R800" s="72">
        <f t="shared" si="59"/>
        <v>246</v>
      </c>
      <c r="S800" s="72">
        <f t="shared" si="60"/>
        <v>246</v>
      </c>
      <c r="T800" s="73">
        <v>0.18</v>
      </c>
      <c r="U800" s="164" t="s">
        <v>287</v>
      </c>
      <c r="V800" s="164"/>
    </row>
    <row r="801" spans="2:23" s="74" customFormat="1" ht="28.5">
      <c r="B801" s="169" t="s">
        <v>1450</v>
      </c>
      <c r="C801" s="87" t="s">
        <v>420</v>
      </c>
      <c r="D801" s="62" t="s">
        <v>56</v>
      </c>
      <c r="E801" s="85" t="s">
        <v>573</v>
      </c>
      <c r="F801" s="62" t="s">
        <v>891</v>
      </c>
      <c r="G801" s="62"/>
      <c r="H801" s="62" t="s">
        <v>1862</v>
      </c>
      <c r="I801" s="62" t="s">
        <v>1706</v>
      </c>
      <c r="J801" s="66">
        <v>1746.6</v>
      </c>
      <c r="K801" s="67"/>
      <c r="L801" s="68"/>
      <c r="M801" s="69">
        <v>2130</v>
      </c>
      <c r="N801" s="70"/>
      <c r="O801" s="71"/>
      <c r="P801" s="72">
        <f t="shared" si="57"/>
        <v>1746.6</v>
      </c>
      <c r="Q801" s="72">
        <f t="shared" si="58"/>
        <v>1746.6</v>
      </c>
      <c r="R801" s="72">
        <f t="shared" si="59"/>
        <v>1806</v>
      </c>
      <c r="S801" s="72">
        <f t="shared" si="60"/>
        <v>1806</v>
      </c>
      <c r="T801" s="73">
        <v>0.18</v>
      </c>
      <c r="U801" s="164" t="s">
        <v>287</v>
      </c>
      <c r="V801" s="165"/>
    </row>
    <row r="802" spans="2:23" s="74" customFormat="1" ht="28.5">
      <c r="B802" s="169" t="s">
        <v>1451</v>
      </c>
      <c r="C802" s="87" t="s">
        <v>423</v>
      </c>
      <c r="D802" s="62" t="s">
        <v>424</v>
      </c>
      <c r="E802" s="85" t="s">
        <v>573</v>
      </c>
      <c r="F802" s="62" t="s">
        <v>891</v>
      </c>
      <c r="G802" s="62"/>
      <c r="H802" s="62" t="s">
        <v>1862</v>
      </c>
      <c r="I802" s="62" t="s">
        <v>1706</v>
      </c>
      <c r="J802" s="66">
        <v>237.8</v>
      </c>
      <c r="K802" s="67"/>
      <c r="L802" s="68"/>
      <c r="M802" s="69">
        <v>290</v>
      </c>
      <c r="N802" s="70"/>
      <c r="O802" s="71"/>
      <c r="P802" s="72">
        <f t="shared" si="57"/>
        <v>237.8</v>
      </c>
      <c r="Q802" s="72">
        <f t="shared" si="58"/>
        <v>237.8</v>
      </c>
      <c r="R802" s="72">
        <f t="shared" si="59"/>
        <v>246</v>
      </c>
      <c r="S802" s="72">
        <f t="shared" si="60"/>
        <v>246</v>
      </c>
      <c r="T802" s="73">
        <v>0.18</v>
      </c>
      <c r="U802" s="164" t="s">
        <v>287</v>
      </c>
      <c r="V802" s="164"/>
    </row>
    <row r="803" spans="2:23" s="74" customFormat="1" ht="42.75">
      <c r="B803" s="169" t="s">
        <v>1452</v>
      </c>
      <c r="C803" s="87" t="s">
        <v>425</v>
      </c>
      <c r="D803" s="62" t="s">
        <v>426</v>
      </c>
      <c r="E803" s="85" t="s">
        <v>583</v>
      </c>
      <c r="F803" s="62" t="s">
        <v>891</v>
      </c>
      <c r="G803" s="62"/>
      <c r="H803" s="62" t="s">
        <v>1862</v>
      </c>
      <c r="I803" s="85" t="s">
        <v>583</v>
      </c>
      <c r="J803" s="66"/>
      <c r="K803" s="67">
        <v>648</v>
      </c>
      <c r="L803" s="68"/>
      <c r="M803" s="69"/>
      <c r="N803" s="70">
        <v>810</v>
      </c>
      <c r="O803" s="71"/>
      <c r="P803" s="72">
        <f t="shared" si="57"/>
        <v>44064</v>
      </c>
      <c r="Q803" s="72">
        <f t="shared" si="58"/>
        <v>44064</v>
      </c>
      <c r="R803" s="72">
        <f t="shared" si="59"/>
        <v>46678</v>
      </c>
      <c r="S803" s="72">
        <f t="shared" si="60"/>
        <v>46678</v>
      </c>
      <c r="T803" s="73">
        <v>0.18</v>
      </c>
      <c r="U803" s="74" t="s">
        <v>286</v>
      </c>
      <c r="V803" s="165"/>
    </row>
    <row r="804" spans="2:23" s="74" customFormat="1" ht="15">
      <c r="B804" s="169" t="s">
        <v>1453</v>
      </c>
      <c r="C804" s="87" t="s">
        <v>428</v>
      </c>
      <c r="D804" s="62" t="s">
        <v>81</v>
      </c>
      <c r="E804" s="85" t="s">
        <v>583</v>
      </c>
      <c r="F804" s="62" t="s">
        <v>891</v>
      </c>
      <c r="G804" s="62"/>
      <c r="H804" s="62" t="s">
        <v>1901</v>
      </c>
      <c r="I804" s="85" t="s">
        <v>583</v>
      </c>
      <c r="J804" s="66"/>
      <c r="K804" s="67">
        <f>N804*0.8</f>
        <v>28.8</v>
      </c>
      <c r="L804" s="68"/>
      <c r="M804" s="69"/>
      <c r="N804" s="70">
        <v>36</v>
      </c>
      <c r="O804" s="71"/>
      <c r="P804" s="72">
        <f t="shared" si="57"/>
        <v>1958.4</v>
      </c>
      <c r="Q804" s="72">
        <f t="shared" si="58"/>
        <v>3916.8</v>
      </c>
      <c r="R804" s="72">
        <f t="shared" si="59"/>
        <v>2075</v>
      </c>
      <c r="S804" s="72">
        <f t="shared" si="60"/>
        <v>4150</v>
      </c>
      <c r="T804" s="73">
        <v>0.18</v>
      </c>
      <c r="U804" s="74" t="s">
        <v>286</v>
      </c>
      <c r="V804" s="165"/>
    </row>
    <row r="805" spans="2:23" s="74" customFormat="1" ht="42.75">
      <c r="B805" s="169" t="s">
        <v>1454</v>
      </c>
      <c r="C805" s="87" t="s">
        <v>430</v>
      </c>
      <c r="D805" s="62" t="s">
        <v>431</v>
      </c>
      <c r="E805" s="85" t="s">
        <v>583</v>
      </c>
      <c r="F805" s="62" t="s">
        <v>891</v>
      </c>
      <c r="G805" s="62"/>
      <c r="H805" s="62" t="s">
        <v>1862</v>
      </c>
      <c r="I805" s="85" t="s">
        <v>583</v>
      </c>
      <c r="J805" s="66"/>
      <c r="K805" s="67">
        <f>N805*0.8</f>
        <v>368</v>
      </c>
      <c r="L805" s="68"/>
      <c r="M805" s="69"/>
      <c r="N805" s="70">
        <v>460</v>
      </c>
      <c r="O805" s="71"/>
      <c r="P805" s="72">
        <f t="shared" si="57"/>
        <v>25024</v>
      </c>
      <c r="Q805" s="72">
        <f t="shared" si="58"/>
        <v>25024</v>
      </c>
      <c r="R805" s="72">
        <f t="shared" si="59"/>
        <v>26509</v>
      </c>
      <c r="S805" s="72">
        <f t="shared" si="60"/>
        <v>26509</v>
      </c>
      <c r="T805" s="73">
        <v>0.18</v>
      </c>
      <c r="U805" s="74" t="s">
        <v>286</v>
      </c>
      <c r="V805" s="164"/>
    </row>
    <row r="806" spans="2:23" s="74" customFormat="1" ht="45">
      <c r="B806" s="169" t="s">
        <v>1455</v>
      </c>
      <c r="C806" s="86" t="s">
        <v>433</v>
      </c>
      <c r="D806" s="85" t="s">
        <v>434</v>
      </c>
      <c r="E806" s="85" t="s">
        <v>583</v>
      </c>
      <c r="F806" s="62" t="s">
        <v>891</v>
      </c>
      <c r="G806" s="62"/>
      <c r="H806" s="62" t="s">
        <v>1862</v>
      </c>
      <c r="I806" s="85" t="s">
        <v>583</v>
      </c>
      <c r="J806" s="66"/>
      <c r="K806" s="67">
        <v>148</v>
      </c>
      <c r="L806" s="68"/>
      <c r="M806" s="69"/>
      <c r="N806" s="70">
        <v>185</v>
      </c>
      <c r="O806" s="71"/>
      <c r="P806" s="72">
        <f t="shared" si="57"/>
        <v>10064</v>
      </c>
      <c r="Q806" s="72">
        <f t="shared" si="58"/>
        <v>10064</v>
      </c>
      <c r="R806" s="72">
        <f t="shared" si="59"/>
        <v>10662</v>
      </c>
      <c r="S806" s="72">
        <f t="shared" si="60"/>
        <v>10662</v>
      </c>
      <c r="T806" s="73">
        <v>0.18</v>
      </c>
      <c r="U806" s="74" t="s">
        <v>286</v>
      </c>
      <c r="V806" s="164"/>
    </row>
    <row r="807" spans="2:23" s="74" customFormat="1" ht="15">
      <c r="B807" s="169"/>
      <c r="C807" s="85" t="s">
        <v>405</v>
      </c>
      <c r="D807" s="85"/>
      <c r="E807" s="85"/>
      <c r="F807" s="62"/>
      <c r="G807" s="62"/>
      <c r="H807" s="62"/>
      <c r="I807" s="62"/>
      <c r="J807" s="66"/>
      <c r="K807" s="67"/>
      <c r="L807" s="68"/>
      <c r="M807" s="69"/>
      <c r="N807" s="70"/>
      <c r="O807" s="71"/>
      <c r="P807" s="72">
        <f t="shared" si="57"/>
        <v>0</v>
      </c>
      <c r="Q807" s="72">
        <f t="shared" si="58"/>
        <v>0</v>
      </c>
      <c r="R807" s="72">
        <f t="shared" si="59"/>
        <v>0</v>
      </c>
      <c r="S807" s="72">
        <f t="shared" si="60"/>
        <v>0</v>
      </c>
      <c r="T807" s="73">
        <v>0.18</v>
      </c>
      <c r="V807" s="164"/>
    </row>
    <row r="808" spans="2:23" s="74" customFormat="1" ht="15">
      <c r="B808" s="169"/>
      <c r="C808" s="62" t="s">
        <v>396</v>
      </c>
      <c r="D808" s="62"/>
      <c r="E808" s="85"/>
      <c r="F808" s="62"/>
      <c r="G808" s="62"/>
      <c r="H808" s="62"/>
      <c r="I808" s="85"/>
      <c r="J808" s="66"/>
      <c r="K808" s="67"/>
      <c r="L808" s="68"/>
      <c r="M808" s="69"/>
      <c r="N808" s="70"/>
      <c r="O808" s="71"/>
      <c r="P808" s="72">
        <f t="shared" si="57"/>
        <v>0</v>
      </c>
      <c r="Q808" s="72">
        <f t="shared" si="58"/>
        <v>0</v>
      </c>
      <c r="R808" s="72">
        <f t="shared" si="59"/>
        <v>0</v>
      </c>
      <c r="S808" s="72">
        <f t="shared" si="60"/>
        <v>0</v>
      </c>
      <c r="T808" s="73">
        <v>0.18</v>
      </c>
      <c r="V808" s="164"/>
    </row>
    <row r="809" spans="2:23" s="74" customFormat="1" ht="30">
      <c r="B809" s="169" t="s">
        <v>1448</v>
      </c>
      <c r="C809" s="86" t="s">
        <v>1708</v>
      </c>
      <c r="D809" s="62" t="s">
        <v>1709</v>
      </c>
      <c r="E809" s="85" t="s">
        <v>573</v>
      </c>
      <c r="F809" s="62" t="s">
        <v>891</v>
      </c>
      <c r="G809" s="62"/>
      <c r="H809" s="62" t="s">
        <v>1862</v>
      </c>
      <c r="I809" s="62" t="s">
        <v>1706</v>
      </c>
      <c r="J809" s="66">
        <v>3706.4</v>
      </c>
      <c r="K809" s="67"/>
      <c r="L809" s="68"/>
      <c r="M809" s="69">
        <v>4520</v>
      </c>
      <c r="N809" s="70"/>
      <c r="O809" s="71"/>
      <c r="P809" s="72">
        <f t="shared" si="57"/>
        <v>3706.4</v>
      </c>
      <c r="Q809" s="72">
        <f t="shared" si="58"/>
        <v>3706.4</v>
      </c>
      <c r="R809" s="72">
        <f t="shared" si="59"/>
        <v>3831</v>
      </c>
      <c r="S809" s="72">
        <f t="shared" si="60"/>
        <v>3831</v>
      </c>
      <c r="T809" s="73">
        <v>0.18</v>
      </c>
      <c r="U809" s="164" t="s">
        <v>287</v>
      </c>
      <c r="V809" s="164" t="s">
        <v>1710</v>
      </c>
    </row>
    <row r="810" spans="2:23" s="74" customFormat="1" ht="28.5">
      <c r="B810" s="169" t="s">
        <v>1449</v>
      </c>
      <c r="C810" s="87" t="s">
        <v>418</v>
      </c>
      <c r="D810" s="62" t="s">
        <v>685</v>
      </c>
      <c r="E810" s="85" t="s">
        <v>573</v>
      </c>
      <c r="F810" s="62" t="s">
        <v>891</v>
      </c>
      <c r="G810" s="62"/>
      <c r="H810" s="62" t="s">
        <v>1862</v>
      </c>
      <c r="I810" s="62" t="s">
        <v>1706</v>
      </c>
      <c r="J810" s="66">
        <v>237.8</v>
      </c>
      <c r="K810" s="67"/>
      <c r="L810" s="68"/>
      <c r="M810" s="69">
        <v>290</v>
      </c>
      <c r="N810" s="70"/>
      <c r="O810" s="71"/>
      <c r="P810" s="72">
        <f t="shared" si="57"/>
        <v>237.8</v>
      </c>
      <c r="Q810" s="72">
        <f t="shared" si="58"/>
        <v>237.8</v>
      </c>
      <c r="R810" s="72">
        <f t="shared" si="59"/>
        <v>246</v>
      </c>
      <c r="S810" s="72">
        <f t="shared" si="60"/>
        <v>246</v>
      </c>
      <c r="T810" s="73">
        <v>0.18</v>
      </c>
      <c r="U810" s="164" t="s">
        <v>287</v>
      </c>
      <c r="V810" s="164"/>
      <c r="W810" s="74">
        <v>551</v>
      </c>
    </row>
    <row r="811" spans="2:23" s="74" customFormat="1" ht="28.5">
      <c r="B811" s="169" t="s">
        <v>1450</v>
      </c>
      <c r="C811" s="87" t="s">
        <v>420</v>
      </c>
      <c r="D811" s="62" t="s">
        <v>56</v>
      </c>
      <c r="E811" s="85" t="s">
        <v>573</v>
      </c>
      <c r="F811" s="62" t="s">
        <v>891</v>
      </c>
      <c r="G811" s="62"/>
      <c r="H811" s="62" t="s">
        <v>1862</v>
      </c>
      <c r="I811" s="62" t="s">
        <v>1706</v>
      </c>
      <c r="J811" s="66">
        <v>1746.6</v>
      </c>
      <c r="K811" s="67"/>
      <c r="L811" s="68"/>
      <c r="M811" s="69">
        <v>2130</v>
      </c>
      <c r="N811" s="70"/>
      <c r="O811" s="71"/>
      <c r="P811" s="72">
        <f t="shared" si="57"/>
        <v>1746.6</v>
      </c>
      <c r="Q811" s="72">
        <f t="shared" si="58"/>
        <v>1746.6</v>
      </c>
      <c r="R811" s="72">
        <f t="shared" si="59"/>
        <v>1806</v>
      </c>
      <c r="S811" s="72">
        <f t="shared" si="60"/>
        <v>1806</v>
      </c>
      <c r="T811" s="73">
        <v>0.18</v>
      </c>
      <c r="U811" s="164" t="s">
        <v>287</v>
      </c>
      <c r="V811" s="164"/>
    </row>
    <row r="812" spans="2:23" s="74" customFormat="1" ht="28.5">
      <c r="B812" s="169" t="s">
        <v>1451</v>
      </c>
      <c r="C812" s="87" t="s">
        <v>423</v>
      </c>
      <c r="D812" s="62" t="s">
        <v>424</v>
      </c>
      <c r="E812" s="85" t="s">
        <v>573</v>
      </c>
      <c r="F812" s="62" t="s">
        <v>891</v>
      </c>
      <c r="G812" s="62"/>
      <c r="H812" s="62" t="s">
        <v>1862</v>
      </c>
      <c r="I812" s="62" t="s">
        <v>1706</v>
      </c>
      <c r="J812" s="66">
        <v>237.8</v>
      </c>
      <c r="K812" s="67"/>
      <c r="L812" s="68"/>
      <c r="M812" s="69">
        <v>290</v>
      </c>
      <c r="N812" s="70"/>
      <c r="O812" s="71"/>
      <c r="P812" s="72">
        <f t="shared" si="57"/>
        <v>237.8</v>
      </c>
      <c r="Q812" s="72">
        <f t="shared" si="58"/>
        <v>237.8</v>
      </c>
      <c r="R812" s="72">
        <f t="shared" si="59"/>
        <v>246</v>
      </c>
      <c r="S812" s="72">
        <f t="shared" si="60"/>
        <v>246</v>
      </c>
      <c r="T812" s="73">
        <v>0.18</v>
      </c>
      <c r="U812" s="164" t="s">
        <v>287</v>
      </c>
      <c r="V812" s="165"/>
    </row>
    <row r="813" spans="2:23" s="74" customFormat="1" ht="42.75">
      <c r="B813" s="169" t="s">
        <v>1452</v>
      </c>
      <c r="C813" s="87" t="s">
        <v>425</v>
      </c>
      <c r="D813" s="62" t="s">
        <v>426</v>
      </c>
      <c r="E813" s="85" t="s">
        <v>583</v>
      </c>
      <c r="F813" s="62" t="s">
        <v>891</v>
      </c>
      <c r="G813" s="62"/>
      <c r="H813" s="62" t="s">
        <v>1862</v>
      </c>
      <c r="I813" s="85" t="s">
        <v>583</v>
      </c>
      <c r="J813" s="66"/>
      <c r="K813" s="67">
        <v>648</v>
      </c>
      <c r="L813" s="68"/>
      <c r="M813" s="69"/>
      <c r="N813" s="70">
        <v>810</v>
      </c>
      <c r="O813" s="71"/>
      <c r="P813" s="72">
        <f t="shared" si="57"/>
        <v>44064</v>
      </c>
      <c r="Q813" s="72">
        <f t="shared" si="58"/>
        <v>44064</v>
      </c>
      <c r="R813" s="72">
        <f t="shared" si="59"/>
        <v>46678</v>
      </c>
      <c r="S813" s="72">
        <f t="shared" si="60"/>
        <v>46678</v>
      </c>
      <c r="T813" s="73">
        <v>0.18</v>
      </c>
      <c r="U813" s="74" t="s">
        <v>286</v>
      </c>
      <c r="V813" s="164"/>
    </row>
    <row r="814" spans="2:23" s="74" customFormat="1" ht="15">
      <c r="B814" s="169" t="s">
        <v>1453</v>
      </c>
      <c r="C814" s="87" t="s">
        <v>428</v>
      </c>
      <c r="D814" s="62" t="s">
        <v>81</v>
      </c>
      <c r="E814" s="85" t="s">
        <v>583</v>
      </c>
      <c r="F814" s="62" t="s">
        <v>891</v>
      </c>
      <c r="G814" s="62"/>
      <c r="H814" s="62" t="s">
        <v>1901</v>
      </c>
      <c r="I814" s="85" t="s">
        <v>583</v>
      </c>
      <c r="J814" s="66"/>
      <c r="K814" s="67">
        <f>N814*0.8</f>
        <v>28.8</v>
      </c>
      <c r="L814" s="68"/>
      <c r="M814" s="69"/>
      <c r="N814" s="70">
        <v>36</v>
      </c>
      <c r="O814" s="71"/>
      <c r="P814" s="72">
        <f t="shared" si="57"/>
        <v>1958.4</v>
      </c>
      <c r="Q814" s="72">
        <f t="shared" si="58"/>
        <v>3916.8</v>
      </c>
      <c r="R814" s="72">
        <f t="shared" si="59"/>
        <v>2075</v>
      </c>
      <c r="S814" s="72">
        <f t="shared" si="60"/>
        <v>4150</v>
      </c>
      <c r="T814" s="73">
        <v>0.18</v>
      </c>
      <c r="U814" s="74" t="s">
        <v>286</v>
      </c>
      <c r="V814" s="164"/>
    </row>
    <row r="815" spans="2:23" s="74" customFormat="1" ht="45">
      <c r="B815" s="168" t="s">
        <v>1454</v>
      </c>
      <c r="C815" s="86" t="s">
        <v>430</v>
      </c>
      <c r="D815" s="62" t="s">
        <v>431</v>
      </c>
      <c r="E815" s="85" t="s">
        <v>583</v>
      </c>
      <c r="F815" s="85" t="s">
        <v>891</v>
      </c>
      <c r="G815" s="85"/>
      <c r="H815" s="85" t="s">
        <v>1862</v>
      </c>
      <c r="I815" s="85" t="s">
        <v>583</v>
      </c>
      <c r="J815" s="66"/>
      <c r="K815" s="67">
        <f>N815*0.8</f>
        <v>368</v>
      </c>
      <c r="L815" s="68"/>
      <c r="M815" s="69"/>
      <c r="N815" s="70">
        <v>460</v>
      </c>
      <c r="O815" s="71"/>
      <c r="P815" s="72">
        <f t="shared" si="57"/>
        <v>25024</v>
      </c>
      <c r="Q815" s="72">
        <f t="shared" si="58"/>
        <v>25024</v>
      </c>
      <c r="R815" s="72">
        <f t="shared" si="59"/>
        <v>26509</v>
      </c>
      <c r="S815" s="72">
        <f t="shared" si="60"/>
        <v>26509</v>
      </c>
      <c r="T815" s="73">
        <v>0.18</v>
      </c>
      <c r="U815" s="74" t="s">
        <v>286</v>
      </c>
      <c r="V815" s="164"/>
    </row>
    <row r="816" spans="2:23" s="74" customFormat="1" ht="42.75">
      <c r="B816" s="169" t="s">
        <v>1455</v>
      </c>
      <c r="C816" s="87" t="s">
        <v>433</v>
      </c>
      <c r="D816" s="62" t="s">
        <v>434</v>
      </c>
      <c r="E816" s="85" t="s">
        <v>583</v>
      </c>
      <c r="F816" s="62" t="s">
        <v>891</v>
      </c>
      <c r="G816" s="62"/>
      <c r="H816" s="62" t="s">
        <v>1862</v>
      </c>
      <c r="I816" s="85" t="s">
        <v>583</v>
      </c>
      <c r="J816" s="66"/>
      <c r="K816" s="67">
        <v>148</v>
      </c>
      <c r="L816" s="68"/>
      <c r="M816" s="69"/>
      <c r="N816" s="70">
        <v>185</v>
      </c>
      <c r="O816" s="71"/>
      <c r="P816" s="72">
        <f t="shared" si="57"/>
        <v>10064</v>
      </c>
      <c r="Q816" s="72">
        <f t="shared" si="58"/>
        <v>10064</v>
      </c>
      <c r="R816" s="72">
        <f t="shared" si="59"/>
        <v>10662</v>
      </c>
      <c r="S816" s="72">
        <f t="shared" si="60"/>
        <v>10662</v>
      </c>
      <c r="T816" s="73">
        <v>0.18</v>
      </c>
      <c r="U816" s="74" t="s">
        <v>286</v>
      </c>
      <c r="V816" s="164"/>
    </row>
    <row r="817" spans="2:23" s="74" customFormat="1" ht="15">
      <c r="B817" s="169"/>
      <c r="C817" s="62" t="s">
        <v>407</v>
      </c>
      <c r="D817" s="62"/>
      <c r="E817" s="85"/>
      <c r="F817" s="62"/>
      <c r="G817" s="62"/>
      <c r="H817" s="62"/>
      <c r="I817" s="62"/>
      <c r="J817" s="66"/>
      <c r="K817" s="67"/>
      <c r="L817" s="68"/>
      <c r="M817" s="69"/>
      <c r="N817" s="70"/>
      <c r="O817" s="71"/>
      <c r="P817" s="72">
        <f t="shared" si="57"/>
        <v>0</v>
      </c>
      <c r="Q817" s="72">
        <f t="shared" si="58"/>
        <v>0</v>
      </c>
      <c r="R817" s="72">
        <f t="shared" si="59"/>
        <v>0</v>
      </c>
      <c r="S817" s="72">
        <f t="shared" si="60"/>
        <v>0</v>
      </c>
      <c r="T817" s="73">
        <v>0.18</v>
      </c>
      <c r="V817" s="164"/>
    </row>
    <row r="818" spans="2:23" s="74" customFormat="1" ht="15">
      <c r="B818" s="169"/>
      <c r="C818" s="62" t="s">
        <v>396</v>
      </c>
      <c r="D818" s="62"/>
      <c r="E818" s="85"/>
      <c r="F818" s="62"/>
      <c r="G818" s="62"/>
      <c r="H818" s="62"/>
      <c r="I818" s="62"/>
      <c r="J818" s="66"/>
      <c r="K818" s="67"/>
      <c r="L818" s="68"/>
      <c r="M818" s="69"/>
      <c r="N818" s="70"/>
      <c r="O818" s="71"/>
      <c r="P818" s="72">
        <f t="shared" si="57"/>
        <v>0</v>
      </c>
      <c r="Q818" s="72">
        <f t="shared" si="58"/>
        <v>0</v>
      </c>
      <c r="R818" s="72">
        <f t="shared" si="59"/>
        <v>0</v>
      </c>
      <c r="S818" s="72">
        <f t="shared" si="60"/>
        <v>0</v>
      </c>
      <c r="T818" s="73">
        <v>0.18</v>
      </c>
      <c r="V818" s="164"/>
    </row>
    <row r="819" spans="2:23" s="74" customFormat="1" ht="30">
      <c r="B819" s="169" t="s">
        <v>1448</v>
      </c>
      <c r="C819" s="86" t="s">
        <v>1708</v>
      </c>
      <c r="D819" s="62" t="s">
        <v>1709</v>
      </c>
      <c r="E819" s="85" t="s">
        <v>573</v>
      </c>
      <c r="F819" s="62" t="s">
        <v>891</v>
      </c>
      <c r="G819" s="62"/>
      <c r="H819" s="62" t="s">
        <v>1862</v>
      </c>
      <c r="I819" s="62" t="s">
        <v>1706</v>
      </c>
      <c r="J819" s="66">
        <v>3706.4</v>
      </c>
      <c r="K819" s="67"/>
      <c r="L819" s="68"/>
      <c r="M819" s="69">
        <v>4520</v>
      </c>
      <c r="N819" s="70"/>
      <c r="O819" s="71"/>
      <c r="P819" s="72">
        <f t="shared" si="57"/>
        <v>3706.4</v>
      </c>
      <c r="Q819" s="72">
        <f t="shared" si="58"/>
        <v>3706.4</v>
      </c>
      <c r="R819" s="72">
        <f t="shared" si="59"/>
        <v>3831</v>
      </c>
      <c r="S819" s="72">
        <f t="shared" si="60"/>
        <v>3831</v>
      </c>
      <c r="T819" s="73">
        <v>0.18</v>
      </c>
      <c r="U819" s="164" t="s">
        <v>287</v>
      </c>
      <c r="V819" s="164" t="s">
        <v>1710</v>
      </c>
    </row>
    <row r="820" spans="2:23" s="74" customFormat="1" ht="28.5">
      <c r="B820" s="169" t="s">
        <v>1449</v>
      </c>
      <c r="C820" s="87" t="s">
        <v>418</v>
      </c>
      <c r="D820" s="62" t="s">
        <v>685</v>
      </c>
      <c r="E820" s="85" t="s">
        <v>573</v>
      </c>
      <c r="F820" s="62" t="s">
        <v>891</v>
      </c>
      <c r="G820" s="62"/>
      <c r="H820" s="62" t="s">
        <v>1862</v>
      </c>
      <c r="I820" s="62" t="s">
        <v>1706</v>
      </c>
      <c r="J820" s="66">
        <v>237.8</v>
      </c>
      <c r="K820" s="67"/>
      <c r="L820" s="68"/>
      <c r="M820" s="69">
        <v>290</v>
      </c>
      <c r="N820" s="70"/>
      <c r="O820" s="71"/>
      <c r="P820" s="72">
        <f t="shared" si="57"/>
        <v>237.8</v>
      </c>
      <c r="Q820" s="72">
        <f t="shared" si="58"/>
        <v>237.8</v>
      </c>
      <c r="R820" s="72">
        <f t="shared" si="59"/>
        <v>246</v>
      </c>
      <c r="S820" s="72">
        <f t="shared" si="60"/>
        <v>246</v>
      </c>
      <c r="T820" s="73">
        <v>0.18</v>
      </c>
      <c r="U820" s="164" t="s">
        <v>287</v>
      </c>
      <c r="V820" s="164"/>
    </row>
    <row r="821" spans="2:23" s="74" customFormat="1" ht="28.5">
      <c r="B821" s="169" t="s">
        <v>1450</v>
      </c>
      <c r="C821" s="87" t="s">
        <v>420</v>
      </c>
      <c r="D821" s="62" t="s">
        <v>56</v>
      </c>
      <c r="E821" s="85" t="s">
        <v>573</v>
      </c>
      <c r="F821" s="62" t="s">
        <v>891</v>
      </c>
      <c r="G821" s="62"/>
      <c r="H821" s="62" t="s">
        <v>1862</v>
      </c>
      <c r="I821" s="62" t="s">
        <v>1706</v>
      </c>
      <c r="J821" s="66">
        <v>1746.6</v>
      </c>
      <c r="K821" s="67"/>
      <c r="L821" s="68"/>
      <c r="M821" s="69">
        <v>2130</v>
      </c>
      <c r="N821" s="70"/>
      <c r="O821" s="71"/>
      <c r="P821" s="72">
        <f t="shared" si="57"/>
        <v>1746.6</v>
      </c>
      <c r="Q821" s="72">
        <f t="shared" si="58"/>
        <v>1746.6</v>
      </c>
      <c r="R821" s="72">
        <f t="shared" si="59"/>
        <v>1806</v>
      </c>
      <c r="S821" s="72">
        <f t="shared" si="60"/>
        <v>1806</v>
      </c>
      <c r="T821" s="73">
        <v>0.18</v>
      </c>
      <c r="U821" s="164" t="s">
        <v>287</v>
      </c>
      <c r="V821" s="165"/>
    </row>
    <row r="822" spans="2:23" s="74" customFormat="1" ht="28.5">
      <c r="B822" s="169" t="s">
        <v>1451</v>
      </c>
      <c r="C822" s="87" t="s">
        <v>423</v>
      </c>
      <c r="D822" s="62" t="s">
        <v>424</v>
      </c>
      <c r="E822" s="85" t="s">
        <v>573</v>
      </c>
      <c r="F822" s="62" t="s">
        <v>891</v>
      </c>
      <c r="G822" s="62"/>
      <c r="H822" s="62" t="s">
        <v>1862</v>
      </c>
      <c r="I822" s="62" t="s">
        <v>1706</v>
      </c>
      <c r="J822" s="66">
        <v>237.8</v>
      </c>
      <c r="K822" s="67"/>
      <c r="L822" s="68"/>
      <c r="M822" s="69">
        <v>290</v>
      </c>
      <c r="N822" s="70"/>
      <c r="O822" s="71"/>
      <c r="P822" s="72">
        <f t="shared" si="57"/>
        <v>237.8</v>
      </c>
      <c r="Q822" s="72">
        <f t="shared" si="58"/>
        <v>237.8</v>
      </c>
      <c r="R822" s="72">
        <f t="shared" si="59"/>
        <v>246</v>
      </c>
      <c r="S822" s="72">
        <f t="shared" si="60"/>
        <v>246</v>
      </c>
      <c r="T822" s="73">
        <v>0.18</v>
      </c>
      <c r="U822" s="164" t="s">
        <v>287</v>
      </c>
      <c r="V822" s="165"/>
    </row>
    <row r="823" spans="2:23" s="74" customFormat="1" ht="42.75">
      <c r="B823" s="169" t="s">
        <v>1452</v>
      </c>
      <c r="C823" s="87" t="s">
        <v>425</v>
      </c>
      <c r="D823" s="62" t="s">
        <v>426</v>
      </c>
      <c r="E823" s="85" t="s">
        <v>583</v>
      </c>
      <c r="F823" s="62" t="s">
        <v>891</v>
      </c>
      <c r="G823" s="62"/>
      <c r="H823" s="62" t="s">
        <v>1862</v>
      </c>
      <c r="I823" s="85" t="s">
        <v>583</v>
      </c>
      <c r="J823" s="66"/>
      <c r="K823" s="67">
        <v>648</v>
      </c>
      <c r="L823" s="68"/>
      <c r="M823" s="69"/>
      <c r="N823" s="70">
        <v>810</v>
      </c>
      <c r="O823" s="71"/>
      <c r="P823" s="72">
        <f t="shared" si="57"/>
        <v>44064</v>
      </c>
      <c r="Q823" s="72">
        <f t="shared" si="58"/>
        <v>44064</v>
      </c>
      <c r="R823" s="72">
        <f t="shared" si="59"/>
        <v>46678</v>
      </c>
      <c r="S823" s="72">
        <f t="shared" si="60"/>
        <v>46678</v>
      </c>
      <c r="T823" s="73">
        <v>0.18</v>
      </c>
      <c r="U823" s="74" t="s">
        <v>286</v>
      </c>
      <c r="V823" s="164"/>
    </row>
    <row r="824" spans="2:23" s="74" customFormat="1" ht="15">
      <c r="B824" s="169" t="s">
        <v>1453</v>
      </c>
      <c r="C824" s="86" t="s">
        <v>428</v>
      </c>
      <c r="D824" s="62" t="s">
        <v>81</v>
      </c>
      <c r="E824" s="85" t="s">
        <v>583</v>
      </c>
      <c r="F824" s="62" t="s">
        <v>891</v>
      </c>
      <c r="G824" s="62"/>
      <c r="H824" s="62" t="s">
        <v>1901</v>
      </c>
      <c r="I824" s="85" t="s">
        <v>583</v>
      </c>
      <c r="J824" s="66"/>
      <c r="K824" s="67">
        <f>N824*0.8</f>
        <v>28.8</v>
      </c>
      <c r="L824" s="68"/>
      <c r="M824" s="69"/>
      <c r="N824" s="70">
        <v>36</v>
      </c>
      <c r="O824" s="71"/>
      <c r="P824" s="72">
        <f t="shared" si="57"/>
        <v>1958.4</v>
      </c>
      <c r="Q824" s="72">
        <f t="shared" si="58"/>
        <v>3916.8</v>
      </c>
      <c r="R824" s="72">
        <f t="shared" si="59"/>
        <v>2075</v>
      </c>
      <c r="S824" s="72">
        <f t="shared" si="60"/>
        <v>4150</v>
      </c>
      <c r="T824" s="73">
        <v>0.18</v>
      </c>
      <c r="U824" s="74" t="s">
        <v>286</v>
      </c>
      <c r="V824" s="164"/>
    </row>
    <row r="825" spans="2:23" s="74" customFormat="1" ht="45">
      <c r="B825" s="169" t="s">
        <v>1454</v>
      </c>
      <c r="C825" s="86" t="s">
        <v>430</v>
      </c>
      <c r="D825" s="85" t="s">
        <v>431</v>
      </c>
      <c r="E825" s="85" t="s">
        <v>583</v>
      </c>
      <c r="F825" s="62" t="s">
        <v>891</v>
      </c>
      <c r="G825" s="62"/>
      <c r="H825" s="62" t="s">
        <v>1862</v>
      </c>
      <c r="I825" s="85" t="s">
        <v>583</v>
      </c>
      <c r="J825" s="66"/>
      <c r="K825" s="67">
        <f>N825*0.8</f>
        <v>368</v>
      </c>
      <c r="L825" s="68"/>
      <c r="M825" s="69"/>
      <c r="N825" s="70">
        <v>460</v>
      </c>
      <c r="O825" s="71"/>
      <c r="P825" s="72">
        <f t="shared" si="57"/>
        <v>25024</v>
      </c>
      <c r="Q825" s="72">
        <f t="shared" si="58"/>
        <v>25024</v>
      </c>
      <c r="R825" s="72">
        <f t="shared" si="59"/>
        <v>26509</v>
      </c>
      <c r="S825" s="72">
        <f t="shared" si="60"/>
        <v>26509</v>
      </c>
      <c r="T825" s="73">
        <v>0.18</v>
      </c>
      <c r="U825" s="74" t="s">
        <v>286</v>
      </c>
      <c r="V825" s="164"/>
    </row>
    <row r="826" spans="2:23" s="74" customFormat="1" ht="45">
      <c r="B826" s="169" t="s">
        <v>1455</v>
      </c>
      <c r="C826" s="86" t="s">
        <v>433</v>
      </c>
      <c r="D826" s="85" t="s">
        <v>434</v>
      </c>
      <c r="E826" s="85" t="s">
        <v>583</v>
      </c>
      <c r="F826" s="62" t="s">
        <v>891</v>
      </c>
      <c r="G826" s="62"/>
      <c r="H826" s="62" t="s">
        <v>1862</v>
      </c>
      <c r="I826" s="85" t="s">
        <v>583</v>
      </c>
      <c r="J826" s="66"/>
      <c r="K826" s="67">
        <v>148</v>
      </c>
      <c r="L826" s="68"/>
      <c r="M826" s="69"/>
      <c r="N826" s="70">
        <v>185</v>
      </c>
      <c r="O826" s="71"/>
      <c r="P826" s="72">
        <f t="shared" si="57"/>
        <v>10064</v>
      </c>
      <c r="Q826" s="72">
        <f t="shared" si="58"/>
        <v>10064</v>
      </c>
      <c r="R826" s="72">
        <f t="shared" si="59"/>
        <v>10662</v>
      </c>
      <c r="S826" s="72">
        <f t="shared" si="60"/>
        <v>10662</v>
      </c>
      <c r="T826" s="73">
        <v>0.18</v>
      </c>
      <c r="U826" s="74" t="s">
        <v>286</v>
      </c>
      <c r="V826" s="164"/>
    </row>
    <row r="827" spans="2:23" s="74" customFormat="1" ht="15">
      <c r="B827" s="169"/>
      <c r="C827" s="62" t="s">
        <v>408</v>
      </c>
      <c r="D827" s="62"/>
      <c r="E827" s="85"/>
      <c r="F827" s="62"/>
      <c r="G827" s="62"/>
      <c r="H827" s="62"/>
      <c r="I827" s="62"/>
      <c r="J827" s="66"/>
      <c r="K827" s="67"/>
      <c r="L827" s="68"/>
      <c r="M827" s="69"/>
      <c r="N827" s="70"/>
      <c r="O827" s="71"/>
      <c r="P827" s="72">
        <f t="shared" si="57"/>
        <v>0</v>
      </c>
      <c r="Q827" s="72">
        <f t="shared" si="58"/>
        <v>0</v>
      </c>
      <c r="R827" s="72">
        <f t="shared" si="59"/>
        <v>0</v>
      </c>
      <c r="S827" s="72">
        <f t="shared" si="60"/>
        <v>0</v>
      </c>
      <c r="T827" s="73">
        <v>0.18</v>
      </c>
      <c r="V827" s="164"/>
    </row>
    <row r="828" spans="2:23" s="74" customFormat="1" ht="15">
      <c r="B828" s="169"/>
      <c r="C828" s="62" t="s">
        <v>396</v>
      </c>
      <c r="D828" s="62"/>
      <c r="E828" s="62"/>
      <c r="F828" s="62"/>
      <c r="G828" s="62"/>
      <c r="H828" s="62"/>
      <c r="I828" s="62"/>
      <c r="J828" s="66"/>
      <c r="K828" s="67"/>
      <c r="L828" s="68"/>
      <c r="M828" s="69"/>
      <c r="N828" s="70"/>
      <c r="O828" s="71"/>
      <c r="P828" s="72">
        <f t="shared" si="57"/>
        <v>0</v>
      </c>
      <c r="Q828" s="72">
        <f t="shared" si="58"/>
        <v>0</v>
      </c>
      <c r="R828" s="72">
        <f t="shared" si="59"/>
        <v>0</v>
      </c>
      <c r="S828" s="72">
        <f t="shared" si="60"/>
        <v>0</v>
      </c>
      <c r="T828" s="73">
        <v>0.18</v>
      </c>
      <c r="V828" s="164"/>
    </row>
    <row r="829" spans="2:23" s="74" customFormat="1" ht="30">
      <c r="B829" s="169" t="s">
        <v>1448</v>
      </c>
      <c r="C829" s="86" t="s">
        <v>1708</v>
      </c>
      <c r="D829" s="62" t="s">
        <v>1709</v>
      </c>
      <c r="E829" s="85" t="s">
        <v>573</v>
      </c>
      <c r="F829" s="62" t="s">
        <v>891</v>
      </c>
      <c r="G829" s="62"/>
      <c r="H829" s="62" t="s">
        <v>1862</v>
      </c>
      <c r="I829" s="62" t="s">
        <v>1706</v>
      </c>
      <c r="J829" s="66">
        <v>3706.4</v>
      </c>
      <c r="K829" s="67"/>
      <c r="L829" s="68"/>
      <c r="M829" s="69">
        <v>4520</v>
      </c>
      <c r="N829" s="70"/>
      <c r="O829" s="71"/>
      <c r="P829" s="72">
        <f t="shared" si="57"/>
        <v>3706.4</v>
      </c>
      <c r="Q829" s="72">
        <f t="shared" si="58"/>
        <v>3706.4</v>
      </c>
      <c r="R829" s="72">
        <f t="shared" si="59"/>
        <v>3831</v>
      </c>
      <c r="S829" s="72">
        <f t="shared" si="60"/>
        <v>3831</v>
      </c>
      <c r="T829" s="73">
        <v>0.18</v>
      </c>
      <c r="U829" s="164" t="s">
        <v>287</v>
      </c>
      <c r="V829" s="164" t="s">
        <v>1710</v>
      </c>
      <c r="W829" s="74">
        <v>551</v>
      </c>
    </row>
    <row r="830" spans="2:23" s="74" customFormat="1" ht="28.5">
      <c r="B830" s="169" t="s">
        <v>1449</v>
      </c>
      <c r="C830" s="87" t="s">
        <v>418</v>
      </c>
      <c r="D830" s="62" t="s">
        <v>685</v>
      </c>
      <c r="E830" s="85" t="s">
        <v>573</v>
      </c>
      <c r="F830" s="62" t="s">
        <v>891</v>
      </c>
      <c r="G830" s="62"/>
      <c r="H830" s="62" t="s">
        <v>1862</v>
      </c>
      <c r="I830" s="62" t="s">
        <v>1706</v>
      </c>
      <c r="J830" s="66">
        <v>237.8</v>
      </c>
      <c r="K830" s="67"/>
      <c r="L830" s="68"/>
      <c r="M830" s="69">
        <v>290</v>
      </c>
      <c r="N830" s="70"/>
      <c r="O830" s="71"/>
      <c r="P830" s="72">
        <f t="shared" si="57"/>
        <v>237.8</v>
      </c>
      <c r="Q830" s="72">
        <f t="shared" si="58"/>
        <v>237.8</v>
      </c>
      <c r="R830" s="72">
        <f t="shared" si="59"/>
        <v>246</v>
      </c>
      <c r="S830" s="72">
        <f t="shared" si="60"/>
        <v>246</v>
      </c>
      <c r="T830" s="73">
        <v>0.18</v>
      </c>
      <c r="U830" s="164" t="s">
        <v>287</v>
      </c>
      <c r="V830" s="164"/>
    </row>
    <row r="831" spans="2:23" s="74" customFormat="1" ht="28.5">
      <c r="B831" s="169" t="s">
        <v>1450</v>
      </c>
      <c r="C831" s="87" t="s">
        <v>420</v>
      </c>
      <c r="D831" s="62" t="s">
        <v>56</v>
      </c>
      <c r="E831" s="85" t="s">
        <v>573</v>
      </c>
      <c r="F831" s="62" t="s">
        <v>891</v>
      </c>
      <c r="G831" s="62"/>
      <c r="H831" s="62" t="s">
        <v>1862</v>
      </c>
      <c r="I831" s="62" t="s">
        <v>1706</v>
      </c>
      <c r="J831" s="66">
        <v>1746.6</v>
      </c>
      <c r="K831" s="67"/>
      <c r="L831" s="68"/>
      <c r="M831" s="69">
        <v>2130</v>
      </c>
      <c r="N831" s="70"/>
      <c r="O831" s="71"/>
      <c r="P831" s="72">
        <f t="shared" si="57"/>
        <v>1746.6</v>
      </c>
      <c r="Q831" s="72">
        <f t="shared" si="58"/>
        <v>1746.6</v>
      </c>
      <c r="R831" s="72">
        <f t="shared" si="59"/>
        <v>1806</v>
      </c>
      <c r="S831" s="72">
        <f t="shared" si="60"/>
        <v>1806</v>
      </c>
      <c r="T831" s="73">
        <v>0.18</v>
      </c>
      <c r="U831" s="164" t="s">
        <v>287</v>
      </c>
      <c r="V831" s="165"/>
    </row>
    <row r="832" spans="2:23" s="74" customFormat="1" ht="28.5">
      <c r="B832" s="169" t="s">
        <v>1451</v>
      </c>
      <c r="C832" s="87" t="s">
        <v>423</v>
      </c>
      <c r="D832" s="62" t="s">
        <v>424</v>
      </c>
      <c r="E832" s="85" t="s">
        <v>573</v>
      </c>
      <c r="F832" s="62" t="s">
        <v>891</v>
      </c>
      <c r="G832" s="62"/>
      <c r="H832" s="62" t="s">
        <v>1862</v>
      </c>
      <c r="I832" s="62" t="s">
        <v>1706</v>
      </c>
      <c r="J832" s="66">
        <v>237.8</v>
      </c>
      <c r="K832" s="67"/>
      <c r="L832" s="68"/>
      <c r="M832" s="69">
        <v>290</v>
      </c>
      <c r="N832" s="70"/>
      <c r="O832" s="71"/>
      <c r="P832" s="72">
        <f t="shared" si="57"/>
        <v>237.8</v>
      </c>
      <c r="Q832" s="72">
        <f t="shared" si="58"/>
        <v>237.8</v>
      </c>
      <c r="R832" s="72">
        <f t="shared" si="59"/>
        <v>246</v>
      </c>
      <c r="S832" s="72">
        <f t="shared" si="60"/>
        <v>246</v>
      </c>
      <c r="T832" s="73">
        <v>0.18</v>
      </c>
      <c r="U832" s="164" t="s">
        <v>287</v>
      </c>
      <c r="V832" s="165"/>
    </row>
    <row r="833" spans="2:23" s="74" customFormat="1" ht="42.75">
      <c r="B833" s="169" t="s">
        <v>1452</v>
      </c>
      <c r="C833" s="87" t="s">
        <v>425</v>
      </c>
      <c r="D833" s="62" t="s">
        <v>426</v>
      </c>
      <c r="E833" s="85" t="s">
        <v>583</v>
      </c>
      <c r="F833" s="62" t="s">
        <v>891</v>
      </c>
      <c r="G833" s="62"/>
      <c r="H833" s="62" t="s">
        <v>1862</v>
      </c>
      <c r="I833" s="85" t="s">
        <v>583</v>
      </c>
      <c r="J833" s="66"/>
      <c r="K833" s="67">
        <v>648</v>
      </c>
      <c r="L833" s="68"/>
      <c r="M833" s="69"/>
      <c r="N833" s="70">
        <v>810</v>
      </c>
      <c r="O833" s="71"/>
      <c r="P833" s="72">
        <f t="shared" si="57"/>
        <v>44064</v>
      </c>
      <c r="Q833" s="72">
        <f t="shared" si="58"/>
        <v>44064</v>
      </c>
      <c r="R833" s="72">
        <f t="shared" si="59"/>
        <v>46678</v>
      </c>
      <c r="S833" s="72">
        <f t="shared" si="60"/>
        <v>46678</v>
      </c>
      <c r="T833" s="73">
        <v>0.18</v>
      </c>
      <c r="U833" s="74" t="s">
        <v>286</v>
      </c>
      <c r="V833" s="164"/>
    </row>
    <row r="834" spans="2:23" s="74" customFormat="1" ht="15">
      <c r="B834" s="169" t="s">
        <v>1453</v>
      </c>
      <c r="C834" s="87" t="s">
        <v>428</v>
      </c>
      <c r="D834" s="62" t="s">
        <v>81</v>
      </c>
      <c r="E834" s="85" t="s">
        <v>583</v>
      </c>
      <c r="F834" s="62" t="s">
        <v>891</v>
      </c>
      <c r="G834" s="62"/>
      <c r="H834" s="62" t="s">
        <v>1901</v>
      </c>
      <c r="I834" s="85" t="s">
        <v>583</v>
      </c>
      <c r="J834" s="66"/>
      <c r="K834" s="67">
        <f>N834*0.8</f>
        <v>28.8</v>
      </c>
      <c r="L834" s="68"/>
      <c r="M834" s="69"/>
      <c r="N834" s="70">
        <v>36</v>
      </c>
      <c r="O834" s="71"/>
      <c r="P834" s="72">
        <f t="shared" si="57"/>
        <v>1958.4</v>
      </c>
      <c r="Q834" s="72">
        <f t="shared" si="58"/>
        <v>3916.8</v>
      </c>
      <c r="R834" s="72">
        <f t="shared" si="59"/>
        <v>2075</v>
      </c>
      <c r="S834" s="72">
        <f t="shared" si="60"/>
        <v>4150</v>
      </c>
      <c r="T834" s="73">
        <v>0.18</v>
      </c>
      <c r="U834" s="74" t="s">
        <v>286</v>
      </c>
      <c r="V834" s="164"/>
    </row>
    <row r="835" spans="2:23" s="74" customFormat="1" ht="42.75">
      <c r="B835" s="169" t="s">
        <v>1454</v>
      </c>
      <c r="C835" s="87" t="s">
        <v>430</v>
      </c>
      <c r="D835" s="62" t="s">
        <v>431</v>
      </c>
      <c r="E835" s="85" t="s">
        <v>583</v>
      </c>
      <c r="F835" s="62" t="s">
        <v>891</v>
      </c>
      <c r="G835" s="62"/>
      <c r="H835" s="62" t="s">
        <v>1862</v>
      </c>
      <c r="I835" s="85" t="s">
        <v>583</v>
      </c>
      <c r="J835" s="66"/>
      <c r="K835" s="67">
        <f>N835*0.8</f>
        <v>368</v>
      </c>
      <c r="L835" s="68"/>
      <c r="M835" s="69"/>
      <c r="N835" s="70">
        <v>460</v>
      </c>
      <c r="O835" s="71"/>
      <c r="P835" s="72">
        <f t="shared" si="57"/>
        <v>25024</v>
      </c>
      <c r="Q835" s="72">
        <f t="shared" si="58"/>
        <v>25024</v>
      </c>
      <c r="R835" s="72">
        <f t="shared" si="59"/>
        <v>26509</v>
      </c>
      <c r="S835" s="72">
        <f t="shared" si="60"/>
        <v>26509</v>
      </c>
      <c r="T835" s="73">
        <v>0.18</v>
      </c>
      <c r="U835" s="74" t="s">
        <v>286</v>
      </c>
      <c r="V835" s="164"/>
    </row>
    <row r="836" spans="2:23" s="74" customFormat="1" ht="42.75">
      <c r="B836" s="169" t="s">
        <v>1455</v>
      </c>
      <c r="C836" s="87" t="s">
        <v>433</v>
      </c>
      <c r="D836" s="62" t="s">
        <v>434</v>
      </c>
      <c r="E836" s="85" t="s">
        <v>583</v>
      </c>
      <c r="F836" s="62" t="s">
        <v>891</v>
      </c>
      <c r="G836" s="62"/>
      <c r="H836" s="62" t="s">
        <v>1862</v>
      </c>
      <c r="I836" s="85" t="s">
        <v>583</v>
      </c>
      <c r="J836" s="66"/>
      <c r="K836" s="67">
        <v>148</v>
      </c>
      <c r="L836" s="68"/>
      <c r="M836" s="69"/>
      <c r="N836" s="70">
        <v>185</v>
      </c>
      <c r="O836" s="71"/>
      <c r="P836" s="72">
        <f t="shared" si="57"/>
        <v>10064</v>
      </c>
      <c r="Q836" s="72">
        <f t="shared" si="58"/>
        <v>10064</v>
      </c>
      <c r="R836" s="72">
        <f t="shared" si="59"/>
        <v>10662</v>
      </c>
      <c r="S836" s="72">
        <f t="shared" si="60"/>
        <v>10662</v>
      </c>
      <c r="T836" s="73">
        <v>0.18</v>
      </c>
      <c r="U836" s="74" t="s">
        <v>286</v>
      </c>
      <c r="V836" s="164"/>
    </row>
    <row r="837" spans="2:23" s="74" customFormat="1" ht="15">
      <c r="B837" s="169"/>
      <c r="C837" s="62" t="s">
        <v>409</v>
      </c>
      <c r="D837" s="62"/>
      <c r="E837" s="85"/>
      <c r="F837" s="62"/>
      <c r="G837" s="62"/>
      <c r="H837" s="62"/>
      <c r="I837" s="62"/>
      <c r="J837" s="66"/>
      <c r="K837" s="67"/>
      <c r="L837" s="68"/>
      <c r="M837" s="69"/>
      <c r="N837" s="70"/>
      <c r="O837" s="71"/>
      <c r="P837" s="72">
        <f t="shared" ref="P837:P900" si="61">J837+K837*$K$2+L837*$L$2</f>
        <v>0</v>
      </c>
      <c r="Q837" s="72">
        <f t="shared" ref="Q837:Q900" si="62">P837*H837</f>
        <v>0</v>
      </c>
      <c r="R837" s="72">
        <f t="shared" ref="R837:R900" si="63">IF((M837+N837+O837)=0,ROUND((J837+K837*$K$2+L837*$L$2)*$M$2/(1+T837),0),ROUNDUP((M837+N837*$K$2+O837*$L$2)/(1+T837),0))</f>
        <v>0</v>
      </c>
      <c r="S837" s="72">
        <f t="shared" ref="S837:S900" si="64">R837*H837</f>
        <v>0</v>
      </c>
      <c r="T837" s="73">
        <v>0.18</v>
      </c>
      <c r="V837" s="164"/>
    </row>
    <row r="838" spans="2:23" s="74" customFormat="1" ht="15">
      <c r="B838" s="169"/>
      <c r="C838" s="62" t="s">
        <v>396</v>
      </c>
      <c r="D838" s="62"/>
      <c r="E838" s="85"/>
      <c r="F838" s="62"/>
      <c r="G838" s="62"/>
      <c r="H838" s="62"/>
      <c r="I838" s="62"/>
      <c r="J838" s="66"/>
      <c r="K838" s="67"/>
      <c r="L838" s="68"/>
      <c r="M838" s="69"/>
      <c r="N838" s="70"/>
      <c r="O838" s="71"/>
      <c r="P838" s="72">
        <f t="shared" si="61"/>
        <v>0</v>
      </c>
      <c r="Q838" s="72">
        <f t="shared" si="62"/>
        <v>0</v>
      </c>
      <c r="R838" s="72">
        <f t="shared" si="63"/>
        <v>0</v>
      </c>
      <c r="S838" s="72">
        <f t="shared" si="64"/>
        <v>0</v>
      </c>
      <c r="T838" s="73">
        <v>0.18</v>
      </c>
      <c r="V838" s="165"/>
    </row>
    <row r="839" spans="2:23" s="74" customFormat="1" ht="30">
      <c r="B839" s="169" t="s">
        <v>1448</v>
      </c>
      <c r="C839" s="86" t="s">
        <v>1708</v>
      </c>
      <c r="D839" s="62" t="s">
        <v>1709</v>
      </c>
      <c r="E839" s="85" t="s">
        <v>573</v>
      </c>
      <c r="F839" s="62" t="s">
        <v>891</v>
      </c>
      <c r="G839" s="62"/>
      <c r="H839" s="62" t="s">
        <v>1862</v>
      </c>
      <c r="I839" s="62" t="s">
        <v>1706</v>
      </c>
      <c r="J839" s="66">
        <v>3706.4</v>
      </c>
      <c r="K839" s="67"/>
      <c r="L839" s="68"/>
      <c r="M839" s="69">
        <v>4520</v>
      </c>
      <c r="N839" s="70"/>
      <c r="O839" s="71"/>
      <c r="P839" s="72">
        <f t="shared" si="61"/>
        <v>3706.4</v>
      </c>
      <c r="Q839" s="72">
        <f t="shared" si="62"/>
        <v>3706.4</v>
      </c>
      <c r="R839" s="72">
        <f t="shared" si="63"/>
        <v>3831</v>
      </c>
      <c r="S839" s="72">
        <f t="shared" si="64"/>
        <v>3831</v>
      </c>
      <c r="T839" s="73">
        <v>0.18</v>
      </c>
      <c r="U839" s="164" t="s">
        <v>287</v>
      </c>
      <c r="V839" s="164" t="s">
        <v>1710</v>
      </c>
    </row>
    <row r="840" spans="2:23" s="74" customFormat="1" ht="28.5">
      <c r="B840" s="169" t="s">
        <v>1449</v>
      </c>
      <c r="C840" s="87" t="s">
        <v>418</v>
      </c>
      <c r="D840" s="62" t="s">
        <v>685</v>
      </c>
      <c r="E840" s="85" t="s">
        <v>573</v>
      </c>
      <c r="F840" s="62" t="s">
        <v>891</v>
      </c>
      <c r="G840" s="62"/>
      <c r="H840" s="62" t="s">
        <v>1862</v>
      </c>
      <c r="I840" s="62" t="s">
        <v>1706</v>
      </c>
      <c r="J840" s="66">
        <v>237.8</v>
      </c>
      <c r="K840" s="67"/>
      <c r="L840" s="68"/>
      <c r="M840" s="69">
        <v>290</v>
      </c>
      <c r="N840" s="70"/>
      <c r="O840" s="71"/>
      <c r="P840" s="72">
        <f t="shared" si="61"/>
        <v>237.8</v>
      </c>
      <c r="Q840" s="72">
        <f t="shared" si="62"/>
        <v>237.8</v>
      </c>
      <c r="R840" s="72">
        <f t="shared" si="63"/>
        <v>246</v>
      </c>
      <c r="S840" s="72">
        <f t="shared" si="64"/>
        <v>246</v>
      </c>
      <c r="T840" s="73">
        <v>0.18</v>
      </c>
      <c r="U840" s="164" t="s">
        <v>287</v>
      </c>
      <c r="V840" s="165"/>
    </row>
    <row r="841" spans="2:23" s="74" customFormat="1" ht="28.5">
      <c r="B841" s="169" t="s">
        <v>1450</v>
      </c>
      <c r="C841" s="87" t="s">
        <v>420</v>
      </c>
      <c r="D841" s="62" t="s">
        <v>56</v>
      </c>
      <c r="E841" s="85" t="s">
        <v>573</v>
      </c>
      <c r="F841" s="62" t="s">
        <v>891</v>
      </c>
      <c r="G841" s="62"/>
      <c r="H841" s="62" t="s">
        <v>1862</v>
      </c>
      <c r="I841" s="62" t="s">
        <v>1706</v>
      </c>
      <c r="J841" s="66">
        <v>1746.6</v>
      </c>
      <c r="K841" s="67"/>
      <c r="L841" s="68"/>
      <c r="M841" s="69">
        <v>2130</v>
      </c>
      <c r="N841" s="70"/>
      <c r="O841" s="71"/>
      <c r="P841" s="72">
        <f t="shared" si="61"/>
        <v>1746.6</v>
      </c>
      <c r="Q841" s="72">
        <f t="shared" si="62"/>
        <v>1746.6</v>
      </c>
      <c r="R841" s="72">
        <f t="shared" si="63"/>
        <v>1806</v>
      </c>
      <c r="S841" s="72">
        <f t="shared" si="64"/>
        <v>1806</v>
      </c>
      <c r="T841" s="73">
        <v>0.18</v>
      </c>
      <c r="U841" s="164" t="s">
        <v>287</v>
      </c>
      <c r="V841" s="165"/>
    </row>
    <row r="842" spans="2:23" s="74" customFormat="1" ht="28.5">
      <c r="B842" s="169" t="s">
        <v>1451</v>
      </c>
      <c r="C842" s="87" t="s">
        <v>423</v>
      </c>
      <c r="D842" s="62" t="s">
        <v>424</v>
      </c>
      <c r="E842" s="85" t="s">
        <v>573</v>
      </c>
      <c r="F842" s="62" t="s">
        <v>891</v>
      </c>
      <c r="G842" s="62"/>
      <c r="H842" s="62" t="s">
        <v>1862</v>
      </c>
      <c r="I842" s="62" t="s">
        <v>1706</v>
      </c>
      <c r="J842" s="66">
        <v>237.8</v>
      </c>
      <c r="K842" s="67"/>
      <c r="L842" s="68"/>
      <c r="M842" s="69">
        <v>290</v>
      </c>
      <c r="N842" s="70"/>
      <c r="O842" s="71"/>
      <c r="P842" s="72">
        <f t="shared" si="61"/>
        <v>237.8</v>
      </c>
      <c r="Q842" s="72">
        <f t="shared" si="62"/>
        <v>237.8</v>
      </c>
      <c r="R842" s="72">
        <f t="shared" si="63"/>
        <v>246</v>
      </c>
      <c r="S842" s="72">
        <f t="shared" si="64"/>
        <v>246</v>
      </c>
      <c r="T842" s="73">
        <v>0.18</v>
      </c>
      <c r="U842" s="164" t="s">
        <v>287</v>
      </c>
      <c r="V842" s="164"/>
    </row>
    <row r="843" spans="2:23" s="74" customFormat="1" ht="45">
      <c r="B843" s="169" t="s">
        <v>1452</v>
      </c>
      <c r="C843" s="86" t="s">
        <v>425</v>
      </c>
      <c r="D843" s="85" t="s">
        <v>426</v>
      </c>
      <c r="E843" s="85" t="s">
        <v>583</v>
      </c>
      <c r="F843" s="62" t="s">
        <v>891</v>
      </c>
      <c r="G843" s="62"/>
      <c r="H843" s="62" t="s">
        <v>1862</v>
      </c>
      <c r="I843" s="85" t="s">
        <v>583</v>
      </c>
      <c r="J843" s="66"/>
      <c r="K843" s="67">
        <v>648</v>
      </c>
      <c r="L843" s="68"/>
      <c r="M843" s="69"/>
      <c r="N843" s="70">
        <v>810</v>
      </c>
      <c r="O843" s="71"/>
      <c r="P843" s="72">
        <f t="shared" si="61"/>
        <v>44064</v>
      </c>
      <c r="Q843" s="72">
        <f t="shared" si="62"/>
        <v>44064</v>
      </c>
      <c r="R843" s="72">
        <f t="shared" si="63"/>
        <v>46678</v>
      </c>
      <c r="S843" s="72">
        <f t="shared" si="64"/>
        <v>46678</v>
      </c>
      <c r="T843" s="73">
        <v>0.18</v>
      </c>
      <c r="U843" s="74" t="s">
        <v>286</v>
      </c>
      <c r="V843" s="164"/>
    </row>
    <row r="844" spans="2:23" s="74" customFormat="1" ht="15">
      <c r="B844" s="169" t="s">
        <v>1453</v>
      </c>
      <c r="C844" s="86" t="s">
        <v>428</v>
      </c>
      <c r="D844" s="62" t="s">
        <v>81</v>
      </c>
      <c r="E844" s="85" t="s">
        <v>583</v>
      </c>
      <c r="F844" s="62" t="s">
        <v>891</v>
      </c>
      <c r="G844" s="62"/>
      <c r="H844" s="62" t="s">
        <v>1901</v>
      </c>
      <c r="I844" s="85" t="s">
        <v>583</v>
      </c>
      <c r="J844" s="66"/>
      <c r="K844" s="67">
        <f>N844*0.8</f>
        <v>28.8</v>
      </c>
      <c r="L844" s="68"/>
      <c r="M844" s="69"/>
      <c r="N844" s="70">
        <v>36</v>
      </c>
      <c r="O844" s="71"/>
      <c r="P844" s="72">
        <f t="shared" si="61"/>
        <v>1958.4</v>
      </c>
      <c r="Q844" s="72">
        <f t="shared" si="62"/>
        <v>3916.8</v>
      </c>
      <c r="R844" s="72">
        <f t="shared" si="63"/>
        <v>2075</v>
      </c>
      <c r="S844" s="72">
        <f t="shared" si="64"/>
        <v>4150</v>
      </c>
      <c r="T844" s="73">
        <v>0.18</v>
      </c>
      <c r="U844" s="74" t="s">
        <v>286</v>
      </c>
      <c r="V844" s="164"/>
    </row>
    <row r="845" spans="2:23" s="74" customFormat="1" ht="42.75">
      <c r="B845" s="169" t="s">
        <v>1454</v>
      </c>
      <c r="C845" s="87" t="s">
        <v>430</v>
      </c>
      <c r="D845" s="62" t="s">
        <v>431</v>
      </c>
      <c r="E845" s="85" t="s">
        <v>583</v>
      </c>
      <c r="F845" s="62" t="s">
        <v>891</v>
      </c>
      <c r="G845" s="62"/>
      <c r="H845" s="62" t="s">
        <v>1862</v>
      </c>
      <c r="I845" s="85" t="s">
        <v>583</v>
      </c>
      <c r="J845" s="66"/>
      <c r="K845" s="67">
        <f>N845*0.8</f>
        <v>368</v>
      </c>
      <c r="L845" s="68"/>
      <c r="M845" s="69"/>
      <c r="N845" s="70">
        <v>460</v>
      </c>
      <c r="O845" s="71"/>
      <c r="P845" s="72">
        <f t="shared" si="61"/>
        <v>25024</v>
      </c>
      <c r="Q845" s="72">
        <f t="shared" si="62"/>
        <v>25024</v>
      </c>
      <c r="R845" s="72">
        <f t="shared" si="63"/>
        <v>26509</v>
      </c>
      <c r="S845" s="72">
        <f t="shared" si="64"/>
        <v>26509</v>
      </c>
      <c r="T845" s="73">
        <v>0.18</v>
      </c>
      <c r="U845" s="74" t="s">
        <v>286</v>
      </c>
      <c r="V845" s="164"/>
    </row>
    <row r="846" spans="2:23" s="74" customFormat="1" ht="42.75">
      <c r="B846" s="169" t="s">
        <v>1455</v>
      </c>
      <c r="C846" s="87" t="s">
        <v>433</v>
      </c>
      <c r="D846" s="62" t="s">
        <v>434</v>
      </c>
      <c r="E846" s="85" t="s">
        <v>583</v>
      </c>
      <c r="F846" s="62" t="s">
        <v>891</v>
      </c>
      <c r="G846" s="62"/>
      <c r="H846" s="62" t="s">
        <v>1862</v>
      </c>
      <c r="I846" s="85" t="s">
        <v>583</v>
      </c>
      <c r="J846" s="66"/>
      <c r="K846" s="67">
        <v>148</v>
      </c>
      <c r="L846" s="68"/>
      <c r="M846" s="69"/>
      <c r="N846" s="70">
        <v>185</v>
      </c>
      <c r="O846" s="71"/>
      <c r="P846" s="72">
        <f t="shared" si="61"/>
        <v>10064</v>
      </c>
      <c r="Q846" s="72">
        <f t="shared" si="62"/>
        <v>10064</v>
      </c>
      <c r="R846" s="72">
        <f t="shared" si="63"/>
        <v>10662</v>
      </c>
      <c r="S846" s="72">
        <f t="shared" si="64"/>
        <v>10662</v>
      </c>
      <c r="T846" s="73">
        <v>0.18</v>
      </c>
      <c r="U846" s="74" t="s">
        <v>286</v>
      </c>
      <c r="V846" s="164"/>
    </row>
    <row r="847" spans="2:23" s="74" customFormat="1" ht="15">
      <c r="B847" s="169"/>
      <c r="C847" s="62" t="s">
        <v>410</v>
      </c>
      <c r="D847" s="62"/>
      <c r="E847" s="85"/>
      <c r="F847" s="62"/>
      <c r="G847" s="62"/>
      <c r="H847" s="62"/>
      <c r="I847" s="62"/>
      <c r="J847" s="66"/>
      <c r="K847" s="67"/>
      <c r="L847" s="68"/>
      <c r="M847" s="69"/>
      <c r="N847" s="70"/>
      <c r="O847" s="71"/>
      <c r="P847" s="72">
        <f t="shared" si="61"/>
        <v>0</v>
      </c>
      <c r="Q847" s="72">
        <f t="shared" si="62"/>
        <v>0</v>
      </c>
      <c r="R847" s="72">
        <f t="shared" si="63"/>
        <v>0</v>
      </c>
      <c r="S847" s="72">
        <f t="shared" si="64"/>
        <v>0</v>
      </c>
      <c r="T847" s="73">
        <v>0.18</v>
      </c>
      <c r="V847" s="164"/>
      <c r="W847" s="74">
        <v>551</v>
      </c>
    </row>
    <row r="848" spans="2:23" s="74" customFormat="1" ht="15">
      <c r="B848" s="169"/>
      <c r="C848" s="62" t="s">
        <v>396</v>
      </c>
      <c r="D848" s="62"/>
      <c r="E848" s="85"/>
      <c r="F848" s="62"/>
      <c r="G848" s="62"/>
      <c r="H848" s="62"/>
      <c r="I848" s="85"/>
      <c r="J848" s="66"/>
      <c r="K848" s="67"/>
      <c r="L848" s="68"/>
      <c r="M848" s="69"/>
      <c r="N848" s="70"/>
      <c r="O848" s="71"/>
      <c r="P848" s="72">
        <f t="shared" si="61"/>
        <v>0</v>
      </c>
      <c r="Q848" s="72">
        <f t="shared" si="62"/>
        <v>0</v>
      </c>
      <c r="R848" s="72">
        <f t="shared" si="63"/>
        <v>0</v>
      </c>
      <c r="S848" s="72">
        <f t="shared" si="64"/>
        <v>0</v>
      </c>
      <c r="T848" s="73">
        <v>0.18</v>
      </c>
      <c r="V848" s="164"/>
    </row>
    <row r="849" spans="2:22" s="74" customFormat="1" ht="30">
      <c r="B849" s="169" t="s">
        <v>1448</v>
      </c>
      <c r="C849" s="86" t="s">
        <v>1708</v>
      </c>
      <c r="D849" s="62" t="s">
        <v>1709</v>
      </c>
      <c r="E849" s="85" t="s">
        <v>573</v>
      </c>
      <c r="F849" s="62" t="s">
        <v>891</v>
      </c>
      <c r="G849" s="62"/>
      <c r="H849" s="62" t="s">
        <v>1862</v>
      </c>
      <c r="I849" s="62" t="s">
        <v>1706</v>
      </c>
      <c r="J849" s="66">
        <v>3706.4</v>
      </c>
      <c r="K849" s="67"/>
      <c r="L849" s="68"/>
      <c r="M849" s="69">
        <v>4520</v>
      </c>
      <c r="N849" s="70"/>
      <c r="O849" s="71"/>
      <c r="P849" s="72">
        <f t="shared" si="61"/>
        <v>3706.4</v>
      </c>
      <c r="Q849" s="72">
        <f t="shared" si="62"/>
        <v>3706.4</v>
      </c>
      <c r="R849" s="72">
        <f t="shared" si="63"/>
        <v>3831</v>
      </c>
      <c r="S849" s="72">
        <f t="shared" si="64"/>
        <v>3831</v>
      </c>
      <c r="T849" s="73">
        <v>0.18</v>
      </c>
      <c r="U849" s="164" t="s">
        <v>287</v>
      </c>
      <c r="V849" s="164" t="s">
        <v>1710</v>
      </c>
    </row>
    <row r="850" spans="2:22" s="74" customFormat="1" ht="28.5">
      <c r="B850" s="169" t="s">
        <v>1449</v>
      </c>
      <c r="C850" s="87" t="s">
        <v>418</v>
      </c>
      <c r="D850" s="62" t="s">
        <v>685</v>
      </c>
      <c r="E850" s="85" t="s">
        <v>573</v>
      </c>
      <c r="F850" s="62" t="s">
        <v>891</v>
      </c>
      <c r="G850" s="62"/>
      <c r="H850" s="62" t="s">
        <v>1862</v>
      </c>
      <c r="I850" s="62" t="s">
        <v>1706</v>
      </c>
      <c r="J850" s="66">
        <v>237.8</v>
      </c>
      <c r="K850" s="67"/>
      <c r="L850" s="68"/>
      <c r="M850" s="69">
        <v>290</v>
      </c>
      <c r="N850" s="70"/>
      <c r="O850" s="71"/>
      <c r="P850" s="72">
        <f t="shared" si="61"/>
        <v>237.8</v>
      </c>
      <c r="Q850" s="72">
        <f t="shared" si="62"/>
        <v>237.8</v>
      </c>
      <c r="R850" s="72">
        <f t="shared" si="63"/>
        <v>246</v>
      </c>
      <c r="S850" s="72">
        <f t="shared" si="64"/>
        <v>246</v>
      </c>
      <c r="T850" s="73">
        <v>0.18</v>
      </c>
      <c r="U850" s="164" t="s">
        <v>287</v>
      </c>
      <c r="V850" s="165"/>
    </row>
    <row r="851" spans="2:22" s="74" customFormat="1" ht="28.5">
      <c r="B851" s="169" t="s">
        <v>1450</v>
      </c>
      <c r="C851" s="87" t="s">
        <v>420</v>
      </c>
      <c r="D851" s="62" t="s">
        <v>56</v>
      </c>
      <c r="E851" s="85" t="s">
        <v>573</v>
      </c>
      <c r="F851" s="62" t="s">
        <v>891</v>
      </c>
      <c r="G851" s="62"/>
      <c r="H851" s="62" t="s">
        <v>1862</v>
      </c>
      <c r="I851" s="62" t="s">
        <v>1706</v>
      </c>
      <c r="J851" s="66">
        <v>1746.6</v>
      </c>
      <c r="K851" s="67"/>
      <c r="L851" s="68"/>
      <c r="M851" s="69">
        <v>2130</v>
      </c>
      <c r="N851" s="70"/>
      <c r="O851" s="71"/>
      <c r="P851" s="72">
        <f t="shared" si="61"/>
        <v>1746.6</v>
      </c>
      <c r="Q851" s="72">
        <f t="shared" si="62"/>
        <v>1746.6</v>
      </c>
      <c r="R851" s="72">
        <f t="shared" si="63"/>
        <v>1806</v>
      </c>
      <c r="S851" s="72">
        <f t="shared" si="64"/>
        <v>1806</v>
      </c>
      <c r="T851" s="73">
        <v>0.18</v>
      </c>
      <c r="U851" s="164" t="s">
        <v>287</v>
      </c>
      <c r="V851" s="164"/>
    </row>
    <row r="852" spans="2:22" s="74" customFormat="1" ht="28.5">
      <c r="B852" s="169" t="s">
        <v>1451</v>
      </c>
      <c r="C852" s="87" t="s">
        <v>423</v>
      </c>
      <c r="D852" s="62" t="s">
        <v>424</v>
      </c>
      <c r="E852" s="85" t="s">
        <v>573</v>
      </c>
      <c r="F852" s="62" t="s">
        <v>891</v>
      </c>
      <c r="G852" s="62"/>
      <c r="H852" s="62" t="s">
        <v>1862</v>
      </c>
      <c r="I852" s="62" t="s">
        <v>1706</v>
      </c>
      <c r="J852" s="66">
        <v>237.8</v>
      </c>
      <c r="K852" s="67"/>
      <c r="L852" s="68"/>
      <c r="M852" s="69">
        <v>290</v>
      </c>
      <c r="N852" s="70"/>
      <c r="O852" s="71"/>
      <c r="P852" s="72">
        <f t="shared" si="61"/>
        <v>237.8</v>
      </c>
      <c r="Q852" s="72">
        <f t="shared" si="62"/>
        <v>237.8</v>
      </c>
      <c r="R852" s="72">
        <f t="shared" si="63"/>
        <v>246</v>
      </c>
      <c r="S852" s="72">
        <f t="shared" si="64"/>
        <v>246</v>
      </c>
      <c r="T852" s="73">
        <v>0.18</v>
      </c>
      <c r="U852" s="164" t="s">
        <v>287</v>
      </c>
      <c r="V852" s="164"/>
    </row>
    <row r="853" spans="2:22" s="74" customFormat="1" ht="42.75">
      <c r="B853" s="169" t="s">
        <v>1452</v>
      </c>
      <c r="C853" s="87" t="s">
        <v>425</v>
      </c>
      <c r="D853" s="62" t="s">
        <v>426</v>
      </c>
      <c r="E853" s="85" t="s">
        <v>583</v>
      </c>
      <c r="F853" s="62" t="s">
        <v>891</v>
      </c>
      <c r="G853" s="62"/>
      <c r="H853" s="62" t="s">
        <v>1862</v>
      </c>
      <c r="I853" s="85" t="s">
        <v>583</v>
      </c>
      <c r="J853" s="66"/>
      <c r="K853" s="67">
        <v>648</v>
      </c>
      <c r="L853" s="68"/>
      <c r="M853" s="69"/>
      <c r="N853" s="70">
        <v>810</v>
      </c>
      <c r="O853" s="71"/>
      <c r="P853" s="72">
        <f t="shared" si="61"/>
        <v>44064</v>
      </c>
      <c r="Q853" s="72">
        <f t="shared" si="62"/>
        <v>44064</v>
      </c>
      <c r="R853" s="72">
        <f t="shared" si="63"/>
        <v>46678</v>
      </c>
      <c r="S853" s="72">
        <f t="shared" si="64"/>
        <v>46678</v>
      </c>
      <c r="T853" s="73">
        <v>0.18</v>
      </c>
      <c r="U853" s="74" t="s">
        <v>286</v>
      </c>
      <c r="V853" s="164"/>
    </row>
    <row r="854" spans="2:22" s="74" customFormat="1" ht="15">
      <c r="B854" s="169" t="s">
        <v>1453</v>
      </c>
      <c r="C854" s="87" t="s">
        <v>428</v>
      </c>
      <c r="D854" s="62" t="s">
        <v>81</v>
      </c>
      <c r="E854" s="85" t="s">
        <v>583</v>
      </c>
      <c r="F854" s="62" t="s">
        <v>891</v>
      </c>
      <c r="G854" s="62"/>
      <c r="H854" s="62" t="s">
        <v>1901</v>
      </c>
      <c r="I854" s="85" t="s">
        <v>583</v>
      </c>
      <c r="J854" s="66"/>
      <c r="K854" s="67">
        <f>N854*0.8</f>
        <v>28.8</v>
      </c>
      <c r="L854" s="68"/>
      <c r="M854" s="69"/>
      <c r="N854" s="70">
        <v>36</v>
      </c>
      <c r="O854" s="71"/>
      <c r="P854" s="72">
        <f t="shared" si="61"/>
        <v>1958.4</v>
      </c>
      <c r="Q854" s="72">
        <f t="shared" si="62"/>
        <v>3916.8</v>
      </c>
      <c r="R854" s="72">
        <f t="shared" si="63"/>
        <v>2075</v>
      </c>
      <c r="S854" s="72">
        <f t="shared" si="64"/>
        <v>4150</v>
      </c>
      <c r="T854" s="73">
        <v>0.18</v>
      </c>
      <c r="U854" s="74" t="s">
        <v>286</v>
      </c>
      <c r="V854" s="164"/>
    </row>
    <row r="855" spans="2:22" s="74" customFormat="1" ht="42.75">
      <c r="B855" s="169" t="s">
        <v>1454</v>
      </c>
      <c r="C855" s="87" t="s">
        <v>430</v>
      </c>
      <c r="D855" s="62" t="s">
        <v>431</v>
      </c>
      <c r="E855" s="85" t="s">
        <v>583</v>
      </c>
      <c r="F855" s="62" t="s">
        <v>891</v>
      </c>
      <c r="G855" s="62"/>
      <c r="H855" s="62" t="s">
        <v>1862</v>
      </c>
      <c r="I855" s="85" t="s">
        <v>583</v>
      </c>
      <c r="J855" s="66"/>
      <c r="K855" s="67">
        <f>N855*0.8</f>
        <v>368</v>
      </c>
      <c r="L855" s="68"/>
      <c r="M855" s="69"/>
      <c r="N855" s="70">
        <v>460</v>
      </c>
      <c r="O855" s="71"/>
      <c r="P855" s="72">
        <f t="shared" si="61"/>
        <v>25024</v>
      </c>
      <c r="Q855" s="72">
        <f t="shared" si="62"/>
        <v>25024</v>
      </c>
      <c r="R855" s="72">
        <f t="shared" si="63"/>
        <v>26509</v>
      </c>
      <c r="S855" s="72">
        <f t="shared" si="64"/>
        <v>26509</v>
      </c>
      <c r="T855" s="73">
        <v>0.18</v>
      </c>
      <c r="U855" s="74" t="s">
        <v>286</v>
      </c>
      <c r="V855" s="164"/>
    </row>
    <row r="856" spans="2:22" s="74" customFormat="1" ht="42.75">
      <c r="B856" s="169" t="s">
        <v>1455</v>
      </c>
      <c r="C856" s="87" t="s">
        <v>433</v>
      </c>
      <c r="D856" s="62" t="s">
        <v>434</v>
      </c>
      <c r="E856" s="85" t="s">
        <v>583</v>
      </c>
      <c r="F856" s="62" t="s">
        <v>891</v>
      </c>
      <c r="G856" s="62"/>
      <c r="H856" s="62" t="s">
        <v>1862</v>
      </c>
      <c r="I856" s="85" t="s">
        <v>583</v>
      </c>
      <c r="J856" s="66"/>
      <c r="K856" s="67">
        <v>148</v>
      </c>
      <c r="L856" s="68"/>
      <c r="M856" s="69"/>
      <c r="N856" s="70">
        <v>185</v>
      </c>
      <c r="O856" s="71"/>
      <c r="P856" s="72">
        <f t="shared" si="61"/>
        <v>10064</v>
      </c>
      <c r="Q856" s="72">
        <f t="shared" si="62"/>
        <v>10064</v>
      </c>
      <c r="R856" s="72">
        <f t="shared" si="63"/>
        <v>10662</v>
      </c>
      <c r="S856" s="72">
        <f t="shared" si="64"/>
        <v>10662</v>
      </c>
      <c r="T856" s="73">
        <v>0.18</v>
      </c>
      <c r="U856" s="74" t="s">
        <v>286</v>
      </c>
      <c r="V856" s="164"/>
    </row>
    <row r="857" spans="2:22" s="74" customFormat="1" ht="15">
      <c r="B857" s="168"/>
      <c r="C857" s="85" t="s">
        <v>411</v>
      </c>
      <c r="D857" s="62"/>
      <c r="E857" s="85"/>
      <c r="F857" s="85"/>
      <c r="G857" s="85"/>
      <c r="H857" s="85"/>
      <c r="I857" s="62"/>
      <c r="J857" s="66"/>
      <c r="K857" s="67"/>
      <c r="L857" s="68"/>
      <c r="M857" s="69"/>
      <c r="N857" s="70"/>
      <c r="O857" s="71"/>
      <c r="P857" s="72">
        <f t="shared" si="61"/>
        <v>0</v>
      </c>
      <c r="Q857" s="72">
        <f t="shared" si="62"/>
        <v>0</v>
      </c>
      <c r="R857" s="72">
        <f t="shared" si="63"/>
        <v>0</v>
      </c>
      <c r="S857" s="72">
        <f t="shared" si="64"/>
        <v>0</v>
      </c>
      <c r="T857" s="73">
        <v>0.18</v>
      </c>
      <c r="V857" s="164"/>
    </row>
    <row r="858" spans="2:22" s="74" customFormat="1" ht="15">
      <c r="B858" s="169"/>
      <c r="C858" s="62" t="s">
        <v>396</v>
      </c>
      <c r="D858" s="62"/>
      <c r="E858" s="85"/>
      <c r="F858" s="62"/>
      <c r="G858" s="62"/>
      <c r="H858" s="62"/>
      <c r="I858" s="62"/>
      <c r="J858" s="66"/>
      <c r="K858" s="67"/>
      <c r="L858" s="68"/>
      <c r="M858" s="69"/>
      <c r="N858" s="70"/>
      <c r="O858" s="71"/>
      <c r="P858" s="72">
        <f t="shared" si="61"/>
        <v>0</v>
      </c>
      <c r="Q858" s="72">
        <f t="shared" si="62"/>
        <v>0</v>
      </c>
      <c r="R858" s="72">
        <f t="shared" si="63"/>
        <v>0</v>
      </c>
      <c r="S858" s="72">
        <f t="shared" si="64"/>
        <v>0</v>
      </c>
      <c r="T858" s="73">
        <v>0.18</v>
      </c>
      <c r="V858" s="164"/>
    </row>
    <row r="859" spans="2:22" s="74" customFormat="1" ht="30">
      <c r="B859" s="169" t="s">
        <v>1448</v>
      </c>
      <c r="C859" s="86" t="s">
        <v>1708</v>
      </c>
      <c r="D859" s="62" t="s">
        <v>1709</v>
      </c>
      <c r="E859" s="85" t="s">
        <v>573</v>
      </c>
      <c r="F859" s="62" t="s">
        <v>891</v>
      </c>
      <c r="G859" s="62"/>
      <c r="H859" s="62" t="s">
        <v>1862</v>
      </c>
      <c r="I859" s="62" t="s">
        <v>1706</v>
      </c>
      <c r="J859" s="66">
        <v>3706.4</v>
      </c>
      <c r="K859" s="67"/>
      <c r="L859" s="68"/>
      <c r="M859" s="69">
        <v>4520</v>
      </c>
      <c r="N859" s="70"/>
      <c r="O859" s="71"/>
      <c r="P859" s="72">
        <f t="shared" si="61"/>
        <v>3706.4</v>
      </c>
      <c r="Q859" s="72">
        <f t="shared" si="62"/>
        <v>3706.4</v>
      </c>
      <c r="R859" s="72">
        <f t="shared" si="63"/>
        <v>3831</v>
      </c>
      <c r="S859" s="72">
        <f t="shared" si="64"/>
        <v>3831</v>
      </c>
      <c r="T859" s="73">
        <v>0.18</v>
      </c>
      <c r="U859" s="164" t="s">
        <v>287</v>
      </c>
      <c r="V859" s="164" t="s">
        <v>1710</v>
      </c>
    </row>
    <row r="860" spans="2:22" s="74" customFormat="1" ht="28.5">
      <c r="B860" s="169" t="s">
        <v>1449</v>
      </c>
      <c r="C860" s="87" t="s">
        <v>418</v>
      </c>
      <c r="D860" s="62" t="s">
        <v>685</v>
      </c>
      <c r="E860" s="85" t="s">
        <v>573</v>
      </c>
      <c r="F860" s="62" t="s">
        <v>891</v>
      </c>
      <c r="G860" s="62"/>
      <c r="H860" s="62" t="s">
        <v>1862</v>
      </c>
      <c r="I860" s="62" t="s">
        <v>1706</v>
      </c>
      <c r="J860" s="66">
        <v>237.8</v>
      </c>
      <c r="K860" s="67"/>
      <c r="L860" s="68"/>
      <c r="M860" s="69">
        <v>290</v>
      </c>
      <c r="N860" s="70"/>
      <c r="O860" s="71"/>
      <c r="P860" s="72">
        <f t="shared" si="61"/>
        <v>237.8</v>
      </c>
      <c r="Q860" s="72">
        <f t="shared" si="62"/>
        <v>237.8</v>
      </c>
      <c r="R860" s="72">
        <f t="shared" si="63"/>
        <v>246</v>
      </c>
      <c r="S860" s="72">
        <f t="shared" si="64"/>
        <v>246</v>
      </c>
      <c r="T860" s="73">
        <v>0.18</v>
      </c>
      <c r="U860" s="164" t="s">
        <v>287</v>
      </c>
      <c r="V860" s="164"/>
    </row>
    <row r="861" spans="2:22" s="74" customFormat="1" ht="28.5">
      <c r="B861" s="169" t="s">
        <v>1450</v>
      </c>
      <c r="C861" s="87" t="s">
        <v>420</v>
      </c>
      <c r="D861" s="62" t="s">
        <v>56</v>
      </c>
      <c r="E861" s="85" t="s">
        <v>573</v>
      </c>
      <c r="F861" s="62" t="s">
        <v>891</v>
      </c>
      <c r="G861" s="62"/>
      <c r="H861" s="62" t="s">
        <v>1862</v>
      </c>
      <c r="I861" s="62" t="s">
        <v>1706</v>
      </c>
      <c r="J861" s="66">
        <v>1746.6</v>
      </c>
      <c r="K861" s="67"/>
      <c r="L861" s="68"/>
      <c r="M861" s="69">
        <v>2130</v>
      </c>
      <c r="N861" s="70"/>
      <c r="O861" s="71"/>
      <c r="P861" s="72">
        <f t="shared" si="61"/>
        <v>1746.6</v>
      </c>
      <c r="Q861" s="72">
        <f t="shared" si="62"/>
        <v>1746.6</v>
      </c>
      <c r="R861" s="72">
        <f t="shared" si="63"/>
        <v>1806</v>
      </c>
      <c r="S861" s="72">
        <f t="shared" si="64"/>
        <v>1806</v>
      </c>
      <c r="T861" s="73">
        <v>0.18</v>
      </c>
      <c r="U861" s="164" t="s">
        <v>287</v>
      </c>
      <c r="V861" s="165"/>
    </row>
    <row r="862" spans="2:22" s="74" customFormat="1" ht="28.5">
      <c r="B862" s="169" t="s">
        <v>1451</v>
      </c>
      <c r="C862" s="87" t="s">
        <v>423</v>
      </c>
      <c r="D862" s="62" t="s">
        <v>424</v>
      </c>
      <c r="E862" s="85" t="s">
        <v>573</v>
      </c>
      <c r="F862" s="62" t="s">
        <v>891</v>
      </c>
      <c r="G862" s="62"/>
      <c r="H862" s="62" t="s">
        <v>1862</v>
      </c>
      <c r="I862" s="62" t="s">
        <v>1706</v>
      </c>
      <c r="J862" s="66">
        <v>237.8</v>
      </c>
      <c r="K862" s="67"/>
      <c r="L862" s="68"/>
      <c r="M862" s="69">
        <v>290</v>
      </c>
      <c r="N862" s="70"/>
      <c r="O862" s="71"/>
      <c r="P862" s="72">
        <f t="shared" si="61"/>
        <v>237.8</v>
      </c>
      <c r="Q862" s="72">
        <f t="shared" si="62"/>
        <v>237.8</v>
      </c>
      <c r="R862" s="72">
        <f t="shared" si="63"/>
        <v>246</v>
      </c>
      <c r="S862" s="72">
        <f t="shared" si="64"/>
        <v>246</v>
      </c>
      <c r="T862" s="73">
        <v>0.18</v>
      </c>
      <c r="U862" s="164" t="s">
        <v>287</v>
      </c>
      <c r="V862" s="164"/>
    </row>
    <row r="863" spans="2:22" s="74" customFormat="1" ht="42.75">
      <c r="B863" s="169" t="s">
        <v>1452</v>
      </c>
      <c r="C863" s="87" t="s">
        <v>425</v>
      </c>
      <c r="D863" s="62" t="s">
        <v>426</v>
      </c>
      <c r="E863" s="85" t="s">
        <v>583</v>
      </c>
      <c r="F863" s="62" t="s">
        <v>891</v>
      </c>
      <c r="G863" s="62"/>
      <c r="H863" s="62" t="s">
        <v>1862</v>
      </c>
      <c r="I863" s="85" t="s">
        <v>583</v>
      </c>
      <c r="J863" s="66"/>
      <c r="K863" s="67">
        <v>648</v>
      </c>
      <c r="L863" s="68"/>
      <c r="M863" s="69"/>
      <c r="N863" s="70">
        <v>810</v>
      </c>
      <c r="O863" s="71"/>
      <c r="P863" s="72">
        <f t="shared" si="61"/>
        <v>44064</v>
      </c>
      <c r="Q863" s="72">
        <f t="shared" si="62"/>
        <v>44064</v>
      </c>
      <c r="R863" s="72">
        <f t="shared" si="63"/>
        <v>46678</v>
      </c>
      <c r="S863" s="72">
        <f t="shared" si="64"/>
        <v>46678</v>
      </c>
      <c r="T863" s="73">
        <v>0.18</v>
      </c>
      <c r="U863" s="74" t="s">
        <v>286</v>
      </c>
      <c r="V863" s="165"/>
    </row>
    <row r="864" spans="2:22" s="74" customFormat="1" ht="15">
      <c r="B864" s="169" t="s">
        <v>1453</v>
      </c>
      <c r="C864" s="87" t="s">
        <v>428</v>
      </c>
      <c r="D864" s="62" t="s">
        <v>81</v>
      </c>
      <c r="E864" s="85" t="s">
        <v>583</v>
      </c>
      <c r="F864" s="62" t="s">
        <v>891</v>
      </c>
      <c r="G864" s="62"/>
      <c r="H864" s="62" t="s">
        <v>1901</v>
      </c>
      <c r="I864" s="85" t="s">
        <v>583</v>
      </c>
      <c r="J864" s="66"/>
      <c r="K864" s="67">
        <f>N864*0.8</f>
        <v>28.8</v>
      </c>
      <c r="L864" s="68"/>
      <c r="M864" s="69"/>
      <c r="N864" s="70">
        <v>36</v>
      </c>
      <c r="O864" s="71"/>
      <c r="P864" s="72">
        <f t="shared" si="61"/>
        <v>1958.4</v>
      </c>
      <c r="Q864" s="72">
        <f t="shared" si="62"/>
        <v>3916.8</v>
      </c>
      <c r="R864" s="72">
        <f t="shared" si="63"/>
        <v>2075</v>
      </c>
      <c r="S864" s="72">
        <f t="shared" si="64"/>
        <v>4150</v>
      </c>
      <c r="T864" s="73">
        <v>0.18</v>
      </c>
      <c r="U864" s="74" t="s">
        <v>286</v>
      </c>
      <c r="V864" s="165"/>
    </row>
    <row r="865" spans="2:23" s="74" customFormat="1" ht="42.75">
      <c r="B865" s="169" t="s">
        <v>1454</v>
      </c>
      <c r="C865" s="87" t="s">
        <v>430</v>
      </c>
      <c r="D865" s="62" t="s">
        <v>431</v>
      </c>
      <c r="E865" s="85" t="s">
        <v>583</v>
      </c>
      <c r="F865" s="62" t="s">
        <v>891</v>
      </c>
      <c r="G865" s="62"/>
      <c r="H865" s="62" t="s">
        <v>1862</v>
      </c>
      <c r="I865" s="85" t="s">
        <v>583</v>
      </c>
      <c r="J865" s="66"/>
      <c r="K865" s="67">
        <f>N865*0.8</f>
        <v>368</v>
      </c>
      <c r="L865" s="68"/>
      <c r="M865" s="69"/>
      <c r="N865" s="70">
        <v>460</v>
      </c>
      <c r="O865" s="71"/>
      <c r="P865" s="72">
        <f t="shared" si="61"/>
        <v>25024</v>
      </c>
      <c r="Q865" s="72">
        <f t="shared" si="62"/>
        <v>25024</v>
      </c>
      <c r="R865" s="72">
        <f t="shared" si="63"/>
        <v>26509</v>
      </c>
      <c r="S865" s="72">
        <f t="shared" si="64"/>
        <v>26509</v>
      </c>
      <c r="T865" s="73">
        <v>0.18</v>
      </c>
      <c r="U865" s="74" t="s">
        <v>286</v>
      </c>
      <c r="V865" s="164"/>
    </row>
    <row r="866" spans="2:23" s="74" customFormat="1" ht="45">
      <c r="B866" s="169" t="s">
        <v>1455</v>
      </c>
      <c r="C866" s="86" t="s">
        <v>433</v>
      </c>
      <c r="D866" s="85" t="s">
        <v>434</v>
      </c>
      <c r="E866" s="85" t="s">
        <v>583</v>
      </c>
      <c r="F866" s="62" t="s">
        <v>891</v>
      </c>
      <c r="G866" s="62"/>
      <c r="H866" s="62" t="s">
        <v>1862</v>
      </c>
      <c r="I866" s="85" t="s">
        <v>583</v>
      </c>
      <c r="J866" s="66"/>
      <c r="K866" s="67">
        <v>148</v>
      </c>
      <c r="L866" s="68"/>
      <c r="M866" s="69"/>
      <c r="N866" s="70">
        <v>185</v>
      </c>
      <c r="O866" s="71"/>
      <c r="P866" s="72">
        <f t="shared" si="61"/>
        <v>10064</v>
      </c>
      <c r="Q866" s="72">
        <f t="shared" si="62"/>
        <v>10064</v>
      </c>
      <c r="R866" s="72">
        <f t="shared" si="63"/>
        <v>10662</v>
      </c>
      <c r="S866" s="72">
        <f t="shared" si="64"/>
        <v>10662</v>
      </c>
      <c r="T866" s="73">
        <v>0.18</v>
      </c>
      <c r="U866" s="74" t="s">
        <v>286</v>
      </c>
      <c r="V866" s="164"/>
    </row>
    <row r="867" spans="2:23" s="74" customFormat="1" ht="15">
      <c r="B867" s="169"/>
      <c r="C867" s="85" t="s">
        <v>412</v>
      </c>
      <c r="D867" s="85"/>
      <c r="E867" s="85"/>
      <c r="F867" s="62"/>
      <c r="G867" s="62"/>
      <c r="H867" s="62"/>
      <c r="I867" s="62"/>
      <c r="J867" s="66"/>
      <c r="K867" s="67"/>
      <c r="L867" s="68"/>
      <c r="M867" s="69"/>
      <c r="N867" s="70"/>
      <c r="O867" s="71"/>
      <c r="P867" s="72">
        <f t="shared" si="61"/>
        <v>0</v>
      </c>
      <c r="Q867" s="72">
        <f t="shared" si="62"/>
        <v>0</v>
      </c>
      <c r="R867" s="72">
        <f t="shared" si="63"/>
        <v>0</v>
      </c>
      <c r="S867" s="72">
        <f t="shared" si="64"/>
        <v>0</v>
      </c>
      <c r="T867" s="73">
        <v>0.18</v>
      </c>
      <c r="V867" s="164"/>
    </row>
    <row r="868" spans="2:23" s="74" customFormat="1" ht="15">
      <c r="B868" s="169"/>
      <c r="C868" s="62" t="s">
        <v>396</v>
      </c>
      <c r="D868" s="62"/>
      <c r="E868" s="85"/>
      <c r="F868" s="62"/>
      <c r="G868" s="62"/>
      <c r="H868" s="62"/>
      <c r="I868" s="62"/>
      <c r="J868" s="66"/>
      <c r="K868" s="67"/>
      <c r="L868" s="68"/>
      <c r="M868" s="69"/>
      <c r="N868" s="70"/>
      <c r="O868" s="71"/>
      <c r="P868" s="72">
        <f t="shared" si="61"/>
        <v>0</v>
      </c>
      <c r="Q868" s="72">
        <f t="shared" si="62"/>
        <v>0</v>
      </c>
      <c r="R868" s="72">
        <f t="shared" si="63"/>
        <v>0</v>
      </c>
      <c r="S868" s="72">
        <f t="shared" si="64"/>
        <v>0</v>
      </c>
      <c r="T868" s="73">
        <v>0.18</v>
      </c>
      <c r="V868" s="164"/>
    </row>
    <row r="869" spans="2:23" s="74" customFormat="1" ht="30">
      <c r="B869" s="169" t="s">
        <v>1448</v>
      </c>
      <c r="C869" s="86" t="s">
        <v>1708</v>
      </c>
      <c r="D869" s="62" t="s">
        <v>1709</v>
      </c>
      <c r="E869" s="85" t="s">
        <v>573</v>
      </c>
      <c r="F869" s="62" t="s">
        <v>891</v>
      </c>
      <c r="G869" s="62"/>
      <c r="H869" s="62" t="s">
        <v>1862</v>
      </c>
      <c r="I869" s="62" t="s">
        <v>1706</v>
      </c>
      <c r="J869" s="66">
        <v>3706.4</v>
      </c>
      <c r="K869" s="67"/>
      <c r="L869" s="68"/>
      <c r="M869" s="69">
        <v>4520</v>
      </c>
      <c r="N869" s="70"/>
      <c r="O869" s="71"/>
      <c r="P869" s="72">
        <f t="shared" si="61"/>
        <v>3706.4</v>
      </c>
      <c r="Q869" s="72">
        <f t="shared" si="62"/>
        <v>3706.4</v>
      </c>
      <c r="R869" s="72">
        <f t="shared" si="63"/>
        <v>3831</v>
      </c>
      <c r="S869" s="72">
        <f t="shared" si="64"/>
        <v>3831</v>
      </c>
      <c r="T869" s="73">
        <v>0.18</v>
      </c>
      <c r="U869" s="164" t="s">
        <v>287</v>
      </c>
      <c r="V869" s="164" t="s">
        <v>1710</v>
      </c>
    </row>
    <row r="870" spans="2:23" s="74" customFormat="1" ht="28.5">
      <c r="B870" s="169" t="s">
        <v>1449</v>
      </c>
      <c r="C870" s="87" t="s">
        <v>418</v>
      </c>
      <c r="D870" s="62" t="s">
        <v>685</v>
      </c>
      <c r="E870" s="85" t="s">
        <v>573</v>
      </c>
      <c r="F870" s="62" t="s">
        <v>891</v>
      </c>
      <c r="G870" s="62"/>
      <c r="H870" s="62" t="s">
        <v>1862</v>
      </c>
      <c r="I870" s="62" t="s">
        <v>1706</v>
      </c>
      <c r="J870" s="66">
        <v>237.8</v>
      </c>
      <c r="K870" s="67"/>
      <c r="L870" s="68"/>
      <c r="M870" s="69">
        <v>290</v>
      </c>
      <c r="N870" s="70"/>
      <c r="O870" s="71"/>
      <c r="P870" s="72">
        <f t="shared" si="61"/>
        <v>237.8</v>
      </c>
      <c r="Q870" s="72">
        <f t="shared" si="62"/>
        <v>237.8</v>
      </c>
      <c r="R870" s="72">
        <f t="shared" si="63"/>
        <v>246</v>
      </c>
      <c r="S870" s="72">
        <f t="shared" si="64"/>
        <v>246</v>
      </c>
      <c r="T870" s="73">
        <v>0.18</v>
      </c>
      <c r="U870" s="164" t="s">
        <v>287</v>
      </c>
      <c r="V870" s="164">
        <f t="shared" ref="V870:V919" si="65">R870*1.18</f>
        <v>290.27999999999997</v>
      </c>
      <c r="W870" s="74">
        <v>551</v>
      </c>
    </row>
    <row r="871" spans="2:23" s="74" customFormat="1" ht="28.5">
      <c r="B871" s="169" t="s">
        <v>1450</v>
      </c>
      <c r="C871" s="87" t="s">
        <v>420</v>
      </c>
      <c r="D871" s="62" t="s">
        <v>56</v>
      </c>
      <c r="E871" s="85" t="s">
        <v>573</v>
      </c>
      <c r="F871" s="62" t="s">
        <v>891</v>
      </c>
      <c r="G871" s="62"/>
      <c r="H871" s="62" t="s">
        <v>1862</v>
      </c>
      <c r="I871" s="62" t="s">
        <v>1706</v>
      </c>
      <c r="J871" s="66">
        <v>1746.6</v>
      </c>
      <c r="K871" s="67"/>
      <c r="L871" s="68"/>
      <c r="M871" s="69">
        <v>2130</v>
      </c>
      <c r="N871" s="70"/>
      <c r="O871" s="71"/>
      <c r="P871" s="72">
        <f t="shared" si="61"/>
        <v>1746.6</v>
      </c>
      <c r="Q871" s="72">
        <f t="shared" si="62"/>
        <v>1746.6</v>
      </c>
      <c r="R871" s="72">
        <f t="shared" si="63"/>
        <v>1806</v>
      </c>
      <c r="S871" s="72">
        <f t="shared" si="64"/>
        <v>1806</v>
      </c>
      <c r="T871" s="73">
        <v>0.18</v>
      </c>
      <c r="U871" s="164" t="s">
        <v>287</v>
      </c>
      <c r="V871" s="164">
        <f t="shared" si="65"/>
        <v>2131.08</v>
      </c>
    </row>
    <row r="872" spans="2:23" s="74" customFormat="1" ht="28.5">
      <c r="B872" s="169" t="s">
        <v>1451</v>
      </c>
      <c r="C872" s="87" t="s">
        <v>423</v>
      </c>
      <c r="D872" s="62" t="s">
        <v>424</v>
      </c>
      <c r="E872" s="85" t="s">
        <v>573</v>
      </c>
      <c r="F872" s="62" t="s">
        <v>891</v>
      </c>
      <c r="G872" s="62"/>
      <c r="H872" s="62" t="s">
        <v>1862</v>
      </c>
      <c r="I872" s="62" t="s">
        <v>1706</v>
      </c>
      <c r="J872" s="66">
        <v>237.8</v>
      </c>
      <c r="K872" s="67"/>
      <c r="L872" s="68"/>
      <c r="M872" s="69">
        <v>290</v>
      </c>
      <c r="N872" s="70"/>
      <c r="O872" s="71"/>
      <c r="P872" s="72">
        <f t="shared" si="61"/>
        <v>237.8</v>
      </c>
      <c r="Q872" s="72">
        <f t="shared" si="62"/>
        <v>237.8</v>
      </c>
      <c r="R872" s="72">
        <f t="shared" si="63"/>
        <v>246</v>
      </c>
      <c r="S872" s="72">
        <f t="shared" si="64"/>
        <v>246</v>
      </c>
      <c r="T872" s="73">
        <v>0.18</v>
      </c>
      <c r="U872" s="164" t="s">
        <v>287</v>
      </c>
      <c r="V872" s="164">
        <f t="shared" si="65"/>
        <v>290.27999999999997</v>
      </c>
    </row>
    <row r="873" spans="2:23" s="74" customFormat="1" ht="42.75">
      <c r="B873" s="169" t="s">
        <v>1452</v>
      </c>
      <c r="C873" s="87" t="s">
        <v>425</v>
      </c>
      <c r="D873" s="62" t="s">
        <v>426</v>
      </c>
      <c r="E873" s="85" t="s">
        <v>583</v>
      </c>
      <c r="F873" s="62" t="s">
        <v>891</v>
      </c>
      <c r="G873" s="62"/>
      <c r="H873" s="62" t="s">
        <v>1862</v>
      </c>
      <c r="I873" s="85" t="s">
        <v>583</v>
      </c>
      <c r="J873" s="66"/>
      <c r="K873" s="67">
        <v>648</v>
      </c>
      <c r="L873" s="68"/>
      <c r="M873" s="69"/>
      <c r="N873" s="70">
        <v>810</v>
      </c>
      <c r="O873" s="71"/>
      <c r="P873" s="72">
        <f t="shared" si="61"/>
        <v>44064</v>
      </c>
      <c r="Q873" s="72">
        <f t="shared" si="62"/>
        <v>44064</v>
      </c>
      <c r="R873" s="72">
        <f t="shared" si="63"/>
        <v>46678</v>
      </c>
      <c r="S873" s="72">
        <f t="shared" si="64"/>
        <v>46678</v>
      </c>
      <c r="T873" s="73">
        <v>0.18</v>
      </c>
      <c r="U873" s="74" t="s">
        <v>286</v>
      </c>
      <c r="V873" s="164">
        <f t="shared" si="65"/>
        <v>55080.039999999994</v>
      </c>
    </row>
    <row r="874" spans="2:23" s="74" customFormat="1" ht="15">
      <c r="B874" s="169" t="s">
        <v>1453</v>
      </c>
      <c r="C874" s="87" t="s">
        <v>428</v>
      </c>
      <c r="D874" s="62" t="s">
        <v>81</v>
      </c>
      <c r="E874" s="85" t="s">
        <v>583</v>
      </c>
      <c r="F874" s="62" t="s">
        <v>891</v>
      </c>
      <c r="G874" s="62"/>
      <c r="H874" s="62" t="s">
        <v>1901</v>
      </c>
      <c r="I874" s="85" t="s">
        <v>583</v>
      </c>
      <c r="J874" s="66"/>
      <c r="K874" s="67">
        <f>N874*0.8</f>
        <v>28.8</v>
      </c>
      <c r="L874" s="68"/>
      <c r="M874" s="69"/>
      <c r="N874" s="70">
        <v>36</v>
      </c>
      <c r="O874" s="71"/>
      <c r="P874" s="72">
        <f t="shared" si="61"/>
        <v>1958.4</v>
      </c>
      <c r="Q874" s="72">
        <f t="shared" si="62"/>
        <v>3916.8</v>
      </c>
      <c r="R874" s="72">
        <f t="shared" si="63"/>
        <v>2075</v>
      </c>
      <c r="S874" s="72">
        <f t="shared" si="64"/>
        <v>4150</v>
      </c>
      <c r="T874" s="73">
        <v>0.18</v>
      </c>
      <c r="U874" s="74" t="s">
        <v>286</v>
      </c>
      <c r="V874" s="164">
        <f t="shared" si="65"/>
        <v>2448.5</v>
      </c>
    </row>
    <row r="875" spans="2:23" s="74" customFormat="1" ht="42.75">
      <c r="B875" s="169" t="s">
        <v>1454</v>
      </c>
      <c r="C875" s="87" t="s">
        <v>430</v>
      </c>
      <c r="D875" s="62" t="s">
        <v>431</v>
      </c>
      <c r="E875" s="85" t="s">
        <v>583</v>
      </c>
      <c r="F875" s="62" t="s">
        <v>891</v>
      </c>
      <c r="G875" s="62"/>
      <c r="H875" s="62" t="s">
        <v>1862</v>
      </c>
      <c r="I875" s="85" t="s">
        <v>583</v>
      </c>
      <c r="J875" s="66"/>
      <c r="K875" s="67">
        <f>N875*0.8</f>
        <v>368</v>
      </c>
      <c r="L875" s="68"/>
      <c r="M875" s="69"/>
      <c r="N875" s="70">
        <v>460</v>
      </c>
      <c r="O875" s="71"/>
      <c r="P875" s="72">
        <f t="shared" si="61"/>
        <v>25024</v>
      </c>
      <c r="Q875" s="72">
        <f t="shared" si="62"/>
        <v>25024</v>
      </c>
      <c r="R875" s="72">
        <f t="shared" si="63"/>
        <v>26509</v>
      </c>
      <c r="S875" s="72">
        <f t="shared" si="64"/>
        <v>26509</v>
      </c>
      <c r="T875" s="73">
        <v>0.18</v>
      </c>
      <c r="U875" s="74" t="s">
        <v>286</v>
      </c>
      <c r="V875" s="164">
        <f t="shared" si="65"/>
        <v>31280.62</v>
      </c>
    </row>
    <row r="876" spans="2:23" s="74" customFormat="1" ht="42.75">
      <c r="B876" s="169" t="s">
        <v>1455</v>
      </c>
      <c r="C876" s="87" t="s">
        <v>433</v>
      </c>
      <c r="D876" s="62" t="s">
        <v>434</v>
      </c>
      <c r="E876" s="85" t="s">
        <v>583</v>
      </c>
      <c r="F876" s="62" t="s">
        <v>891</v>
      </c>
      <c r="G876" s="62"/>
      <c r="H876" s="62" t="s">
        <v>1862</v>
      </c>
      <c r="I876" s="85" t="s">
        <v>583</v>
      </c>
      <c r="J876" s="66"/>
      <c r="K876" s="67">
        <v>148</v>
      </c>
      <c r="L876" s="68"/>
      <c r="M876" s="69"/>
      <c r="N876" s="70">
        <v>185</v>
      </c>
      <c r="O876" s="71"/>
      <c r="P876" s="72">
        <f t="shared" si="61"/>
        <v>10064</v>
      </c>
      <c r="Q876" s="72">
        <f t="shared" si="62"/>
        <v>10064</v>
      </c>
      <c r="R876" s="72">
        <f t="shared" si="63"/>
        <v>10662</v>
      </c>
      <c r="S876" s="72">
        <f t="shared" si="64"/>
        <v>10662</v>
      </c>
      <c r="T876" s="73">
        <v>0.18</v>
      </c>
      <c r="U876" s="74" t="s">
        <v>286</v>
      </c>
      <c r="V876" s="164">
        <f t="shared" si="65"/>
        <v>12581.16</v>
      </c>
    </row>
    <row r="877" spans="2:23" s="74" customFormat="1" ht="28.5">
      <c r="B877" s="169"/>
      <c r="C877" s="62" t="s">
        <v>1438</v>
      </c>
      <c r="D877" s="62"/>
      <c r="E877" s="85"/>
      <c r="F877" s="62"/>
      <c r="G877" s="62"/>
      <c r="H877" s="62"/>
      <c r="I877" s="62"/>
      <c r="J877" s="66"/>
      <c r="K877" s="67"/>
      <c r="L877" s="68"/>
      <c r="M877" s="69"/>
      <c r="N877" s="70"/>
      <c r="O877" s="71"/>
      <c r="P877" s="72">
        <f t="shared" si="61"/>
        <v>0</v>
      </c>
      <c r="Q877" s="72">
        <f t="shared" si="62"/>
        <v>0</v>
      </c>
      <c r="R877" s="72">
        <f t="shared" si="63"/>
        <v>0</v>
      </c>
      <c r="S877" s="72">
        <f t="shared" si="64"/>
        <v>0</v>
      </c>
      <c r="T877" s="73">
        <v>0.18</v>
      </c>
      <c r="U877" s="164"/>
      <c r="V877" s="164">
        <f t="shared" si="65"/>
        <v>0</v>
      </c>
    </row>
    <row r="878" spans="2:23" s="74" customFormat="1" ht="15">
      <c r="B878" s="169"/>
      <c r="C878" s="62" t="s">
        <v>1490</v>
      </c>
      <c r="D878" s="62"/>
      <c r="E878" s="85"/>
      <c r="F878" s="62"/>
      <c r="G878" s="62"/>
      <c r="H878" s="62"/>
      <c r="I878" s="62"/>
      <c r="J878" s="66"/>
      <c r="K878" s="67"/>
      <c r="L878" s="68"/>
      <c r="M878" s="69"/>
      <c r="N878" s="70"/>
      <c r="O878" s="71"/>
      <c r="P878" s="72">
        <f t="shared" si="61"/>
        <v>0</v>
      </c>
      <c r="Q878" s="72">
        <f t="shared" si="62"/>
        <v>0</v>
      </c>
      <c r="R878" s="72">
        <f t="shared" si="63"/>
        <v>0</v>
      </c>
      <c r="S878" s="72">
        <f t="shared" si="64"/>
        <v>0</v>
      </c>
      <c r="T878" s="73">
        <v>0.18</v>
      </c>
      <c r="U878" s="165"/>
      <c r="V878" s="164">
        <f t="shared" si="65"/>
        <v>0</v>
      </c>
    </row>
    <row r="879" spans="2:23" s="74" customFormat="1" ht="15">
      <c r="B879" s="169"/>
      <c r="C879" s="62" t="s">
        <v>566</v>
      </c>
      <c r="D879" s="62"/>
      <c r="E879" s="85"/>
      <c r="F879" s="62"/>
      <c r="G879" s="62"/>
      <c r="H879" s="62"/>
      <c r="I879" s="62"/>
      <c r="J879" s="66"/>
      <c r="K879" s="67"/>
      <c r="L879" s="68"/>
      <c r="M879" s="69"/>
      <c r="N879" s="70"/>
      <c r="O879" s="71"/>
      <c r="P879" s="72">
        <f t="shared" si="61"/>
        <v>0</v>
      </c>
      <c r="Q879" s="72">
        <f t="shared" si="62"/>
        <v>0</v>
      </c>
      <c r="R879" s="72">
        <f t="shared" si="63"/>
        <v>0</v>
      </c>
      <c r="S879" s="72">
        <f t="shared" si="64"/>
        <v>0</v>
      </c>
      <c r="T879" s="73">
        <v>0.18</v>
      </c>
      <c r="U879" s="165"/>
      <c r="V879" s="164">
        <f t="shared" si="65"/>
        <v>0</v>
      </c>
    </row>
    <row r="880" spans="2:23" s="74" customFormat="1" ht="15">
      <c r="B880" s="169" t="s">
        <v>1481</v>
      </c>
      <c r="C880" s="62" t="s">
        <v>567</v>
      </c>
      <c r="D880" s="62"/>
      <c r="E880" s="85"/>
      <c r="F880" s="62" t="s">
        <v>891</v>
      </c>
      <c r="G880" s="62"/>
      <c r="H880" s="62" t="s">
        <v>1901</v>
      </c>
      <c r="I880" s="62"/>
      <c r="J880" s="66"/>
      <c r="K880" s="67"/>
      <c r="L880" s="68"/>
      <c r="M880" s="69"/>
      <c r="N880" s="70"/>
      <c r="O880" s="71"/>
      <c r="P880" s="72">
        <f t="shared" si="61"/>
        <v>0</v>
      </c>
      <c r="Q880" s="72">
        <f t="shared" si="62"/>
        <v>0</v>
      </c>
      <c r="R880" s="72">
        <f t="shared" si="63"/>
        <v>0</v>
      </c>
      <c r="S880" s="72">
        <f t="shared" si="64"/>
        <v>0</v>
      </c>
      <c r="T880" s="73">
        <v>0.18</v>
      </c>
      <c r="U880" s="164"/>
      <c r="V880" s="164">
        <f t="shared" si="65"/>
        <v>0</v>
      </c>
    </row>
    <row r="881" spans="2:23" s="74" customFormat="1" ht="30">
      <c r="B881" s="169" t="s">
        <v>1491</v>
      </c>
      <c r="C881" s="86" t="s">
        <v>569</v>
      </c>
      <c r="D881" s="85" t="s">
        <v>570</v>
      </c>
      <c r="E881" s="85" t="s">
        <v>297</v>
      </c>
      <c r="F881" s="62" t="s">
        <v>891</v>
      </c>
      <c r="G881" s="62"/>
      <c r="H881" s="62">
        <v>2</v>
      </c>
      <c r="I881" s="62" t="s">
        <v>1735</v>
      </c>
      <c r="J881" s="66">
        <v>32.19</v>
      </c>
      <c r="K881" s="67"/>
      <c r="L881" s="68"/>
      <c r="M881" s="69"/>
      <c r="N881" s="70"/>
      <c r="O881" s="71"/>
      <c r="P881" s="72">
        <f t="shared" si="61"/>
        <v>32.19</v>
      </c>
      <c r="Q881" s="72">
        <f t="shared" si="62"/>
        <v>64.38</v>
      </c>
      <c r="R881" s="72">
        <f t="shared" si="63"/>
        <v>35</v>
      </c>
      <c r="S881" s="72">
        <f t="shared" si="64"/>
        <v>70</v>
      </c>
      <c r="T881" s="73">
        <v>0.18</v>
      </c>
      <c r="U881" s="165" t="s">
        <v>288</v>
      </c>
      <c r="V881" s="164">
        <f t="shared" si="65"/>
        <v>41.3</v>
      </c>
    </row>
    <row r="882" spans="2:23" s="74" customFormat="1" ht="60">
      <c r="B882" s="169" t="s">
        <v>1492</v>
      </c>
      <c r="C882" s="86" t="s">
        <v>1493</v>
      </c>
      <c r="D882" s="85" t="s">
        <v>1223</v>
      </c>
      <c r="E882" s="85" t="s">
        <v>1224</v>
      </c>
      <c r="F882" s="62" t="s">
        <v>891</v>
      </c>
      <c r="G882" s="62"/>
      <c r="H882" s="62">
        <v>6</v>
      </c>
      <c r="I882" s="62" t="s">
        <v>1735</v>
      </c>
      <c r="J882" s="66">
        <v>10.42</v>
      </c>
      <c r="K882" s="67"/>
      <c r="L882" s="68"/>
      <c r="M882" s="69"/>
      <c r="N882" s="70"/>
      <c r="O882" s="71"/>
      <c r="P882" s="72">
        <f t="shared" si="61"/>
        <v>10.42</v>
      </c>
      <c r="Q882" s="72">
        <f t="shared" si="62"/>
        <v>62.519999999999996</v>
      </c>
      <c r="R882" s="72">
        <f t="shared" si="63"/>
        <v>11</v>
      </c>
      <c r="S882" s="72">
        <f t="shared" si="64"/>
        <v>66</v>
      </c>
      <c r="T882" s="73">
        <v>0.18</v>
      </c>
      <c r="U882" s="165" t="s">
        <v>288</v>
      </c>
      <c r="V882" s="164">
        <f t="shared" si="65"/>
        <v>12.979999999999999</v>
      </c>
    </row>
    <row r="883" spans="2:23" s="74" customFormat="1" ht="15">
      <c r="B883" s="169" t="s">
        <v>1494</v>
      </c>
      <c r="C883" s="62" t="s">
        <v>1226</v>
      </c>
      <c r="D883" s="62"/>
      <c r="E883" s="85"/>
      <c r="F883" s="62" t="s">
        <v>916</v>
      </c>
      <c r="G883" s="62"/>
      <c r="H883" s="62" t="s">
        <v>1854</v>
      </c>
      <c r="I883" s="62"/>
      <c r="J883" s="66"/>
      <c r="K883" s="67"/>
      <c r="L883" s="68"/>
      <c r="M883" s="69"/>
      <c r="N883" s="70"/>
      <c r="O883" s="71"/>
      <c r="P883" s="72">
        <f t="shared" si="61"/>
        <v>0</v>
      </c>
      <c r="Q883" s="72">
        <f t="shared" si="62"/>
        <v>0</v>
      </c>
      <c r="R883" s="72">
        <f t="shared" si="63"/>
        <v>0</v>
      </c>
      <c r="S883" s="72">
        <f t="shared" si="64"/>
        <v>0</v>
      </c>
      <c r="T883" s="73">
        <v>0.18</v>
      </c>
      <c r="U883" s="164"/>
      <c r="V883" s="164">
        <f t="shared" si="65"/>
        <v>0</v>
      </c>
    </row>
    <row r="884" spans="2:23" s="74" customFormat="1" ht="57">
      <c r="B884" s="169" t="s">
        <v>1495</v>
      </c>
      <c r="C884" s="87" t="s">
        <v>1228</v>
      </c>
      <c r="D884" s="62" t="s">
        <v>1229</v>
      </c>
      <c r="E884" s="62" t="s">
        <v>1224</v>
      </c>
      <c r="F884" s="62" t="s">
        <v>891</v>
      </c>
      <c r="G884" s="62"/>
      <c r="H884" s="62">
        <v>3</v>
      </c>
      <c r="I884" s="62" t="s">
        <v>1735</v>
      </c>
      <c r="J884" s="66">
        <v>189.69</v>
      </c>
      <c r="K884" s="67"/>
      <c r="L884" s="68"/>
      <c r="M884" s="69"/>
      <c r="N884" s="70"/>
      <c r="O884" s="71"/>
      <c r="P884" s="72">
        <f t="shared" si="61"/>
        <v>189.69</v>
      </c>
      <c r="Q884" s="72">
        <f t="shared" si="62"/>
        <v>569.06999999999994</v>
      </c>
      <c r="R884" s="72">
        <f t="shared" si="63"/>
        <v>209</v>
      </c>
      <c r="S884" s="72">
        <f t="shared" si="64"/>
        <v>627</v>
      </c>
      <c r="T884" s="73">
        <v>0.18</v>
      </c>
      <c r="U884" s="165" t="s">
        <v>289</v>
      </c>
      <c r="V884" s="164">
        <f t="shared" si="65"/>
        <v>246.61999999999998</v>
      </c>
    </row>
    <row r="885" spans="2:23" s="74" customFormat="1" ht="57">
      <c r="B885" s="169" t="s">
        <v>1496</v>
      </c>
      <c r="C885" s="87" t="s">
        <v>1231</v>
      </c>
      <c r="D885" s="62" t="s">
        <v>1232</v>
      </c>
      <c r="E885" s="85" t="s">
        <v>1122</v>
      </c>
      <c r="F885" s="62" t="s">
        <v>891</v>
      </c>
      <c r="G885" s="62"/>
      <c r="H885" s="62">
        <v>3</v>
      </c>
      <c r="I885" s="62" t="s">
        <v>1744</v>
      </c>
      <c r="J885" s="66">
        <v>4070</v>
      </c>
      <c r="K885" s="67"/>
      <c r="L885" s="68"/>
      <c r="M885" s="69">
        <v>5500</v>
      </c>
      <c r="N885" s="70"/>
      <c r="O885" s="71"/>
      <c r="P885" s="72">
        <f t="shared" si="61"/>
        <v>4070</v>
      </c>
      <c r="Q885" s="72">
        <f t="shared" si="62"/>
        <v>12210</v>
      </c>
      <c r="R885" s="72">
        <f t="shared" si="63"/>
        <v>4662</v>
      </c>
      <c r="S885" s="72">
        <f t="shared" si="64"/>
        <v>13986</v>
      </c>
      <c r="T885" s="73">
        <v>0.18</v>
      </c>
      <c r="U885" s="164" t="s">
        <v>287</v>
      </c>
      <c r="V885" s="164">
        <f t="shared" si="65"/>
        <v>5501.16</v>
      </c>
      <c r="W885" s="74">
        <v>551</v>
      </c>
    </row>
    <row r="886" spans="2:23" s="74" customFormat="1" ht="42.75">
      <c r="B886" s="169" t="s">
        <v>1497</v>
      </c>
      <c r="C886" s="87" t="s">
        <v>1498</v>
      </c>
      <c r="D886" s="62" t="s">
        <v>1236</v>
      </c>
      <c r="E886" s="85" t="s">
        <v>1237</v>
      </c>
      <c r="F886" s="62" t="s">
        <v>891</v>
      </c>
      <c r="G886" s="62"/>
      <c r="H886" s="62">
        <v>15</v>
      </c>
      <c r="I886" s="62" t="s">
        <v>1735</v>
      </c>
      <c r="J886" s="66">
        <v>29.99</v>
      </c>
      <c r="K886" s="67"/>
      <c r="L886" s="68"/>
      <c r="M886" s="69"/>
      <c r="N886" s="70"/>
      <c r="O886" s="71">
        <v>0.56000000000000005</v>
      </c>
      <c r="P886" s="72">
        <f t="shared" si="61"/>
        <v>29.99</v>
      </c>
      <c r="Q886" s="72">
        <f t="shared" si="62"/>
        <v>449.84999999999997</v>
      </c>
      <c r="R886" s="72">
        <f t="shared" si="63"/>
        <v>38</v>
      </c>
      <c r="S886" s="72">
        <f t="shared" si="64"/>
        <v>570</v>
      </c>
      <c r="T886" s="73">
        <v>0.18</v>
      </c>
      <c r="U886" s="165" t="s">
        <v>288</v>
      </c>
      <c r="V886" s="164">
        <f t="shared" si="65"/>
        <v>44.839999999999996</v>
      </c>
    </row>
    <row r="887" spans="2:23" s="74" customFormat="1" ht="42.75">
      <c r="B887" s="169" t="s">
        <v>1499</v>
      </c>
      <c r="C887" s="87" t="s">
        <v>1500</v>
      </c>
      <c r="D887" s="62" t="s">
        <v>804</v>
      </c>
      <c r="E887" s="85" t="s">
        <v>1237</v>
      </c>
      <c r="F887" s="62" t="s">
        <v>891</v>
      </c>
      <c r="G887" s="62"/>
      <c r="H887" s="62">
        <v>15</v>
      </c>
      <c r="I887" s="62" t="s">
        <v>1735</v>
      </c>
      <c r="J887" s="66">
        <v>29.99</v>
      </c>
      <c r="K887" s="67"/>
      <c r="L887" s="68"/>
      <c r="M887" s="69"/>
      <c r="N887" s="70"/>
      <c r="O887" s="71">
        <v>0.56000000000000005</v>
      </c>
      <c r="P887" s="72">
        <f t="shared" si="61"/>
        <v>29.99</v>
      </c>
      <c r="Q887" s="72">
        <f t="shared" si="62"/>
        <v>449.84999999999997</v>
      </c>
      <c r="R887" s="72">
        <f t="shared" si="63"/>
        <v>38</v>
      </c>
      <c r="S887" s="72">
        <f t="shared" si="64"/>
        <v>570</v>
      </c>
      <c r="T887" s="73">
        <v>0.18</v>
      </c>
      <c r="U887" s="165" t="s">
        <v>288</v>
      </c>
      <c r="V887" s="165" t="s">
        <v>805</v>
      </c>
    </row>
    <row r="888" spans="2:23" s="74" customFormat="1" ht="42.75">
      <c r="B888" s="169" t="s">
        <v>1501</v>
      </c>
      <c r="C888" s="87" t="s">
        <v>1502</v>
      </c>
      <c r="D888" s="62" t="s">
        <v>1244</v>
      </c>
      <c r="E888" s="62" t="s">
        <v>1237</v>
      </c>
      <c r="F888" s="62" t="s">
        <v>891</v>
      </c>
      <c r="G888" s="62"/>
      <c r="H888" s="62">
        <v>15</v>
      </c>
      <c r="I888" s="62" t="s">
        <v>1735</v>
      </c>
      <c r="J888" s="66">
        <v>110.17</v>
      </c>
      <c r="K888" s="67"/>
      <c r="L888" s="68"/>
      <c r="M888" s="69"/>
      <c r="N888" s="70"/>
      <c r="O888" s="71">
        <v>1.87</v>
      </c>
      <c r="P888" s="72">
        <f t="shared" si="61"/>
        <v>110.17</v>
      </c>
      <c r="Q888" s="72">
        <f t="shared" si="62"/>
        <v>1652.55</v>
      </c>
      <c r="R888" s="72">
        <f t="shared" si="63"/>
        <v>124</v>
      </c>
      <c r="S888" s="72">
        <f t="shared" si="64"/>
        <v>1860</v>
      </c>
      <c r="T888" s="73">
        <v>0.18</v>
      </c>
      <c r="U888" s="165" t="s">
        <v>288</v>
      </c>
      <c r="V888" s="164">
        <f t="shared" si="65"/>
        <v>146.32</v>
      </c>
    </row>
    <row r="889" spans="2:23" s="74" customFormat="1" ht="28.5">
      <c r="B889" s="169" t="s">
        <v>1503</v>
      </c>
      <c r="C889" s="87" t="s">
        <v>1246</v>
      </c>
      <c r="D889" s="62" t="s">
        <v>1247</v>
      </c>
      <c r="E889" s="62" t="s">
        <v>1237</v>
      </c>
      <c r="F889" s="62" t="s">
        <v>891</v>
      </c>
      <c r="G889" s="62"/>
      <c r="H889" s="62">
        <v>3</v>
      </c>
      <c r="I889" s="62" t="s">
        <v>1735</v>
      </c>
      <c r="J889" s="66">
        <v>22.39</v>
      </c>
      <c r="K889" s="67"/>
      <c r="L889" s="68"/>
      <c r="M889" s="69"/>
      <c r="N889" s="70"/>
      <c r="O889" s="71">
        <v>0.38</v>
      </c>
      <c r="P889" s="72">
        <f t="shared" si="61"/>
        <v>22.39</v>
      </c>
      <c r="Q889" s="72">
        <f t="shared" si="62"/>
        <v>67.17</v>
      </c>
      <c r="R889" s="72">
        <f t="shared" si="63"/>
        <v>26</v>
      </c>
      <c r="S889" s="72">
        <f t="shared" si="64"/>
        <v>78</v>
      </c>
      <c r="T889" s="73">
        <v>0.18</v>
      </c>
      <c r="U889" s="165" t="s">
        <v>288</v>
      </c>
      <c r="V889" s="164">
        <f t="shared" si="65"/>
        <v>30.68</v>
      </c>
    </row>
    <row r="890" spans="2:23" s="74" customFormat="1" ht="30">
      <c r="B890" s="168" t="s">
        <v>1504</v>
      </c>
      <c r="C890" s="86" t="s">
        <v>1250</v>
      </c>
      <c r="D890" s="62" t="s">
        <v>1251</v>
      </c>
      <c r="E890" s="85" t="s">
        <v>1237</v>
      </c>
      <c r="F890" s="85" t="s">
        <v>891</v>
      </c>
      <c r="G890" s="85"/>
      <c r="H890" s="85">
        <v>3</v>
      </c>
      <c r="I890" s="62" t="s">
        <v>1735</v>
      </c>
      <c r="J890" s="66">
        <v>30.05</v>
      </c>
      <c r="K890" s="67"/>
      <c r="L890" s="68"/>
      <c r="M890" s="69"/>
      <c r="N890" s="70"/>
      <c r="O890" s="71">
        <v>0.51</v>
      </c>
      <c r="P890" s="72">
        <f t="shared" si="61"/>
        <v>30.05</v>
      </c>
      <c r="Q890" s="72">
        <f t="shared" si="62"/>
        <v>90.15</v>
      </c>
      <c r="R890" s="72">
        <f t="shared" si="63"/>
        <v>34</v>
      </c>
      <c r="S890" s="72">
        <f t="shared" si="64"/>
        <v>102</v>
      </c>
      <c r="T890" s="73">
        <v>0.18</v>
      </c>
      <c r="U890" s="165" t="s">
        <v>288</v>
      </c>
      <c r="V890" s="164">
        <f t="shared" si="65"/>
        <v>40.119999999999997</v>
      </c>
    </row>
    <row r="891" spans="2:23" s="74" customFormat="1" ht="30">
      <c r="B891" s="169" t="s">
        <v>1505</v>
      </c>
      <c r="C891" s="87" t="s">
        <v>1253</v>
      </c>
      <c r="D891" s="62" t="s">
        <v>1254</v>
      </c>
      <c r="E891" s="85" t="s">
        <v>1237</v>
      </c>
      <c r="F891" s="62" t="s">
        <v>891</v>
      </c>
      <c r="G891" s="62"/>
      <c r="H891" s="62">
        <v>9</v>
      </c>
      <c r="I891" s="62" t="s">
        <v>1735</v>
      </c>
      <c r="J891" s="66">
        <v>61.27</v>
      </c>
      <c r="K891" s="67"/>
      <c r="L891" s="68"/>
      <c r="M891" s="69"/>
      <c r="N891" s="70"/>
      <c r="O891" s="71">
        <v>1.04</v>
      </c>
      <c r="P891" s="72">
        <f t="shared" si="61"/>
        <v>61.27</v>
      </c>
      <c r="Q891" s="72">
        <f t="shared" si="62"/>
        <v>551.43000000000006</v>
      </c>
      <c r="R891" s="72">
        <f t="shared" si="63"/>
        <v>69</v>
      </c>
      <c r="S891" s="72">
        <f t="shared" si="64"/>
        <v>621</v>
      </c>
      <c r="T891" s="73">
        <v>0.18</v>
      </c>
      <c r="U891" s="165" t="s">
        <v>288</v>
      </c>
      <c r="V891" s="164">
        <f t="shared" si="65"/>
        <v>81.42</v>
      </c>
    </row>
    <row r="892" spans="2:23" s="74" customFormat="1" ht="30">
      <c r="B892" s="169" t="s">
        <v>1506</v>
      </c>
      <c r="C892" s="87" t="s">
        <v>1256</v>
      </c>
      <c r="D892" s="62" t="s">
        <v>1257</v>
      </c>
      <c r="E892" s="85" t="s">
        <v>1237</v>
      </c>
      <c r="F892" s="62" t="s">
        <v>891</v>
      </c>
      <c r="G892" s="62"/>
      <c r="H892" s="62">
        <v>6</v>
      </c>
      <c r="I892" s="62" t="s">
        <v>1735</v>
      </c>
      <c r="J892" s="66">
        <v>95.4</v>
      </c>
      <c r="K892" s="67"/>
      <c r="L892" s="68"/>
      <c r="M892" s="69"/>
      <c r="N892" s="70"/>
      <c r="O892" s="71">
        <v>1.37</v>
      </c>
      <c r="P892" s="72">
        <f t="shared" si="61"/>
        <v>95.4</v>
      </c>
      <c r="Q892" s="72">
        <f t="shared" si="62"/>
        <v>572.40000000000009</v>
      </c>
      <c r="R892" s="72">
        <f t="shared" si="63"/>
        <v>91</v>
      </c>
      <c r="S892" s="72">
        <f t="shared" si="64"/>
        <v>546</v>
      </c>
      <c r="T892" s="73">
        <v>0.18</v>
      </c>
      <c r="U892" s="165" t="s">
        <v>288</v>
      </c>
      <c r="V892" s="164">
        <f t="shared" si="65"/>
        <v>107.38</v>
      </c>
    </row>
    <row r="893" spans="2:23" s="74" customFormat="1" ht="28.5">
      <c r="B893" s="169" t="s">
        <v>1507</v>
      </c>
      <c r="C893" s="87" t="s">
        <v>1259</v>
      </c>
      <c r="D893" s="62" t="s">
        <v>1260</v>
      </c>
      <c r="E893" s="85" t="s">
        <v>1261</v>
      </c>
      <c r="F893" s="62" t="s">
        <v>891</v>
      </c>
      <c r="G893" s="62"/>
      <c r="H893" s="62" t="s">
        <v>1862</v>
      </c>
      <c r="I893" s="62" t="s">
        <v>907</v>
      </c>
      <c r="J893" s="66">
        <f>M893*0.743</f>
        <v>1742.6099099999999</v>
      </c>
      <c r="K893" s="67"/>
      <c r="L893" s="68"/>
      <c r="M893" s="69">
        <v>2345.37</v>
      </c>
      <c r="N893" s="70"/>
      <c r="O893" s="71"/>
      <c r="P893" s="72">
        <f t="shared" si="61"/>
        <v>1742.6099099999999</v>
      </c>
      <c r="Q893" s="72">
        <f t="shared" si="62"/>
        <v>1742.6099099999999</v>
      </c>
      <c r="R893" s="72">
        <f t="shared" si="63"/>
        <v>1988</v>
      </c>
      <c r="S893" s="72">
        <f t="shared" si="64"/>
        <v>1988</v>
      </c>
      <c r="T893" s="73">
        <v>0.18</v>
      </c>
      <c r="U893" s="165" t="s">
        <v>289</v>
      </c>
      <c r="V893" s="164">
        <f t="shared" si="65"/>
        <v>2345.8399999999997</v>
      </c>
    </row>
    <row r="894" spans="2:23" s="74" customFormat="1" ht="15">
      <c r="B894" s="169"/>
      <c r="C894" s="62" t="s">
        <v>1868</v>
      </c>
      <c r="D894" s="62"/>
      <c r="E894" s="85"/>
      <c r="F894" s="62"/>
      <c r="G894" s="62"/>
      <c r="H894" s="62"/>
      <c r="I894" s="62"/>
      <c r="J894" s="66"/>
      <c r="K894" s="67"/>
      <c r="L894" s="68"/>
      <c r="M894" s="69"/>
      <c r="N894" s="70"/>
      <c r="O894" s="71"/>
      <c r="P894" s="72">
        <f t="shared" si="61"/>
        <v>0</v>
      </c>
      <c r="Q894" s="72">
        <f t="shared" si="62"/>
        <v>0</v>
      </c>
      <c r="R894" s="72">
        <f t="shared" si="63"/>
        <v>0</v>
      </c>
      <c r="S894" s="72">
        <f t="shared" si="64"/>
        <v>0</v>
      </c>
      <c r="T894" s="73">
        <v>0.18</v>
      </c>
      <c r="U894" s="165"/>
      <c r="V894" s="164">
        <f t="shared" si="65"/>
        <v>0</v>
      </c>
    </row>
    <row r="895" spans="2:23" s="74" customFormat="1" ht="57">
      <c r="B895" s="169" t="s">
        <v>1481</v>
      </c>
      <c r="C895" s="87" t="s">
        <v>1508</v>
      </c>
      <c r="D895" s="62" t="s">
        <v>1263</v>
      </c>
      <c r="E895" s="85" t="s">
        <v>343</v>
      </c>
      <c r="F895" s="62" t="s">
        <v>1359</v>
      </c>
      <c r="G895" s="62"/>
      <c r="H895" s="62" t="s">
        <v>1264</v>
      </c>
      <c r="I895" s="62" t="s">
        <v>1735</v>
      </c>
      <c r="J895" s="66">
        <v>62340</v>
      </c>
      <c r="K895" s="67"/>
      <c r="L895" s="68"/>
      <c r="M895" s="69"/>
      <c r="N895" s="70"/>
      <c r="O895" s="71"/>
      <c r="P895" s="72">
        <f t="shared" si="61"/>
        <v>62340</v>
      </c>
      <c r="Q895" s="72">
        <f t="shared" si="62"/>
        <v>6857.4</v>
      </c>
      <c r="R895" s="72">
        <f t="shared" si="63"/>
        <v>68680</v>
      </c>
      <c r="S895" s="72">
        <f t="shared" si="64"/>
        <v>7554.8</v>
      </c>
      <c r="T895" s="73">
        <v>0.18</v>
      </c>
      <c r="U895" s="165" t="s">
        <v>289</v>
      </c>
      <c r="V895" s="164">
        <f t="shared" si="65"/>
        <v>81042.399999999994</v>
      </c>
    </row>
    <row r="896" spans="2:23" s="74" customFormat="1" ht="57">
      <c r="B896" s="169" t="s">
        <v>1494</v>
      </c>
      <c r="C896" s="87" t="s">
        <v>1509</v>
      </c>
      <c r="D896" s="62" t="s">
        <v>1267</v>
      </c>
      <c r="E896" s="85" t="s">
        <v>343</v>
      </c>
      <c r="F896" s="62" t="s">
        <v>1359</v>
      </c>
      <c r="G896" s="62"/>
      <c r="H896" s="62" t="s">
        <v>1268</v>
      </c>
      <c r="I896" s="62" t="s">
        <v>1735</v>
      </c>
      <c r="J896" s="66">
        <v>85260</v>
      </c>
      <c r="K896" s="67"/>
      <c r="L896" s="68"/>
      <c r="M896" s="69"/>
      <c r="N896" s="70"/>
      <c r="O896" s="71"/>
      <c r="P896" s="72">
        <f t="shared" si="61"/>
        <v>85260</v>
      </c>
      <c r="Q896" s="72">
        <f t="shared" si="62"/>
        <v>10231.199999999999</v>
      </c>
      <c r="R896" s="72">
        <f t="shared" si="63"/>
        <v>93931</v>
      </c>
      <c r="S896" s="72">
        <f t="shared" si="64"/>
        <v>11271.72</v>
      </c>
      <c r="T896" s="73">
        <v>0.18</v>
      </c>
      <c r="U896" s="165" t="s">
        <v>289</v>
      </c>
      <c r="V896" s="164">
        <f t="shared" si="65"/>
        <v>110838.57999999999</v>
      </c>
    </row>
    <row r="897" spans="2:23" s="74" customFormat="1" ht="42.75">
      <c r="B897" s="169" t="s">
        <v>1507</v>
      </c>
      <c r="C897" s="87" t="s">
        <v>1270</v>
      </c>
      <c r="D897" s="62" t="s">
        <v>1271</v>
      </c>
      <c r="E897" s="85" t="s">
        <v>343</v>
      </c>
      <c r="F897" s="62" t="s">
        <v>1359</v>
      </c>
      <c r="G897" s="62"/>
      <c r="H897" s="62" t="s">
        <v>1272</v>
      </c>
      <c r="I897" s="62" t="s">
        <v>1735</v>
      </c>
      <c r="J897" s="66">
        <v>489180</v>
      </c>
      <c r="K897" s="67"/>
      <c r="L897" s="68"/>
      <c r="M897" s="69"/>
      <c r="N897" s="70"/>
      <c r="O897" s="71"/>
      <c r="P897" s="72">
        <f t="shared" si="61"/>
        <v>489180</v>
      </c>
      <c r="Q897" s="72">
        <f t="shared" si="62"/>
        <v>9783.6</v>
      </c>
      <c r="R897" s="72">
        <f t="shared" si="63"/>
        <v>538927</v>
      </c>
      <c r="S897" s="72">
        <f t="shared" si="64"/>
        <v>10778.54</v>
      </c>
      <c r="T897" s="73">
        <v>0.18</v>
      </c>
      <c r="U897" s="165" t="s">
        <v>289</v>
      </c>
      <c r="V897" s="164">
        <f t="shared" si="65"/>
        <v>635933.86</v>
      </c>
    </row>
    <row r="898" spans="2:23" s="74" customFormat="1" ht="57">
      <c r="B898" s="169" t="s">
        <v>1510</v>
      </c>
      <c r="C898" s="87" t="s">
        <v>1511</v>
      </c>
      <c r="D898" s="62" t="s">
        <v>1275</v>
      </c>
      <c r="E898" s="85" t="s">
        <v>343</v>
      </c>
      <c r="F898" s="62" t="s">
        <v>1359</v>
      </c>
      <c r="G898" s="62"/>
      <c r="H898" s="62" t="s">
        <v>1276</v>
      </c>
      <c r="I898" s="62" t="s">
        <v>1735</v>
      </c>
      <c r="J898" s="66">
        <v>37190</v>
      </c>
      <c r="K898" s="67"/>
      <c r="L898" s="68"/>
      <c r="M898" s="69"/>
      <c r="N898" s="70"/>
      <c r="O898" s="71"/>
      <c r="P898" s="72">
        <f t="shared" si="61"/>
        <v>37190</v>
      </c>
      <c r="Q898" s="72">
        <f t="shared" si="62"/>
        <v>1487.6000000000001</v>
      </c>
      <c r="R898" s="72">
        <f t="shared" si="63"/>
        <v>40972</v>
      </c>
      <c r="S898" s="72">
        <f t="shared" si="64"/>
        <v>1638.88</v>
      </c>
      <c r="T898" s="73">
        <v>0.18</v>
      </c>
      <c r="U898" s="165" t="s">
        <v>288</v>
      </c>
      <c r="V898" s="164">
        <f t="shared" si="65"/>
        <v>48346.96</v>
      </c>
    </row>
    <row r="899" spans="2:23" s="74" customFormat="1" ht="15">
      <c r="B899" s="169"/>
      <c r="C899" s="85" t="s">
        <v>1278</v>
      </c>
      <c r="D899" s="85"/>
      <c r="E899" s="85"/>
      <c r="F899" s="62"/>
      <c r="G899" s="62"/>
      <c r="H899" s="62"/>
      <c r="I899" s="62"/>
      <c r="J899" s="66"/>
      <c r="K899" s="67"/>
      <c r="L899" s="68"/>
      <c r="M899" s="69"/>
      <c r="N899" s="70"/>
      <c r="O899" s="71"/>
      <c r="P899" s="72">
        <f t="shared" si="61"/>
        <v>0</v>
      </c>
      <c r="Q899" s="72">
        <f t="shared" si="62"/>
        <v>0</v>
      </c>
      <c r="R899" s="72">
        <f t="shared" si="63"/>
        <v>0</v>
      </c>
      <c r="S899" s="72">
        <f t="shared" si="64"/>
        <v>0</v>
      </c>
      <c r="T899" s="73">
        <v>0.18</v>
      </c>
      <c r="U899" s="164"/>
      <c r="V899" s="164">
        <f t="shared" si="65"/>
        <v>0</v>
      </c>
    </row>
    <row r="900" spans="2:23" s="74" customFormat="1" ht="45">
      <c r="B900" s="169" t="s">
        <v>1481</v>
      </c>
      <c r="C900" s="86" t="s">
        <v>1279</v>
      </c>
      <c r="D900" s="85" t="s">
        <v>1280</v>
      </c>
      <c r="E900" s="85" t="s">
        <v>1224</v>
      </c>
      <c r="F900" s="62" t="s">
        <v>891</v>
      </c>
      <c r="G900" s="62"/>
      <c r="H900" s="62" t="s">
        <v>1936</v>
      </c>
      <c r="I900" s="62" t="s">
        <v>1735</v>
      </c>
      <c r="J900" s="66">
        <v>1.45</v>
      </c>
      <c r="K900" s="67"/>
      <c r="L900" s="68"/>
      <c r="M900" s="69"/>
      <c r="N900" s="70"/>
      <c r="O900" s="71"/>
      <c r="P900" s="72">
        <f t="shared" si="61"/>
        <v>1.45</v>
      </c>
      <c r="Q900" s="72">
        <f t="shared" si="62"/>
        <v>72.5</v>
      </c>
      <c r="R900" s="72">
        <f t="shared" si="63"/>
        <v>2</v>
      </c>
      <c r="S900" s="72">
        <f t="shared" si="64"/>
        <v>100</v>
      </c>
      <c r="T900" s="73">
        <v>0.18</v>
      </c>
      <c r="U900" s="165" t="s">
        <v>288</v>
      </c>
      <c r="V900" s="164">
        <f t="shared" si="65"/>
        <v>2.36</v>
      </c>
    </row>
    <row r="901" spans="2:23" s="74" customFormat="1" ht="28.5">
      <c r="B901" s="169" t="s">
        <v>1494</v>
      </c>
      <c r="C901" s="87" t="s">
        <v>1281</v>
      </c>
      <c r="D901" s="62" t="s">
        <v>390</v>
      </c>
      <c r="E901" s="85" t="s">
        <v>1224</v>
      </c>
      <c r="F901" s="62" t="s">
        <v>912</v>
      </c>
      <c r="G901" s="62"/>
      <c r="H901" s="62">
        <v>1</v>
      </c>
      <c r="I901" s="62" t="s">
        <v>1735</v>
      </c>
      <c r="J901" s="66">
        <v>54.03</v>
      </c>
      <c r="K901" s="67"/>
      <c r="L901" s="68"/>
      <c r="M901" s="69"/>
      <c r="N901" s="70"/>
      <c r="O901" s="71"/>
      <c r="P901" s="72">
        <f t="shared" ref="P901:P964" si="66">J901+K901*$K$2+L901*$L$2</f>
        <v>54.03</v>
      </c>
      <c r="Q901" s="72">
        <f t="shared" ref="Q901:Q964" si="67">P901*H901</f>
        <v>54.03</v>
      </c>
      <c r="R901" s="72">
        <f t="shared" ref="R901:R964" si="68">IF((M901+N901+O901)=0,ROUND((J901+K901*$K$2+L901*$L$2)*$M$2/(1+T901),0),ROUNDUP((M901+N901*$K$2+O901*$L$2)/(1+T901),0))</f>
        <v>60</v>
      </c>
      <c r="S901" s="72">
        <f t="shared" ref="S901:S964" si="69">R901*H901</f>
        <v>60</v>
      </c>
      <c r="T901" s="73">
        <v>0.18</v>
      </c>
      <c r="U901" s="165" t="s">
        <v>288</v>
      </c>
      <c r="V901" s="164">
        <f t="shared" si="65"/>
        <v>70.8</v>
      </c>
    </row>
    <row r="902" spans="2:23" s="74" customFormat="1" ht="28.5">
      <c r="B902" s="169" t="s">
        <v>1507</v>
      </c>
      <c r="C902" s="87" t="s">
        <v>1512</v>
      </c>
      <c r="D902" s="62" t="s">
        <v>1283</v>
      </c>
      <c r="E902" s="62" t="s">
        <v>1284</v>
      </c>
      <c r="F902" s="62" t="s">
        <v>891</v>
      </c>
      <c r="G902" s="62"/>
      <c r="H902" s="62" t="s">
        <v>914</v>
      </c>
      <c r="I902" s="62" t="s">
        <v>1735</v>
      </c>
      <c r="J902" s="66">
        <v>6.19</v>
      </c>
      <c r="K902" s="67"/>
      <c r="L902" s="68"/>
      <c r="M902" s="69"/>
      <c r="N902" s="70"/>
      <c r="O902" s="71"/>
      <c r="P902" s="72">
        <f t="shared" si="66"/>
        <v>6.19</v>
      </c>
      <c r="Q902" s="72">
        <f t="shared" si="67"/>
        <v>24.76</v>
      </c>
      <c r="R902" s="72">
        <f t="shared" si="68"/>
        <v>7</v>
      </c>
      <c r="S902" s="72">
        <f t="shared" si="69"/>
        <v>28</v>
      </c>
      <c r="T902" s="73">
        <v>0.18</v>
      </c>
      <c r="U902" s="165" t="s">
        <v>288</v>
      </c>
      <c r="V902" s="164">
        <f t="shared" si="65"/>
        <v>8.26</v>
      </c>
    </row>
    <row r="903" spans="2:23" s="74" customFormat="1" ht="15">
      <c r="B903" s="169"/>
      <c r="C903" s="62" t="s">
        <v>1513</v>
      </c>
      <c r="D903" s="62"/>
      <c r="E903" s="85"/>
      <c r="F903" s="62"/>
      <c r="G903" s="62"/>
      <c r="H903" s="62"/>
      <c r="I903" s="85"/>
      <c r="J903" s="66"/>
      <c r="K903" s="67"/>
      <c r="L903" s="68"/>
      <c r="M903" s="69"/>
      <c r="N903" s="70"/>
      <c r="O903" s="71"/>
      <c r="P903" s="72">
        <f t="shared" si="66"/>
        <v>0</v>
      </c>
      <c r="Q903" s="72">
        <f t="shared" si="67"/>
        <v>0</v>
      </c>
      <c r="R903" s="72">
        <f t="shared" si="68"/>
        <v>0</v>
      </c>
      <c r="S903" s="72">
        <f t="shared" si="69"/>
        <v>0</v>
      </c>
      <c r="T903" s="73">
        <v>0.18</v>
      </c>
      <c r="U903" s="164"/>
      <c r="V903" s="164">
        <f t="shared" si="65"/>
        <v>0</v>
      </c>
      <c r="W903" s="74">
        <v>551</v>
      </c>
    </row>
    <row r="904" spans="2:23" s="74" customFormat="1" ht="15">
      <c r="B904" s="169"/>
      <c r="C904" s="62" t="s">
        <v>566</v>
      </c>
      <c r="D904" s="62"/>
      <c r="E904" s="85"/>
      <c r="F904" s="62"/>
      <c r="G904" s="62"/>
      <c r="H904" s="62"/>
      <c r="I904" s="62"/>
      <c r="J904" s="66"/>
      <c r="K904" s="67"/>
      <c r="L904" s="68"/>
      <c r="M904" s="69"/>
      <c r="N904" s="70"/>
      <c r="O904" s="71"/>
      <c r="P904" s="72">
        <f t="shared" si="66"/>
        <v>0</v>
      </c>
      <c r="Q904" s="72">
        <f t="shared" si="67"/>
        <v>0</v>
      </c>
      <c r="R904" s="72">
        <f t="shared" si="68"/>
        <v>0</v>
      </c>
      <c r="S904" s="72">
        <f t="shared" si="69"/>
        <v>0</v>
      </c>
      <c r="T904" s="73">
        <v>0.18</v>
      </c>
      <c r="U904" s="164"/>
      <c r="V904" s="164">
        <f t="shared" si="65"/>
        <v>0</v>
      </c>
    </row>
    <row r="905" spans="2:23" s="74" customFormat="1" ht="15">
      <c r="B905" s="169" t="s">
        <v>1481</v>
      </c>
      <c r="C905" s="62" t="s">
        <v>567</v>
      </c>
      <c r="D905" s="62"/>
      <c r="E905" s="85"/>
      <c r="F905" s="62" t="s">
        <v>891</v>
      </c>
      <c r="G905" s="62"/>
      <c r="H905" s="62" t="s">
        <v>1901</v>
      </c>
      <c r="I905" s="62"/>
      <c r="J905" s="66"/>
      <c r="K905" s="67"/>
      <c r="L905" s="68"/>
      <c r="M905" s="69"/>
      <c r="N905" s="70"/>
      <c r="O905" s="71"/>
      <c r="P905" s="72">
        <f t="shared" si="66"/>
        <v>0</v>
      </c>
      <c r="Q905" s="72">
        <f t="shared" si="67"/>
        <v>0</v>
      </c>
      <c r="R905" s="72">
        <f t="shared" si="68"/>
        <v>0</v>
      </c>
      <c r="S905" s="72">
        <f t="shared" si="69"/>
        <v>0</v>
      </c>
      <c r="T905" s="73">
        <v>0.18</v>
      </c>
      <c r="U905" s="165"/>
      <c r="V905" s="164">
        <f t="shared" si="65"/>
        <v>0</v>
      </c>
    </row>
    <row r="906" spans="2:23" s="74" customFormat="1" ht="28.5">
      <c r="B906" s="169" t="s">
        <v>1491</v>
      </c>
      <c r="C906" s="87" t="s">
        <v>569</v>
      </c>
      <c r="D906" s="62" t="s">
        <v>570</v>
      </c>
      <c r="E906" s="62" t="s">
        <v>297</v>
      </c>
      <c r="F906" s="62" t="s">
        <v>891</v>
      </c>
      <c r="G906" s="62"/>
      <c r="H906" s="62">
        <v>2</v>
      </c>
      <c r="I906" s="62" t="s">
        <v>1735</v>
      </c>
      <c r="J906" s="66">
        <v>32.19</v>
      </c>
      <c r="K906" s="67"/>
      <c r="L906" s="68"/>
      <c r="M906" s="69"/>
      <c r="N906" s="70"/>
      <c r="O906" s="71"/>
      <c r="P906" s="72">
        <f t="shared" si="66"/>
        <v>32.19</v>
      </c>
      <c r="Q906" s="72">
        <f t="shared" si="67"/>
        <v>64.38</v>
      </c>
      <c r="R906" s="72">
        <f t="shared" si="68"/>
        <v>35</v>
      </c>
      <c r="S906" s="72">
        <f t="shared" si="69"/>
        <v>70</v>
      </c>
      <c r="T906" s="73">
        <v>0.18</v>
      </c>
      <c r="U906" s="165" t="s">
        <v>288</v>
      </c>
      <c r="V906" s="164">
        <f t="shared" si="65"/>
        <v>41.3</v>
      </c>
    </row>
    <row r="907" spans="2:23" s="74" customFormat="1" ht="42.75">
      <c r="B907" s="169" t="s">
        <v>1492</v>
      </c>
      <c r="C907" s="87" t="s">
        <v>1493</v>
      </c>
      <c r="D907" s="62" t="s">
        <v>1223</v>
      </c>
      <c r="E907" s="62" t="s">
        <v>1224</v>
      </c>
      <c r="F907" s="62" t="s">
        <v>891</v>
      </c>
      <c r="G907" s="62"/>
      <c r="H907" s="62">
        <v>6</v>
      </c>
      <c r="I907" s="62" t="s">
        <v>1735</v>
      </c>
      <c r="J907" s="66">
        <v>10.42</v>
      </c>
      <c r="K907" s="67"/>
      <c r="L907" s="68"/>
      <c r="M907" s="69"/>
      <c r="N907" s="70"/>
      <c r="O907" s="71"/>
      <c r="P907" s="72">
        <f t="shared" si="66"/>
        <v>10.42</v>
      </c>
      <c r="Q907" s="72">
        <f t="shared" si="67"/>
        <v>62.519999999999996</v>
      </c>
      <c r="R907" s="72">
        <f t="shared" si="68"/>
        <v>11</v>
      </c>
      <c r="S907" s="72">
        <f t="shared" si="69"/>
        <v>66</v>
      </c>
      <c r="T907" s="73">
        <v>0.18</v>
      </c>
      <c r="U907" s="165" t="s">
        <v>288</v>
      </c>
      <c r="V907" s="164">
        <f t="shared" si="65"/>
        <v>12.979999999999999</v>
      </c>
    </row>
    <row r="908" spans="2:23" s="74" customFormat="1" ht="15">
      <c r="B908" s="169" t="s">
        <v>1494</v>
      </c>
      <c r="C908" s="62" t="s">
        <v>1226</v>
      </c>
      <c r="D908" s="62"/>
      <c r="E908" s="62"/>
      <c r="F908" s="62" t="s">
        <v>916</v>
      </c>
      <c r="G908" s="62"/>
      <c r="H908" s="62" t="s">
        <v>1854</v>
      </c>
      <c r="I908" s="62"/>
      <c r="J908" s="66"/>
      <c r="K908" s="67"/>
      <c r="L908" s="68"/>
      <c r="M908" s="69"/>
      <c r="N908" s="70"/>
      <c r="O908" s="71"/>
      <c r="P908" s="72">
        <f t="shared" si="66"/>
        <v>0</v>
      </c>
      <c r="Q908" s="72">
        <f t="shared" si="67"/>
        <v>0</v>
      </c>
      <c r="R908" s="72">
        <f t="shared" si="68"/>
        <v>0</v>
      </c>
      <c r="S908" s="72">
        <f t="shared" si="69"/>
        <v>0</v>
      </c>
      <c r="T908" s="73">
        <v>0.18</v>
      </c>
      <c r="U908" s="164"/>
      <c r="V908" s="164">
        <f t="shared" si="65"/>
        <v>0</v>
      </c>
    </row>
    <row r="909" spans="2:23" s="74" customFormat="1" ht="57">
      <c r="B909" s="169" t="s">
        <v>1495</v>
      </c>
      <c r="C909" s="87" t="s">
        <v>1228</v>
      </c>
      <c r="D909" s="62" t="s">
        <v>1229</v>
      </c>
      <c r="E909" s="85" t="s">
        <v>1224</v>
      </c>
      <c r="F909" s="62" t="s">
        <v>891</v>
      </c>
      <c r="G909" s="62"/>
      <c r="H909" s="62">
        <v>3</v>
      </c>
      <c r="I909" s="62" t="s">
        <v>1735</v>
      </c>
      <c r="J909" s="66">
        <v>189.69</v>
      </c>
      <c r="K909" s="67"/>
      <c r="L909" s="68"/>
      <c r="M909" s="69"/>
      <c r="N909" s="70"/>
      <c r="O909" s="71"/>
      <c r="P909" s="72">
        <f t="shared" si="66"/>
        <v>189.69</v>
      </c>
      <c r="Q909" s="72">
        <f t="shared" si="67"/>
        <v>569.06999999999994</v>
      </c>
      <c r="R909" s="72">
        <f t="shared" si="68"/>
        <v>209</v>
      </c>
      <c r="S909" s="72">
        <f t="shared" si="69"/>
        <v>627</v>
      </c>
      <c r="T909" s="73">
        <v>0.18</v>
      </c>
      <c r="U909" s="165" t="s">
        <v>289</v>
      </c>
      <c r="V909" s="164">
        <f t="shared" si="65"/>
        <v>246.61999999999998</v>
      </c>
    </row>
    <row r="910" spans="2:23" s="74" customFormat="1" ht="57">
      <c r="B910" s="169" t="s">
        <v>1496</v>
      </c>
      <c r="C910" s="87" t="s">
        <v>1231</v>
      </c>
      <c r="D910" s="62" t="s">
        <v>1232</v>
      </c>
      <c r="E910" s="85" t="s">
        <v>1122</v>
      </c>
      <c r="F910" s="62" t="s">
        <v>891</v>
      </c>
      <c r="G910" s="62"/>
      <c r="H910" s="62">
        <v>3</v>
      </c>
      <c r="I910" s="62" t="s">
        <v>1744</v>
      </c>
      <c r="J910" s="66">
        <v>4070</v>
      </c>
      <c r="K910" s="67"/>
      <c r="L910" s="68"/>
      <c r="M910" s="69">
        <v>5500</v>
      </c>
      <c r="N910" s="70"/>
      <c r="O910" s="71"/>
      <c r="P910" s="72">
        <f t="shared" si="66"/>
        <v>4070</v>
      </c>
      <c r="Q910" s="72">
        <f t="shared" si="67"/>
        <v>12210</v>
      </c>
      <c r="R910" s="72">
        <f t="shared" si="68"/>
        <v>4662</v>
      </c>
      <c r="S910" s="72">
        <f t="shared" si="69"/>
        <v>13986</v>
      </c>
      <c r="T910" s="73">
        <v>0.18</v>
      </c>
      <c r="U910" s="164" t="s">
        <v>287</v>
      </c>
      <c r="V910" s="164">
        <f t="shared" si="65"/>
        <v>5501.16</v>
      </c>
    </row>
    <row r="911" spans="2:23" s="74" customFormat="1" ht="42.75">
      <c r="B911" s="169" t="s">
        <v>1497</v>
      </c>
      <c r="C911" s="87" t="s">
        <v>1498</v>
      </c>
      <c r="D911" s="62" t="s">
        <v>1236</v>
      </c>
      <c r="E911" s="85" t="s">
        <v>1237</v>
      </c>
      <c r="F911" s="62" t="s">
        <v>891</v>
      </c>
      <c r="G911" s="62"/>
      <c r="H911" s="62">
        <v>15</v>
      </c>
      <c r="I911" s="62" t="s">
        <v>1735</v>
      </c>
      <c r="J911" s="66">
        <v>29.99</v>
      </c>
      <c r="K911" s="67"/>
      <c r="L911" s="68"/>
      <c r="M911" s="69"/>
      <c r="N911" s="70"/>
      <c r="O911" s="71">
        <v>0.56000000000000005</v>
      </c>
      <c r="P911" s="72">
        <f t="shared" si="66"/>
        <v>29.99</v>
      </c>
      <c r="Q911" s="72">
        <f t="shared" si="67"/>
        <v>449.84999999999997</v>
      </c>
      <c r="R911" s="72">
        <f t="shared" si="68"/>
        <v>38</v>
      </c>
      <c r="S911" s="72">
        <f t="shared" si="69"/>
        <v>570</v>
      </c>
      <c r="T911" s="73">
        <v>0.18</v>
      </c>
      <c r="U911" s="165" t="s">
        <v>288</v>
      </c>
      <c r="V911" s="164">
        <f t="shared" si="65"/>
        <v>44.839999999999996</v>
      </c>
    </row>
    <row r="912" spans="2:23" s="74" customFormat="1" ht="42.75">
      <c r="B912" s="169" t="s">
        <v>1499</v>
      </c>
      <c r="C912" s="87" t="s">
        <v>1500</v>
      </c>
      <c r="D912" s="62" t="s">
        <v>804</v>
      </c>
      <c r="E912" s="85" t="s">
        <v>1237</v>
      </c>
      <c r="F912" s="62" t="s">
        <v>891</v>
      </c>
      <c r="G912" s="62"/>
      <c r="H912" s="62">
        <v>15</v>
      </c>
      <c r="I912" s="62" t="s">
        <v>1735</v>
      </c>
      <c r="J912" s="66">
        <v>29.99</v>
      </c>
      <c r="K912" s="67"/>
      <c r="L912" s="68"/>
      <c r="M912" s="69"/>
      <c r="N912" s="70"/>
      <c r="O912" s="71">
        <v>0.56000000000000005</v>
      </c>
      <c r="P912" s="72">
        <f t="shared" si="66"/>
        <v>29.99</v>
      </c>
      <c r="Q912" s="72">
        <f t="shared" si="67"/>
        <v>449.84999999999997</v>
      </c>
      <c r="R912" s="72">
        <f t="shared" si="68"/>
        <v>38</v>
      </c>
      <c r="S912" s="72">
        <f t="shared" si="69"/>
        <v>570</v>
      </c>
      <c r="T912" s="73">
        <v>0.18</v>
      </c>
      <c r="U912" s="165" t="s">
        <v>288</v>
      </c>
      <c r="V912" s="164">
        <f t="shared" si="65"/>
        <v>44.839999999999996</v>
      </c>
    </row>
    <row r="913" spans="2:23" s="74" customFormat="1" ht="42.75">
      <c r="B913" s="169" t="s">
        <v>1501</v>
      </c>
      <c r="C913" s="87" t="s">
        <v>1502</v>
      </c>
      <c r="D913" s="62" t="s">
        <v>1244</v>
      </c>
      <c r="E913" s="85" t="s">
        <v>1237</v>
      </c>
      <c r="F913" s="62" t="s">
        <v>891</v>
      </c>
      <c r="G913" s="62"/>
      <c r="H913" s="62">
        <v>15</v>
      </c>
      <c r="I913" s="62" t="s">
        <v>1735</v>
      </c>
      <c r="J913" s="66">
        <v>110.17</v>
      </c>
      <c r="K913" s="67"/>
      <c r="L913" s="68"/>
      <c r="M913" s="69"/>
      <c r="N913" s="70"/>
      <c r="O913" s="71">
        <v>1.87</v>
      </c>
      <c r="P913" s="72">
        <f t="shared" si="66"/>
        <v>110.17</v>
      </c>
      <c r="Q913" s="72">
        <f t="shared" si="67"/>
        <v>1652.55</v>
      </c>
      <c r="R913" s="72">
        <f t="shared" si="68"/>
        <v>124</v>
      </c>
      <c r="S913" s="72">
        <f t="shared" si="69"/>
        <v>1860</v>
      </c>
      <c r="T913" s="73">
        <v>0.18</v>
      </c>
      <c r="U913" s="165" t="s">
        <v>288</v>
      </c>
      <c r="V913" s="164">
        <f t="shared" si="65"/>
        <v>146.32</v>
      </c>
    </row>
    <row r="914" spans="2:23" s="74" customFormat="1" ht="30">
      <c r="B914" s="169" t="s">
        <v>1503</v>
      </c>
      <c r="C914" s="87" t="s">
        <v>1246</v>
      </c>
      <c r="D914" s="62" t="s">
        <v>1247</v>
      </c>
      <c r="E914" s="85" t="s">
        <v>1237</v>
      </c>
      <c r="F914" s="62" t="s">
        <v>891</v>
      </c>
      <c r="G914" s="62"/>
      <c r="H914" s="62">
        <v>3</v>
      </c>
      <c r="I914" s="62" t="s">
        <v>1735</v>
      </c>
      <c r="J914" s="66">
        <v>22.39</v>
      </c>
      <c r="K914" s="67"/>
      <c r="L914" s="68"/>
      <c r="M914" s="69"/>
      <c r="N914" s="70"/>
      <c r="O914" s="71">
        <v>0.38</v>
      </c>
      <c r="P914" s="72">
        <f t="shared" si="66"/>
        <v>22.39</v>
      </c>
      <c r="Q914" s="72">
        <f t="shared" si="67"/>
        <v>67.17</v>
      </c>
      <c r="R914" s="72">
        <f t="shared" si="68"/>
        <v>26</v>
      </c>
      <c r="S914" s="72">
        <f t="shared" si="69"/>
        <v>78</v>
      </c>
      <c r="T914" s="73">
        <v>0.18</v>
      </c>
      <c r="U914" s="165" t="s">
        <v>288</v>
      </c>
      <c r="V914" s="164">
        <f t="shared" si="65"/>
        <v>30.68</v>
      </c>
    </row>
    <row r="915" spans="2:23" s="74" customFormat="1" ht="30">
      <c r="B915" s="169" t="s">
        <v>1504</v>
      </c>
      <c r="C915" s="87" t="s">
        <v>1250</v>
      </c>
      <c r="D915" s="62" t="s">
        <v>1251</v>
      </c>
      <c r="E915" s="85" t="s">
        <v>1237</v>
      </c>
      <c r="F915" s="62" t="s">
        <v>891</v>
      </c>
      <c r="G915" s="62"/>
      <c r="H915" s="62">
        <v>3</v>
      </c>
      <c r="I915" s="62" t="s">
        <v>1735</v>
      </c>
      <c r="J915" s="66">
        <v>30.05</v>
      </c>
      <c r="K915" s="67"/>
      <c r="L915" s="68"/>
      <c r="M915" s="69"/>
      <c r="N915" s="70"/>
      <c r="O915" s="71">
        <v>0.51</v>
      </c>
      <c r="P915" s="72">
        <f t="shared" si="66"/>
        <v>30.05</v>
      </c>
      <c r="Q915" s="72">
        <f t="shared" si="67"/>
        <v>90.15</v>
      </c>
      <c r="R915" s="72">
        <f t="shared" si="68"/>
        <v>34</v>
      </c>
      <c r="S915" s="72">
        <f t="shared" si="69"/>
        <v>102</v>
      </c>
      <c r="T915" s="73">
        <v>0.18</v>
      </c>
      <c r="U915" s="165" t="s">
        <v>288</v>
      </c>
      <c r="V915" s="164">
        <f t="shared" si="65"/>
        <v>40.119999999999997</v>
      </c>
    </row>
    <row r="916" spans="2:23" s="74" customFormat="1" ht="30">
      <c r="B916" s="169" t="s">
        <v>1505</v>
      </c>
      <c r="C916" s="86" t="s">
        <v>1253</v>
      </c>
      <c r="D916" s="85" t="s">
        <v>1254</v>
      </c>
      <c r="E916" s="85" t="s">
        <v>1237</v>
      </c>
      <c r="F916" s="62" t="s">
        <v>891</v>
      </c>
      <c r="G916" s="62"/>
      <c r="H916" s="62">
        <v>9</v>
      </c>
      <c r="I916" s="62" t="s">
        <v>1735</v>
      </c>
      <c r="J916" s="66">
        <v>61.27</v>
      </c>
      <c r="K916" s="67"/>
      <c r="L916" s="68"/>
      <c r="M916" s="69"/>
      <c r="N916" s="70"/>
      <c r="O916" s="71">
        <v>1.04</v>
      </c>
      <c r="P916" s="72">
        <f t="shared" si="66"/>
        <v>61.27</v>
      </c>
      <c r="Q916" s="72">
        <f t="shared" si="67"/>
        <v>551.43000000000006</v>
      </c>
      <c r="R916" s="72">
        <f t="shared" si="68"/>
        <v>69</v>
      </c>
      <c r="S916" s="72">
        <f t="shared" si="69"/>
        <v>621</v>
      </c>
      <c r="T916" s="73">
        <v>0.18</v>
      </c>
      <c r="U916" s="165" t="s">
        <v>288</v>
      </c>
      <c r="V916" s="164">
        <f t="shared" si="65"/>
        <v>81.42</v>
      </c>
    </row>
    <row r="917" spans="2:23" s="74" customFormat="1" ht="30">
      <c r="B917" s="169" t="s">
        <v>1506</v>
      </c>
      <c r="C917" s="86" t="s">
        <v>1256</v>
      </c>
      <c r="D917" s="85" t="s">
        <v>1257</v>
      </c>
      <c r="E917" s="85" t="s">
        <v>1237</v>
      </c>
      <c r="F917" s="62" t="s">
        <v>891</v>
      </c>
      <c r="G917" s="62"/>
      <c r="H917" s="62">
        <v>6</v>
      </c>
      <c r="I917" s="62" t="s">
        <v>1735</v>
      </c>
      <c r="J917" s="66">
        <v>95.4</v>
      </c>
      <c r="K917" s="67"/>
      <c r="L917" s="68"/>
      <c r="M917" s="69"/>
      <c r="N917" s="70"/>
      <c r="O917" s="71">
        <v>1.37</v>
      </c>
      <c r="P917" s="72">
        <f t="shared" si="66"/>
        <v>95.4</v>
      </c>
      <c r="Q917" s="72">
        <f t="shared" si="67"/>
        <v>572.40000000000009</v>
      </c>
      <c r="R917" s="72">
        <f t="shared" si="68"/>
        <v>91</v>
      </c>
      <c r="S917" s="72">
        <f t="shared" si="69"/>
        <v>546</v>
      </c>
      <c r="T917" s="73">
        <v>0.18</v>
      </c>
      <c r="U917" s="165" t="s">
        <v>288</v>
      </c>
      <c r="V917" s="164">
        <f t="shared" si="65"/>
        <v>107.38</v>
      </c>
    </row>
    <row r="918" spans="2:23" s="74" customFormat="1" ht="28.5">
      <c r="B918" s="169" t="s">
        <v>1507</v>
      </c>
      <c r="C918" s="87" t="s">
        <v>1259</v>
      </c>
      <c r="D918" s="62" t="s">
        <v>1260</v>
      </c>
      <c r="E918" s="85" t="s">
        <v>1261</v>
      </c>
      <c r="F918" s="62" t="s">
        <v>891</v>
      </c>
      <c r="G918" s="62"/>
      <c r="H918" s="62" t="s">
        <v>1862</v>
      </c>
      <c r="I918" s="62" t="s">
        <v>907</v>
      </c>
      <c r="J918" s="66">
        <f>M918*0.743</f>
        <v>1742.6099099999999</v>
      </c>
      <c r="K918" s="67"/>
      <c r="L918" s="68"/>
      <c r="M918" s="69">
        <v>2345.37</v>
      </c>
      <c r="N918" s="70"/>
      <c r="O918" s="71"/>
      <c r="P918" s="72">
        <f t="shared" si="66"/>
        <v>1742.6099099999999</v>
      </c>
      <c r="Q918" s="72">
        <f t="shared" si="67"/>
        <v>1742.6099099999999</v>
      </c>
      <c r="R918" s="72">
        <f t="shared" si="68"/>
        <v>1988</v>
      </c>
      <c r="S918" s="72">
        <f t="shared" si="69"/>
        <v>1988</v>
      </c>
      <c r="T918" s="73">
        <v>0.18</v>
      </c>
      <c r="U918" s="165" t="s">
        <v>289</v>
      </c>
      <c r="V918" s="164">
        <f t="shared" si="65"/>
        <v>2345.8399999999997</v>
      </c>
    </row>
    <row r="919" spans="2:23" s="74" customFormat="1" ht="15">
      <c r="B919" s="169"/>
      <c r="C919" s="62" t="s">
        <v>1868</v>
      </c>
      <c r="D919" s="62"/>
      <c r="E919" s="62"/>
      <c r="F919" s="62"/>
      <c r="G919" s="62"/>
      <c r="H919" s="62"/>
      <c r="I919" s="62"/>
      <c r="J919" s="66"/>
      <c r="K919" s="67"/>
      <c r="L919" s="68"/>
      <c r="M919" s="69"/>
      <c r="N919" s="70"/>
      <c r="O919" s="71"/>
      <c r="P919" s="72">
        <f t="shared" si="66"/>
        <v>0</v>
      </c>
      <c r="Q919" s="72">
        <f t="shared" si="67"/>
        <v>0</v>
      </c>
      <c r="R919" s="72">
        <f t="shared" si="68"/>
        <v>0</v>
      </c>
      <c r="S919" s="72">
        <f t="shared" si="69"/>
        <v>0</v>
      </c>
      <c r="T919" s="73">
        <v>0.18</v>
      </c>
      <c r="U919" s="164"/>
      <c r="V919" s="164">
        <f t="shared" si="65"/>
        <v>0</v>
      </c>
    </row>
    <row r="920" spans="2:23" s="74" customFormat="1" ht="57">
      <c r="B920" s="169" t="s">
        <v>1481</v>
      </c>
      <c r="C920" s="87" t="s">
        <v>1508</v>
      </c>
      <c r="D920" s="62" t="s">
        <v>1263</v>
      </c>
      <c r="E920" s="85" t="s">
        <v>343</v>
      </c>
      <c r="F920" s="62" t="s">
        <v>1359</v>
      </c>
      <c r="G920" s="62"/>
      <c r="H920" s="62" t="s">
        <v>1287</v>
      </c>
      <c r="I920" s="62" t="s">
        <v>1735</v>
      </c>
      <c r="J920" s="66">
        <v>62340</v>
      </c>
      <c r="K920" s="67"/>
      <c r="L920" s="68"/>
      <c r="M920" s="69"/>
      <c r="N920" s="70"/>
      <c r="O920" s="71"/>
      <c r="P920" s="72">
        <f t="shared" si="66"/>
        <v>62340</v>
      </c>
      <c r="Q920" s="72">
        <f t="shared" si="67"/>
        <v>6234</v>
      </c>
      <c r="R920" s="72">
        <f t="shared" si="68"/>
        <v>68680</v>
      </c>
      <c r="S920" s="72">
        <f t="shared" si="69"/>
        <v>6868</v>
      </c>
      <c r="T920" s="73">
        <v>0.18</v>
      </c>
      <c r="U920" s="165" t="s">
        <v>289</v>
      </c>
      <c r="V920" s="164">
        <f t="shared" ref="V920:V983" si="70">R920*1.18</f>
        <v>81042.399999999994</v>
      </c>
      <c r="W920" s="74">
        <v>551</v>
      </c>
    </row>
    <row r="921" spans="2:23" s="74" customFormat="1" ht="57">
      <c r="B921" s="169" t="s">
        <v>1494</v>
      </c>
      <c r="C921" s="87" t="s">
        <v>1509</v>
      </c>
      <c r="D921" s="62" t="s">
        <v>1267</v>
      </c>
      <c r="E921" s="85" t="s">
        <v>343</v>
      </c>
      <c r="F921" s="62" t="s">
        <v>1359</v>
      </c>
      <c r="G921" s="62"/>
      <c r="H921" s="62" t="s">
        <v>1287</v>
      </c>
      <c r="I921" s="62" t="s">
        <v>1735</v>
      </c>
      <c r="J921" s="66">
        <v>85260</v>
      </c>
      <c r="K921" s="67"/>
      <c r="L921" s="68"/>
      <c r="M921" s="69"/>
      <c r="N921" s="70"/>
      <c r="O921" s="71"/>
      <c r="P921" s="72">
        <f t="shared" si="66"/>
        <v>85260</v>
      </c>
      <c r="Q921" s="72">
        <f t="shared" si="67"/>
        <v>8526</v>
      </c>
      <c r="R921" s="72">
        <f t="shared" si="68"/>
        <v>93931</v>
      </c>
      <c r="S921" s="72">
        <f t="shared" si="69"/>
        <v>9393.1</v>
      </c>
      <c r="T921" s="73">
        <v>0.18</v>
      </c>
      <c r="U921" s="165" t="s">
        <v>289</v>
      </c>
      <c r="V921" s="164">
        <f t="shared" si="70"/>
        <v>110838.57999999999</v>
      </c>
    </row>
    <row r="922" spans="2:23" s="74" customFormat="1" ht="57">
      <c r="B922" s="169" t="s">
        <v>1507</v>
      </c>
      <c r="C922" s="87" t="s">
        <v>1511</v>
      </c>
      <c r="D922" s="62" t="s">
        <v>1275</v>
      </c>
      <c r="E922" s="85" t="s">
        <v>343</v>
      </c>
      <c r="F922" s="62" t="s">
        <v>1359</v>
      </c>
      <c r="G922" s="62"/>
      <c r="H922" s="62" t="s">
        <v>1288</v>
      </c>
      <c r="I922" s="62" t="s">
        <v>1735</v>
      </c>
      <c r="J922" s="66">
        <v>37190</v>
      </c>
      <c r="K922" s="67"/>
      <c r="L922" s="68"/>
      <c r="M922" s="69"/>
      <c r="N922" s="70"/>
      <c r="O922" s="71"/>
      <c r="P922" s="72">
        <f t="shared" si="66"/>
        <v>37190</v>
      </c>
      <c r="Q922" s="72">
        <f t="shared" si="67"/>
        <v>743.80000000000007</v>
      </c>
      <c r="R922" s="72">
        <f t="shared" si="68"/>
        <v>40972</v>
      </c>
      <c r="S922" s="72">
        <f t="shared" si="69"/>
        <v>819.44</v>
      </c>
      <c r="T922" s="73">
        <v>0.18</v>
      </c>
      <c r="U922" s="165" t="s">
        <v>288</v>
      </c>
      <c r="V922" s="164">
        <f t="shared" si="70"/>
        <v>48346.96</v>
      </c>
    </row>
    <row r="923" spans="2:23" s="74" customFormat="1" ht="15">
      <c r="B923" s="169"/>
      <c r="C923" s="62" t="s">
        <v>1278</v>
      </c>
      <c r="D923" s="62"/>
      <c r="E923" s="62"/>
      <c r="F923" s="62"/>
      <c r="G923" s="62"/>
      <c r="H923" s="62"/>
      <c r="I923" s="62"/>
      <c r="J923" s="66"/>
      <c r="K923" s="67"/>
      <c r="L923" s="68"/>
      <c r="M923" s="69"/>
      <c r="N923" s="70"/>
      <c r="O923" s="71"/>
      <c r="P923" s="72">
        <f t="shared" si="66"/>
        <v>0</v>
      </c>
      <c r="Q923" s="72">
        <f t="shared" si="67"/>
        <v>0</v>
      </c>
      <c r="R923" s="72">
        <f t="shared" si="68"/>
        <v>0</v>
      </c>
      <c r="S923" s="72">
        <f t="shared" si="69"/>
        <v>0</v>
      </c>
      <c r="T923" s="73">
        <v>0.18</v>
      </c>
      <c r="U923" s="164"/>
      <c r="V923" s="164">
        <f t="shared" si="70"/>
        <v>0</v>
      </c>
    </row>
    <row r="924" spans="2:23" s="74" customFormat="1" ht="42.75">
      <c r="B924" s="169" t="s">
        <v>1481</v>
      </c>
      <c r="C924" s="87" t="s">
        <v>1279</v>
      </c>
      <c r="D924" s="62" t="s">
        <v>1280</v>
      </c>
      <c r="E924" s="62" t="s">
        <v>1224</v>
      </c>
      <c r="F924" s="62" t="s">
        <v>891</v>
      </c>
      <c r="G924" s="62"/>
      <c r="H924" s="62" t="s">
        <v>1936</v>
      </c>
      <c r="I924" s="62" t="s">
        <v>1735</v>
      </c>
      <c r="J924" s="66">
        <v>1.45</v>
      </c>
      <c r="K924" s="67"/>
      <c r="L924" s="68"/>
      <c r="M924" s="69"/>
      <c r="N924" s="70"/>
      <c r="O924" s="71"/>
      <c r="P924" s="72">
        <f t="shared" si="66"/>
        <v>1.45</v>
      </c>
      <c r="Q924" s="72">
        <f t="shared" si="67"/>
        <v>72.5</v>
      </c>
      <c r="R924" s="72">
        <f t="shared" si="68"/>
        <v>2</v>
      </c>
      <c r="S924" s="72">
        <f t="shared" si="69"/>
        <v>100</v>
      </c>
      <c r="T924" s="73">
        <v>0.18</v>
      </c>
      <c r="U924" s="165" t="s">
        <v>288</v>
      </c>
      <c r="V924" s="164">
        <f t="shared" si="70"/>
        <v>2.36</v>
      </c>
    </row>
    <row r="925" spans="2:23" s="74" customFormat="1" ht="30">
      <c r="B925" s="168" t="s">
        <v>1494</v>
      </c>
      <c r="C925" s="86" t="s">
        <v>1281</v>
      </c>
      <c r="D925" s="62" t="s">
        <v>390</v>
      </c>
      <c r="E925" s="85" t="s">
        <v>1224</v>
      </c>
      <c r="F925" s="62" t="s">
        <v>912</v>
      </c>
      <c r="G925" s="62"/>
      <c r="H925" s="85">
        <v>1</v>
      </c>
      <c r="I925" s="62" t="s">
        <v>1735</v>
      </c>
      <c r="J925" s="66">
        <v>54.03</v>
      </c>
      <c r="K925" s="67"/>
      <c r="L925" s="68"/>
      <c r="M925" s="69"/>
      <c r="N925" s="70"/>
      <c r="O925" s="71"/>
      <c r="P925" s="72">
        <f t="shared" si="66"/>
        <v>54.03</v>
      </c>
      <c r="Q925" s="72">
        <f t="shared" si="67"/>
        <v>54.03</v>
      </c>
      <c r="R925" s="72">
        <f t="shared" si="68"/>
        <v>60</v>
      </c>
      <c r="S925" s="72">
        <f t="shared" si="69"/>
        <v>60</v>
      </c>
      <c r="T925" s="73">
        <v>0.18</v>
      </c>
      <c r="U925" s="165" t="s">
        <v>288</v>
      </c>
      <c r="V925" s="164">
        <f t="shared" si="70"/>
        <v>70.8</v>
      </c>
    </row>
    <row r="926" spans="2:23" s="74" customFormat="1" ht="30">
      <c r="B926" s="169" t="s">
        <v>1507</v>
      </c>
      <c r="C926" s="87" t="s">
        <v>1512</v>
      </c>
      <c r="D926" s="62" t="s">
        <v>1283</v>
      </c>
      <c r="E926" s="85" t="s">
        <v>1284</v>
      </c>
      <c r="F926" s="62" t="s">
        <v>891</v>
      </c>
      <c r="G926" s="62"/>
      <c r="H926" s="62" t="s">
        <v>1901</v>
      </c>
      <c r="I926" s="62" t="s">
        <v>1735</v>
      </c>
      <c r="J926" s="66">
        <v>6.19</v>
      </c>
      <c r="K926" s="67"/>
      <c r="L926" s="68"/>
      <c r="M926" s="69"/>
      <c r="N926" s="70"/>
      <c r="O926" s="71"/>
      <c r="P926" s="72">
        <f t="shared" si="66"/>
        <v>6.19</v>
      </c>
      <c r="Q926" s="72">
        <f t="shared" si="67"/>
        <v>12.38</v>
      </c>
      <c r="R926" s="72">
        <f t="shared" si="68"/>
        <v>7</v>
      </c>
      <c r="S926" s="72">
        <f t="shared" si="69"/>
        <v>14</v>
      </c>
      <c r="T926" s="73">
        <v>0.18</v>
      </c>
      <c r="U926" s="165" t="s">
        <v>288</v>
      </c>
      <c r="V926" s="164">
        <f t="shared" si="70"/>
        <v>8.26</v>
      </c>
    </row>
    <row r="927" spans="2:23" s="74" customFormat="1" ht="15">
      <c r="B927" s="169"/>
      <c r="C927" s="62" t="s">
        <v>1514</v>
      </c>
      <c r="D927" s="62"/>
      <c r="E927" s="85"/>
      <c r="F927" s="62"/>
      <c r="G927" s="62"/>
      <c r="H927" s="62"/>
      <c r="I927" s="62"/>
      <c r="J927" s="66"/>
      <c r="K927" s="67"/>
      <c r="L927" s="68"/>
      <c r="M927" s="69"/>
      <c r="N927" s="70"/>
      <c r="O927" s="71"/>
      <c r="P927" s="72">
        <f t="shared" si="66"/>
        <v>0</v>
      </c>
      <c r="Q927" s="72">
        <f t="shared" si="67"/>
        <v>0</v>
      </c>
      <c r="R927" s="72">
        <f t="shared" si="68"/>
        <v>0</v>
      </c>
      <c r="S927" s="72">
        <f t="shared" si="69"/>
        <v>0</v>
      </c>
      <c r="T927" s="73">
        <v>0.18</v>
      </c>
      <c r="U927" s="164"/>
      <c r="V927" s="164">
        <f t="shared" si="70"/>
        <v>0</v>
      </c>
    </row>
    <row r="928" spans="2:23" s="74" customFormat="1" ht="15">
      <c r="B928" s="169"/>
      <c r="C928" s="62" t="s">
        <v>566</v>
      </c>
      <c r="D928" s="62"/>
      <c r="E928" s="85"/>
      <c r="F928" s="62"/>
      <c r="G928" s="62"/>
      <c r="H928" s="62"/>
      <c r="I928" s="62"/>
      <c r="J928" s="66"/>
      <c r="K928" s="67"/>
      <c r="L928" s="68"/>
      <c r="M928" s="69"/>
      <c r="N928" s="70"/>
      <c r="O928" s="71"/>
      <c r="P928" s="72">
        <f t="shared" si="66"/>
        <v>0</v>
      </c>
      <c r="Q928" s="72">
        <f t="shared" si="67"/>
        <v>0</v>
      </c>
      <c r="R928" s="72">
        <f t="shared" si="68"/>
        <v>0</v>
      </c>
      <c r="S928" s="72">
        <f t="shared" si="69"/>
        <v>0</v>
      </c>
      <c r="T928" s="73">
        <v>0.18</v>
      </c>
      <c r="U928" s="164"/>
      <c r="V928" s="164">
        <f t="shared" si="70"/>
        <v>0</v>
      </c>
    </row>
    <row r="929" spans="2:23" s="74" customFormat="1" ht="15">
      <c r="B929" s="169" t="s">
        <v>1481</v>
      </c>
      <c r="C929" s="62" t="s">
        <v>567</v>
      </c>
      <c r="D929" s="62"/>
      <c r="E929" s="85"/>
      <c r="F929" s="62" t="s">
        <v>891</v>
      </c>
      <c r="G929" s="62"/>
      <c r="H929" s="62" t="s">
        <v>1901</v>
      </c>
      <c r="I929" s="62"/>
      <c r="J929" s="66"/>
      <c r="K929" s="67"/>
      <c r="L929" s="68"/>
      <c r="M929" s="69"/>
      <c r="N929" s="70"/>
      <c r="O929" s="71"/>
      <c r="P929" s="72">
        <f t="shared" si="66"/>
        <v>0</v>
      </c>
      <c r="Q929" s="72">
        <f t="shared" si="67"/>
        <v>0</v>
      </c>
      <c r="R929" s="72">
        <f t="shared" si="68"/>
        <v>0</v>
      </c>
      <c r="S929" s="72">
        <f t="shared" si="69"/>
        <v>0</v>
      </c>
      <c r="T929" s="73">
        <v>0.18</v>
      </c>
      <c r="U929" s="165"/>
      <c r="V929" s="164">
        <f t="shared" si="70"/>
        <v>0</v>
      </c>
    </row>
    <row r="930" spans="2:23" s="74" customFormat="1" ht="28.5">
      <c r="B930" s="169" t="s">
        <v>1491</v>
      </c>
      <c r="C930" s="87" t="s">
        <v>569</v>
      </c>
      <c r="D930" s="62" t="s">
        <v>570</v>
      </c>
      <c r="E930" s="85" t="s">
        <v>297</v>
      </c>
      <c r="F930" s="62" t="s">
        <v>891</v>
      </c>
      <c r="G930" s="62"/>
      <c r="H930" s="62">
        <v>2</v>
      </c>
      <c r="I930" s="62" t="s">
        <v>1735</v>
      </c>
      <c r="J930" s="66">
        <v>32.19</v>
      </c>
      <c r="K930" s="67"/>
      <c r="L930" s="68"/>
      <c r="M930" s="69"/>
      <c r="N930" s="70"/>
      <c r="O930" s="71"/>
      <c r="P930" s="72">
        <f t="shared" si="66"/>
        <v>32.19</v>
      </c>
      <c r="Q930" s="72">
        <f t="shared" si="67"/>
        <v>64.38</v>
      </c>
      <c r="R930" s="72">
        <f t="shared" si="68"/>
        <v>35</v>
      </c>
      <c r="S930" s="72">
        <f t="shared" si="69"/>
        <v>70</v>
      </c>
      <c r="T930" s="73">
        <v>0.18</v>
      </c>
      <c r="U930" s="165" t="s">
        <v>288</v>
      </c>
      <c r="V930" s="164">
        <f t="shared" si="70"/>
        <v>41.3</v>
      </c>
    </row>
    <row r="931" spans="2:23" s="74" customFormat="1" ht="42.75">
      <c r="B931" s="169" t="s">
        <v>1492</v>
      </c>
      <c r="C931" s="87" t="s">
        <v>1493</v>
      </c>
      <c r="D931" s="62" t="s">
        <v>1223</v>
      </c>
      <c r="E931" s="85" t="s">
        <v>1224</v>
      </c>
      <c r="F931" s="62" t="s">
        <v>891</v>
      </c>
      <c r="G931" s="62"/>
      <c r="H931" s="62">
        <v>6</v>
      </c>
      <c r="I931" s="62" t="s">
        <v>1735</v>
      </c>
      <c r="J931" s="66">
        <v>10.42</v>
      </c>
      <c r="K931" s="67"/>
      <c r="L931" s="68"/>
      <c r="M931" s="69"/>
      <c r="N931" s="70"/>
      <c r="O931" s="71"/>
      <c r="P931" s="72">
        <f t="shared" si="66"/>
        <v>10.42</v>
      </c>
      <c r="Q931" s="72">
        <f t="shared" si="67"/>
        <v>62.519999999999996</v>
      </c>
      <c r="R931" s="72">
        <f t="shared" si="68"/>
        <v>11</v>
      </c>
      <c r="S931" s="72">
        <f t="shared" si="69"/>
        <v>66</v>
      </c>
      <c r="T931" s="73">
        <v>0.18</v>
      </c>
      <c r="U931" s="165" t="s">
        <v>288</v>
      </c>
      <c r="V931" s="164">
        <f t="shared" si="70"/>
        <v>12.979999999999999</v>
      </c>
    </row>
    <row r="932" spans="2:23" s="74" customFormat="1" ht="15">
      <c r="B932" s="169" t="s">
        <v>1494</v>
      </c>
      <c r="C932" s="62" t="s">
        <v>1226</v>
      </c>
      <c r="D932" s="62"/>
      <c r="E932" s="85"/>
      <c r="F932" s="62" t="s">
        <v>916</v>
      </c>
      <c r="G932" s="62"/>
      <c r="H932" s="62" t="s">
        <v>1854</v>
      </c>
      <c r="I932" s="62"/>
      <c r="J932" s="66"/>
      <c r="K932" s="67"/>
      <c r="L932" s="68"/>
      <c r="M932" s="69"/>
      <c r="N932" s="70"/>
      <c r="O932" s="71"/>
      <c r="P932" s="72">
        <f t="shared" si="66"/>
        <v>0</v>
      </c>
      <c r="Q932" s="72">
        <f t="shared" si="67"/>
        <v>0</v>
      </c>
      <c r="R932" s="72">
        <f t="shared" si="68"/>
        <v>0</v>
      </c>
      <c r="S932" s="72">
        <f t="shared" si="69"/>
        <v>0</v>
      </c>
      <c r="T932" s="73">
        <v>0.18</v>
      </c>
      <c r="U932" s="165"/>
      <c r="V932" s="164">
        <f t="shared" si="70"/>
        <v>0</v>
      </c>
    </row>
    <row r="933" spans="2:23" s="74" customFormat="1" ht="57">
      <c r="B933" s="169" t="s">
        <v>1495</v>
      </c>
      <c r="C933" s="87" t="s">
        <v>1228</v>
      </c>
      <c r="D933" s="62" t="s">
        <v>1229</v>
      </c>
      <c r="E933" s="85" t="s">
        <v>1224</v>
      </c>
      <c r="F933" s="62" t="s">
        <v>891</v>
      </c>
      <c r="G933" s="62"/>
      <c r="H933" s="62">
        <v>3</v>
      </c>
      <c r="I933" s="62" t="s">
        <v>1735</v>
      </c>
      <c r="J933" s="66">
        <v>189.69</v>
      </c>
      <c r="K933" s="67"/>
      <c r="L933" s="68"/>
      <c r="M933" s="69"/>
      <c r="N933" s="70"/>
      <c r="O933" s="71"/>
      <c r="P933" s="72">
        <f t="shared" si="66"/>
        <v>189.69</v>
      </c>
      <c r="Q933" s="72">
        <f t="shared" si="67"/>
        <v>569.06999999999994</v>
      </c>
      <c r="R933" s="72">
        <f t="shared" si="68"/>
        <v>209</v>
      </c>
      <c r="S933" s="72">
        <f t="shared" si="69"/>
        <v>627</v>
      </c>
      <c r="T933" s="73">
        <v>0.18</v>
      </c>
      <c r="U933" s="165" t="s">
        <v>289</v>
      </c>
      <c r="V933" s="164">
        <f t="shared" si="70"/>
        <v>246.61999999999998</v>
      </c>
    </row>
    <row r="934" spans="2:23" s="74" customFormat="1" ht="60">
      <c r="B934" s="169" t="s">
        <v>1496</v>
      </c>
      <c r="C934" s="86" t="s">
        <v>1231</v>
      </c>
      <c r="D934" s="85" t="s">
        <v>1232</v>
      </c>
      <c r="E934" s="85" t="s">
        <v>1122</v>
      </c>
      <c r="F934" s="62" t="s">
        <v>891</v>
      </c>
      <c r="G934" s="62"/>
      <c r="H934" s="62">
        <v>3</v>
      </c>
      <c r="I934" s="62" t="s">
        <v>1744</v>
      </c>
      <c r="J934" s="66">
        <v>4070</v>
      </c>
      <c r="K934" s="67"/>
      <c r="L934" s="68"/>
      <c r="M934" s="69">
        <v>5500</v>
      </c>
      <c r="N934" s="70"/>
      <c r="O934" s="71"/>
      <c r="P934" s="72">
        <f t="shared" si="66"/>
        <v>4070</v>
      </c>
      <c r="Q934" s="72">
        <f t="shared" si="67"/>
        <v>12210</v>
      </c>
      <c r="R934" s="72">
        <f t="shared" si="68"/>
        <v>4662</v>
      </c>
      <c r="S934" s="72">
        <f t="shared" si="69"/>
        <v>13986</v>
      </c>
      <c r="T934" s="73">
        <v>0.18</v>
      </c>
      <c r="U934" s="164" t="s">
        <v>287</v>
      </c>
      <c r="V934" s="164">
        <f t="shared" si="70"/>
        <v>5501.16</v>
      </c>
    </row>
    <row r="935" spans="2:23" s="74" customFormat="1" ht="45">
      <c r="B935" s="169" t="s">
        <v>1497</v>
      </c>
      <c r="C935" s="86" t="s">
        <v>1498</v>
      </c>
      <c r="D935" s="85" t="s">
        <v>1236</v>
      </c>
      <c r="E935" s="85" t="s">
        <v>1237</v>
      </c>
      <c r="F935" s="62" t="s">
        <v>891</v>
      </c>
      <c r="G935" s="62"/>
      <c r="H935" s="62">
        <v>15</v>
      </c>
      <c r="I935" s="62" t="s">
        <v>1735</v>
      </c>
      <c r="J935" s="66">
        <v>29.99</v>
      </c>
      <c r="K935" s="67"/>
      <c r="L935" s="68"/>
      <c r="M935" s="69"/>
      <c r="N935" s="70"/>
      <c r="O935" s="71">
        <v>0.56000000000000005</v>
      </c>
      <c r="P935" s="72">
        <f t="shared" si="66"/>
        <v>29.99</v>
      </c>
      <c r="Q935" s="72">
        <f t="shared" si="67"/>
        <v>449.84999999999997</v>
      </c>
      <c r="R935" s="72">
        <f t="shared" si="68"/>
        <v>38</v>
      </c>
      <c r="S935" s="72">
        <f t="shared" si="69"/>
        <v>570</v>
      </c>
      <c r="T935" s="73">
        <v>0.18</v>
      </c>
      <c r="U935" s="165" t="s">
        <v>288</v>
      </c>
      <c r="V935" s="164">
        <f t="shared" si="70"/>
        <v>44.839999999999996</v>
      </c>
    </row>
    <row r="936" spans="2:23" s="74" customFormat="1" ht="42.75">
      <c r="B936" s="169" t="s">
        <v>1499</v>
      </c>
      <c r="C936" s="87" t="s">
        <v>1500</v>
      </c>
      <c r="D936" s="62" t="s">
        <v>804</v>
      </c>
      <c r="E936" s="85" t="s">
        <v>1237</v>
      </c>
      <c r="F936" s="62" t="s">
        <v>891</v>
      </c>
      <c r="G936" s="62"/>
      <c r="H936" s="62">
        <v>15</v>
      </c>
      <c r="I936" s="62" t="s">
        <v>1735</v>
      </c>
      <c r="J936" s="66">
        <v>29.99</v>
      </c>
      <c r="K936" s="67"/>
      <c r="L936" s="68"/>
      <c r="M936" s="69"/>
      <c r="N936" s="70"/>
      <c r="O936" s="71">
        <v>0.56000000000000005</v>
      </c>
      <c r="P936" s="72">
        <f t="shared" si="66"/>
        <v>29.99</v>
      </c>
      <c r="Q936" s="72">
        <f t="shared" si="67"/>
        <v>449.84999999999997</v>
      </c>
      <c r="R936" s="72">
        <f t="shared" si="68"/>
        <v>38</v>
      </c>
      <c r="S936" s="72">
        <f t="shared" si="69"/>
        <v>570</v>
      </c>
      <c r="T936" s="73">
        <v>0.18</v>
      </c>
      <c r="U936" s="165" t="s">
        <v>288</v>
      </c>
      <c r="V936" s="164">
        <f t="shared" si="70"/>
        <v>44.839999999999996</v>
      </c>
    </row>
    <row r="937" spans="2:23" s="74" customFormat="1" ht="42.75">
      <c r="B937" s="169" t="s">
        <v>1501</v>
      </c>
      <c r="C937" s="87" t="s">
        <v>1502</v>
      </c>
      <c r="D937" s="62" t="s">
        <v>1244</v>
      </c>
      <c r="E937" s="62" t="s">
        <v>1237</v>
      </c>
      <c r="F937" s="62" t="s">
        <v>891</v>
      </c>
      <c r="G937" s="62"/>
      <c r="H937" s="62">
        <v>15</v>
      </c>
      <c r="I937" s="62" t="s">
        <v>1735</v>
      </c>
      <c r="J937" s="66">
        <v>110.17</v>
      </c>
      <c r="K937" s="67"/>
      <c r="L937" s="68"/>
      <c r="M937" s="69"/>
      <c r="N937" s="70"/>
      <c r="O937" s="71">
        <v>1.87</v>
      </c>
      <c r="P937" s="72">
        <f t="shared" si="66"/>
        <v>110.17</v>
      </c>
      <c r="Q937" s="72">
        <f t="shared" si="67"/>
        <v>1652.55</v>
      </c>
      <c r="R937" s="72">
        <f t="shared" si="68"/>
        <v>124</v>
      </c>
      <c r="S937" s="72">
        <f t="shared" si="69"/>
        <v>1860</v>
      </c>
      <c r="T937" s="73">
        <v>0.18</v>
      </c>
      <c r="U937" s="165" t="s">
        <v>288</v>
      </c>
      <c r="V937" s="164">
        <f t="shared" si="70"/>
        <v>146.32</v>
      </c>
    </row>
    <row r="938" spans="2:23" s="74" customFormat="1" ht="30">
      <c r="B938" s="169" t="s">
        <v>1503</v>
      </c>
      <c r="C938" s="87" t="s">
        <v>1246</v>
      </c>
      <c r="D938" s="62" t="s">
        <v>1247</v>
      </c>
      <c r="E938" s="85" t="s">
        <v>1237</v>
      </c>
      <c r="F938" s="62" t="s">
        <v>891</v>
      </c>
      <c r="G938" s="62"/>
      <c r="H938" s="62">
        <v>3</v>
      </c>
      <c r="I938" s="62" t="s">
        <v>1735</v>
      </c>
      <c r="J938" s="66">
        <v>22.39</v>
      </c>
      <c r="K938" s="67"/>
      <c r="L938" s="68"/>
      <c r="M938" s="69"/>
      <c r="N938" s="70"/>
      <c r="O938" s="71">
        <v>0.38</v>
      </c>
      <c r="P938" s="72">
        <f t="shared" si="66"/>
        <v>22.39</v>
      </c>
      <c r="Q938" s="72">
        <f t="shared" si="67"/>
        <v>67.17</v>
      </c>
      <c r="R938" s="72">
        <f t="shared" si="68"/>
        <v>26</v>
      </c>
      <c r="S938" s="72">
        <f t="shared" si="69"/>
        <v>78</v>
      </c>
      <c r="T938" s="73">
        <v>0.18</v>
      </c>
      <c r="U938" s="165" t="s">
        <v>288</v>
      </c>
      <c r="V938" s="164">
        <f t="shared" si="70"/>
        <v>30.68</v>
      </c>
      <c r="W938" s="74">
        <v>551</v>
      </c>
    </row>
    <row r="939" spans="2:23" s="74" customFormat="1" ht="30">
      <c r="B939" s="169" t="s">
        <v>1504</v>
      </c>
      <c r="C939" s="87" t="s">
        <v>1250</v>
      </c>
      <c r="D939" s="62" t="s">
        <v>1251</v>
      </c>
      <c r="E939" s="85" t="s">
        <v>1237</v>
      </c>
      <c r="F939" s="62" t="s">
        <v>891</v>
      </c>
      <c r="G939" s="62"/>
      <c r="H939" s="62">
        <v>3</v>
      </c>
      <c r="I939" s="62" t="s">
        <v>1735</v>
      </c>
      <c r="J939" s="66">
        <v>30.05</v>
      </c>
      <c r="K939" s="67"/>
      <c r="L939" s="68"/>
      <c r="M939" s="69"/>
      <c r="N939" s="70"/>
      <c r="O939" s="71">
        <v>0.51</v>
      </c>
      <c r="P939" s="72">
        <f t="shared" si="66"/>
        <v>30.05</v>
      </c>
      <c r="Q939" s="72">
        <f t="shared" si="67"/>
        <v>90.15</v>
      </c>
      <c r="R939" s="72">
        <f t="shared" si="68"/>
        <v>34</v>
      </c>
      <c r="S939" s="72">
        <f t="shared" si="69"/>
        <v>102</v>
      </c>
      <c r="T939" s="73">
        <v>0.18</v>
      </c>
      <c r="U939" s="165" t="s">
        <v>288</v>
      </c>
      <c r="V939" s="164">
        <f t="shared" si="70"/>
        <v>40.119999999999997</v>
      </c>
    </row>
    <row r="940" spans="2:23" s="74" customFormat="1" ht="30">
      <c r="B940" s="169" t="s">
        <v>1505</v>
      </c>
      <c r="C940" s="87" t="s">
        <v>1253</v>
      </c>
      <c r="D940" s="62" t="s">
        <v>1254</v>
      </c>
      <c r="E940" s="85" t="s">
        <v>1237</v>
      </c>
      <c r="F940" s="62" t="s">
        <v>891</v>
      </c>
      <c r="G940" s="62"/>
      <c r="H940" s="62">
        <v>9</v>
      </c>
      <c r="I940" s="62" t="s">
        <v>1735</v>
      </c>
      <c r="J940" s="66">
        <v>61.27</v>
      </c>
      <c r="K940" s="67"/>
      <c r="L940" s="68"/>
      <c r="M940" s="69"/>
      <c r="N940" s="70"/>
      <c r="O940" s="71">
        <v>1.04</v>
      </c>
      <c r="P940" s="72">
        <f t="shared" si="66"/>
        <v>61.27</v>
      </c>
      <c r="Q940" s="72">
        <f t="shared" si="67"/>
        <v>551.43000000000006</v>
      </c>
      <c r="R940" s="72">
        <f t="shared" si="68"/>
        <v>69</v>
      </c>
      <c r="S940" s="72">
        <f t="shared" si="69"/>
        <v>621</v>
      </c>
      <c r="T940" s="73">
        <v>0.18</v>
      </c>
      <c r="U940" s="165" t="s">
        <v>288</v>
      </c>
      <c r="V940" s="164">
        <f t="shared" si="70"/>
        <v>81.42</v>
      </c>
    </row>
    <row r="941" spans="2:23" s="74" customFormat="1" ht="30">
      <c r="B941" s="169" t="s">
        <v>1506</v>
      </c>
      <c r="C941" s="87" t="s">
        <v>1256</v>
      </c>
      <c r="D941" s="62" t="s">
        <v>1257</v>
      </c>
      <c r="E941" s="85" t="s">
        <v>1237</v>
      </c>
      <c r="F941" s="62" t="s">
        <v>891</v>
      </c>
      <c r="G941" s="62"/>
      <c r="H941" s="62">
        <v>6</v>
      </c>
      <c r="I941" s="62" t="s">
        <v>1735</v>
      </c>
      <c r="J941" s="66">
        <v>95.4</v>
      </c>
      <c r="K941" s="67"/>
      <c r="L941" s="68"/>
      <c r="M941" s="69"/>
      <c r="N941" s="70"/>
      <c r="O941" s="71">
        <v>1.37</v>
      </c>
      <c r="P941" s="72">
        <f t="shared" si="66"/>
        <v>95.4</v>
      </c>
      <c r="Q941" s="72">
        <f t="shared" si="67"/>
        <v>572.40000000000009</v>
      </c>
      <c r="R941" s="72">
        <f t="shared" si="68"/>
        <v>91</v>
      </c>
      <c r="S941" s="72">
        <f t="shared" si="69"/>
        <v>546</v>
      </c>
      <c r="T941" s="73">
        <v>0.18</v>
      </c>
      <c r="U941" s="165" t="s">
        <v>288</v>
      </c>
      <c r="V941" s="164">
        <f t="shared" si="70"/>
        <v>107.38</v>
      </c>
    </row>
    <row r="942" spans="2:23" s="74" customFormat="1" ht="28.5">
      <c r="B942" s="169" t="s">
        <v>1507</v>
      </c>
      <c r="C942" s="87" t="s">
        <v>1259</v>
      </c>
      <c r="D942" s="62" t="s">
        <v>1260</v>
      </c>
      <c r="E942" s="85" t="s">
        <v>1261</v>
      </c>
      <c r="F942" s="62" t="s">
        <v>891</v>
      </c>
      <c r="G942" s="62"/>
      <c r="H942" s="62" t="s">
        <v>1862</v>
      </c>
      <c r="I942" s="62" t="s">
        <v>907</v>
      </c>
      <c r="J942" s="66">
        <f>M942*0.743</f>
        <v>1742.6099099999999</v>
      </c>
      <c r="K942" s="67"/>
      <c r="L942" s="68"/>
      <c r="M942" s="69">
        <v>2345.37</v>
      </c>
      <c r="N942" s="70"/>
      <c r="O942" s="71"/>
      <c r="P942" s="72">
        <f t="shared" si="66"/>
        <v>1742.6099099999999</v>
      </c>
      <c r="Q942" s="72">
        <f t="shared" si="67"/>
        <v>1742.6099099999999</v>
      </c>
      <c r="R942" s="72">
        <f t="shared" si="68"/>
        <v>1988</v>
      </c>
      <c r="S942" s="72">
        <f t="shared" si="69"/>
        <v>1988</v>
      </c>
      <c r="T942" s="73">
        <v>0.18</v>
      </c>
      <c r="U942" s="165" t="s">
        <v>289</v>
      </c>
      <c r="V942" s="164">
        <f t="shared" si="70"/>
        <v>2345.8399999999997</v>
      </c>
    </row>
    <row r="943" spans="2:23" s="74" customFormat="1" ht="15">
      <c r="B943" s="169"/>
      <c r="C943" s="62" t="s">
        <v>1868</v>
      </c>
      <c r="D943" s="62"/>
      <c r="E943" s="85"/>
      <c r="F943" s="62"/>
      <c r="G943" s="62"/>
      <c r="H943" s="62"/>
      <c r="I943" s="62"/>
      <c r="J943" s="66"/>
      <c r="K943" s="67"/>
      <c r="L943" s="68"/>
      <c r="M943" s="69"/>
      <c r="N943" s="70"/>
      <c r="O943" s="71"/>
      <c r="P943" s="72">
        <f t="shared" si="66"/>
        <v>0</v>
      </c>
      <c r="Q943" s="72">
        <f t="shared" si="67"/>
        <v>0</v>
      </c>
      <c r="R943" s="72">
        <f t="shared" si="68"/>
        <v>0</v>
      </c>
      <c r="S943" s="72">
        <f t="shared" si="69"/>
        <v>0</v>
      </c>
      <c r="T943" s="73">
        <v>0.18</v>
      </c>
      <c r="U943" s="165"/>
      <c r="V943" s="164">
        <f t="shared" si="70"/>
        <v>0</v>
      </c>
    </row>
    <row r="944" spans="2:23" s="74" customFormat="1" ht="57">
      <c r="B944" s="169" t="s">
        <v>1481</v>
      </c>
      <c r="C944" s="87" t="s">
        <v>1508</v>
      </c>
      <c r="D944" s="62" t="s">
        <v>1263</v>
      </c>
      <c r="E944" s="85" t="s">
        <v>343</v>
      </c>
      <c r="F944" s="62" t="s">
        <v>1359</v>
      </c>
      <c r="G944" s="62"/>
      <c r="H944" s="62" t="s">
        <v>1264</v>
      </c>
      <c r="I944" s="62" t="s">
        <v>1735</v>
      </c>
      <c r="J944" s="66">
        <v>62340</v>
      </c>
      <c r="K944" s="67"/>
      <c r="L944" s="68"/>
      <c r="M944" s="69"/>
      <c r="N944" s="70"/>
      <c r="O944" s="71"/>
      <c r="P944" s="72">
        <f t="shared" si="66"/>
        <v>62340</v>
      </c>
      <c r="Q944" s="72">
        <f t="shared" si="67"/>
        <v>6857.4</v>
      </c>
      <c r="R944" s="72">
        <f t="shared" si="68"/>
        <v>68680</v>
      </c>
      <c r="S944" s="72">
        <f t="shared" si="69"/>
        <v>7554.8</v>
      </c>
      <c r="T944" s="73">
        <v>0.18</v>
      </c>
      <c r="U944" s="165" t="s">
        <v>289</v>
      </c>
      <c r="V944" s="164">
        <f t="shared" si="70"/>
        <v>81042.399999999994</v>
      </c>
    </row>
    <row r="945" spans="2:23" s="74" customFormat="1" ht="57">
      <c r="B945" s="169" t="s">
        <v>1494</v>
      </c>
      <c r="C945" s="87" t="s">
        <v>1509</v>
      </c>
      <c r="D945" s="62" t="s">
        <v>1267</v>
      </c>
      <c r="E945" s="85" t="s">
        <v>343</v>
      </c>
      <c r="F945" s="62" t="s">
        <v>1359</v>
      </c>
      <c r="G945" s="62"/>
      <c r="H945" s="62" t="s">
        <v>1268</v>
      </c>
      <c r="I945" s="62" t="s">
        <v>1735</v>
      </c>
      <c r="J945" s="66">
        <v>85260</v>
      </c>
      <c r="K945" s="67"/>
      <c r="L945" s="68"/>
      <c r="M945" s="69"/>
      <c r="N945" s="70"/>
      <c r="O945" s="71"/>
      <c r="P945" s="72">
        <f t="shared" si="66"/>
        <v>85260</v>
      </c>
      <c r="Q945" s="72">
        <f t="shared" si="67"/>
        <v>10231.199999999999</v>
      </c>
      <c r="R945" s="72">
        <f t="shared" si="68"/>
        <v>93931</v>
      </c>
      <c r="S945" s="72">
        <f t="shared" si="69"/>
        <v>11271.72</v>
      </c>
      <c r="T945" s="73">
        <v>0.18</v>
      </c>
      <c r="U945" s="165" t="s">
        <v>289</v>
      </c>
      <c r="V945" s="164">
        <f t="shared" si="70"/>
        <v>110838.57999999999</v>
      </c>
    </row>
    <row r="946" spans="2:23" s="74" customFormat="1" ht="60">
      <c r="B946" s="169" t="s">
        <v>1507</v>
      </c>
      <c r="C946" s="86" t="s">
        <v>1511</v>
      </c>
      <c r="D946" s="85" t="s">
        <v>1275</v>
      </c>
      <c r="E946" s="85" t="s">
        <v>343</v>
      </c>
      <c r="F946" s="62" t="s">
        <v>1359</v>
      </c>
      <c r="G946" s="62"/>
      <c r="H946" s="62" t="s">
        <v>1288</v>
      </c>
      <c r="I946" s="62" t="s">
        <v>1735</v>
      </c>
      <c r="J946" s="66">
        <v>37190</v>
      </c>
      <c r="K946" s="67"/>
      <c r="L946" s="68"/>
      <c r="M946" s="69"/>
      <c r="N946" s="70"/>
      <c r="O946" s="71"/>
      <c r="P946" s="72">
        <f t="shared" si="66"/>
        <v>37190</v>
      </c>
      <c r="Q946" s="72">
        <f t="shared" si="67"/>
        <v>743.80000000000007</v>
      </c>
      <c r="R946" s="72">
        <f t="shared" si="68"/>
        <v>40972</v>
      </c>
      <c r="S946" s="72">
        <f t="shared" si="69"/>
        <v>819.44</v>
      </c>
      <c r="T946" s="73">
        <v>0.18</v>
      </c>
      <c r="U946" s="165" t="s">
        <v>288</v>
      </c>
      <c r="V946" s="164">
        <f t="shared" si="70"/>
        <v>48346.96</v>
      </c>
    </row>
    <row r="947" spans="2:23" s="74" customFormat="1" ht="15">
      <c r="B947" s="169"/>
      <c r="C947" s="85" t="s">
        <v>1278</v>
      </c>
      <c r="D947" s="85"/>
      <c r="E947" s="85"/>
      <c r="F947" s="62"/>
      <c r="G947" s="62"/>
      <c r="H947" s="62"/>
      <c r="I947" s="62"/>
      <c r="J947" s="66"/>
      <c r="K947" s="67"/>
      <c r="L947" s="68"/>
      <c r="M947" s="69"/>
      <c r="N947" s="70"/>
      <c r="O947" s="71"/>
      <c r="P947" s="72">
        <f t="shared" si="66"/>
        <v>0</v>
      </c>
      <c r="Q947" s="72">
        <f t="shared" si="67"/>
        <v>0</v>
      </c>
      <c r="R947" s="72">
        <f t="shared" si="68"/>
        <v>0</v>
      </c>
      <c r="S947" s="72">
        <f t="shared" si="69"/>
        <v>0</v>
      </c>
      <c r="T947" s="73">
        <v>0.18</v>
      </c>
      <c r="U947" s="164"/>
      <c r="V947" s="164">
        <f t="shared" si="70"/>
        <v>0</v>
      </c>
    </row>
    <row r="948" spans="2:23" s="74" customFormat="1" ht="42.75">
      <c r="B948" s="169" t="s">
        <v>1481</v>
      </c>
      <c r="C948" s="87" t="s">
        <v>1279</v>
      </c>
      <c r="D948" s="62" t="s">
        <v>1280</v>
      </c>
      <c r="E948" s="85" t="s">
        <v>1224</v>
      </c>
      <c r="F948" s="62" t="s">
        <v>891</v>
      </c>
      <c r="G948" s="62"/>
      <c r="H948" s="62" t="s">
        <v>1936</v>
      </c>
      <c r="I948" s="62" t="s">
        <v>1735</v>
      </c>
      <c r="J948" s="66">
        <v>1.45</v>
      </c>
      <c r="K948" s="67"/>
      <c r="L948" s="68"/>
      <c r="M948" s="69"/>
      <c r="N948" s="70"/>
      <c r="O948" s="71"/>
      <c r="P948" s="72">
        <f t="shared" si="66"/>
        <v>1.45</v>
      </c>
      <c r="Q948" s="72">
        <f t="shared" si="67"/>
        <v>72.5</v>
      </c>
      <c r="R948" s="72">
        <f t="shared" si="68"/>
        <v>2</v>
      </c>
      <c r="S948" s="72">
        <f t="shared" si="69"/>
        <v>100</v>
      </c>
      <c r="T948" s="73">
        <v>0.18</v>
      </c>
      <c r="U948" s="165" t="s">
        <v>288</v>
      </c>
      <c r="V948" s="164">
        <f t="shared" si="70"/>
        <v>2.36</v>
      </c>
    </row>
    <row r="949" spans="2:23" s="74" customFormat="1" ht="28.5">
      <c r="B949" s="169" t="s">
        <v>1494</v>
      </c>
      <c r="C949" s="87" t="s">
        <v>1281</v>
      </c>
      <c r="D949" s="62" t="s">
        <v>390</v>
      </c>
      <c r="E949" s="62" t="s">
        <v>1224</v>
      </c>
      <c r="F949" s="62" t="s">
        <v>912</v>
      </c>
      <c r="G949" s="62"/>
      <c r="H949" s="62">
        <v>1</v>
      </c>
      <c r="I949" s="62" t="s">
        <v>1735</v>
      </c>
      <c r="J949" s="66">
        <v>54.03</v>
      </c>
      <c r="K949" s="67"/>
      <c r="L949" s="68"/>
      <c r="M949" s="69"/>
      <c r="N949" s="70"/>
      <c r="O949" s="71"/>
      <c r="P949" s="72">
        <f t="shared" si="66"/>
        <v>54.03</v>
      </c>
      <c r="Q949" s="72">
        <f t="shared" si="67"/>
        <v>54.03</v>
      </c>
      <c r="R949" s="72">
        <f t="shared" si="68"/>
        <v>60</v>
      </c>
      <c r="S949" s="72">
        <f t="shared" si="69"/>
        <v>60</v>
      </c>
      <c r="T949" s="73">
        <v>0.18</v>
      </c>
      <c r="U949" s="165" t="s">
        <v>288</v>
      </c>
      <c r="V949" s="164">
        <f t="shared" si="70"/>
        <v>70.8</v>
      </c>
    </row>
    <row r="950" spans="2:23" s="74" customFormat="1" ht="30">
      <c r="B950" s="169" t="s">
        <v>1507</v>
      </c>
      <c r="C950" s="87" t="s">
        <v>1512</v>
      </c>
      <c r="D950" s="62" t="s">
        <v>1283</v>
      </c>
      <c r="E950" s="85" t="s">
        <v>1284</v>
      </c>
      <c r="F950" s="62" t="s">
        <v>891</v>
      </c>
      <c r="G950" s="62"/>
      <c r="H950" s="62" t="s">
        <v>1901</v>
      </c>
      <c r="I950" s="62" t="s">
        <v>1735</v>
      </c>
      <c r="J950" s="66">
        <v>6.19</v>
      </c>
      <c r="K950" s="67"/>
      <c r="L950" s="68"/>
      <c r="M950" s="69"/>
      <c r="N950" s="70"/>
      <c r="O950" s="71"/>
      <c r="P950" s="72">
        <f t="shared" si="66"/>
        <v>6.19</v>
      </c>
      <c r="Q950" s="72">
        <f t="shared" si="67"/>
        <v>12.38</v>
      </c>
      <c r="R950" s="72">
        <f t="shared" si="68"/>
        <v>7</v>
      </c>
      <c r="S950" s="72">
        <f t="shared" si="69"/>
        <v>14</v>
      </c>
      <c r="T950" s="73">
        <v>0.18</v>
      </c>
      <c r="U950" s="165" t="s">
        <v>288</v>
      </c>
      <c r="V950" s="164">
        <f t="shared" si="70"/>
        <v>8.26</v>
      </c>
      <c r="W950" s="74">
        <v>551</v>
      </c>
    </row>
    <row r="951" spans="2:23" s="74" customFormat="1" ht="15">
      <c r="B951" s="169"/>
      <c r="C951" s="62" t="s">
        <v>1290</v>
      </c>
      <c r="D951" s="62"/>
      <c r="E951" s="85"/>
      <c r="F951" s="62"/>
      <c r="G951" s="62"/>
      <c r="H951" s="62"/>
      <c r="I951" s="62"/>
      <c r="J951" s="66"/>
      <c r="K951" s="67"/>
      <c r="L951" s="68"/>
      <c r="M951" s="69"/>
      <c r="N951" s="70"/>
      <c r="O951" s="71"/>
      <c r="P951" s="72">
        <f t="shared" si="66"/>
        <v>0</v>
      </c>
      <c r="Q951" s="72">
        <f t="shared" si="67"/>
        <v>0</v>
      </c>
      <c r="R951" s="72">
        <f t="shared" si="68"/>
        <v>0</v>
      </c>
      <c r="S951" s="72">
        <f t="shared" si="69"/>
        <v>0</v>
      </c>
      <c r="T951" s="73">
        <v>0.18</v>
      </c>
      <c r="U951" s="164"/>
      <c r="V951" s="164">
        <f t="shared" si="70"/>
        <v>0</v>
      </c>
    </row>
    <row r="952" spans="2:23" s="74" customFormat="1" ht="15">
      <c r="B952" s="169"/>
      <c r="C952" s="62" t="s">
        <v>566</v>
      </c>
      <c r="D952" s="62"/>
      <c r="E952" s="85"/>
      <c r="F952" s="62"/>
      <c r="G952" s="62"/>
      <c r="H952" s="62"/>
      <c r="I952" s="85"/>
      <c r="J952" s="66"/>
      <c r="K952" s="67"/>
      <c r="L952" s="68"/>
      <c r="M952" s="69"/>
      <c r="N952" s="70"/>
      <c r="O952" s="71"/>
      <c r="P952" s="72">
        <f t="shared" si="66"/>
        <v>0</v>
      </c>
      <c r="Q952" s="72">
        <f t="shared" si="67"/>
        <v>0</v>
      </c>
      <c r="R952" s="72">
        <f t="shared" si="68"/>
        <v>0</v>
      </c>
      <c r="S952" s="72">
        <f t="shared" si="69"/>
        <v>0</v>
      </c>
      <c r="T952" s="73">
        <v>0.18</v>
      </c>
      <c r="U952" s="165"/>
      <c r="V952" s="164">
        <f t="shared" si="70"/>
        <v>0</v>
      </c>
    </row>
    <row r="953" spans="2:23" s="74" customFormat="1" ht="15">
      <c r="B953" s="169" t="s">
        <v>1481</v>
      </c>
      <c r="C953" s="62" t="s">
        <v>567</v>
      </c>
      <c r="D953" s="62"/>
      <c r="E953" s="62"/>
      <c r="F953" s="62" t="s">
        <v>891</v>
      </c>
      <c r="G953" s="62"/>
      <c r="H953" s="62" t="s">
        <v>1901</v>
      </c>
      <c r="I953" s="62"/>
      <c r="J953" s="66"/>
      <c r="K953" s="67"/>
      <c r="L953" s="68"/>
      <c r="M953" s="69"/>
      <c r="N953" s="70"/>
      <c r="O953" s="71"/>
      <c r="P953" s="72">
        <f t="shared" si="66"/>
        <v>0</v>
      </c>
      <c r="Q953" s="72">
        <f t="shared" si="67"/>
        <v>0</v>
      </c>
      <c r="R953" s="72">
        <f t="shared" si="68"/>
        <v>0</v>
      </c>
      <c r="S953" s="72">
        <f t="shared" si="69"/>
        <v>0</v>
      </c>
      <c r="T953" s="73">
        <v>0.18</v>
      </c>
      <c r="U953" s="164"/>
      <c r="V953" s="164">
        <f t="shared" si="70"/>
        <v>0</v>
      </c>
    </row>
    <row r="954" spans="2:23" s="74" customFormat="1" ht="28.5">
      <c r="B954" s="169" t="s">
        <v>1491</v>
      </c>
      <c r="C954" s="87" t="s">
        <v>569</v>
      </c>
      <c r="D954" s="62" t="s">
        <v>570</v>
      </c>
      <c r="E954" s="62" t="s">
        <v>297</v>
      </c>
      <c r="F954" s="62" t="s">
        <v>891</v>
      </c>
      <c r="G954" s="62"/>
      <c r="H954" s="62">
        <v>2</v>
      </c>
      <c r="I954" s="62" t="s">
        <v>1735</v>
      </c>
      <c r="J954" s="66">
        <v>32.19</v>
      </c>
      <c r="K954" s="67"/>
      <c r="L954" s="68"/>
      <c r="M954" s="69"/>
      <c r="N954" s="70"/>
      <c r="O954" s="71"/>
      <c r="P954" s="72">
        <f t="shared" si="66"/>
        <v>32.19</v>
      </c>
      <c r="Q954" s="72">
        <f t="shared" si="67"/>
        <v>64.38</v>
      </c>
      <c r="R954" s="72">
        <f t="shared" si="68"/>
        <v>35</v>
      </c>
      <c r="S954" s="72">
        <f t="shared" si="69"/>
        <v>70</v>
      </c>
      <c r="T954" s="73">
        <v>0.18</v>
      </c>
      <c r="U954" s="165" t="s">
        <v>288</v>
      </c>
      <c r="V954" s="164">
        <f t="shared" si="70"/>
        <v>41.3</v>
      </c>
    </row>
    <row r="955" spans="2:23" s="74" customFormat="1" ht="60">
      <c r="B955" s="168" t="s">
        <v>1492</v>
      </c>
      <c r="C955" s="86" t="s">
        <v>1493</v>
      </c>
      <c r="D955" s="62" t="s">
        <v>1223</v>
      </c>
      <c r="E955" s="85" t="s">
        <v>1224</v>
      </c>
      <c r="F955" s="85" t="s">
        <v>891</v>
      </c>
      <c r="G955" s="85"/>
      <c r="H955" s="85">
        <v>6</v>
      </c>
      <c r="I955" s="62" t="s">
        <v>1735</v>
      </c>
      <c r="J955" s="66">
        <v>10.42</v>
      </c>
      <c r="K955" s="67"/>
      <c r="L955" s="68"/>
      <c r="M955" s="69"/>
      <c r="N955" s="70"/>
      <c r="O955" s="71"/>
      <c r="P955" s="72">
        <f t="shared" si="66"/>
        <v>10.42</v>
      </c>
      <c r="Q955" s="72">
        <f t="shared" si="67"/>
        <v>62.519999999999996</v>
      </c>
      <c r="R955" s="72">
        <f t="shared" si="68"/>
        <v>11</v>
      </c>
      <c r="S955" s="72">
        <f t="shared" si="69"/>
        <v>66</v>
      </c>
      <c r="T955" s="73">
        <v>0.18</v>
      </c>
      <c r="U955" s="165" t="s">
        <v>288</v>
      </c>
      <c r="V955" s="164">
        <f t="shared" si="70"/>
        <v>12.979999999999999</v>
      </c>
    </row>
    <row r="956" spans="2:23" s="74" customFormat="1" ht="15">
      <c r="B956" s="169" t="s">
        <v>1494</v>
      </c>
      <c r="C956" s="62" t="s">
        <v>1226</v>
      </c>
      <c r="D956" s="62"/>
      <c r="E956" s="85"/>
      <c r="F956" s="62" t="s">
        <v>916</v>
      </c>
      <c r="G956" s="62"/>
      <c r="H956" s="62" t="s">
        <v>1854</v>
      </c>
      <c r="I956" s="62"/>
      <c r="J956" s="66"/>
      <c r="K956" s="67"/>
      <c r="L956" s="68"/>
      <c r="M956" s="69"/>
      <c r="N956" s="70"/>
      <c r="O956" s="71"/>
      <c r="P956" s="72">
        <f t="shared" si="66"/>
        <v>0</v>
      </c>
      <c r="Q956" s="72">
        <f t="shared" si="67"/>
        <v>0</v>
      </c>
      <c r="R956" s="72">
        <f t="shared" si="68"/>
        <v>0</v>
      </c>
      <c r="S956" s="72">
        <f t="shared" si="69"/>
        <v>0</v>
      </c>
      <c r="T956" s="73">
        <v>0.18</v>
      </c>
      <c r="U956" s="164"/>
      <c r="V956" s="164">
        <f t="shared" si="70"/>
        <v>0</v>
      </c>
    </row>
    <row r="957" spans="2:23" s="74" customFormat="1" ht="57">
      <c r="B957" s="169" t="s">
        <v>1495</v>
      </c>
      <c r="C957" s="87" t="s">
        <v>1228</v>
      </c>
      <c r="D957" s="62" t="s">
        <v>1229</v>
      </c>
      <c r="E957" s="85" t="s">
        <v>1224</v>
      </c>
      <c r="F957" s="62" t="s">
        <v>891</v>
      </c>
      <c r="G957" s="62"/>
      <c r="H957" s="62">
        <v>3</v>
      </c>
      <c r="I957" s="62" t="s">
        <v>1735</v>
      </c>
      <c r="J957" s="66">
        <v>189.69</v>
      </c>
      <c r="K957" s="67"/>
      <c r="L957" s="68"/>
      <c r="M957" s="69"/>
      <c r="N957" s="70"/>
      <c r="O957" s="71"/>
      <c r="P957" s="72">
        <f t="shared" si="66"/>
        <v>189.69</v>
      </c>
      <c r="Q957" s="72">
        <f t="shared" si="67"/>
        <v>569.06999999999994</v>
      </c>
      <c r="R957" s="72">
        <f t="shared" si="68"/>
        <v>209</v>
      </c>
      <c r="S957" s="72">
        <f t="shared" si="69"/>
        <v>627</v>
      </c>
      <c r="T957" s="73">
        <v>0.18</v>
      </c>
      <c r="U957" s="165" t="s">
        <v>289</v>
      </c>
      <c r="V957" s="164">
        <f t="shared" si="70"/>
        <v>246.61999999999998</v>
      </c>
    </row>
    <row r="958" spans="2:23" s="74" customFormat="1" ht="57">
      <c r="B958" s="169" t="s">
        <v>1496</v>
      </c>
      <c r="C958" s="87" t="s">
        <v>1231</v>
      </c>
      <c r="D958" s="62" t="s">
        <v>1232</v>
      </c>
      <c r="E958" s="85" t="s">
        <v>1122</v>
      </c>
      <c r="F958" s="62" t="s">
        <v>891</v>
      </c>
      <c r="G958" s="62"/>
      <c r="H958" s="62">
        <v>3</v>
      </c>
      <c r="I958" s="62" t="s">
        <v>1744</v>
      </c>
      <c r="J958" s="66">
        <v>4070</v>
      </c>
      <c r="K958" s="67"/>
      <c r="L958" s="68"/>
      <c r="M958" s="69">
        <v>5500</v>
      </c>
      <c r="N958" s="70"/>
      <c r="O958" s="71"/>
      <c r="P958" s="72">
        <f t="shared" si="66"/>
        <v>4070</v>
      </c>
      <c r="Q958" s="72">
        <f t="shared" si="67"/>
        <v>12210</v>
      </c>
      <c r="R958" s="72">
        <f t="shared" si="68"/>
        <v>4662</v>
      </c>
      <c r="S958" s="72">
        <f t="shared" si="69"/>
        <v>13986</v>
      </c>
      <c r="T958" s="73">
        <v>0.18</v>
      </c>
      <c r="U958" s="164" t="s">
        <v>287</v>
      </c>
      <c r="V958" s="164">
        <f t="shared" si="70"/>
        <v>5501.16</v>
      </c>
    </row>
    <row r="959" spans="2:23" s="74" customFormat="1" ht="42.75">
      <c r="B959" s="169" t="s">
        <v>1497</v>
      </c>
      <c r="C959" s="87" t="s">
        <v>1498</v>
      </c>
      <c r="D959" s="62" t="s">
        <v>1236</v>
      </c>
      <c r="E959" s="85" t="s">
        <v>1237</v>
      </c>
      <c r="F959" s="62" t="s">
        <v>891</v>
      </c>
      <c r="G959" s="62"/>
      <c r="H959" s="62">
        <v>15</v>
      </c>
      <c r="I959" s="62" t="s">
        <v>1735</v>
      </c>
      <c r="J959" s="66">
        <v>29.99</v>
      </c>
      <c r="K959" s="67"/>
      <c r="L959" s="68"/>
      <c r="M959" s="69"/>
      <c r="N959" s="70"/>
      <c r="O959" s="71">
        <v>0.56000000000000005</v>
      </c>
      <c r="P959" s="72">
        <f t="shared" si="66"/>
        <v>29.99</v>
      </c>
      <c r="Q959" s="72">
        <f t="shared" si="67"/>
        <v>449.84999999999997</v>
      </c>
      <c r="R959" s="72">
        <f t="shared" si="68"/>
        <v>38</v>
      </c>
      <c r="S959" s="72">
        <f t="shared" si="69"/>
        <v>570</v>
      </c>
      <c r="T959" s="73">
        <v>0.18</v>
      </c>
      <c r="U959" s="165" t="s">
        <v>288</v>
      </c>
      <c r="V959" s="164">
        <f t="shared" si="70"/>
        <v>44.839999999999996</v>
      </c>
    </row>
    <row r="960" spans="2:23" s="74" customFormat="1" ht="42.75">
      <c r="B960" s="169" t="s">
        <v>1499</v>
      </c>
      <c r="C960" s="87" t="s">
        <v>1500</v>
      </c>
      <c r="D960" s="62" t="s">
        <v>804</v>
      </c>
      <c r="E960" s="85" t="s">
        <v>1237</v>
      </c>
      <c r="F960" s="62" t="s">
        <v>891</v>
      </c>
      <c r="G960" s="62"/>
      <c r="H960" s="62">
        <v>15</v>
      </c>
      <c r="I960" s="62" t="s">
        <v>1735</v>
      </c>
      <c r="J960" s="66">
        <v>29.99</v>
      </c>
      <c r="K960" s="67"/>
      <c r="L960" s="68"/>
      <c r="M960" s="69"/>
      <c r="N960" s="70"/>
      <c r="O960" s="71">
        <v>0.56000000000000005</v>
      </c>
      <c r="P960" s="72">
        <f t="shared" si="66"/>
        <v>29.99</v>
      </c>
      <c r="Q960" s="72">
        <f t="shared" si="67"/>
        <v>449.84999999999997</v>
      </c>
      <c r="R960" s="72">
        <f t="shared" si="68"/>
        <v>38</v>
      </c>
      <c r="S960" s="72">
        <f t="shared" si="69"/>
        <v>570</v>
      </c>
      <c r="T960" s="73">
        <v>0.18</v>
      </c>
      <c r="U960" s="165" t="s">
        <v>288</v>
      </c>
      <c r="V960" s="164">
        <f t="shared" si="70"/>
        <v>44.839999999999996</v>
      </c>
    </row>
    <row r="961" spans="2:23" s="74" customFormat="1" ht="42.75">
      <c r="B961" s="169" t="s">
        <v>1501</v>
      </c>
      <c r="C961" s="87" t="s">
        <v>1502</v>
      </c>
      <c r="D961" s="62" t="s">
        <v>1244</v>
      </c>
      <c r="E961" s="85" t="s">
        <v>1237</v>
      </c>
      <c r="F961" s="62" t="s">
        <v>891</v>
      </c>
      <c r="G961" s="62"/>
      <c r="H961" s="62">
        <v>15</v>
      </c>
      <c r="I961" s="62" t="s">
        <v>1735</v>
      </c>
      <c r="J961" s="66">
        <v>110.17</v>
      </c>
      <c r="K961" s="67"/>
      <c r="L961" s="68"/>
      <c r="M961" s="69"/>
      <c r="N961" s="70"/>
      <c r="O961" s="71">
        <v>1.87</v>
      </c>
      <c r="P961" s="72">
        <f t="shared" si="66"/>
        <v>110.17</v>
      </c>
      <c r="Q961" s="72">
        <f t="shared" si="67"/>
        <v>1652.55</v>
      </c>
      <c r="R961" s="72">
        <f t="shared" si="68"/>
        <v>124</v>
      </c>
      <c r="S961" s="72">
        <f t="shared" si="69"/>
        <v>1860</v>
      </c>
      <c r="T961" s="73">
        <v>0.18</v>
      </c>
      <c r="U961" s="165" t="s">
        <v>288</v>
      </c>
      <c r="V961" s="164">
        <f t="shared" si="70"/>
        <v>146.32</v>
      </c>
    </row>
    <row r="962" spans="2:23" s="74" customFormat="1" ht="30">
      <c r="B962" s="169" t="s">
        <v>1503</v>
      </c>
      <c r="C962" s="87" t="s">
        <v>1246</v>
      </c>
      <c r="D962" s="62" t="s">
        <v>1247</v>
      </c>
      <c r="E962" s="85" t="s">
        <v>1237</v>
      </c>
      <c r="F962" s="62" t="s">
        <v>891</v>
      </c>
      <c r="G962" s="62"/>
      <c r="H962" s="62">
        <v>3</v>
      </c>
      <c r="I962" s="62" t="s">
        <v>1735</v>
      </c>
      <c r="J962" s="66">
        <v>22.39</v>
      </c>
      <c r="K962" s="67"/>
      <c r="L962" s="68"/>
      <c r="M962" s="69"/>
      <c r="N962" s="70"/>
      <c r="O962" s="71">
        <v>0.38</v>
      </c>
      <c r="P962" s="72">
        <f t="shared" si="66"/>
        <v>22.39</v>
      </c>
      <c r="Q962" s="72">
        <f t="shared" si="67"/>
        <v>67.17</v>
      </c>
      <c r="R962" s="72">
        <f t="shared" si="68"/>
        <v>26</v>
      </c>
      <c r="S962" s="72">
        <f t="shared" si="69"/>
        <v>78</v>
      </c>
      <c r="T962" s="73">
        <v>0.18</v>
      </c>
      <c r="U962" s="165" t="s">
        <v>288</v>
      </c>
      <c r="V962" s="164">
        <f t="shared" si="70"/>
        <v>30.68</v>
      </c>
    </row>
    <row r="963" spans="2:23" s="74" customFormat="1" ht="30">
      <c r="B963" s="169" t="s">
        <v>1504</v>
      </c>
      <c r="C963" s="87" t="s">
        <v>1250</v>
      </c>
      <c r="D963" s="62" t="s">
        <v>1251</v>
      </c>
      <c r="E963" s="85" t="s">
        <v>1237</v>
      </c>
      <c r="F963" s="62" t="s">
        <v>891</v>
      </c>
      <c r="G963" s="62"/>
      <c r="H963" s="62">
        <v>3</v>
      </c>
      <c r="I963" s="62" t="s">
        <v>1735</v>
      </c>
      <c r="J963" s="66">
        <v>30.05</v>
      </c>
      <c r="K963" s="67"/>
      <c r="L963" s="68"/>
      <c r="M963" s="69"/>
      <c r="N963" s="70"/>
      <c r="O963" s="71">
        <v>0.51</v>
      </c>
      <c r="P963" s="72">
        <f t="shared" si="66"/>
        <v>30.05</v>
      </c>
      <c r="Q963" s="72">
        <f t="shared" si="67"/>
        <v>90.15</v>
      </c>
      <c r="R963" s="72">
        <f t="shared" si="68"/>
        <v>34</v>
      </c>
      <c r="S963" s="72">
        <f t="shared" si="69"/>
        <v>102</v>
      </c>
      <c r="T963" s="73">
        <v>0.18</v>
      </c>
      <c r="U963" s="165" t="s">
        <v>288</v>
      </c>
      <c r="V963" s="164">
        <f t="shared" si="70"/>
        <v>40.119999999999997</v>
      </c>
    </row>
    <row r="964" spans="2:23" s="74" customFormat="1" ht="30">
      <c r="B964" s="169" t="s">
        <v>1505</v>
      </c>
      <c r="C964" s="86" t="s">
        <v>1253</v>
      </c>
      <c r="D964" s="85" t="s">
        <v>1254</v>
      </c>
      <c r="E964" s="85" t="s">
        <v>1237</v>
      </c>
      <c r="F964" s="62" t="s">
        <v>891</v>
      </c>
      <c r="G964" s="62"/>
      <c r="H964" s="62">
        <v>9</v>
      </c>
      <c r="I964" s="62" t="s">
        <v>1735</v>
      </c>
      <c r="J964" s="66">
        <v>61.27</v>
      </c>
      <c r="K964" s="67"/>
      <c r="L964" s="68"/>
      <c r="M964" s="69"/>
      <c r="N964" s="70"/>
      <c r="O964" s="71">
        <v>1.04</v>
      </c>
      <c r="P964" s="72">
        <f t="shared" si="66"/>
        <v>61.27</v>
      </c>
      <c r="Q964" s="72">
        <f t="shared" si="67"/>
        <v>551.43000000000006</v>
      </c>
      <c r="R964" s="72">
        <f t="shared" si="68"/>
        <v>69</v>
      </c>
      <c r="S964" s="72">
        <f t="shared" si="69"/>
        <v>621</v>
      </c>
      <c r="T964" s="73">
        <v>0.18</v>
      </c>
      <c r="U964" s="165" t="s">
        <v>288</v>
      </c>
      <c r="V964" s="164">
        <f t="shared" si="70"/>
        <v>81.42</v>
      </c>
    </row>
    <row r="965" spans="2:23" s="74" customFormat="1" ht="30">
      <c r="B965" s="169" t="s">
        <v>1506</v>
      </c>
      <c r="C965" s="86" t="s">
        <v>1256</v>
      </c>
      <c r="D965" s="85" t="s">
        <v>1257</v>
      </c>
      <c r="E965" s="85" t="s">
        <v>1237</v>
      </c>
      <c r="F965" s="62" t="s">
        <v>891</v>
      </c>
      <c r="G965" s="62"/>
      <c r="H965" s="62">
        <v>6</v>
      </c>
      <c r="I965" s="62" t="s">
        <v>1735</v>
      </c>
      <c r="J965" s="66">
        <v>95.4</v>
      </c>
      <c r="K965" s="67"/>
      <c r="L965" s="68"/>
      <c r="M965" s="69"/>
      <c r="N965" s="70"/>
      <c r="O965" s="71">
        <v>1.37</v>
      </c>
      <c r="P965" s="72">
        <f t="shared" ref="P965:P1028" si="71">J965+K965*$K$2+L965*$L$2</f>
        <v>95.4</v>
      </c>
      <c r="Q965" s="72">
        <f t="shared" ref="Q965:Q1028" si="72">P965*H965</f>
        <v>572.40000000000009</v>
      </c>
      <c r="R965" s="72">
        <f t="shared" ref="R965:R1028" si="73">IF((M965+N965+O965)=0,ROUND((J965+K965*$K$2+L965*$L$2)*$M$2/(1+T965),0),ROUNDUP((M965+N965*$K$2+O965*$L$2)/(1+T965),0))</f>
        <v>91</v>
      </c>
      <c r="S965" s="72">
        <f t="shared" ref="S965:S1028" si="74">R965*H965</f>
        <v>546</v>
      </c>
      <c r="T965" s="73">
        <v>0.18</v>
      </c>
      <c r="U965" s="165" t="s">
        <v>288</v>
      </c>
      <c r="V965" s="164">
        <f t="shared" si="70"/>
        <v>107.38</v>
      </c>
    </row>
    <row r="966" spans="2:23" s="74" customFormat="1" ht="28.5">
      <c r="B966" s="169" t="s">
        <v>1507</v>
      </c>
      <c r="C966" s="87" t="s">
        <v>1259</v>
      </c>
      <c r="D966" s="62" t="s">
        <v>1260</v>
      </c>
      <c r="E966" s="85" t="s">
        <v>1261</v>
      </c>
      <c r="F966" s="62" t="s">
        <v>891</v>
      </c>
      <c r="G966" s="62"/>
      <c r="H966" s="62" t="s">
        <v>1901</v>
      </c>
      <c r="I966" s="62" t="s">
        <v>907</v>
      </c>
      <c r="J966" s="66">
        <f>M966*0.743</f>
        <v>1742.6099099999999</v>
      </c>
      <c r="K966" s="67"/>
      <c r="L966" s="68"/>
      <c r="M966" s="69">
        <v>2345.37</v>
      </c>
      <c r="N966" s="70"/>
      <c r="O966" s="71"/>
      <c r="P966" s="72">
        <f t="shared" si="71"/>
        <v>1742.6099099999999</v>
      </c>
      <c r="Q966" s="72">
        <f t="shared" si="72"/>
        <v>3485.2198199999998</v>
      </c>
      <c r="R966" s="72">
        <f t="shared" si="73"/>
        <v>1988</v>
      </c>
      <c r="S966" s="72">
        <f t="shared" si="74"/>
        <v>3976</v>
      </c>
      <c r="T966" s="73">
        <v>0.18</v>
      </c>
      <c r="U966" s="165" t="s">
        <v>289</v>
      </c>
      <c r="V966" s="164">
        <f t="shared" si="70"/>
        <v>2345.8399999999997</v>
      </c>
    </row>
    <row r="967" spans="2:23" s="74" customFormat="1" ht="15">
      <c r="B967" s="169"/>
      <c r="C967" s="62" t="s">
        <v>1868</v>
      </c>
      <c r="D967" s="62"/>
      <c r="E967" s="62"/>
      <c r="F967" s="62"/>
      <c r="G967" s="62"/>
      <c r="H967" s="62"/>
      <c r="I967" s="85"/>
      <c r="J967" s="66"/>
      <c r="K967" s="67"/>
      <c r="L967" s="68"/>
      <c r="M967" s="69"/>
      <c r="N967" s="70"/>
      <c r="O967" s="71"/>
      <c r="P967" s="72">
        <f t="shared" si="71"/>
        <v>0</v>
      </c>
      <c r="Q967" s="72">
        <f t="shared" si="72"/>
        <v>0</v>
      </c>
      <c r="R967" s="72">
        <f t="shared" si="73"/>
        <v>0</v>
      </c>
      <c r="S967" s="72">
        <f t="shared" si="74"/>
        <v>0</v>
      </c>
      <c r="T967" s="73">
        <v>0.18</v>
      </c>
      <c r="U967" s="164"/>
      <c r="V967" s="164">
        <f t="shared" si="70"/>
        <v>0</v>
      </c>
    </row>
    <row r="968" spans="2:23" s="74" customFormat="1" ht="57">
      <c r="B968" s="169" t="s">
        <v>1481</v>
      </c>
      <c r="C968" s="87" t="s">
        <v>1508</v>
      </c>
      <c r="D968" s="62" t="s">
        <v>1263</v>
      </c>
      <c r="E968" s="85" t="s">
        <v>343</v>
      </c>
      <c r="F968" s="62" t="s">
        <v>1359</v>
      </c>
      <c r="G968" s="62"/>
      <c r="H968" s="62" t="s">
        <v>1291</v>
      </c>
      <c r="I968" s="62" t="s">
        <v>1735</v>
      </c>
      <c r="J968" s="66">
        <v>62340</v>
      </c>
      <c r="K968" s="67"/>
      <c r="L968" s="68"/>
      <c r="M968" s="69"/>
      <c r="N968" s="70"/>
      <c r="O968" s="71"/>
      <c r="P968" s="72">
        <f t="shared" si="71"/>
        <v>62340</v>
      </c>
      <c r="Q968" s="72">
        <f t="shared" si="72"/>
        <v>7480.7999999999993</v>
      </c>
      <c r="R968" s="72">
        <f t="shared" si="73"/>
        <v>68680</v>
      </c>
      <c r="S968" s="72">
        <f t="shared" si="74"/>
        <v>8241.6</v>
      </c>
      <c r="T968" s="73">
        <v>0.18</v>
      </c>
      <c r="U968" s="165" t="s">
        <v>289</v>
      </c>
      <c r="V968" s="164">
        <f t="shared" si="70"/>
        <v>81042.399999999994</v>
      </c>
      <c r="W968" s="74">
        <v>551</v>
      </c>
    </row>
    <row r="969" spans="2:23" s="74" customFormat="1" ht="57">
      <c r="B969" s="169" t="s">
        <v>1494</v>
      </c>
      <c r="C969" s="87" t="s">
        <v>1509</v>
      </c>
      <c r="D969" s="62" t="s">
        <v>1267</v>
      </c>
      <c r="E969" s="85" t="s">
        <v>343</v>
      </c>
      <c r="F969" s="62" t="s">
        <v>1359</v>
      </c>
      <c r="G969" s="62"/>
      <c r="H969" s="62" t="s">
        <v>1292</v>
      </c>
      <c r="I969" s="62" t="s">
        <v>1735</v>
      </c>
      <c r="J969" s="66">
        <v>85260</v>
      </c>
      <c r="K969" s="67"/>
      <c r="L969" s="68"/>
      <c r="M969" s="69"/>
      <c r="N969" s="70"/>
      <c r="O969" s="71"/>
      <c r="P969" s="72">
        <f t="shared" si="71"/>
        <v>85260</v>
      </c>
      <c r="Q969" s="72">
        <f t="shared" si="72"/>
        <v>11936.400000000001</v>
      </c>
      <c r="R969" s="72">
        <f t="shared" si="73"/>
        <v>93931</v>
      </c>
      <c r="S969" s="72">
        <f t="shared" si="74"/>
        <v>13150.340000000002</v>
      </c>
      <c r="T969" s="73">
        <v>0.18</v>
      </c>
      <c r="U969" s="165" t="s">
        <v>289</v>
      </c>
      <c r="V969" s="164">
        <f t="shared" si="70"/>
        <v>110838.57999999999</v>
      </c>
    </row>
    <row r="970" spans="2:23" s="74" customFormat="1" ht="57">
      <c r="B970" s="169" t="s">
        <v>1507</v>
      </c>
      <c r="C970" s="87" t="s">
        <v>1511</v>
      </c>
      <c r="D970" s="62" t="s">
        <v>1275</v>
      </c>
      <c r="E970" s="85" t="s">
        <v>343</v>
      </c>
      <c r="F970" s="62" t="s">
        <v>1359</v>
      </c>
      <c r="G970" s="62"/>
      <c r="H970" s="62" t="s">
        <v>1288</v>
      </c>
      <c r="I970" s="62" t="s">
        <v>1735</v>
      </c>
      <c r="J970" s="66">
        <v>37190</v>
      </c>
      <c r="K970" s="67"/>
      <c r="L970" s="68"/>
      <c r="M970" s="69"/>
      <c r="N970" s="70"/>
      <c r="O970" s="71"/>
      <c r="P970" s="72">
        <f t="shared" si="71"/>
        <v>37190</v>
      </c>
      <c r="Q970" s="72">
        <f t="shared" si="72"/>
        <v>743.80000000000007</v>
      </c>
      <c r="R970" s="72">
        <f t="shared" si="73"/>
        <v>40972</v>
      </c>
      <c r="S970" s="72">
        <f t="shared" si="74"/>
        <v>819.44</v>
      </c>
      <c r="T970" s="73">
        <v>0.18</v>
      </c>
      <c r="U970" s="165" t="s">
        <v>288</v>
      </c>
      <c r="V970" s="164">
        <f t="shared" si="70"/>
        <v>48346.96</v>
      </c>
    </row>
    <row r="971" spans="2:23" s="74" customFormat="1" ht="15">
      <c r="B971" s="169"/>
      <c r="C971" s="62" t="s">
        <v>1278</v>
      </c>
      <c r="D971" s="62"/>
      <c r="E971" s="62"/>
      <c r="F971" s="62"/>
      <c r="G971" s="62"/>
      <c r="H971" s="62"/>
      <c r="I971" s="62"/>
      <c r="J971" s="66"/>
      <c r="K971" s="67"/>
      <c r="L971" s="68"/>
      <c r="M971" s="69"/>
      <c r="N971" s="70"/>
      <c r="O971" s="71"/>
      <c r="P971" s="72">
        <f t="shared" si="71"/>
        <v>0</v>
      </c>
      <c r="Q971" s="72">
        <f t="shared" si="72"/>
        <v>0</v>
      </c>
      <c r="R971" s="72">
        <f t="shared" si="73"/>
        <v>0</v>
      </c>
      <c r="S971" s="72">
        <f t="shared" si="74"/>
        <v>0</v>
      </c>
      <c r="T971" s="73">
        <v>0.18</v>
      </c>
      <c r="U971" s="164"/>
      <c r="V971" s="164">
        <f t="shared" si="70"/>
        <v>0</v>
      </c>
    </row>
    <row r="972" spans="2:23" s="74" customFormat="1" ht="42.75">
      <c r="B972" s="169" t="s">
        <v>1481</v>
      </c>
      <c r="C972" s="87" t="s">
        <v>1279</v>
      </c>
      <c r="D972" s="62" t="s">
        <v>1280</v>
      </c>
      <c r="E972" s="62" t="s">
        <v>1224</v>
      </c>
      <c r="F972" s="62" t="s">
        <v>891</v>
      </c>
      <c r="G972" s="62"/>
      <c r="H972" s="62" t="s">
        <v>1994</v>
      </c>
      <c r="I972" s="62" t="s">
        <v>1735</v>
      </c>
      <c r="J972" s="66">
        <v>1.45</v>
      </c>
      <c r="K972" s="67"/>
      <c r="L972" s="68"/>
      <c r="M972" s="69"/>
      <c r="N972" s="70"/>
      <c r="O972" s="71"/>
      <c r="P972" s="72">
        <f t="shared" si="71"/>
        <v>1.45</v>
      </c>
      <c r="Q972" s="72">
        <f t="shared" si="72"/>
        <v>87</v>
      </c>
      <c r="R972" s="72">
        <f t="shared" si="73"/>
        <v>2</v>
      </c>
      <c r="S972" s="72">
        <f t="shared" si="74"/>
        <v>120</v>
      </c>
      <c r="T972" s="73">
        <v>0.18</v>
      </c>
      <c r="U972" s="165" t="s">
        <v>288</v>
      </c>
      <c r="V972" s="164">
        <f t="shared" si="70"/>
        <v>2.36</v>
      </c>
    </row>
    <row r="973" spans="2:23" s="74" customFormat="1" ht="28.5">
      <c r="B973" s="169" t="s">
        <v>1494</v>
      </c>
      <c r="C973" s="87" t="s">
        <v>1281</v>
      </c>
      <c r="D973" s="62" t="s">
        <v>390</v>
      </c>
      <c r="E973" s="62" t="s">
        <v>1224</v>
      </c>
      <c r="F973" s="62" t="s">
        <v>912</v>
      </c>
      <c r="G973" s="62"/>
      <c r="H973" s="62">
        <v>1</v>
      </c>
      <c r="I973" s="62" t="s">
        <v>1735</v>
      </c>
      <c r="J973" s="66">
        <v>54.03</v>
      </c>
      <c r="K973" s="67"/>
      <c r="L973" s="68"/>
      <c r="M973" s="69"/>
      <c r="N973" s="70"/>
      <c r="O973" s="71"/>
      <c r="P973" s="72">
        <f t="shared" si="71"/>
        <v>54.03</v>
      </c>
      <c r="Q973" s="72">
        <f t="shared" si="72"/>
        <v>54.03</v>
      </c>
      <c r="R973" s="72">
        <f t="shared" si="73"/>
        <v>60</v>
      </c>
      <c r="S973" s="72">
        <f t="shared" si="74"/>
        <v>60</v>
      </c>
      <c r="T973" s="73">
        <v>0.18</v>
      </c>
      <c r="U973" s="165" t="s">
        <v>288</v>
      </c>
      <c r="V973" s="164">
        <f t="shared" si="70"/>
        <v>70.8</v>
      </c>
    </row>
    <row r="974" spans="2:23" s="74" customFormat="1" ht="30">
      <c r="B974" s="169" t="s">
        <v>1507</v>
      </c>
      <c r="C974" s="87" t="s">
        <v>1512</v>
      </c>
      <c r="D974" s="62" t="s">
        <v>1283</v>
      </c>
      <c r="E974" s="85" t="s">
        <v>1284</v>
      </c>
      <c r="F974" s="62" t="s">
        <v>891</v>
      </c>
      <c r="G974" s="62"/>
      <c r="H974" s="62" t="s">
        <v>1901</v>
      </c>
      <c r="I974" s="62" t="s">
        <v>1735</v>
      </c>
      <c r="J974" s="66">
        <v>6.19</v>
      </c>
      <c r="K974" s="67"/>
      <c r="L974" s="68"/>
      <c r="M974" s="69"/>
      <c r="N974" s="70"/>
      <c r="O974" s="71"/>
      <c r="P974" s="72">
        <f t="shared" si="71"/>
        <v>6.19</v>
      </c>
      <c r="Q974" s="72">
        <f t="shared" si="72"/>
        <v>12.38</v>
      </c>
      <c r="R974" s="72">
        <f t="shared" si="73"/>
        <v>7</v>
      </c>
      <c r="S974" s="72">
        <f t="shared" si="74"/>
        <v>14</v>
      </c>
      <c r="T974" s="73">
        <v>0.18</v>
      </c>
      <c r="U974" s="165" t="s">
        <v>288</v>
      </c>
      <c r="V974" s="164">
        <f t="shared" si="70"/>
        <v>8.26</v>
      </c>
    </row>
    <row r="975" spans="2:23" s="74" customFormat="1" ht="15">
      <c r="B975" s="169"/>
      <c r="C975" s="62" t="s">
        <v>1515</v>
      </c>
      <c r="D975" s="62"/>
      <c r="E975" s="85"/>
      <c r="F975" s="62"/>
      <c r="G975" s="62"/>
      <c r="H975" s="62"/>
      <c r="I975" s="62"/>
      <c r="J975" s="66"/>
      <c r="K975" s="67"/>
      <c r="L975" s="68"/>
      <c r="M975" s="69"/>
      <c r="N975" s="70"/>
      <c r="O975" s="71"/>
      <c r="P975" s="72">
        <f t="shared" si="71"/>
        <v>0</v>
      </c>
      <c r="Q975" s="72">
        <f t="shared" si="72"/>
        <v>0</v>
      </c>
      <c r="R975" s="72">
        <f t="shared" si="73"/>
        <v>0</v>
      </c>
      <c r="S975" s="72">
        <f t="shared" si="74"/>
        <v>0</v>
      </c>
      <c r="T975" s="73">
        <v>0.18</v>
      </c>
      <c r="U975" s="164"/>
      <c r="V975" s="164">
        <f t="shared" si="70"/>
        <v>0</v>
      </c>
    </row>
    <row r="976" spans="2:23" s="74" customFormat="1" ht="15">
      <c r="B976" s="169"/>
      <c r="C976" s="62" t="s">
        <v>566</v>
      </c>
      <c r="D976" s="62"/>
      <c r="E976" s="85"/>
      <c r="F976" s="62"/>
      <c r="G976" s="62"/>
      <c r="H976" s="62"/>
      <c r="I976" s="62"/>
      <c r="J976" s="66"/>
      <c r="K976" s="67"/>
      <c r="L976" s="68"/>
      <c r="M976" s="69"/>
      <c r="N976" s="70"/>
      <c r="O976" s="71"/>
      <c r="P976" s="72">
        <f t="shared" si="71"/>
        <v>0</v>
      </c>
      <c r="Q976" s="72">
        <f t="shared" si="72"/>
        <v>0</v>
      </c>
      <c r="R976" s="72">
        <f t="shared" si="73"/>
        <v>0</v>
      </c>
      <c r="S976" s="72">
        <f t="shared" si="74"/>
        <v>0</v>
      </c>
      <c r="T976" s="73">
        <v>0.18</v>
      </c>
      <c r="U976" s="165"/>
      <c r="V976" s="164">
        <f t="shared" si="70"/>
        <v>0</v>
      </c>
    </row>
    <row r="977" spans="2:23" s="74" customFormat="1" ht="15">
      <c r="B977" s="169" t="s">
        <v>1481</v>
      </c>
      <c r="C977" s="62" t="s">
        <v>567</v>
      </c>
      <c r="D977" s="62"/>
      <c r="E977" s="85"/>
      <c r="F977" s="62" t="s">
        <v>891</v>
      </c>
      <c r="G977" s="62"/>
      <c r="H977" s="62" t="s">
        <v>1901</v>
      </c>
      <c r="I977" s="62"/>
      <c r="J977" s="66"/>
      <c r="K977" s="67"/>
      <c r="L977" s="68"/>
      <c r="M977" s="69"/>
      <c r="N977" s="70"/>
      <c r="O977" s="71"/>
      <c r="P977" s="72">
        <f t="shared" si="71"/>
        <v>0</v>
      </c>
      <c r="Q977" s="72">
        <f t="shared" si="72"/>
        <v>0</v>
      </c>
      <c r="R977" s="72">
        <f t="shared" si="73"/>
        <v>0</v>
      </c>
      <c r="S977" s="72">
        <f t="shared" si="74"/>
        <v>0</v>
      </c>
      <c r="T977" s="73">
        <v>0.18</v>
      </c>
      <c r="U977" s="164"/>
      <c r="V977" s="164">
        <f t="shared" si="70"/>
        <v>0</v>
      </c>
    </row>
    <row r="978" spans="2:23" s="74" customFormat="1" ht="28.5">
      <c r="B978" s="169" t="s">
        <v>1491</v>
      </c>
      <c r="C978" s="87" t="s">
        <v>569</v>
      </c>
      <c r="D978" s="62" t="s">
        <v>570</v>
      </c>
      <c r="E978" s="85" t="s">
        <v>297</v>
      </c>
      <c r="F978" s="62" t="s">
        <v>891</v>
      </c>
      <c r="G978" s="62"/>
      <c r="H978" s="62">
        <v>2</v>
      </c>
      <c r="I978" s="62" t="s">
        <v>1735</v>
      </c>
      <c r="J978" s="66">
        <v>32.19</v>
      </c>
      <c r="K978" s="67"/>
      <c r="L978" s="68"/>
      <c r="M978" s="69"/>
      <c r="N978" s="70"/>
      <c r="O978" s="71"/>
      <c r="P978" s="72">
        <f t="shared" si="71"/>
        <v>32.19</v>
      </c>
      <c r="Q978" s="72">
        <f t="shared" si="72"/>
        <v>64.38</v>
      </c>
      <c r="R978" s="72">
        <f t="shared" si="73"/>
        <v>35</v>
      </c>
      <c r="S978" s="72">
        <f t="shared" si="74"/>
        <v>70</v>
      </c>
      <c r="T978" s="73">
        <v>0.18</v>
      </c>
      <c r="U978" s="165" t="s">
        <v>288</v>
      </c>
      <c r="V978" s="164">
        <f t="shared" si="70"/>
        <v>41.3</v>
      </c>
    </row>
    <row r="979" spans="2:23" s="74" customFormat="1" ht="42.75">
      <c r="B979" s="169" t="s">
        <v>1492</v>
      </c>
      <c r="C979" s="87" t="s">
        <v>1493</v>
      </c>
      <c r="D979" s="62" t="s">
        <v>1223</v>
      </c>
      <c r="E979" s="85" t="s">
        <v>1224</v>
      </c>
      <c r="F979" s="62" t="s">
        <v>891</v>
      </c>
      <c r="G979" s="62"/>
      <c r="H979" s="62">
        <v>6</v>
      </c>
      <c r="I979" s="62" t="s">
        <v>1735</v>
      </c>
      <c r="J979" s="66">
        <v>10.42</v>
      </c>
      <c r="K979" s="67"/>
      <c r="L979" s="68"/>
      <c r="M979" s="69"/>
      <c r="N979" s="70"/>
      <c r="O979" s="71"/>
      <c r="P979" s="72">
        <f t="shared" si="71"/>
        <v>10.42</v>
      </c>
      <c r="Q979" s="72">
        <f t="shared" si="72"/>
        <v>62.519999999999996</v>
      </c>
      <c r="R979" s="72">
        <f t="shared" si="73"/>
        <v>11</v>
      </c>
      <c r="S979" s="72">
        <f t="shared" si="74"/>
        <v>66</v>
      </c>
      <c r="T979" s="73">
        <v>0.18</v>
      </c>
      <c r="U979" s="165" t="s">
        <v>288</v>
      </c>
      <c r="V979" s="164">
        <f t="shared" si="70"/>
        <v>12.979999999999999</v>
      </c>
    </row>
    <row r="980" spans="2:23" s="74" customFormat="1" ht="15">
      <c r="B980" s="169" t="s">
        <v>1494</v>
      </c>
      <c r="C980" s="62" t="s">
        <v>1226</v>
      </c>
      <c r="D980" s="62"/>
      <c r="E980" s="85"/>
      <c r="F980" s="62" t="s">
        <v>916</v>
      </c>
      <c r="G980" s="62"/>
      <c r="H980" s="62" t="s">
        <v>1854</v>
      </c>
      <c r="I980" s="62"/>
      <c r="J980" s="66"/>
      <c r="K980" s="67"/>
      <c r="L980" s="68"/>
      <c r="M980" s="69"/>
      <c r="N980" s="70"/>
      <c r="O980" s="71"/>
      <c r="P980" s="72">
        <f t="shared" si="71"/>
        <v>0</v>
      </c>
      <c r="Q980" s="72">
        <f t="shared" si="72"/>
        <v>0</v>
      </c>
      <c r="R980" s="72">
        <f t="shared" si="73"/>
        <v>0</v>
      </c>
      <c r="S980" s="72">
        <f t="shared" si="74"/>
        <v>0</v>
      </c>
      <c r="T980" s="73">
        <v>0.18</v>
      </c>
      <c r="U980" s="164"/>
      <c r="V980" s="164">
        <f t="shared" si="70"/>
        <v>0</v>
      </c>
    </row>
    <row r="981" spans="2:23" s="74" customFormat="1" ht="60">
      <c r="B981" s="169" t="s">
        <v>1495</v>
      </c>
      <c r="C981" s="86" t="s">
        <v>1228</v>
      </c>
      <c r="D981" s="85" t="s">
        <v>1229</v>
      </c>
      <c r="E981" s="85" t="s">
        <v>1224</v>
      </c>
      <c r="F981" s="62" t="s">
        <v>891</v>
      </c>
      <c r="G981" s="62"/>
      <c r="H981" s="62">
        <v>3</v>
      </c>
      <c r="I981" s="62" t="s">
        <v>1735</v>
      </c>
      <c r="J981" s="66">
        <v>189.69</v>
      </c>
      <c r="K981" s="67"/>
      <c r="L981" s="68"/>
      <c r="M981" s="69"/>
      <c r="N981" s="70"/>
      <c r="O981" s="71"/>
      <c r="P981" s="72">
        <f t="shared" si="71"/>
        <v>189.69</v>
      </c>
      <c r="Q981" s="72">
        <f t="shared" si="72"/>
        <v>569.06999999999994</v>
      </c>
      <c r="R981" s="72">
        <f t="shared" si="73"/>
        <v>209</v>
      </c>
      <c r="S981" s="72">
        <f t="shared" si="74"/>
        <v>627</v>
      </c>
      <c r="T981" s="73">
        <v>0.18</v>
      </c>
      <c r="U981" s="165" t="s">
        <v>289</v>
      </c>
      <c r="V981" s="164">
        <f t="shared" si="70"/>
        <v>246.61999999999998</v>
      </c>
    </row>
    <row r="982" spans="2:23" s="74" customFormat="1" ht="60">
      <c r="B982" s="169" t="s">
        <v>1496</v>
      </c>
      <c r="C982" s="86" t="s">
        <v>1231</v>
      </c>
      <c r="D982" s="85" t="s">
        <v>1232</v>
      </c>
      <c r="E982" s="85" t="s">
        <v>1122</v>
      </c>
      <c r="F982" s="62" t="s">
        <v>891</v>
      </c>
      <c r="G982" s="62"/>
      <c r="H982" s="62">
        <v>3</v>
      </c>
      <c r="I982" s="62" t="s">
        <v>1744</v>
      </c>
      <c r="J982" s="66">
        <v>4070</v>
      </c>
      <c r="K982" s="67"/>
      <c r="L982" s="68"/>
      <c r="M982" s="69">
        <v>5500</v>
      </c>
      <c r="N982" s="70"/>
      <c r="O982" s="71"/>
      <c r="P982" s="72">
        <f t="shared" si="71"/>
        <v>4070</v>
      </c>
      <c r="Q982" s="72">
        <f t="shared" si="72"/>
        <v>12210</v>
      </c>
      <c r="R982" s="72">
        <f t="shared" si="73"/>
        <v>4662</v>
      </c>
      <c r="S982" s="72">
        <f t="shared" si="74"/>
        <v>13986</v>
      </c>
      <c r="T982" s="73">
        <v>0.18</v>
      </c>
      <c r="U982" s="164" t="s">
        <v>287</v>
      </c>
      <c r="V982" s="164">
        <f t="shared" si="70"/>
        <v>5501.16</v>
      </c>
    </row>
    <row r="983" spans="2:23" s="74" customFormat="1" ht="42.75">
      <c r="B983" s="169" t="s">
        <v>1497</v>
      </c>
      <c r="C983" s="87" t="s">
        <v>1498</v>
      </c>
      <c r="D983" s="62" t="s">
        <v>1236</v>
      </c>
      <c r="E983" s="85" t="s">
        <v>1237</v>
      </c>
      <c r="F983" s="62" t="s">
        <v>891</v>
      </c>
      <c r="G983" s="62"/>
      <c r="H983" s="62">
        <v>15</v>
      </c>
      <c r="I983" s="62" t="s">
        <v>1735</v>
      </c>
      <c r="J983" s="66">
        <v>29.99</v>
      </c>
      <c r="K983" s="67"/>
      <c r="L983" s="68"/>
      <c r="M983" s="69"/>
      <c r="N983" s="70"/>
      <c r="O983" s="71">
        <v>0.56000000000000005</v>
      </c>
      <c r="P983" s="72">
        <f t="shared" si="71"/>
        <v>29.99</v>
      </c>
      <c r="Q983" s="72">
        <f t="shared" si="72"/>
        <v>449.84999999999997</v>
      </c>
      <c r="R983" s="72">
        <f t="shared" si="73"/>
        <v>38</v>
      </c>
      <c r="S983" s="72">
        <f t="shared" si="74"/>
        <v>570</v>
      </c>
      <c r="T983" s="73">
        <v>0.18</v>
      </c>
      <c r="U983" s="165" t="s">
        <v>288</v>
      </c>
      <c r="V983" s="164">
        <f t="shared" si="70"/>
        <v>44.839999999999996</v>
      </c>
    </row>
    <row r="984" spans="2:23" s="74" customFormat="1" ht="42.75">
      <c r="B984" s="169" t="s">
        <v>1499</v>
      </c>
      <c r="C984" s="87" t="s">
        <v>1500</v>
      </c>
      <c r="D984" s="62" t="s">
        <v>804</v>
      </c>
      <c r="E984" s="62" t="s">
        <v>1237</v>
      </c>
      <c r="F984" s="62" t="s">
        <v>891</v>
      </c>
      <c r="G984" s="62"/>
      <c r="H984" s="62">
        <v>15</v>
      </c>
      <c r="I984" s="62" t="s">
        <v>1735</v>
      </c>
      <c r="J984" s="66">
        <v>29.99</v>
      </c>
      <c r="K984" s="67"/>
      <c r="L984" s="68"/>
      <c r="M984" s="69"/>
      <c r="N984" s="70"/>
      <c r="O984" s="71">
        <v>0.56000000000000005</v>
      </c>
      <c r="P984" s="72">
        <f t="shared" si="71"/>
        <v>29.99</v>
      </c>
      <c r="Q984" s="72">
        <f t="shared" si="72"/>
        <v>449.84999999999997</v>
      </c>
      <c r="R984" s="72">
        <f t="shared" si="73"/>
        <v>38</v>
      </c>
      <c r="S984" s="72">
        <f t="shared" si="74"/>
        <v>570</v>
      </c>
      <c r="T984" s="73">
        <v>0.18</v>
      </c>
      <c r="U984" s="165" t="s">
        <v>288</v>
      </c>
      <c r="V984" s="164">
        <f t="shared" ref="V984:V1047" si="75">R984*1.18</f>
        <v>44.839999999999996</v>
      </c>
    </row>
    <row r="985" spans="2:23" s="74" customFormat="1" ht="42.75">
      <c r="B985" s="169" t="s">
        <v>1501</v>
      </c>
      <c r="C985" s="87" t="s">
        <v>1502</v>
      </c>
      <c r="D985" s="62" t="s">
        <v>1244</v>
      </c>
      <c r="E985" s="85" t="s">
        <v>1237</v>
      </c>
      <c r="F985" s="62" t="s">
        <v>891</v>
      </c>
      <c r="G985" s="62"/>
      <c r="H985" s="62">
        <v>15</v>
      </c>
      <c r="I985" s="62" t="s">
        <v>1735</v>
      </c>
      <c r="J985" s="66">
        <v>110.17</v>
      </c>
      <c r="K985" s="67"/>
      <c r="L985" s="68"/>
      <c r="M985" s="69"/>
      <c r="N985" s="70"/>
      <c r="O985" s="71">
        <v>1.87</v>
      </c>
      <c r="P985" s="72">
        <f t="shared" si="71"/>
        <v>110.17</v>
      </c>
      <c r="Q985" s="72">
        <f t="shared" si="72"/>
        <v>1652.55</v>
      </c>
      <c r="R985" s="72">
        <f t="shared" si="73"/>
        <v>124</v>
      </c>
      <c r="S985" s="72">
        <f t="shared" si="74"/>
        <v>1860</v>
      </c>
      <c r="T985" s="73">
        <v>0.18</v>
      </c>
      <c r="U985" s="165" t="s">
        <v>288</v>
      </c>
      <c r="V985" s="164">
        <f t="shared" si="75"/>
        <v>146.32</v>
      </c>
      <c r="W985" s="74">
        <v>551</v>
      </c>
    </row>
    <row r="986" spans="2:23" s="74" customFormat="1" ht="30">
      <c r="B986" s="169" t="s">
        <v>1503</v>
      </c>
      <c r="C986" s="87" t="s">
        <v>1246</v>
      </c>
      <c r="D986" s="62" t="s">
        <v>1247</v>
      </c>
      <c r="E986" s="85" t="s">
        <v>1237</v>
      </c>
      <c r="F986" s="62" t="s">
        <v>891</v>
      </c>
      <c r="G986" s="62"/>
      <c r="H986" s="62">
        <v>3</v>
      </c>
      <c r="I986" s="62" t="s">
        <v>1735</v>
      </c>
      <c r="J986" s="66">
        <v>22.39</v>
      </c>
      <c r="K986" s="67"/>
      <c r="L986" s="68"/>
      <c r="M986" s="69"/>
      <c r="N986" s="70"/>
      <c r="O986" s="71">
        <v>0.38</v>
      </c>
      <c r="P986" s="72">
        <f t="shared" si="71"/>
        <v>22.39</v>
      </c>
      <c r="Q986" s="72">
        <f t="shared" si="72"/>
        <v>67.17</v>
      </c>
      <c r="R986" s="72">
        <f t="shared" si="73"/>
        <v>26</v>
      </c>
      <c r="S986" s="72">
        <f t="shared" si="74"/>
        <v>78</v>
      </c>
      <c r="T986" s="73">
        <v>0.18</v>
      </c>
      <c r="U986" s="165" t="s">
        <v>288</v>
      </c>
      <c r="V986" s="164">
        <f t="shared" si="75"/>
        <v>30.68</v>
      </c>
    </row>
    <row r="987" spans="2:23" s="74" customFormat="1" ht="30">
      <c r="B987" s="169" t="s">
        <v>1504</v>
      </c>
      <c r="C987" s="87" t="s">
        <v>1250</v>
      </c>
      <c r="D987" s="62" t="s">
        <v>1251</v>
      </c>
      <c r="E987" s="85" t="s">
        <v>1237</v>
      </c>
      <c r="F987" s="62" t="s">
        <v>891</v>
      </c>
      <c r="G987" s="62"/>
      <c r="H987" s="62">
        <v>3</v>
      </c>
      <c r="I987" s="62" t="s">
        <v>1735</v>
      </c>
      <c r="J987" s="66">
        <v>30.05</v>
      </c>
      <c r="K987" s="67"/>
      <c r="L987" s="68"/>
      <c r="M987" s="69"/>
      <c r="N987" s="70"/>
      <c r="O987" s="71">
        <v>0.51</v>
      </c>
      <c r="P987" s="72">
        <f t="shared" si="71"/>
        <v>30.05</v>
      </c>
      <c r="Q987" s="72">
        <f t="shared" si="72"/>
        <v>90.15</v>
      </c>
      <c r="R987" s="72">
        <f t="shared" si="73"/>
        <v>34</v>
      </c>
      <c r="S987" s="72">
        <f t="shared" si="74"/>
        <v>102</v>
      </c>
      <c r="T987" s="73">
        <v>0.18</v>
      </c>
      <c r="U987" s="165" t="s">
        <v>288</v>
      </c>
      <c r="V987" s="164">
        <f t="shared" si="75"/>
        <v>40.119999999999997</v>
      </c>
    </row>
    <row r="988" spans="2:23" s="74" customFormat="1" ht="28.5">
      <c r="B988" s="169" t="s">
        <v>1505</v>
      </c>
      <c r="C988" s="87" t="s">
        <v>1253</v>
      </c>
      <c r="D988" s="62" t="s">
        <v>1254</v>
      </c>
      <c r="E988" s="62" t="s">
        <v>1237</v>
      </c>
      <c r="F988" s="62" t="s">
        <v>891</v>
      </c>
      <c r="G988" s="62"/>
      <c r="H988" s="62">
        <v>9</v>
      </c>
      <c r="I988" s="62" t="s">
        <v>1735</v>
      </c>
      <c r="J988" s="66">
        <v>61.27</v>
      </c>
      <c r="K988" s="67"/>
      <c r="L988" s="68"/>
      <c r="M988" s="69"/>
      <c r="N988" s="70"/>
      <c r="O988" s="71">
        <v>1.04</v>
      </c>
      <c r="P988" s="72">
        <f t="shared" si="71"/>
        <v>61.27</v>
      </c>
      <c r="Q988" s="72">
        <f t="shared" si="72"/>
        <v>551.43000000000006</v>
      </c>
      <c r="R988" s="72">
        <f t="shared" si="73"/>
        <v>69</v>
      </c>
      <c r="S988" s="72">
        <f t="shared" si="74"/>
        <v>621</v>
      </c>
      <c r="T988" s="73">
        <v>0.18</v>
      </c>
      <c r="U988" s="165" t="s">
        <v>288</v>
      </c>
      <c r="V988" s="164">
        <f t="shared" si="75"/>
        <v>81.42</v>
      </c>
    </row>
    <row r="989" spans="2:23" s="74" customFormat="1" ht="28.5">
      <c r="B989" s="169" t="s">
        <v>1506</v>
      </c>
      <c r="C989" s="87" t="s">
        <v>1256</v>
      </c>
      <c r="D989" s="62" t="s">
        <v>1257</v>
      </c>
      <c r="E989" s="62" t="s">
        <v>1237</v>
      </c>
      <c r="F989" s="62" t="s">
        <v>891</v>
      </c>
      <c r="G989" s="62"/>
      <c r="H989" s="62">
        <v>6</v>
      </c>
      <c r="I989" s="62" t="s">
        <v>1735</v>
      </c>
      <c r="J989" s="66">
        <v>95.4</v>
      </c>
      <c r="K989" s="67"/>
      <c r="L989" s="68"/>
      <c r="M989" s="69"/>
      <c r="N989" s="70"/>
      <c r="O989" s="71">
        <v>1.37</v>
      </c>
      <c r="P989" s="72">
        <f t="shared" si="71"/>
        <v>95.4</v>
      </c>
      <c r="Q989" s="72">
        <f t="shared" si="72"/>
        <v>572.40000000000009</v>
      </c>
      <c r="R989" s="72">
        <f t="shared" si="73"/>
        <v>91</v>
      </c>
      <c r="S989" s="72">
        <f t="shared" si="74"/>
        <v>546</v>
      </c>
      <c r="T989" s="73">
        <v>0.18</v>
      </c>
      <c r="U989" s="165" t="s">
        <v>288</v>
      </c>
      <c r="V989" s="164">
        <f t="shared" si="75"/>
        <v>107.38</v>
      </c>
    </row>
    <row r="990" spans="2:23" s="74" customFormat="1" ht="30">
      <c r="B990" s="168" t="s">
        <v>1507</v>
      </c>
      <c r="C990" s="86" t="s">
        <v>1259</v>
      </c>
      <c r="D990" s="62" t="s">
        <v>1260</v>
      </c>
      <c r="E990" s="85" t="s">
        <v>1261</v>
      </c>
      <c r="F990" s="85" t="s">
        <v>891</v>
      </c>
      <c r="G990" s="85"/>
      <c r="H990" s="85" t="s">
        <v>1862</v>
      </c>
      <c r="I990" s="62" t="s">
        <v>907</v>
      </c>
      <c r="J990" s="66">
        <f>M990*0.743</f>
        <v>1742.6099099999999</v>
      </c>
      <c r="K990" s="67"/>
      <c r="L990" s="68"/>
      <c r="M990" s="69">
        <v>2345.37</v>
      </c>
      <c r="N990" s="70"/>
      <c r="O990" s="71"/>
      <c r="P990" s="72">
        <f t="shared" si="71"/>
        <v>1742.6099099999999</v>
      </c>
      <c r="Q990" s="72">
        <f t="shared" si="72"/>
        <v>1742.6099099999999</v>
      </c>
      <c r="R990" s="72">
        <f t="shared" si="73"/>
        <v>1988</v>
      </c>
      <c r="S990" s="72">
        <f t="shared" si="74"/>
        <v>1988</v>
      </c>
      <c r="T990" s="73">
        <v>0.18</v>
      </c>
      <c r="U990" s="165" t="s">
        <v>289</v>
      </c>
      <c r="V990" s="164">
        <f t="shared" si="75"/>
        <v>2345.8399999999997</v>
      </c>
    </row>
    <row r="991" spans="2:23" s="74" customFormat="1" ht="15">
      <c r="B991" s="169"/>
      <c r="C991" s="62" t="s">
        <v>1868</v>
      </c>
      <c r="D991" s="62"/>
      <c r="E991" s="85"/>
      <c r="F991" s="62"/>
      <c r="G991" s="62"/>
      <c r="H991" s="62"/>
      <c r="I991" s="62"/>
      <c r="J991" s="66"/>
      <c r="K991" s="67"/>
      <c r="L991" s="68"/>
      <c r="M991" s="69"/>
      <c r="N991" s="70"/>
      <c r="O991" s="71"/>
      <c r="P991" s="72">
        <f t="shared" si="71"/>
        <v>0</v>
      </c>
      <c r="Q991" s="72">
        <f t="shared" si="72"/>
        <v>0</v>
      </c>
      <c r="R991" s="72">
        <f t="shared" si="73"/>
        <v>0</v>
      </c>
      <c r="S991" s="72">
        <f t="shared" si="74"/>
        <v>0</v>
      </c>
      <c r="T991" s="73">
        <v>0.18</v>
      </c>
      <c r="U991" s="164"/>
      <c r="V991" s="164">
        <f t="shared" si="75"/>
        <v>0</v>
      </c>
    </row>
    <row r="992" spans="2:23" s="74" customFormat="1" ht="57">
      <c r="B992" s="169" t="s">
        <v>1481</v>
      </c>
      <c r="C992" s="87" t="s">
        <v>1508</v>
      </c>
      <c r="D992" s="62" t="s">
        <v>1263</v>
      </c>
      <c r="E992" s="85" t="s">
        <v>343</v>
      </c>
      <c r="F992" s="62" t="s">
        <v>1359</v>
      </c>
      <c r="G992" s="62"/>
      <c r="H992" s="62" t="s">
        <v>1264</v>
      </c>
      <c r="I992" s="62" t="s">
        <v>1735</v>
      </c>
      <c r="J992" s="66">
        <v>62340</v>
      </c>
      <c r="K992" s="67"/>
      <c r="L992" s="68"/>
      <c r="M992" s="69"/>
      <c r="N992" s="70"/>
      <c r="O992" s="71"/>
      <c r="P992" s="72">
        <f t="shared" si="71"/>
        <v>62340</v>
      </c>
      <c r="Q992" s="72">
        <f t="shared" si="72"/>
        <v>6857.4</v>
      </c>
      <c r="R992" s="72">
        <f t="shared" si="73"/>
        <v>68680</v>
      </c>
      <c r="S992" s="72">
        <f t="shared" si="74"/>
        <v>7554.8</v>
      </c>
      <c r="T992" s="73">
        <v>0.18</v>
      </c>
      <c r="U992" s="165" t="s">
        <v>289</v>
      </c>
      <c r="V992" s="164">
        <f t="shared" si="75"/>
        <v>81042.399999999994</v>
      </c>
    </row>
    <row r="993" spans="2:23" s="74" customFormat="1" ht="57">
      <c r="B993" s="169" t="s">
        <v>1494</v>
      </c>
      <c r="C993" s="87" t="s">
        <v>1509</v>
      </c>
      <c r="D993" s="62" t="s">
        <v>1267</v>
      </c>
      <c r="E993" s="85" t="s">
        <v>343</v>
      </c>
      <c r="F993" s="62" t="s">
        <v>1359</v>
      </c>
      <c r="G993" s="62"/>
      <c r="H993" s="62" t="s">
        <v>1268</v>
      </c>
      <c r="I993" s="62" t="s">
        <v>1735</v>
      </c>
      <c r="J993" s="66">
        <v>85260</v>
      </c>
      <c r="K993" s="67"/>
      <c r="L993" s="68"/>
      <c r="M993" s="69"/>
      <c r="N993" s="70"/>
      <c r="O993" s="71"/>
      <c r="P993" s="72">
        <f t="shared" si="71"/>
        <v>85260</v>
      </c>
      <c r="Q993" s="72">
        <f t="shared" si="72"/>
        <v>10231.199999999999</v>
      </c>
      <c r="R993" s="72">
        <f t="shared" si="73"/>
        <v>93931</v>
      </c>
      <c r="S993" s="72">
        <f t="shared" si="74"/>
        <v>11271.72</v>
      </c>
      <c r="T993" s="73">
        <v>0.18</v>
      </c>
      <c r="U993" s="165" t="s">
        <v>289</v>
      </c>
      <c r="V993" s="164">
        <f t="shared" si="75"/>
        <v>110838.57999999999</v>
      </c>
    </row>
    <row r="994" spans="2:23" s="74" customFormat="1" ht="57">
      <c r="B994" s="169" t="s">
        <v>1507</v>
      </c>
      <c r="C994" s="87" t="s">
        <v>1511</v>
      </c>
      <c r="D994" s="62" t="s">
        <v>1275</v>
      </c>
      <c r="E994" s="85" t="s">
        <v>343</v>
      </c>
      <c r="F994" s="62" t="s">
        <v>1359</v>
      </c>
      <c r="G994" s="62"/>
      <c r="H994" s="62" t="s">
        <v>1288</v>
      </c>
      <c r="I994" s="62" t="s">
        <v>1735</v>
      </c>
      <c r="J994" s="66">
        <v>37190</v>
      </c>
      <c r="K994" s="67"/>
      <c r="L994" s="68"/>
      <c r="M994" s="69"/>
      <c r="N994" s="70"/>
      <c r="O994" s="71"/>
      <c r="P994" s="72">
        <f t="shared" si="71"/>
        <v>37190</v>
      </c>
      <c r="Q994" s="72">
        <f t="shared" si="72"/>
        <v>743.80000000000007</v>
      </c>
      <c r="R994" s="72">
        <f t="shared" si="73"/>
        <v>40972</v>
      </c>
      <c r="S994" s="72">
        <f t="shared" si="74"/>
        <v>819.44</v>
      </c>
      <c r="T994" s="73">
        <v>0.18</v>
      </c>
      <c r="U994" s="165" t="s">
        <v>288</v>
      </c>
      <c r="V994" s="164">
        <f t="shared" si="75"/>
        <v>48346.96</v>
      </c>
    </row>
    <row r="995" spans="2:23" s="74" customFormat="1" ht="15">
      <c r="B995" s="169"/>
      <c r="C995" s="62" t="s">
        <v>1278</v>
      </c>
      <c r="D995" s="62"/>
      <c r="E995" s="85"/>
      <c r="F995" s="62"/>
      <c r="G995" s="62"/>
      <c r="H995" s="62"/>
      <c r="I995" s="62"/>
      <c r="J995" s="66"/>
      <c r="K995" s="67"/>
      <c r="L995" s="68"/>
      <c r="M995" s="69"/>
      <c r="N995" s="70"/>
      <c r="O995" s="71"/>
      <c r="P995" s="72">
        <f t="shared" si="71"/>
        <v>0</v>
      </c>
      <c r="Q995" s="72">
        <f t="shared" si="72"/>
        <v>0</v>
      </c>
      <c r="R995" s="72">
        <f t="shared" si="73"/>
        <v>0</v>
      </c>
      <c r="S995" s="72">
        <f t="shared" si="74"/>
        <v>0</v>
      </c>
      <c r="T995" s="73">
        <v>0.18</v>
      </c>
      <c r="U995" s="164"/>
      <c r="V995" s="164">
        <f t="shared" si="75"/>
        <v>0</v>
      </c>
    </row>
    <row r="996" spans="2:23" s="74" customFormat="1" ht="42.75">
      <c r="B996" s="169" t="s">
        <v>1481</v>
      </c>
      <c r="C996" s="87" t="s">
        <v>1279</v>
      </c>
      <c r="D996" s="62" t="s">
        <v>1280</v>
      </c>
      <c r="E996" s="85" t="s">
        <v>1224</v>
      </c>
      <c r="F996" s="62" t="s">
        <v>891</v>
      </c>
      <c r="G996" s="62"/>
      <c r="H996" s="62" t="s">
        <v>1936</v>
      </c>
      <c r="I996" s="62" t="s">
        <v>1735</v>
      </c>
      <c r="J996" s="66">
        <v>1.45</v>
      </c>
      <c r="K996" s="67"/>
      <c r="L996" s="68"/>
      <c r="M996" s="69"/>
      <c r="N996" s="70"/>
      <c r="O996" s="71"/>
      <c r="P996" s="72">
        <f t="shared" si="71"/>
        <v>1.45</v>
      </c>
      <c r="Q996" s="72">
        <f t="shared" si="72"/>
        <v>72.5</v>
      </c>
      <c r="R996" s="72">
        <f t="shared" si="73"/>
        <v>2</v>
      </c>
      <c r="S996" s="72">
        <f t="shared" si="74"/>
        <v>100</v>
      </c>
      <c r="T996" s="73">
        <v>0.18</v>
      </c>
      <c r="U996" s="165" t="s">
        <v>288</v>
      </c>
      <c r="V996" s="164">
        <f t="shared" si="75"/>
        <v>2.36</v>
      </c>
    </row>
    <row r="997" spans="2:23" s="74" customFormat="1" ht="28.5">
      <c r="B997" s="169" t="s">
        <v>1494</v>
      </c>
      <c r="C997" s="87" t="s">
        <v>1281</v>
      </c>
      <c r="D997" s="62" t="s">
        <v>390</v>
      </c>
      <c r="E997" s="85" t="s">
        <v>1224</v>
      </c>
      <c r="F997" s="62" t="s">
        <v>912</v>
      </c>
      <c r="G997" s="62"/>
      <c r="H997" s="62">
        <v>1</v>
      </c>
      <c r="I997" s="62" t="s">
        <v>1735</v>
      </c>
      <c r="J997" s="66">
        <v>54.03</v>
      </c>
      <c r="K997" s="67"/>
      <c r="L997" s="68"/>
      <c r="M997" s="69"/>
      <c r="N997" s="70"/>
      <c r="O997" s="71"/>
      <c r="P997" s="72">
        <f t="shared" si="71"/>
        <v>54.03</v>
      </c>
      <c r="Q997" s="72">
        <f t="shared" si="72"/>
        <v>54.03</v>
      </c>
      <c r="R997" s="72">
        <f t="shared" si="73"/>
        <v>60</v>
      </c>
      <c r="S997" s="72">
        <f t="shared" si="74"/>
        <v>60</v>
      </c>
      <c r="T997" s="73">
        <v>0.18</v>
      </c>
      <c r="U997" s="165" t="s">
        <v>288</v>
      </c>
      <c r="V997" s="164">
        <f t="shared" si="75"/>
        <v>70.8</v>
      </c>
    </row>
    <row r="998" spans="2:23" s="74" customFormat="1" ht="30">
      <c r="B998" s="169" t="s">
        <v>1507</v>
      </c>
      <c r="C998" s="87" t="s">
        <v>1512</v>
      </c>
      <c r="D998" s="62" t="s">
        <v>1283</v>
      </c>
      <c r="E998" s="85" t="s">
        <v>1284</v>
      </c>
      <c r="F998" s="62" t="s">
        <v>891</v>
      </c>
      <c r="G998" s="62"/>
      <c r="H998" s="62" t="s">
        <v>1901</v>
      </c>
      <c r="I998" s="62" t="s">
        <v>1735</v>
      </c>
      <c r="J998" s="66">
        <v>6.19</v>
      </c>
      <c r="K998" s="67"/>
      <c r="L998" s="68"/>
      <c r="M998" s="69"/>
      <c r="N998" s="70"/>
      <c r="O998" s="71"/>
      <c r="P998" s="72">
        <f t="shared" si="71"/>
        <v>6.19</v>
      </c>
      <c r="Q998" s="72">
        <f t="shared" si="72"/>
        <v>12.38</v>
      </c>
      <c r="R998" s="72">
        <f t="shared" si="73"/>
        <v>7</v>
      </c>
      <c r="S998" s="72">
        <f t="shared" si="74"/>
        <v>14</v>
      </c>
      <c r="T998" s="73">
        <v>0.18</v>
      </c>
      <c r="U998" s="165" t="s">
        <v>288</v>
      </c>
      <c r="V998" s="164">
        <f t="shared" si="75"/>
        <v>8.26</v>
      </c>
    </row>
    <row r="999" spans="2:23" s="74" customFormat="1" ht="15">
      <c r="B999" s="169"/>
      <c r="C999" s="85" t="s">
        <v>1516</v>
      </c>
      <c r="D999" s="85"/>
      <c r="E999" s="85"/>
      <c r="F999" s="62"/>
      <c r="G999" s="62"/>
      <c r="H999" s="62"/>
      <c r="I999" s="62"/>
      <c r="J999" s="66"/>
      <c r="K999" s="67"/>
      <c r="L999" s="68"/>
      <c r="M999" s="69"/>
      <c r="N999" s="70"/>
      <c r="O999" s="71"/>
      <c r="P999" s="72">
        <f t="shared" si="71"/>
        <v>0</v>
      </c>
      <c r="Q999" s="72">
        <f t="shared" si="72"/>
        <v>0</v>
      </c>
      <c r="R999" s="72">
        <f t="shared" si="73"/>
        <v>0</v>
      </c>
      <c r="S999" s="72">
        <f t="shared" si="74"/>
        <v>0</v>
      </c>
      <c r="T999" s="73">
        <v>0.18</v>
      </c>
      <c r="U999" s="164"/>
      <c r="V999" s="164">
        <f t="shared" si="75"/>
        <v>0</v>
      </c>
    </row>
    <row r="1000" spans="2:23" s="74" customFormat="1" ht="15">
      <c r="B1000" s="169"/>
      <c r="C1000" s="85" t="s">
        <v>566</v>
      </c>
      <c r="D1000" s="85"/>
      <c r="E1000" s="85"/>
      <c r="F1000" s="62"/>
      <c r="G1000" s="62"/>
      <c r="H1000" s="62"/>
      <c r="I1000" s="62"/>
      <c r="J1000" s="66"/>
      <c r="K1000" s="67"/>
      <c r="L1000" s="68"/>
      <c r="M1000" s="69"/>
      <c r="N1000" s="70"/>
      <c r="O1000" s="71"/>
      <c r="P1000" s="72">
        <f t="shared" si="71"/>
        <v>0</v>
      </c>
      <c r="Q1000" s="72">
        <f t="shared" si="72"/>
        <v>0</v>
      </c>
      <c r="R1000" s="72">
        <f t="shared" si="73"/>
        <v>0</v>
      </c>
      <c r="S1000" s="72">
        <f t="shared" si="74"/>
        <v>0</v>
      </c>
      <c r="T1000" s="73">
        <v>0.18</v>
      </c>
      <c r="U1000" s="164"/>
      <c r="V1000" s="164">
        <f t="shared" si="75"/>
        <v>0</v>
      </c>
    </row>
    <row r="1001" spans="2:23" s="74" customFormat="1" ht="15">
      <c r="B1001" s="169" t="s">
        <v>1481</v>
      </c>
      <c r="C1001" s="62" t="s">
        <v>567</v>
      </c>
      <c r="D1001" s="62"/>
      <c r="E1001" s="85"/>
      <c r="F1001" s="62" t="s">
        <v>891</v>
      </c>
      <c r="G1001" s="62"/>
      <c r="H1001" s="62" t="s">
        <v>1901</v>
      </c>
      <c r="I1001" s="62"/>
      <c r="J1001" s="66"/>
      <c r="K1001" s="67"/>
      <c r="L1001" s="68"/>
      <c r="M1001" s="69"/>
      <c r="N1001" s="70"/>
      <c r="O1001" s="71"/>
      <c r="P1001" s="72">
        <f t="shared" si="71"/>
        <v>0</v>
      </c>
      <c r="Q1001" s="72">
        <f t="shared" si="72"/>
        <v>0</v>
      </c>
      <c r="R1001" s="72">
        <f t="shared" si="73"/>
        <v>0</v>
      </c>
      <c r="S1001" s="72">
        <f t="shared" si="74"/>
        <v>0</v>
      </c>
      <c r="T1001" s="73">
        <v>0.18</v>
      </c>
      <c r="U1001" s="164"/>
      <c r="V1001" s="164">
        <f t="shared" si="75"/>
        <v>0</v>
      </c>
    </row>
    <row r="1002" spans="2:23" s="74" customFormat="1" ht="28.5">
      <c r="B1002" s="169" t="s">
        <v>1491</v>
      </c>
      <c r="C1002" s="87" t="s">
        <v>569</v>
      </c>
      <c r="D1002" s="62" t="s">
        <v>570</v>
      </c>
      <c r="E1002" s="62" t="s">
        <v>297</v>
      </c>
      <c r="F1002" s="62" t="s">
        <v>891</v>
      </c>
      <c r="G1002" s="62"/>
      <c r="H1002" s="62">
        <v>2</v>
      </c>
      <c r="I1002" s="62" t="s">
        <v>1735</v>
      </c>
      <c r="J1002" s="66">
        <v>32.19</v>
      </c>
      <c r="K1002" s="67"/>
      <c r="L1002" s="68"/>
      <c r="M1002" s="69"/>
      <c r="N1002" s="70"/>
      <c r="O1002" s="71"/>
      <c r="P1002" s="72">
        <f t="shared" si="71"/>
        <v>32.19</v>
      </c>
      <c r="Q1002" s="72">
        <f t="shared" si="72"/>
        <v>64.38</v>
      </c>
      <c r="R1002" s="72">
        <f t="shared" si="73"/>
        <v>35</v>
      </c>
      <c r="S1002" s="72">
        <f t="shared" si="74"/>
        <v>70</v>
      </c>
      <c r="T1002" s="73">
        <v>0.18</v>
      </c>
      <c r="U1002" s="165" t="s">
        <v>288</v>
      </c>
      <c r="V1002" s="164">
        <f t="shared" si="75"/>
        <v>41.3</v>
      </c>
    </row>
    <row r="1003" spans="2:23" s="74" customFormat="1" ht="42.75">
      <c r="B1003" s="169" t="s">
        <v>1492</v>
      </c>
      <c r="C1003" s="87" t="s">
        <v>1493</v>
      </c>
      <c r="D1003" s="62" t="s">
        <v>1223</v>
      </c>
      <c r="E1003" s="85" t="s">
        <v>1224</v>
      </c>
      <c r="F1003" s="62" t="s">
        <v>891</v>
      </c>
      <c r="G1003" s="62"/>
      <c r="H1003" s="62">
        <v>6</v>
      </c>
      <c r="I1003" s="62" t="s">
        <v>1735</v>
      </c>
      <c r="J1003" s="66">
        <v>10.42</v>
      </c>
      <c r="K1003" s="67"/>
      <c r="L1003" s="68"/>
      <c r="M1003" s="69"/>
      <c r="N1003" s="70"/>
      <c r="O1003" s="71"/>
      <c r="P1003" s="72">
        <f t="shared" si="71"/>
        <v>10.42</v>
      </c>
      <c r="Q1003" s="72">
        <f t="shared" si="72"/>
        <v>62.519999999999996</v>
      </c>
      <c r="R1003" s="72">
        <f t="shared" si="73"/>
        <v>11</v>
      </c>
      <c r="S1003" s="72">
        <f t="shared" si="74"/>
        <v>66</v>
      </c>
      <c r="T1003" s="73">
        <v>0.18</v>
      </c>
      <c r="U1003" s="165" t="s">
        <v>288</v>
      </c>
      <c r="V1003" s="164">
        <f t="shared" si="75"/>
        <v>12.979999999999999</v>
      </c>
      <c r="W1003" s="74">
        <v>551</v>
      </c>
    </row>
    <row r="1004" spans="2:23" s="74" customFormat="1" ht="15">
      <c r="B1004" s="169" t="s">
        <v>1494</v>
      </c>
      <c r="C1004" s="62" t="s">
        <v>1226</v>
      </c>
      <c r="D1004" s="62"/>
      <c r="E1004" s="85"/>
      <c r="F1004" s="62" t="s">
        <v>916</v>
      </c>
      <c r="G1004" s="62"/>
      <c r="H1004" s="62" t="s">
        <v>1854</v>
      </c>
      <c r="I1004" s="62"/>
      <c r="J1004" s="66"/>
      <c r="K1004" s="67"/>
      <c r="L1004" s="68"/>
      <c r="M1004" s="69"/>
      <c r="N1004" s="70"/>
      <c r="O1004" s="71"/>
      <c r="P1004" s="72">
        <f t="shared" si="71"/>
        <v>0</v>
      </c>
      <c r="Q1004" s="72">
        <f t="shared" si="72"/>
        <v>0</v>
      </c>
      <c r="R1004" s="72">
        <f t="shared" si="73"/>
        <v>0</v>
      </c>
      <c r="S1004" s="72">
        <f t="shared" si="74"/>
        <v>0</v>
      </c>
      <c r="T1004" s="73">
        <v>0.18</v>
      </c>
      <c r="U1004" s="164"/>
      <c r="V1004" s="164">
        <f t="shared" si="75"/>
        <v>0</v>
      </c>
    </row>
    <row r="1005" spans="2:23" s="74" customFormat="1" ht="57">
      <c r="B1005" s="169" t="s">
        <v>1495</v>
      </c>
      <c r="C1005" s="87" t="s">
        <v>1228</v>
      </c>
      <c r="D1005" s="62" t="s">
        <v>1229</v>
      </c>
      <c r="E1005" s="85" t="s">
        <v>1224</v>
      </c>
      <c r="F1005" s="62" t="s">
        <v>891</v>
      </c>
      <c r="G1005" s="62"/>
      <c r="H1005" s="62">
        <v>3</v>
      </c>
      <c r="I1005" s="62" t="s">
        <v>1735</v>
      </c>
      <c r="J1005" s="66">
        <v>189.69</v>
      </c>
      <c r="K1005" s="67"/>
      <c r="L1005" s="68"/>
      <c r="M1005" s="69"/>
      <c r="N1005" s="70"/>
      <c r="O1005" s="71"/>
      <c r="P1005" s="72">
        <f t="shared" si="71"/>
        <v>189.69</v>
      </c>
      <c r="Q1005" s="72">
        <f t="shared" si="72"/>
        <v>569.06999999999994</v>
      </c>
      <c r="R1005" s="72">
        <f t="shared" si="73"/>
        <v>209</v>
      </c>
      <c r="S1005" s="72">
        <f t="shared" si="74"/>
        <v>627</v>
      </c>
      <c r="T1005" s="73">
        <v>0.18</v>
      </c>
      <c r="U1005" s="165" t="s">
        <v>289</v>
      </c>
      <c r="V1005" s="164">
        <f t="shared" si="75"/>
        <v>246.61999999999998</v>
      </c>
    </row>
    <row r="1006" spans="2:23" s="74" customFormat="1" ht="57">
      <c r="B1006" s="169" t="s">
        <v>1496</v>
      </c>
      <c r="C1006" s="87" t="s">
        <v>1231</v>
      </c>
      <c r="D1006" s="62" t="s">
        <v>1232</v>
      </c>
      <c r="E1006" s="62" t="s">
        <v>1122</v>
      </c>
      <c r="F1006" s="62" t="s">
        <v>891</v>
      </c>
      <c r="G1006" s="62"/>
      <c r="H1006" s="62">
        <v>3</v>
      </c>
      <c r="I1006" s="62" t="s">
        <v>1744</v>
      </c>
      <c r="J1006" s="66">
        <v>4070</v>
      </c>
      <c r="K1006" s="67"/>
      <c r="L1006" s="68"/>
      <c r="M1006" s="69">
        <v>5500</v>
      </c>
      <c r="N1006" s="70"/>
      <c r="O1006" s="71"/>
      <c r="P1006" s="72">
        <f t="shared" si="71"/>
        <v>4070</v>
      </c>
      <c r="Q1006" s="72">
        <f t="shared" si="72"/>
        <v>12210</v>
      </c>
      <c r="R1006" s="72">
        <f t="shared" si="73"/>
        <v>4662</v>
      </c>
      <c r="S1006" s="72">
        <f t="shared" si="74"/>
        <v>13986</v>
      </c>
      <c r="T1006" s="73">
        <v>0.18</v>
      </c>
      <c r="U1006" s="164" t="s">
        <v>287</v>
      </c>
      <c r="V1006" s="164">
        <f t="shared" si="75"/>
        <v>5501.16</v>
      </c>
    </row>
    <row r="1007" spans="2:23" s="74" customFormat="1" ht="42.75">
      <c r="B1007" s="169" t="s">
        <v>1497</v>
      </c>
      <c r="C1007" s="87" t="s">
        <v>1498</v>
      </c>
      <c r="D1007" s="62" t="s">
        <v>1236</v>
      </c>
      <c r="E1007" s="62" t="s">
        <v>1237</v>
      </c>
      <c r="F1007" s="62" t="s">
        <v>891</v>
      </c>
      <c r="G1007" s="62"/>
      <c r="H1007" s="62">
        <v>15</v>
      </c>
      <c r="I1007" s="62" t="s">
        <v>1735</v>
      </c>
      <c r="J1007" s="66">
        <v>29.99</v>
      </c>
      <c r="K1007" s="67"/>
      <c r="L1007" s="68"/>
      <c r="M1007" s="69"/>
      <c r="N1007" s="70"/>
      <c r="O1007" s="71">
        <v>0.56000000000000005</v>
      </c>
      <c r="P1007" s="72">
        <f t="shared" si="71"/>
        <v>29.99</v>
      </c>
      <c r="Q1007" s="72">
        <f t="shared" si="72"/>
        <v>449.84999999999997</v>
      </c>
      <c r="R1007" s="72">
        <f t="shared" si="73"/>
        <v>38</v>
      </c>
      <c r="S1007" s="72">
        <f t="shared" si="74"/>
        <v>570</v>
      </c>
      <c r="T1007" s="73">
        <v>0.18</v>
      </c>
      <c r="U1007" s="165" t="s">
        <v>288</v>
      </c>
      <c r="V1007" s="164">
        <f t="shared" si="75"/>
        <v>44.839999999999996</v>
      </c>
    </row>
    <row r="1008" spans="2:23" s="74" customFormat="1" ht="42.75">
      <c r="B1008" s="169" t="s">
        <v>1499</v>
      </c>
      <c r="C1008" s="87" t="s">
        <v>1500</v>
      </c>
      <c r="D1008" s="62" t="s">
        <v>804</v>
      </c>
      <c r="E1008" s="85" t="s">
        <v>1237</v>
      </c>
      <c r="F1008" s="62" t="s">
        <v>891</v>
      </c>
      <c r="G1008" s="62"/>
      <c r="H1008" s="62">
        <v>15</v>
      </c>
      <c r="I1008" s="62" t="s">
        <v>1735</v>
      </c>
      <c r="J1008" s="66">
        <v>29.99</v>
      </c>
      <c r="K1008" s="67"/>
      <c r="L1008" s="68"/>
      <c r="M1008" s="69"/>
      <c r="N1008" s="70"/>
      <c r="O1008" s="71">
        <v>0.56000000000000005</v>
      </c>
      <c r="P1008" s="72">
        <f t="shared" si="71"/>
        <v>29.99</v>
      </c>
      <c r="Q1008" s="72">
        <f t="shared" si="72"/>
        <v>449.84999999999997</v>
      </c>
      <c r="R1008" s="72">
        <f t="shared" si="73"/>
        <v>38</v>
      </c>
      <c r="S1008" s="72">
        <f t="shared" si="74"/>
        <v>570</v>
      </c>
      <c r="T1008" s="73">
        <v>0.18</v>
      </c>
      <c r="U1008" s="165" t="s">
        <v>288</v>
      </c>
      <c r="V1008" s="164">
        <f t="shared" si="75"/>
        <v>44.839999999999996</v>
      </c>
    </row>
    <row r="1009" spans="2:23" s="74" customFormat="1" ht="42.75">
      <c r="B1009" s="169" t="s">
        <v>1501</v>
      </c>
      <c r="C1009" s="87" t="s">
        <v>1502</v>
      </c>
      <c r="D1009" s="62" t="s">
        <v>1244</v>
      </c>
      <c r="E1009" s="85" t="s">
        <v>1237</v>
      </c>
      <c r="F1009" s="62" t="s">
        <v>891</v>
      </c>
      <c r="G1009" s="62"/>
      <c r="H1009" s="62">
        <v>5</v>
      </c>
      <c r="I1009" s="62" t="s">
        <v>1735</v>
      </c>
      <c r="J1009" s="66">
        <v>110.17</v>
      </c>
      <c r="K1009" s="67"/>
      <c r="L1009" s="68"/>
      <c r="M1009" s="69"/>
      <c r="N1009" s="70"/>
      <c r="O1009" s="71">
        <v>1.87</v>
      </c>
      <c r="P1009" s="72">
        <f t="shared" si="71"/>
        <v>110.17</v>
      </c>
      <c r="Q1009" s="72">
        <f t="shared" si="72"/>
        <v>550.85</v>
      </c>
      <c r="R1009" s="72">
        <f t="shared" si="73"/>
        <v>124</v>
      </c>
      <c r="S1009" s="72">
        <f t="shared" si="74"/>
        <v>620</v>
      </c>
      <c r="T1009" s="73">
        <v>0.18</v>
      </c>
      <c r="U1009" s="165" t="s">
        <v>288</v>
      </c>
      <c r="V1009" s="164">
        <f t="shared" si="75"/>
        <v>146.32</v>
      </c>
    </row>
    <row r="1010" spans="2:23" s="74" customFormat="1" ht="30">
      <c r="B1010" s="169" t="s">
        <v>1503</v>
      </c>
      <c r="C1010" s="87" t="s">
        <v>1246</v>
      </c>
      <c r="D1010" s="62" t="s">
        <v>1247</v>
      </c>
      <c r="E1010" s="85" t="s">
        <v>1237</v>
      </c>
      <c r="F1010" s="62" t="s">
        <v>891</v>
      </c>
      <c r="G1010" s="62"/>
      <c r="H1010" s="62">
        <v>3</v>
      </c>
      <c r="I1010" s="62" t="s">
        <v>1735</v>
      </c>
      <c r="J1010" s="66">
        <v>22.39</v>
      </c>
      <c r="K1010" s="67"/>
      <c r="L1010" s="68"/>
      <c r="M1010" s="69"/>
      <c r="N1010" s="70"/>
      <c r="O1010" s="71">
        <v>0.38</v>
      </c>
      <c r="P1010" s="72">
        <f t="shared" si="71"/>
        <v>22.39</v>
      </c>
      <c r="Q1010" s="72">
        <f t="shared" si="72"/>
        <v>67.17</v>
      </c>
      <c r="R1010" s="72">
        <f t="shared" si="73"/>
        <v>26</v>
      </c>
      <c r="S1010" s="72">
        <f t="shared" si="74"/>
        <v>78</v>
      </c>
      <c r="T1010" s="73">
        <v>0.18</v>
      </c>
      <c r="U1010" s="165" t="s">
        <v>288</v>
      </c>
      <c r="V1010" s="164">
        <f t="shared" si="75"/>
        <v>30.68</v>
      </c>
    </row>
    <row r="1011" spans="2:23" s="74" customFormat="1" ht="30">
      <c r="B1011" s="169" t="s">
        <v>1504</v>
      </c>
      <c r="C1011" s="87" t="s">
        <v>1250</v>
      </c>
      <c r="D1011" s="62" t="s">
        <v>1251</v>
      </c>
      <c r="E1011" s="85" t="s">
        <v>1237</v>
      </c>
      <c r="F1011" s="62" t="s">
        <v>891</v>
      </c>
      <c r="G1011" s="62"/>
      <c r="H1011" s="62">
        <v>3</v>
      </c>
      <c r="I1011" s="62" t="s">
        <v>1735</v>
      </c>
      <c r="J1011" s="66">
        <v>30.05</v>
      </c>
      <c r="K1011" s="67"/>
      <c r="L1011" s="68"/>
      <c r="M1011" s="69"/>
      <c r="N1011" s="70"/>
      <c r="O1011" s="71">
        <v>0.51</v>
      </c>
      <c r="P1011" s="72">
        <f t="shared" si="71"/>
        <v>30.05</v>
      </c>
      <c r="Q1011" s="72">
        <f t="shared" si="72"/>
        <v>90.15</v>
      </c>
      <c r="R1011" s="72">
        <f t="shared" si="73"/>
        <v>34</v>
      </c>
      <c r="S1011" s="72">
        <f t="shared" si="74"/>
        <v>102</v>
      </c>
      <c r="T1011" s="73">
        <v>0.18</v>
      </c>
      <c r="U1011" s="165" t="s">
        <v>288</v>
      </c>
      <c r="V1011" s="164">
        <f t="shared" si="75"/>
        <v>40.119999999999997</v>
      </c>
    </row>
    <row r="1012" spans="2:23" s="74" customFormat="1" ht="30">
      <c r="B1012" s="169" t="s">
        <v>1505</v>
      </c>
      <c r="C1012" s="87" t="s">
        <v>1253</v>
      </c>
      <c r="D1012" s="62" t="s">
        <v>1254</v>
      </c>
      <c r="E1012" s="85" t="s">
        <v>1237</v>
      </c>
      <c r="F1012" s="62" t="s">
        <v>891</v>
      </c>
      <c r="G1012" s="62"/>
      <c r="H1012" s="62">
        <v>9</v>
      </c>
      <c r="I1012" s="62" t="s">
        <v>1735</v>
      </c>
      <c r="J1012" s="66">
        <v>61.27</v>
      </c>
      <c r="K1012" s="67"/>
      <c r="L1012" s="68"/>
      <c r="M1012" s="69"/>
      <c r="N1012" s="70"/>
      <c r="O1012" s="71">
        <v>1.04</v>
      </c>
      <c r="P1012" s="72">
        <f t="shared" si="71"/>
        <v>61.27</v>
      </c>
      <c r="Q1012" s="72">
        <f t="shared" si="72"/>
        <v>551.43000000000006</v>
      </c>
      <c r="R1012" s="72">
        <f t="shared" si="73"/>
        <v>69</v>
      </c>
      <c r="S1012" s="72">
        <f t="shared" si="74"/>
        <v>621</v>
      </c>
      <c r="T1012" s="73">
        <v>0.18</v>
      </c>
      <c r="U1012" s="165" t="s">
        <v>288</v>
      </c>
      <c r="V1012" s="164">
        <f t="shared" si="75"/>
        <v>81.42</v>
      </c>
    </row>
    <row r="1013" spans="2:23" s="74" customFormat="1" ht="30">
      <c r="B1013" s="169" t="s">
        <v>1506</v>
      </c>
      <c r="C1013" s="87" t="s">
        <v>1256</v>
      </c>
      <c r="D1013" s="62" t="s">
        <v>1257</v>
      </c>
      <c r="E1013" s="85" t="s">
        <v>1237</v>
      </c>
      <c r="F1013" s="62" t="s">
        <v>891</v>
      </c>
      <c r="G1013" s="62"/>
      <c r="H1013" s="62">
        <v>6</v>
      </c>
      <c r="I1013" s="62" t="s">
        <v>1735</v>
      </c>
      <c r="J1013" s="66">
        <v>95.4</v>
      </c>
      <c r="K1013" s="67"/>
      <c r="L1013" s="68"/>
      <c r="M1013" s="69"/>
      <c r="N1013" s="70"/>
      <c r="O1013" s="71">
        <v>1.37</v>
      </c>
      <c r="P1013" s="72">
        <f t="shared" si="71"/>
        <v>95.4</v>
      </c>
      <c r="Q1013" s="72">
        <f t="shared" si="72"/>
        <v>572.40000000000009</v>
      </c>
      <c r="R1013" s="72">
        <f t="shared" si="73"/>
        <v>91</v>
      </c>
      <c r="S1013" s="72">
        <f t="shared" si="74"/>
        <v>546</v>
      </c>
      <c r="T1013" s="73">
        <v>0.18</v>
      </c>
      <c r="U1013" s="165" t="s">
        <v>288</v>
      </c>
      <c r="V1013" s="164">
        <f t="shared" si="75"/>
        <v>107.38</v>
      </c>
    </row>
    <row r="1014" spans="2:23" s="74" customFormat="1" ht="30">
      <c r="B1014" s="169" t="s">
        <v>1507</v>
      </c>
      <c r="C1014" s="86" t="s">
        <v>1259</v>
      </c>
      <c r="D1014" s="85" t="s">
        <v>1260</v>
      </c>
      <c r="E1014" s="85" t="s">
        <v>1261</v>
      </c>
      <c r="F1014" s="62" t="s">
        <v>891</v>
      </c>
      <c r="G1014" s="62"/>
      <c r="H1014" s="62" t="s">
        <v>1862</v>
      </c>
      <c r="I1014" s="62" t="s">
        <v>907</v>
      </c>
      <c r="J1014" s="66">
        <f>M1014*0.743</f>
        <v>1742.6099099999999</v>
      </c>
      <c r="K1014" s="67"/>
      <c r="L1014" s="68"/>
      <c r="M1014" s="69">
        <v>2345.37</v>
      </c>
      <c r="N1014" s="70"/>
      <c r="O1014" s="71"/>
      <c r="P1014" s="72">
        <f t="shared" si="71"/>
        <v>1742.6099099999999</v>
      </c>
      <c r="Q1014" s="72">
        <f t="shared" si="72"/>
        <v>1742.6099099999999</v>
      </c>
      <c r="R1014" s="72">
        <f t="shared" si="73"/>
        <v>1988</v>
      </c>
      <c r="S1014" s="72">
        <f t="shared" si="74"/>
        <v>1988</v>
      </c>
      <c r="T1014" s="73">
        <v>0.18</v>
      </c>
      <c r="U1014" s="165" t="s">
        <v>289</v>
      </c>
      <c r="V1014" s="164">
        <f t="shared" si="75"/>
        <v>2345.8399999999997</v>
      </c>
    </row>
    <row r="1015" spans="2:23" s="74" customFormat="1" ht="15">
      <c r="B1015" s="169"/>
      <c r="C1015" s="85" t="s">
        <v>1868</v>
      </c>
      <c r="D1015" s="85"/>
      <c r="E1015" s="85"/>
      <c r="F1015" s="62"/>
      <c r="G1015" s="62"/>
      <c r="H1015" s="62"/>
      <c r="I1015" s="62"/>
      <c r="J1015" s="66"/>
      <c r="K1015" s="67"/>
      <c r="L1015" s="68"/>
      <c r="M1015" s="69"/>
      <c r="N1015" s="70"/>
      <c r="O1015" s="71"/>
      <c r="P1015" s="72">
        <f t="shared" si="71"/>
        <v>0</v>
      </c>
      <c r="Q1015" s="72">
        <f t="shared" si="72"/>
        <v>0</v>
      </c>
      <c r="R1015" s="72">
        <f t="shared" si="73"/>
        <v>0</v>
      </c>
      <c r="S1015" s="72">
        <f t="shared" si="74"/>
        <v>0</v>
      </c>
      <c r="T1015" s="73">
        <v>0.18</v>
      </c>
      <c r="U1015" s="164"/>
      <c r="V1015" s="164">
        <f t="shared" si="75"/>
        <v>0</v>
      </c>
    </row>
    <row r="1016" spans="2:23" s="74" customFormat="1" ht="57">
      <c r="B1016" s="169" t="s">
        <v>1481</v>
      </c>
      <c r="C1016" s="87" t="s">
        <v>1508</v>
      </c>
      <c r="D1016" s="62" t="s">
        <v>1263</v>
      </c>
      <c r="E1016" s="85" t="s">
        <v>343</v>
      </c>
      <c r="F1016" s="62" t="s">
        <v>1359</v>
      </c>
      <c r="G1016" s="62"/>
      <c r="H1016" s="62" t="s">
        <v>481</v>
      </c>
      <c r="I1016" s="62" t="s">
        <v>1735</v>
      </c>
      <c r="J1016" s="66">
        <v>62340</v>
      </c>
      <c r="K1016" s="67"/>
      <c r="L1016" s="68"/>
      <c r="M1016" s="69"/>
      <c r="N1016" s="70"/>
      <c r="O1016" s="71"/>
      <c r="P1016" s="72">
        <f t="shared" si="71"/>
        <v>62340</v>
      </c>
      <c r="Q1016" s="72">
        <f t="shared" si="72"/>
        <v>6857.4</v>
      </c>
      <c r="R1016" s="72">
        <f t="shared" si="73"/>
        <v>68680</v>
      </c>
      <c r="S1016" s="72">
        <f t="shared" si="74"/>
        <v>7554.8</v>
      </c>
      <c r="T1016" s="73">
        <v>0.18</v>
      </c>
      <c r="U1016" s="165" t="s">
        <v>289</v>
      </c>
      <c r="V1016" s="164">
        <f t="shared" si="75"/>
        <v>81042.399999999994</v>
      </c>
    </row>
    <row r="1017" spans="2:23" s="74" customFormat="1" ht="57">
      <c r="B1017" s="169" t="s">
        <v>1494</v>
      </c>
      <c r="C1017" s="87" t="s">
        <v>1509</v>
      </c>
      <c r="D1017" s="62" t="s">
        <v>1267</v>
      </c>
      <c r="E1017" s="85" t="s">
        <v>343</v>
      </c>
      <c r="F1017" s="62" t="s">
        <v>1359</v>
      </c>
      <c r="G1017" s="62"/>
      <c r="H1017" s="62" t="s">
        <v>1291</v>
      </c>
      <c r="I1017" s="62" t="s">
        <v>1735</v>
      </c>
      <c r="J1017" s="66">
        <v>85260</v>
      </c>
      <c r="K1017" s="67"/>
      <c r="L1017" s="68"/>
      <c r="M1017" s="69"/>
      <c r="N1017" s="70"/>
      <c r="O1017" s="71"/>
      <c r="P1017" s="72">
        <f t="shared" si="71"/>
        <v>85260</v>
      </c>
      <c r="Q1017" s="72">
        <f t="shared" si="72"/>
        <v>10231.199999999999</v>
      </c>
      <c r="R1017" s="72">
        <f t="shared" si="73"/>
        <v>93931</v>
      </c>
      <c r="S1017" s="72">
        <f t="shared" si="74"/>
        <v>11271.72</v>
      </c>
      <c r="T1017" s="73">
        <v>0.18</v>
      </c>
      <c r="U1017" s="165" t="s">
        <v>289</v>
      </c>
      <c r="V1017" s="164">
        <f t="shared" si="75"/>
        <v>110838.57999999999</v>
      </c>
    </row>
    <row r="1018" spans="2:23" s="74" customFormat="1" ht="57">
      <c r="B1018" s="169" t="s">
        <v>1507</v>
      </c>
      <c r="C1018" s="87" t="s">
        <v>1511</v>
      </c>
      <c r="D1018" s="62" t="s">
        <v>1275</v>
      </c>
      <c r="E1018" s="85" t="s">
        <v>343</v>
      </c>
      <c r="F1018" s="62" t="s">
        <v>1359</v>
      </c>
      <c r="G1018" s="62"/>
      <c r="H1018" s="62" t="s">
        <v>1288</v>
      </c>
      <c r="I1018" s="62" t="s">
        <v>1735</v>
      </c>
      <c r="J1018" s="66">
        <v>37190</v>
      </c>
      <c r="K1018" s="67"/>
      <c r="L1018" s="68"/>
      <c r="M1018" s="69"/>
      <c r="N1018" s="70"/>
      <c r="O1018" s="71"/>
      <c r="P1018" s="72">
        <f t="shared" si="71"/>
        <v>37190</v>
      </c>
      <c r="Q1018" s="72">
        <f t="shared" si="72"/>
        <v>743.80000000000007</v>
      </c>
      <c r="R1018" s="72">
        <f t="shared" si="73"/>
        <v>40972</v>
      </c>
      <c r="S1018" s="72">
        <f t="shared" si="74"/>
        <v>819.44</v>
      </c>
      <c r="T1018" s="73">
        <v>0.18</v>
      </c>
      <c r="U1018" s="165" t="s">
        <v>288</v>
      </c>
      <c r="V1018" s="164">
        <f t="shared" si="75"/>
        <v>48346.96</v>
      </c>
      <c r="W1018" s="74">
        <v>551</v>
      </c>
    </row>
    <row r="1019" spans="2:23" s="74" customFormat="1" ht="15">
      <c r="B1019" s="169"/>
      <c r="C1019" s="62" t="s">
        <v>1278</v>
      </c>
      <c r="D1019" s="62"/>
      <c r="E1019" s="85"/>
      <c r="F1019" s="62"/>
      <c r="G1019" s="62"/>
      <c r="H1019" s="62"/>
      <c r="I1019" s="62"/>
      <c r="J1019" s="66"/>
      <c r="K1019" s="67"/>
      <c r="L1019" s="68"/>
      <c r="M1019" s="69"/>
      <c r="N1019" s="70"/>
      <c r="O1019" s="71"/>
      <c r="P1019" s="72">
        <f t="shared" si="71"/>
        <v>0</v>
      </c>
      <c r="Q1019" s="72">
        <f t="shared" si="72"/>
        <v>0</v>
      </c>
      <c r="R1019" s="72">
        <f t="shared" si="73"/>
        <v>0</v>
      </c>
      <c r="S1019" s="72">
        <f t="shared" si="74"/>
        <v>0</v>
      </c>
      <c r="T1019" s="73">
        <v>0.18</v>
      </c>
      <c r="U1019" s="164"/>
      <c r="V1019" s="164">
        <f t="shared" si="75"/>
        <v>0</v>
      </c>
    </row>
    <row r="1020" spans="2:23" s="74" customFormat="1" ht="42.75">
      <c r="B1020" s="169" t="s">
        <v>1481</v>
      </c>
      <c r="C1020" s="87" t="s">
        <v>1279</v>
      </c>
      <c r="D1020" s="62" t="s">
        <v>1280</v>
      </c>
      <c r="E1020" s="85" t="s">
        <v>1224</v>
      </c>
      <c r="F1020" s="62" t="s">
        <v>891</v>
      </c>
      <c r="G1020" s="62"/>
      <c r="H1020" s="62" t="s">
        <v>1936</v>
      </c>
      <c r="I1020" s="62" t="s">
        <v>1735</v>
      </c>
      <c r="J1020" s="66">
        <v>1.45</v>
      </c>
      <c r="K1020" s="67"/>
      <c r="L1020" s="68"/>
      <c r="M1020" s="69"/>
      <c r="N1020" s="70"/>
      <c r="O1020" s="71"/>
      <c r="P1020" s="72">
        <f t="shared" si="71"/>
        <v>1.45</v>
      </c>
      <c r="Q1020" s="72">
        <f t="shared" si="72"/>
        <v>72.5</v>
      </c>
      <c r="R1020" s="72">
        <f t="shared" si="73"/>
        <v>2</v>
      </c>
      <c r="S1020" s="72">
        <f t="shared" si="74"/>
        <v>100</v>
      </c>
      <c r="T1020" s="73">
        <v>0.18</v>
      </c>
      <c r="U1020" s="165" t="s">
        <v>288</v>
      </c>
      <c r="V1020" s="164">
        <f t="shared" si="75"/>
        <v>2.36</v>
      </c>
    </row>
    <row r="1021" spans="2:23" s="74" customFormat="1" ht="28.5">
      <c r="B1021" s="169" t="s">
        <v>1494</v>
      </c>
      <c r="C1021" s="87" t="s">
        <v>1281</v>
      </c>
      <c r="D1021" s="62" t="s">
        <v>390</v>
      </c>
      <c r="E1021" s="62" t="s">
        <v>1224</v>
      </c>
      <c r="F1021" s="62" t="s">
        <v>912</v>
      </c>
      <c r="G1021" s="62"/>
      <c r="H1021" s="62">
        <v>1</v>
      </c>
      <c r="I1021" s="62" t="s">
        <v>1735</v>
      </c>
      <c r="J1021" s="66">
        <v>54.03</v>
      </c>
      <c r="K1021" s="67"/>
      <c r="L1021" s="68"/>
      <c r="M1021" s="69"/>
      <c r="N1021" s="70"/>
      <c r="O1021" s="71"/>
      <c r="P1021" s="72">
        <f t="shared" si="71"/>
        <v>54.03</v>
      </c>
      <c r="Q1021" s="72">
        <f t="shared" si="72"/>
        <v>54.03</v>
      </c>
      <c r="R1021" s="72">
        <f t="shared" si="73"/>
        <v>60</v>
      </c>
      <c r="S1021" s="72">
        <f t="shared" si="74"/>
        <v>60</v>
      </c>
      <c r="T1021" s="73">
        <v>0.18</v>
      </c>
      <c r="U1021" s="165" t="s">
        <v>288</v>
      </c>
      <c r="V1021" s="164">
        <f t="shared" si="75"/>
        <v>70.8</v>
      </c>
    </row>
    <row r="1022" spans="2:23" s="74" customFormat="1" ht="28.5">
      <c r="B1022" s="169" t="s">
        <v>1507</v>
      </c>
      <c r="C1022" s="87" t="s">
        <v>1512</v>
      </c>
      <c r="D1022" s="62" t="s">
        <v>1283</v>
      </c>
      <c r="E1022" s="62" t="s">
        <v>1284</v>
      </c>
      <c r="F1022" s="62" t="s">
        <v>891</v>
      </c>
      <c r="G1022" s="62"/>
      <c r="H1022" s="62" t="s">
        <v>1901</v>
      </c>
      <c r="I1022" s="62" t="s">
        <v>1735</v>
      </c>
      <c r="J1022" s="66">
        <v>6.19</v>
      </c>
      <c r="K1022" s="67"/>
      <c r="L1022" s="68"/>
      <c r="M1022" s="69"/>
      <c r="N1022" s="70"/>
      <c r="O1022" s="71"/>
      <c r="P1022" s="72">
        <f t="shared" si="71"/>
        <v>6.19</v>
      </c>
      <c r="Q1022" s="72">
        <f t="shared" si="72"/>
        <v>12.38</v>
      </c>
      <c r="R1022" s="72">
        <f t="shared" si="73"/>
        <v>7</v>
      </c>
      <c r="S1022" s="72">
        <f t="shared" si="74"/>
        <v>14</v>
      </c>
      <c r="T1022" s="73">
        <v>0.18</v>
      </c>
      <c r="U1022" s="165" t="s">
        <v>288</v>
      </c>
      <c r="V1022" s="164">
        <f t="shared" si="75"/>
        <v>8.26</v>
      </c>
    </row>
    <row r="1023" spans="2:23" s="74" customFormat="1" ht="15">
      <c r="B1023" s="168"/>
      <c r="C1023" s="85" t="s">
        <v>1517</v>
      </c>
      <c r="D1023" s="62"/>
      <c r="E1023" s="85"/>
      <c r="F1023" s="85"/>
      <c r="G1023" s="85"/>
      <c r="H1023" s="85"/>
      <c r="I1023" s="62"/>
      <c r="J1023" s="66"/>
      <c r="K1023" s="67"/>
      <c r="L1023" s="68"/>
      <c r="M1023" s="69"/>
      <c r="N1023" s="70"/>
      <c r="O1023" s="71"/>
      <c r="P1023" s="72">
        <f t="shared" si="71"/>
        <v>0</v>
      </c>
      <c r="Q1023" s="72">
        <f t="shared" si="72"/>
        <v>0</v>
      </c>
      <c r="R1023" s="72">
        <f t="shared" si="73"/>
        <v>0</v>
      </c>
      <c r="S1023" s="72">
        <f t="shared" si="74"/>
        <v>0</v>
      </c>
      <c r="T1023" s="73">
        <v>0.18</v>
      </c>
      <c r="U1023" s="164"/>
      <c r="V1023" s="164">
        <f t="shared" si="75"/>
        <v>0</v>
      </c>
    </row>
    <row r="1024" spans="2:23" s="74" customFormat="1" ht="15">
      <c r="B1024" s="169"/>
      <c r="C1024" s="62" t="s">
        <v>566</v>
      </c>
      <c r="D1024" s="62"/>
      <c r="E1024" s="85"/>
      <c r="F1024" s="62"/>
      <c r="G1024" s="62"/>
      <c r="H1024" s="62"/>
      <c r="I1024" s="62"/>
      <c r="J1024" s="66"/>
      <c r="K1024" s="67"/>
      <c r="L1024" s="68"/>
      <c r="M1024" s="69"/>
      <c r="N1024" s="70"/>
      <c r="O1024" s="71"/>
      <c r="P1024" s="72">
        <f t="shared" si="71"/>
        <v>0</v>
      </c>
      <c r="Q1024" s="72">
        <f t="shared" si="72"/>
        <v>0</v>
      </c>
      <c r="R1024" s="72">
        <f t="shared" si="73"/>
        <v>0</v>
      </c>
      <c r="S1024" s="72">
        <f t="shared" si="74"/>
        <v>0</v>
      </c>
      <c r="T1024" s="73">
        <v>0.18</v>
      </c>
      <c r="U1024" s="164"/>
      <c r="V1024" s="164">
        <f t="shared" si="75"/>
        <v>0</v>
      </c>
    </row>
    <row r="1025" spans="2:23" s="74" customFormat="1" ht="15">
      <c r="B1025" s="169" t="s">
        <v>1481</v>
      </c>
      <c r="C1025" s="62" t="s">
        <v>567</v>
      </c>
      <c r="D1025" s="62"/>
      <c r="E1025" s="85"/>
      <c r="F1025" s="62" t="s">
        <v>891</v>
      </c>
      <c r="G1025" s="62"/>
      <c r="H1025" s="62" t="s">
        <v>1901</v>
      </c>
      <c r="I1025" s="62"/>
      <c r="J1025" s="66"/>
      <c r="K1025" s="67"/>
      <c r="L1025" s="68"/>
      <c r="M1025" s="69"/>
      <c r="N1025" s="70"/>
      <c r="O1025" s="71"/>
      <c r="P1025" s="72">
        <f t="shared" si="71"/>
        <v>0</v>
      </c>
      <c r="Q1025" s="72">
        <f t="shared" si="72"/>
        <v>0</v>
      </c>
      <c r="R1025" s="72">
        <f t="shared" si="73"/>
        <v>0</v>
      </c>
      <c r="S1025" s="72">
        <f t="shared" si="74"/>
        <v>0</v>
      </c>
      <c r="T1025" s="73">
        <v>0.18</v>
      </c>
      <c r="U1025" s="164"/>
      <c r="V1025" s="164">
        <f t="shared" si="75"/>
        <v>0</v>
      </c>
    </row>
    <row r="1026" spans="2:23" s="74" customFormat="1" ht="28.5">
      <c r="B1026" s="169" t="s">
        <v>1491</v>
      </c>
      <c r="C1026" s="87" t="s">
        <v>569</v>
      </c>
      <c r="D1026" s="62" t="s">
        <v>570</v>
      </c>
      <c r="E1026" s="85" t="s">
        <v>297</v>
      </c>
      <c r="F1026" s="62" t="s">
        <v>891</v>
      </c>
      <c r="G1026" s="62"/>
      <c r="H1026" s="62">
        <v>2</v>
      </c>
      <c r="I1026" s="62" t="s">
        <v>1735</v>
      </c>
      <c r="J1026" s="66">
        <v>32.19</v>
      </c>
      <c r="K1026" s="67"/>
      <c r="L1026" s="68"/>
      <c r="M1026" s="69"/>
      <c r="N1026" s="70"/>
      <c r="O1026" s="71"/>
      <c r="P1026" s="72">
        <f t="shared" si="71"/>
        <v>32.19</v>
      </c>
      <c r="Q1026" s="72">
        <f t="shared" si="72"/>
        <v>64.38</v>
      </c>
      <c r="R1026" s="72">
        <f t="shared" si="73"/>
        <v>35</v>
      </c>
      <c r="S1026" s="72">
        <f t="shared" si="74"/>
        <v>70</v>
      </c>
      <c r="T1026" s="73">
        <v>0.18</v>
      </c>
      <c r="U1026" s="165" t="s">
        <v>288</v>
      </c>
      <c r="V1026" s="164">
        <f t="shared" si="75"/>
        <v>41.3</v>
      </c>
    </row>
    <row r="1027" spans="2:23" s="74" customFormat="1" ht="42.75">
      <c r="B1027" s="169" t="s">
        <v>1492</v>
      </c>
      <c r="C1027" s="87" t="s">
        <v>1493</v>
      </c>
      <c r="D1027" s="62" t="s">
        <v>1223</v>
      </c>
      <c r="E1027" s="85" t="s">
        <v>1224</v>
      </c>
      <c r="F1027" s="62" t="s">
        <v>891</v>
      </c>
      <c r="G1027" s="62"/>
      <c r="H1027" s="62">
        <v>6</v>
      </c>
      <c r="I1027" s="62" t="s">
        <v>1735</v>
      </c>
      <c r="J1027" s="66">
        <v>10.42</v>
      </c>
      <c r="K1027" s="67"/>
      <c r="L1027" s="68"/>
      <c r="M1027" s="69"/>
      <c r="N1027" s="70"/>
      <c r="O1027" s="71"/>
      <c r="P1027" s="72">
        <f t="shared" si="71"/>
        <v>10.42</v>
      </c>
      <c r="Q1027" s="72">
        <f t="shared" si="72"/>
        <v>62.519999999999996</v>
      </c>
      <c r="R1027" s="72">
        <f t="shared" si="73"/>
        <v>11</v>
      </c>
      <c r="S1027" s="72">
        <f t="shared" si="74"/>
        <v>66</v>
      </c>
      <c r="T1027" s="73">
        <v>0.18</v>
      </c>
      <c r="U1027" s="165" t="s">
        <v>288</v>
      </c>
      <c r="V1027" s="164">
        <f t="shared" si="75"/>
        <v>12.979999999999999</v>
      </c>
    </row>
    <row r="1028" spans="2:23" s="74" customFormat="1" ht="15">
      <c r="B1028" s="169" t="s">
        <v>1494</v>
      </c>
      <c r="C1028" s="62" t="s">
        <v>1226</v>
      </c>
      <c r="D1028" s="62"/>
      <c r="E1028" s="85"/>
      <c r="F1028" s="62" t="s">
        <v>916</v>
      </c>
      <c r="G1028" s="62"/>
      <c r="H1028" s="62" t="s">
        <v>1854</v>
      </c>
      <c r="I1028" s="85"/>
      <c r="J1028" s="66"/>
      <c r="K1028" s="67"/>
      <c r="L1028" s="68"/>
      <c r="M1028" s="69"/>
      <c r="N1028" s="70"/>
      <c r="O1028" s="71"/>
      <c r="P1028" s="72">
        <f t="shared" si="71"/>
        <v>0</v>
      </c>
      <c r="Q1028" s="72">
        <f t="shared" si="72"/>
        <v>0</v>
      </c>
      <c r="R1028" s="72">
        <f t="shared" si="73"/>
        <v>0</v>
      </c>
      <c r="S1028" s="72">
        <f t="shared" si="74"/>
        <v>0</v>
      </c>
      <c r="T1028" s="73">
        <v>0.18</v>
      </c>
      <c r="U1028" s="164"/>
      <c r="V1028" s="164">
        <f t="shared" si="75"/>
        <v>0</v>
      </c>
    </row>
    <row r="1029" spans="2:23" s="74" customFormat="1" ht="57">
      <c r="B1029" s="169" t="s">
        <v>1495</v>
      </c>
      <c r="C1029" s="87" t="s">
        <v>1228</v>
      </c>
      <c r="D1029" s="62" t="s">
        <v>1229</v>
      </c>
      <c r="E1029" s="85" t="s">
        <v>1224</v>
      </c>
      <c r="F1029" s="62" t="s">
        <v>891</v>
      </c>
      <c r="G1029" s="62"/>
      <c r="H1029" s="62">
        <v>3</v>
      </c>
      <c r="I1029" s="62" t="s">
        <v>1735</v>
      </c>
      <c r="J1029" s="66">
        <v>189.69</v>
      </c>
      <c r="K1029" s="67"/>
      <c r="L1029" s="68"/>
      <c r="M1029" s="69"/>
      <c r="N1029" s="70"/>
      <c r="O1029" s="71"/>
      <c r="P1029" s="72">
        <f t="shared" ref="P1029:P1092" si="76">J1029+K1029*$K$2+L1029*$L$2</f>
        <v>189.69</v>
      </c>
      <c r="Q1029" s="72">
        <f t="shared" ref="Q1029:Q1092" si="77">P1029*H1029</f>
        <v>569.06999999999994</v>
      </c>
      <c r="R1029" s="72">
        <f t="shared" ref="R1029:R1092" si="78">IF((M1029+N1029+O1029)=0,ROUND((J1029+K1029*$K$2+L1029*$L$2)*$M$2/(1+T1029),0),ROUNDUP((M1029+N1029*$K$2+O1029*$L$2)/(1+T1029),0))</f>
        <v>209</v>
      </c>
      <c r="S1029" s="72">
        <f t="shared" ref="S1029:S1092" si="79">R1029*H1029</f>
        <v>627</v>
      </c>
      <c r="T1029" s="73">
        <v>0.18</v>
      </c>
      <c r="U1029" s="165" t="s">
        <v>289</v>
      </c>
      <c r="V1029" s="164">
        <f t="shared" si="75"/>
        <v>246.61999999999998</v>
      </c>
    </row>
    <row r="1030" spans="2:23" s="74" customFormat="1" ht="57">
      <c r="B1030" s="169" t="s">
        <v>1496</v>
      </c>
      <c r="C1030" s="87" t="s">
        <v>1231</v>
      </c>
      <c r="D1030" s="62" t="s">
        <v>1232</v>
      </c>
      <c r="E1030" s="85" t="s">
        <v>1122</v>
      </c>
      <c r="F1030" s="62" t="s">
        <v>891</v>
      </c>
      <c r="G1030" s="62"/>
      <c r="H1030" s="62">
        <v>3</v>
      </c>
      <c r="I1030" s="62" t="s">
        <v>1744</v>
      </c>
      <c r="J1030" s="66">
        <v>4070</v>
      </c>
      <c r="K1030" s="67"/>
      <c r="L1030" s="68"/>
      <c r="M1030" s="69">
        <v>5500</v>
      </c>
      <c r="N1030" s="70"/>
      <c r="O1030" s="71"/>
      <c r="P1030" s="72">
        <f t="shared" si="76"/>
        <v>4070</v>
      </c>
      <c r="Q1030" s="72">
        <f t="shared" si="77"/>
        <v>12210</v>
      </c>
      <c r="R1030" s="72">
        <f t="shared" si="78"/>
        <v>4662</v>
      </c>
      <c r="S1030" s="72">
        <f t="shared" si="79"/>
        <v>13986</v>
      </c>
      <c r="T1030" s="73">
        <v>0.18</v>
      </c>
      <c r="U1030" s="164" t="s">
        <v>287</v>
      </c>
      <c r="V1030" s="164">
        <f t="shared" si="75"/>
        <v>5501.16</v>
      </c>
    </row>
    <row r="1031" spans="2:23" s="74" customFormat="1" ht="42.75">
      <c r="B1031" s="169" t="s">
        <v>1497</v>
      </c>
      <c r="C1031" s="87" t="s">
        <v>1498</v>
      </c>
      <c r="D1031" s="62" t="s">
        <v>1236</v>
      </c>
      <c r="E1031" s="85" t="s">
        <v>1237</v>
      </c>
      <c r="F1031" s="62" t="s">
        <v>891</v>
      </c>
      <c r="G1031" s="62"/>
      <c r="H1031" s="62">
        <v>15</v>
      </c>
      <c r="I1031" s="62" t="s">
        <v>1735</v>
      </c>
      <c r="J1031" s="66">
        <v>29.99</v>
      </c>
      <c r="K1031" s="67"/>
      <c r="L1031" s="68"/>
      <c r="M1031" s="69"/>
      <c r="N1031" s="70"/>
      <c r="O1031" s="71">
        <v>0.56000000000000005</v>
      </c>
      <c r="P1031" s="72">
        <f t="shared" si="76"/>
        <v>29.99</v>
      </c>
      <c r="Q1031" s="72">
        <f t="shared" si="77"/>
        <v>449.84999999999997</v>
      </c>
      <c r="R1031" s="72">
        <f t="shared" si="78"/>
        <v>38</v>
      </c>
      <c r="S1031" s="72">
        <f t="shared" si="79"/>
        <v>570</v>
      </c>
      <c r="T1031" s="73">
        <v>0.18</v>
      </c>
      <c r="U1031" s="165" t="s">
        <v>288</v>
      </c>
      <c r="V1031" s="164">
        <f t="shared" si="75"/>
        <v>44.839999999999996</v>
      </c>
    </row>
    <row r="1032" spans="2:23" s="74" customFormat="1" ht="45">
      <c r="B1032" s="169" t="s">
        <v>1499</v>
      </c>
      <c r="C1032" s="86" t="s">
        <v>1500</v>
      </c>
      <c r="D1032" s="62" t="s">
        <v>804</v>
      </c>
      <c r="E1032" s="85" t="s">
        <v>1237</v>
      </c>
      <c r="F1032" s="62" t="s">
        <v>891</v>
      </c>
      <c r="G1032" s="62"/>
      <c r="H1032" s="62">
        <v>15</v>
      </c>
      <c r="I1032" s="62" t="s">
        <v>1735</v>
      </c>
      <c r="J1032" s="66">
        <v>29.99</v>
      </c>
      <c r="K1032" s="67"/>
      <c r="L1032" s="68"/>
      <c r="M1032" s="69"/>
      <c r="N1032" s="70"/>
      <c r="O1032" s="71">
        <v>0.56000000000000005</v>
      </c>
      <c r="P1032" s="72">
        <f t="shared" si="76"/>
        <v>29.99</v>
      </c>
      <c r="Q1032" s="72">
        <f t="shared" si="77"/>
        <v>449.84999999999997</v>
      </c>
      <c r="R1032" s="72">
        <f t="shared" si="78"/>
        <v>38</v>
      </c>
      <c r="S1032" s="72">
        <f t="shared" si="79"/>
        <v>570</v>
      </c>
      <c r="T1032" s="73">
        <v>0.18</v>
      </c>
      <c r="U1032" s="165" t="s">
        <v>288</v>
      </c>
      <c r="V1032" s="164">
        <f t="shared" si="75"/>
        <v>44.839999999999996</v>
      </c>
    </row>
    <row r="1033" spans="2:23" s="74" customFormat="1" ht="45">
      <c r="B1033" s="169" t="s">
        <v>1501</v>
      </c>
      <c r="C1033" s="86" t="s">
        <v>1502</v>
      </c>
      <c r="D1033" s="85" t="s">
        <v>1244</v>
      </c>
      <c r="E1033" s="85" t="s">
        <v>1237</v>
      </c>
      <c r="F1033" s="62" t="s">
        <v>891</v>
      </c>
      <c r="G1033" s="62"/>
      <c r="H1033" s="62">
        <v>15</v>
      </c>
      <c r="I1033" s="62" t="s">
        <v>1735</v>
      </c>
      <c r="J1033" s="66">
        <v>110.17</v>
      </c>
      <c r="K1033" s="67"/>
      <c r="L1033" s="68"/>
      <c r="M1033" s="69"/>
      <c r="N1033" s="70"/>
      <c r="O1033" s="71">
        <v>1.87</v>
      </c>
      <c r="P1033" s="72">
        <f t="shared" si="76"/>
        <v>110.17</v>
      </c>
      <c r="Q1033" s="72">
        <f t="shared" si="77"/>
        <v>1652.55</v>
      </c>
      <c r="R1033" s="72">
        <f t="shared" si="78"/>
        <v>124</v>
      </c>
      <c r="S1033" s="72">
        <f t="shared" si="79"/>
        <v>1860</v>
      </c>
      <c r="T1033" s="73">
        <v>0.18</v>
      </c>
      <c r="U1033" s="165" t="s">
        <v>288</v>
      </c>
      <c r="V1033" s="164">
        <f t="shared" si="75"/>
        <v>146.32</v>
      </c>
    </row>
    <row r="1034" spans="2:23" s="74" customFormat="1" ht="30">
      <c r="B1034" s="169" t="s">
        <v>1503</v>
      </c>
      <c r="C1034" s="87" t="s">
        <v>1246</v>
      </c>
      <c r="D1034" s="62" t="s">
        <v>1247</v>
      </c>
      <c r="E1034" s="85" t="s">
        <v>1237</v>
      </c>
      <c r="F1034" s="62" t="s">
        <v>891</v>
      </c>
      <c r="G1034" s="62"/>
      <c r="H1034" s="62">
        <v>3</v>
      </c>
      <c r="I1034" s="62" t="s">
        <v>1735</v>
      </c>
      <c r="J1034" s="66">
        <v>22.39</v>
      </c>
      <c r="K1034" s="67"/>
      <c r="L1034" s="68"/>
      <c r="M1034" s="69"/>
      <c r="N1034" s="70"/>
      <c r="O1034" s="71">
        <v>0.38</v>
      </c>
      <c r="P1034" s="72">
        <f t="shared" si="76"/>
        <v>22.39</v>
      </c>
      <c r="Q1034" s="72">
        <f t="shared" si="77"/>
        <v>67.17</v>
      </c>
      <c r="R1034" s="72">
        <f t="shared" si="78"/>
        <v>26</v>
      </c>
      <c r="S1034" s="72">
        <f t="shared" si="79"/>
        <v>78</v>
      </c>
      <c r="T1034" s="73">
        <v>0.18</v>
      </c>
      <c r="U1034" s="165" t="s">
        <v>288</v>
      </c>
      <c r="V1034" s="164">
        <f t="shared" si="75"/>
        <v>30.68</v>
      </c>
    </row>
    <row r="1035" spans="2:23" s="74" customFormat="1" ht="28.5">
      <c r="B1035" s="169" t="s">
        <v>1504</v>
      </c>
      <c r="C1035" s="87" t="s">
        <v>1250</v>
      </c>
      <c r="D1035" s="62" t="s">
        <v>1251</v>
      </c>
      <c r="E1035" s="62" t="s">
        <v>1237</v>
      </c>
      <c r="F1035" s="62" t="s">
        <v>891</v>
      </c>
      <c r="G1035" s="62"/>
      <c r="H1035" s="62">
        <v>3</v>
      </c>
      <c r="I1035" s="62" t="s">
        <v>1735</v>
      </c>
      <c r="J1035" s="66">
        <v>30.05</v>
      </c>
      <c r="K1035" s="67"/>
      <c r="L1035" s="68"/>
      <c r="M1035" s="69"/>
      <c r="N1035" s="70"/>
      <c r="O1035" s="71">
        <v>0.51</v>
      </c>
      <c r="P1035" s="72">
        <f t="shared" si="76"/>
        <v>30.05</v>
      </c>
      <c r="Q1035" s="72">
        <f t="shared" si="77"/>
        <v>90.15</v>
      </c>
      <c r="R1035" s="72">
        <f t="shared" si="78"/>
        <v>34</v>
      </c>
      <c r="S1035" s="72">
        <f t="shared" si="79"/>
        <v>102</v>
      </c>
      <c r="T1035" s="73">
        <v>0.18</v>
      </c>
      <c r="U1035" s="165" t="s">
        <v>288</v>
      </c>
      <c r="V1035" s="164">
        <f t="shared" si="75"/>
        <v>40.119999999999997</v>
      </c>
    </row>
    <row r="1036" spans="2:23" s="74" customFormat="1" ht="30">
      <c r="B1036" s="169" t="s">
        <v>1505</v>
      </c>
      <c r="C1036" s="87" t="s">
        <v>1253</v>
      </c>
      <c r="D1036" s="62" t="s">
        <v>1254</v>
      </c>
      <c r="E1036" s="85" t="s">
        <v>1237</v>
      </c>
      <c r="F1036" s="62" t="s">
        <v>891</v>
      </c>
      <c r="G1036" s="62"/>
      <c r="H1036" s="62">
        <v>9</v>
      </c>
      <c r="I1036" s="62" t="s">
        <v>1735</v>
      </c>
      <c r="J1036" s="66">
        <v>61.27</v>
      </c>
      <c r="K1036" s="67"/>
      <c r="L1036" s="68"/>
      <c r="M1036" s="69"/>
      <c r="N1036" s="70"/>
      <c r="O1036" s="71">
        <v>1.04</v>
      </c>
      <c r="P1036" s="72">
        <f t="shared" si="76"/>
        <v>61.27</v>
      </c>
      <c r="Q1036" s="72">
        <f t="shared" si="77"/>
        <v>551.43000000000006</v>
      </c>
      <c r="R1036" s="72">
        <f t="shared" si="78"/>
        <v>69</v>
      </c>
      <c r="S1036" s="72">
        <f t="shared" si="79"/>
        <v>621</v>
      </c>
      <c r="T1036" s="73">
        <v>0.18</v>
      </c>
      <c r="U1036" s="165" t="s">
        <v>288</v>
      </c>
      <c r="V1036" s="164">
        <f t="shared" si="75"/>
        <v>81.42</v>
      </c>
      <c r="W1036" s="74">
        <v>551</v>
      </c>
    </row>
    <row r="1037" spans="2:23" s="74" customFormat="1" ht="30">
      <c r="B1037" s="169" t="s">
        <v>1506</v>
      </c>
      <c r="C1037" s="87" t="s">
        <v>1256</v>
      </c>
      <c r="D1037" s="62" t="s">
        <v>1257</v>
      </c>
      <c r="E1037" s="85" t="s">
        <v>1237</v>
      </c>
      <c r="F1037" s="62" t="s">
        <v>891</v>
      </c>
      <c r="G1037" s="62"/>
      <c r="H1037" s="62">
        <v>6</v>
      </c>
      <c r="I1037" s="62" t="s">
        <v>1735</v>
      </c>
      <c r="J1037" s="66">
        <v>95.4</v>
      </c>
      <c r="K1037" s="67"/>
      <c r="L1037" s="68"/>
      <c r="M1037" s="69"/>
      <c r="N1037" s="70"/>
      <c r="O1037" s="71">
        <v>1.37</v>
      </c>
      <c r="P1037" s="72">
        <f t="shared" si="76"/>
        <v>95.4</v>
      </c>
      <c r="Q1037" s="72">
        <f t="shared" si="77"/>
        <v>572.40000000000009</v>
      </c>
      <c r="R1037" s="72">
        <f t="shared" si="78"/>
        <v>91</v>
      </c>
      <c r="S1037" s="72">
        <f t="shared" si="79"/>
        <v>546</v>
      </c>
      <c r="T1037" s="73">
        <v>0.18</v>
      </c>
      <c r="U1037" s="165" t="s">
        <v>288</v>
      </c>
      <c r="V1037" s="164">
        <f t="shared" si="75"/>
        <v>107.38</v>
      </c>
    </row>
    <row r="1038" spans="2:23" s="74" customFormat="1" ht="28.5">
      <c r="B1038" s="169" t="s">
        <v>1507</v>
      </c>
      <c r="C1038" s="87" t="s">
        <v>1259</v>
      </c>
      <c r="D1038" s="62" t="s">
        <v>1260</v>
      </c>
      <c r="E1038" s="85" t="s">
        <v>1261</v>
      </c>
      <c r="F1038" s="62" t="s">
        <v>891</v>
      </c>
      <c r="G1038" s="62"/>
      <c r="H1038" s="62" t="s">
        <v>1862</v>
      </c>
      <c r="I1038" s="62" t="s">
        <v>907</v>
      </c>
      <c r="J1038" s="66">
        <f>M1038*0.743</f>
        <v>1742.6099099999999</v>
      </c>
      <c r="K1038" s="67"/>
      <c r="L1038" s="68"/>
      <c r="M1038" s="69">
        <v>2345.37</v>
      </c>
      <c r="N1038" s="70"/>
      <c r="O1038" s="71"/>
      <c r="P1038" s="72">
        <f t="shared" si="76"/>
        <v>1742.6099099999999</v>
      </c>
      <c r="Q1038" s="72">
        <f t="shared" si="77"/>
        <v>1742.6099099999999</v>
      </c>
      <c r="R1038" s="72">
        <f t="shared" si="78"/>
        <v>1988</v>
      </c>
      <c r="S1038" s="72">
        <f t="shared" si="79"/>
        <v>1988</v>
      </c>
      <c r="T1038" s="73">
        <v>0.18</v>
      </c>
      <c r="U1038" s="165" t="s">
        <v>289</v>
      </c>
      <c r="V1038" s="164">
        <f t="shared" si="75"/>
        <v>2345.8399999999997</v>
      </c>
    </row>
    <row r="1039" spans="2:23" s="74" customFormat="1" ht="15">
      <c r="B1039" s="169"/>
      <c r="C1039" s="62" t="s">
        <v>1868</v>
      </c>
      <c r="D1039" s="62"/>
      <c r="E1039" s="62"/>
      <c r="F1039" s="62"/>
      <c r="G1039" s="62"/>
      <c r="H1039" s="62"/>
      <c r="I1039" s="62"/>
      <c r="J1039" s="66"/>
      <c r="K1039" s="67"/>
      <c r="L1039" s="68"/>
      <c r="M1039" s="69"/>
      <c r="N1039" s="70"/>
      <c r="O1039" s="71"/>
      <c r="P1039" s="72">
        <f t="shared" si="76"/>
        <v>0</v>
      </c>
      <c r="Q1039" s="72">
        <f t="shared" si="77"/>
        <v>0</v>
      </c>
      <c r="R1039" s="72">
        <f t="shared" si="78"/>
        <v>0</v>
      </c>
      <c r="S1039" s="72">
        <f t="shared" si="79"/>
        <v>0</v>
      </c>
      <c r="T1039" s="73">
        <v>0.18</v>
      </c>
      <c r="U1039" s="164"/>
      <c r="V1039" s="164">
        <f t="shared" si="75"/>
        <v>0</v>
      </c>
    </row>
    <row r="1040" spans="2:23" s="74" customFormat="1" ht="57">
      <c r="B1040" s="169" t="s">
        <v>1481</v>
      </c>
      <c r="C1040" s="87" t="s">
        <v>1508</v>
      </c>
      <c r="D1040" s="62" t="s">
        <v>1263</v>
      </c>
      <c r="E1040" s="85" t="s">
        <v>343</v>
      </c>
      <c r="F1040" s="62" t="s">
        <v>1359</v>
      </c>
      <c r="G1040" s="62"/>
      <c r="H1040" s="62" t="s">
        <v>1268</v>
      </c>
      <c r="I1040" s="62" t="s">
        <v>1735</v>
      </c>
      <c r="J1040" s="66">
        <v>62340</v>
      </c>
      <c r="K1040" s="67"/>
      <c r="L1040" s="68"/>
      <c r="M1040" s="69"/>
      <c r="N1040" s="70"/>
      <c r="O1040" s="71"/>
      <c r="P1040" s="72">
        <f t="shared" si="76"/>
        <v>62340</v>
      </c>
      <c r="Q1040" s="72">
        <f t="shared" si="77"/>
        <v>7480.7999999999993</v>
      </c>
      <c r="R1040" s="72">
        <f t="shared" si="78"/>
        <v>68680</v>
      </c>
      <c r="S1040" s="72">
        <f t="shared" si="79"/>
        <v>8241.6</v>
      </c>
      <c r="T1040" s="73">
        <v>0.18</v>
      </c>
      <c r="U1040" s="165" t="s">
        <v>289</v>
      </c>
      <c r="V1040" s="164">
        <f t="shared" si="75"/>
        <v>81042.399999999994</v>
      </c>
    </row>
    <row r="1041" spans="2:23" s="74" customFormat="1" ht="57">
      <c r="B1041" s="169" t="s">
        <v>1494</v>
      </c>
      <c r="C1041" s="87" t="s">
        <v>1509</v>
      </c>
      <c r="D1041" s="62" t="s">
        <v>1267</v>
      </c>
      <c r="E1041" s="85" t="s">
        <v>343</v>
      </c>
      <c r="F1041" s="62" t="s">
        <v>1359</v>
      </c>
      <c r="G1041" s="62"/>
      <c r="H1041" s="62" t="s">
        <v>1268</v>
      </c>
      <c r="I1041" s="62" t="s">
        <v>1735</v>
      </c>
      <c r="J1041" s="66">
        <v>85260</v>
      </c>
      <c r="K1041" s="67"/>
      <c r="L1041" s="68"/>
      <c r="M1041" s="69"/>
      <c r="N1041" s="70"/>
      <c r="O1041" s="71"/>
      <c r="P1041" s="72">
        <f t="shared" si="76"/>
        <v>85260</v>
      </c>
      <c r="Q1041" s="72">
        <f t="shared" si="77"/>
        <v>10231.199999999999</v>
      </c>
      <c r="R1041" s="72">
        <f t="shared" si="78"/>
        <v>93931</v>
      </c>
      <c r="S1041" s="72">
        <f t="shared" si="79"/>
        <v>11271.72</v>
      </c>
      <c r="T1041" s="73">
        <v>0.18</v>
      </c>
      <c r="U1041" s="165" t="s">
        <v>289</v>
      </c>
      <c r="V1041" s="164">
        <f t="shared" si="75"/>
        <v>110838.57999999999</v>
      </c>
    </row>
    <row r="1042" spans="2:23" s="74" customFormat="1" ht="57">
      <c r="B1042" s="169" t="s">
        <v>1507</v>
      </c>
      <c r="C1042" s="87" t="s">
        <v>1511</v>
      </c>
      <c r="D1042" s="62" t="s">
        <v>1275</v>
      </c>
      <c r="E1042" s="85" t="s">
        <v>343</v>
      </c>
      <c r="F1042" s="62" t="s">
        <v>1359</v>
      </c>
      <c r="G1042" s="62"/>
      <c r="H1042" s="62" t="s">
        <v>1288</v>
      </c>
      <c r="I1042" s="62" t="s">
        <v>1735</v>
      </c>
      <c r="J1042" s="66">
        <v>37190</v>
      </c>
      <c r="K1042" s="67"/>
      <c r="L1042" s="68"/>
      <c r="M1042" s="69"/>
      <c r="N1042" s="70"/>
      <c r="O1042" s="71"/>
      <c r="P1042" s="72">
        <f t="shared" si="76"/>
        <v>37190</v>
      </c>
      <c r="Q1042" s="72">
        <f t="shared" si="77"/>
        <v>743.80000000000007</v>
      </c>
      <c r="R1042" s="72">
        <f t="shared" si="78"/>
        <v>40972</v>
      </c>
      <c r="S1042" s="72">
        <f t="shared" si="79"/>
        <v>819.44</v>
      </c>
      <c r="T1042" s="73">
        <v>0.18</v>
      </c>
      <c r="U1042" s="165" t="s">
        <v>288</v>
      </c>
      <c r="V1042" s="164">
        <f t="shared" si="75"/>
        <v>48346.96</v>
      </c>
    </row>
    <row r="1043" spans="2:23" s="74" customFormat="1" ht="15">
      <c r="B1043" s="169"/>
      <c r="C1043" s="62" t="s">
        <v>1278</v>
      </c>
      <c r="D1043" s="62"/>
      <c r="E1043" s="85"/>
      <c r="F1043" s="62"/>
      <c r="G1043" s="62"/>
      <c r="H1043" s="62"/>
      <c r="I1043" s="62"/>
      <c r="J1043" s="66"/>
      <c r="K1043" s="67"/>
      <c r="L1043" s="68"/>
      <c r="M1043" s="69"/>
      <c r="N1043" s="70"/>
      <c r="O1043" s="71"/>
      <c r="P1043" s="72">
        <f t="shared" si="76"/>
        <v>0</v>
      </c>
      <c r="Q1043" s="72">
        <f t="shared" si="77"/>
        <v>0</v>
      </c>
      <c r="R1043" s="72">
        <f t="shared" si="78"/>
        <v>0</v>
      </c>
      <c r="S1043" s="72">
        <f t="shared" si="79"/>
        <v>0</v>
      </c>
      <c r="T1043" s="73">
        <v>0.18</v>
      </c>
      <c r="U1043" s="164"/>
      <c r="V1043" s="164">
        <f t="shared" si="75"/>
        <v>0</v>
      </c>
    </row>
    <row r="1044" spans="2:23" s="74" customFormat="1" ht="42.75">
      <c r="B1044" s="169" t="s">
        <v>1481</v>
      </c>
      <c r="C1044" s="87" t="s">
        <v>1279</v>
      </c>
      <c r="D1044" s="62" t="s">
        <v>1280</v>
      </c>
      <c r="E1044" s="85" t="s">
        <v>1224</v>
      </c>
      <c r="F1044" s="62" t="s">
        <v>891</v>
      </c>
      <c r="G1044" s="62"/>
      <c r="H1044" s="62" t="s">
        <v>1936</v>
      </c>
      <c r="I1044" s="62" t="s">
        <v>1735</v>
      </c>
      <c r="J1044" s="66">
        <v>1.45</v>
      </c>
      <c r="K1044" s="67"/>
      <c r="L1044" s="68"/>
      <c r="M1044" s="69"/>
      <c r="N1044" s="70"/>
      <c r="O1044" s="71"/>
      <c r="P1044" s="72">
        <f t="shared" si="76"/>
        <v>1.45</v>
      </c>
      <c r="Q1044" s="72">
        <f t="shared" si="77"/>
        <v>72.5</v>
      </c>
      <c r="R1044" s="72">
        <f t="shared" si="78"/>
        <v>2</v>
      </c>
      <c r="S1044" s="72">
        <f t="shared" si="79"/>
        <v>100</v>
      </c>
      <c r="T1044" s="73">
        <v>0.18</v>
      </c>
      <c r="U1044" s="165" t="s">
        <v>288</v>
      </c>
      <c r="V1044" s="164">
        <f t="shared" si="75"/>
        <v>2.36</v>
      </c>
    </row>
    <row r="1045" spans="2:23" s="74" customFormat="1" ht="28.5">
      <c r="B1045" s="169" t="s">
        <v>1494</v>
      </c>
      <c r="C1045" s="87" t="s">
        <v>1281</v>
      </c>
      <c r="D1045" s="62" t="s">
        <v>390</v>
      </c>
      <c r="E1045" s="85" t="s">
        <v>1224</v>
      </c>
      <c r="F1045" s="62" t="s">
        <v>912</v>
      </c>
      <c r="G1045" s="62"/>
      <c r="H1045" s="62">
        <v>1</v>
      </c>
      <c r="I1045" s="62" t="s">
        <v>1735</v>
      </c>
      <c r="J1045" s="66">
        <v>54.03</v>
      </c>
      <c r="K1045" s="67"/>
      <c r="L1045" s="68"/>
      <c r="M1045" s="69"/>
      <c r="N1045" s="70"/>
      <c r="O1045" s="71"/>
      <c r="P1045" s="72">
        <f t="shared" si="76"/>
        <v>54.03</v>
      </c>
      <c r="Q1045" s="72">
        <f t="shared" si="77"/>
        <v>54.03</v>
      </c>
      <c r="R1045" s="72">
        <f t="shared" si="78"/>
        <v>60</v>
      </c>
      <c r="S1045" s="72">
        <f t="shared" si="79"/>
        <v>60</v>
      </c>
      <c r="T1045" s="73">
        <v>0.18</v>
      </c>
      <c r="U1045" s="165" t="s">
        <v>288</v>
      </c>
      <c r="V1045" s="164">
        <f t="shared" si="75"/>
        <v>70.8</v>
      </c>
    </row>
    <row r="1046" spans="2:23" s="74" customFormat="1" ht="30">
      <c r="B1046" s="169" t="s">
        <v>1507</v>
      </c>
      <c r="C1046" s="87" t="s">
        <v>1512</v>
      </c>
      <c r="D1046" s="62" t="s">
        <v>1283</v>
      </c>
      <c r="E1046" s="85" t="s">
        <v>1284</v>
      </c>
      <c r="F1046" s="62" t="s">
        <v>891</v>
      </c>
      <c r="G1046" s="62"/>
      <c r="H1046" s="62" t="s">
        <v>1901</v>
      </c>
      <c r="I1046" s="62" t="s">
        <v>1735</v>
      </c>
      <c r="J1046" s="66">
        <v>6.19</v>
      </c>
      <c r="K1046" s="67"/>
      <c r="L1046" s="68"/>
      <c r="M1046" s="69"/>
      <c r="N1046" s="70"/>
      <c r="O1046" s="71"/>
      <c r="P1046" s="72">
        <f t="shared" si="76"/>
        <v>6.19</v>
      </c>
      <c r="Q1046" s="72">
        <f t="shared" si="77"/>
        <v>12.38</v>
      </c>
      <c r="R1046" s="72">
        <f t="shared" si="78"/>
        <v>7</v>
      </c>
      <c r="S1046" s="72">
        <f t="shared" si="79"/>
        <v>14</v>
      </c>
      <c r="T1046" s="73">
        <v>0.18</v>
      </c>
      <c r="U1046" s="165" t="s">
        <v>288</v>
      </c>
      <c r="V1046" s="164">
        <f t="shared" si="75"/>
        <v>8.26</v>
      </c>
    </row>
    <row r="1047" spans="2:23" s="74" customFormat="1" ht="15">
      <c r="B1047" s="169"/>
      <c r="C1047" s="62" t="s">
        <v>1518</v>
      </c>
      <c r="D1047" s="62"/>
      <c r="E1047" s="85"/>
      <c r="F1047" s="62"/>
      <c r="G1047" s="62"/>
      <c r="H1047" s="62"/>
      <c r="I1047" s="62"/>
      <c r="J1047" s="66"/>
      <c r="K1047" s="67"/>
      <c r="L1047" s="68"/>
      <c r="M1047" s="69"/>
      <c r="N1047" s="70"/>
      <c r="O1047" s="71"/>
      <c r="P1047" s="72">
        <f t="shared" si="76"/>
        <v>0</v>
      </c>
      <c r="Q1047" s="72">
        <f t="shared" si="77"/>
        <v>0</v>
      </c>
      <c r="R1047" s="72">
        <f t="shared" si="78"/>
        <v>0</v>
      </c>
      <c r="S1047" s="72">
        <f t="shared" si="79"/>
        <v>0</v>
      </c>
      <c r="T1047" s="73">
        <v>0.18</v>
      </c>
      <c r="U1047" s="165"/>
      <c r="V1047" s="164">
        <f t="shared" si="75"/>
        <v>0</v>
      </c>
    </row>
    <row r="1048" spans="2:23" s="74" customFormat="1" ht="15">
      <c r="B1048" s="169"/>
      <c r="C1048" s="62" t="s">
        <v>566</v>
      </c>
      <c r="D1048" s="62"/>
      <c r="E1048" s="85"/>
      <c r="F1048" s="62"/>
      <c r="G1048" s="62"/>
      <c r="H1048" s="62"/>
      <c r="I1048" s="62"/>
      <c r="J1048" s="66"/>
      <c r="K1048" s="67"/>
      <c r="L1048" s="68"/>
      <c r="M1048" s="69"/>
      <c r="N1048" s="70"/>
      <c r="O1048" s="71"/>
      <c r="P1048" s="72">
        <f t="shared" si="76"/>
        <v>0</v>
      </c>
      <c r="Q1048" s="72">
        <f t="shared" si="77"/>
        <v>0</v>
      </c>
      <c r="R1048" s="72">
        <f t="shared" si="78"/>
        <v>0</v>
      </c>
      <c r="S1048" s="72">
        <f t="shared" si="79"/>
        <v>0</v>
      </c>
      <c r="T1048" s="73">
        <v>0.18</v>
      </c>
      <c r="U1048" s="164"/>
      <c r="V1048" s="164">
        <f t="shared" ref="V1048:V1067" si="80">R1048*1.18</f>
        <v>0</v>
      </c>
    </row>
    <row r="1049" spans="2:23" s="74" customFormat="1" ht="15">
      <c r="B1049" s="169" t="s">
        <v>1481</v>
      </c>
      <c r="C1049" s="85" t="s">
        <v>567</v>
      </c>
      <c r="D1049" s="85"/>
      <c r="E1049" s="85"/>
      <c r="F1049" s="62" t="s">
        <v>891</v>
      </c>
      <c r="G1049" s="62"/>
      <c r="H1049" s="62" t="s">
        <v>1901</v>
      </c>
      <c r="I1049" s="85"/>
      <c r="J1049" s="66"/>
      <c r="K1049" s="67"/>
      <c r="L1049" s="68"/>
      <c r="M1049" s="69"/>
      <c r="N1049" s="70"/>
      <c r="O1049" s="71"/>
      <c r="P1049" s="72">
        <f t="shared" si="76"/>
        <v>0</v>
      </c>
      <c r="Q1049" s="72">
        <f t="shared" si="77"/>
        <v>0</v>
      </c>
      <c r="R1049" s="72">
        <f t="shared" si="78"/>
        <v>0</v>
      </c>
      <c r="S1049" s="72">
        <f t="shared" si="79"/>
        <v>0</v>
      </c>
      <c r="T1049" s="73">
        <v>0.18</v>
      </c>
      <c r="U1049" s="164"/>
      <c r="V1049" s="164">
        <f t="shared" si="80"/>
        <v>0</v>
      </c>
    </row>
    <row r="1050" spans="2:23" s="74" customFormat="1" ht="30">
      <c r="B1050" s="169" t="s">
        <v>1491</v>
      </c>
      <c r="C1050" s="86" t="s">
        <v>569</v>
      </c>
      <c r="D1050" s="85" t="s">
        <v>570</v>
      </c>
      <c r="E1050" s="85" t="s">
        <v>297</v>
      </c>
      <c r="F1050" s="62" t="s">
        <v>891</v>
      </c>
      <c r="G1050" s="62"/>
      <c r="H1050" s="62">
        <v>2</v>
      </c>
      <c r="I1050" s="62" t="s">
        <v>1735</v>
      </c>
      <c r="J1050" s="66">
        <v>32.19</v>
      </c>
      <c r="K1050" s="67"/>
      <c r="L1050" s="68"/>
      <c r="M1050" s="69"/>
      <c r="N1050" s="70"/>
      <c r="O1050" s="71"/>
      <c r="P1050" s="72">
        <f t="shared" si="76"/>
        <v>32.19</v>
      </c>
      <c r="Q1050" s="72">
        <f t="shared" si="77"/>
        <v>64.38</v>
      </c>
      <c r="R1050" s="72">
        <f t="shared" si="78"/>
        <v>35</v>
      </c>
      <c r="S1050" s="72">
        <f t="shared" si="79"/>
        <v>70</v>
      </c>
      <c r="T1050" s="73">
        <v>0.18</v>
      </c>
      <c r="U1050" s="165" t="s">
        <v>288</v>
      </c>
      <c r="V1050" s="164">
        <f t="shared" si="80"/>
        <v>41.3</v>
      </c>
    </row>
    <row r="1051" spans="2:23" s="74" customFormat="1" ht="42.75">
      <c r="B1051" s="169" t="s">
        <v>1492</v>
      </c>
      <c r="C1051" s="87" t="s">
        <v>1493</v>
      </c>
      <c r="D1051" s="62" t="s">
        <v>1223</v>
      </c>
      <c r="E1051" s="85" t="s">
        <v>1224</v>
      </c>
      <c r="F1051" s="62" t="s">
        <v>891</v>
      </c>
      <c r="G1051" s="62"/>
      <c r="H1051" s="62">
        <v>6</v>
      </c>
      <c r="I1051" s="62" t="s">
        <v>1735</v>
      </c>
      <c r="J1051" s="66">
        <v>10.42</v>
      </c>
      <c r="K1051" s="67"/>
      <c r="L1051" s="68"/>
      <c r="M1051" s="69"/>
      <c r="N1051" s="70"/>
      <c r="O1051" s="71"/>
      <c r="P1051" s="72">
        <f t="shared" si="76"/>
        <v>10.42</v>
      </c>
      <c r="Q1051" s="72">
        <f t="shared" si="77"/>
        <v>62.519999999999996</v>
      </c>
      <c r="R1051" s="72">
        <f t="shared" si="78"/>
        <v>11</v>
      </c>
      <c r="S1051" s="72">
        <f t="shared" si="79"/>
        <v>66</v>
      </c>
      <c r="T1051" s="73">
        <v>0.18</v>
      </c>
      <c r="U1051" s="165" t="s">
        <v>288</v>
      </c>
      <c r="V1051" s="164">
        <f t="shared" si="80"/>
        <v>12.979999999999999</v>
      </c>
    </row>
    <row r="1052" spans="2:23" s="74" customFormat="1" ht="15">
      <c r="B1052" s="169" t="s">
        <v>1494</v>
      </c>
      <c r="C1052" s="62" t="s">
        <v>1226</v>
      </c>
      <c r="D1052" s="62"/>
      <c r="E1052" s="62"/>
      <c r="F1052" s="62" t="s">
        <v>916</v>
      </c>
      <c r="G1052" s="62"/>
      <c r="H1052" s="62" t="s">
        <v>1854</v>
      </c>
      <c r="I1052" s="62"/>
      <c r="J1052" s="66"/>
      <c r="K1052" s="67"/>
      <c r="L1052" s="68"/>
      <c r="M1052" s="69"/>
      <c r="N1052" s="70"/>
      <c r="O1052" s="71"/>
      <c r="P1052" s="72">
        <f t="shared" si="76"/>
        <v>0</v>
      </c>
      <c r="Q1052" s="72">
        <f t="shared" si="77"/>
        <v>0</v>
      </c>
      <c r="R1052" s="72">
        <f t="shared" si="78"/>
        <v>0</v>
      </c>
      <c r="S1052" s="72">
        <f t="shared" si="79"/>
        <v>0</v>
      </c>
      <c r="T1052" s="73">
        <v>0.18</v>
      </c>
      <c r="U1052" s="164"/>
      <c r="V1052" s="164">
        <f t="shared" si="80"/>
        <v>0</v>
      </c>
    </row>
    <row r="1053" spans="2:23" s="74" customFormat="1" ht="57">
      <c r="B1053" s="169" t="s">
        <v>1495</v>
      </c>
      <c r="C1053" s="87" t="s">
        <v>1228</v>
      </c>
      <c r="D1053" s="62" t="s">
        <v>1229</v>
      </c>
      <c r="E1053" s="85" t="s">
        <v>1224</v>
      </c>
      <c r="F1053" s="62" t="s">
        <v>891</v>
      </c>
      <c r="G1053" s="62"/>
      <c r="H1053" s="62">
        <v>3</v>
      </c>
      <c r="I1053" s="62" t="s">
        <v>1735</v>
      </c>
      <c r="J1053" s="66">
        <v>189.69</v>
      </c>
      <c r="K1053" s="67"/>
      <c r="L1053" s="68"/>
      <c r="M1053" s="69"/>
      <c r="N1053" s="70"/>
      <c r="O1053" s="71"/>
      <c r="P1053" s="72">
        <f t="shared" si="76"/>
        <v>189.69</v>
      </c>
      <c r="Q1053" s="72">
        <f t="shared" si="77"/>
        <v>569.06999999999994</v>
      </c>
      <c r="R1053" s="72">
        <f t="shared" si="78"/>
        <v>209</v>
      </c>
      <c r="S1053" s="72">
        <f t="shared" si="79"/>
        <v>627</v>
      </c>
      <c r="T1053" s="73">
        <v>0.18</v>
      </c>
      <c r="U1053" s="165" t="s">
        <v>289</v>
      </c>
      <c r="V1053" s="164">
        <f t="shared" si="80"/>
        <v>246.61999999999998</v>
      </c>
      <c r="W1053" s="74">
        <v>551</v>
      </c>
    </row>
    <row r="1054" spans="2:23" s="74" customFormat="1" ht="57">
      <c r="B1054" s="169" t="s">
        <v>1496</v>
      </c>
      <c r="C1054" s="87" t="s">
        <v>1231</v>
      </c>
      <c r="D1054" s="62" t="s">
        <v>1232</v>
      </c>
      <c r="E1054" s="85" t="s">
        <v>1122</v>
      </c>
      <c r="F1054" s="62" t="s">
        <v>891</v>
      </c>
      <c r="G1054" s="62"/>
      <c r="H1054" s="62">
        <v>3</v>
      </c>
      <c r="I1054" s="62" t="s">
        <v>1744</v>
      </c>
      <c r="J1054" s="66">
        <v>4070</v>
      </c>
      <c r="K1054" s="67"/>
      <c r="L1054" s="68"/>
      <c r="M1054" s="69">
        <v>5500</v>
      </c>
      <c r="N1054" s="70"/>
      <c r="O1054" s="71"/>
      <c r="P1054" s="72">
        <f t="shared" si="76"/>
        <v>4070</v>
      </c>
      <c r="Q1054" s="72">
        <f t="shared" si="77"/>
        <v>12210</v>
      </c>
      <c r="R1054" s="72">
        <f t="shared" si="78"/>
        <v>4662</v>
      </c>
      <c r="S1054" s="72">
        <f t="shared" si="79"/>
        <v>13986</v>
      </c>
      <c r="T1054" s="73">
        <v>0.18</v>
      </c>
      <c r="U1054" s="164" t="s">
        <v>287</v>
      </c>
      <c r="V1054" s="164">
        <f t="shared" si="80"/>
        <v>5501.16</v>
      </c>
    </row>
    <row r="1055" spans="2:23" s="74" customFormat="1" ht="42.75">
      <c r="B1055" s="169" t="s">
        <v>1497</v>
      </c>
      <c r="C1055" s="87" t="s">
        <v>1498</v>
      </c>
      <c r="D1055" s="62" t="s">
        <v>1236</v>
      </c>
      <c r="E1055" s="85" t="s">
        <v>1237</v>
      </c>
      <c r="F1055" s="62" t="s">
        <v>891</v>
      </c>
      <c r="G1055" s="62"/>
      <c r="H1055" s="62">
        <v>15</v>
      </c>
      <c r="I1055" s="62" t="s">
        <v>1735</v>
      </c>
      <c r="J1055" s="66">
        <v>29.99</v>
      </c>
      <c r="K1055" s="67"/>
      <c r="L1055" s="68"/>
      <c r="M1055" s="69"/>
      <c r="N1055" s="70"/>
      <c r="O1055" s="71">
        <v>0.56000000000000005</v>
      </c>
      <c r="P1055" s="72">
        <f t="shared" si="76"/>
        <v>29.99</v>
      </c>
      <c r="Q1055" s="72">
        <f t="shared" si="77"/>
        <v>449.84999999999997</v>
      </c>
      <c r="R1055" s="72">
        <f t="shared" si="78"/>
        <v>38</v>
      </c>
      <c r="S1055" s="72">
        <f t="shared" si="79"/>
        <v>570</v>
      </c>
      <c r="T1055" s="73">
        <v>0.18</v>
      </c>
      <c r="U1055" s="165" t="s">
        <v>288</v>
      </c>
      <c r="V1055" s="164">
        <f t="shared" si="80"/>
        <v>44.839999999999996</v>
      </c>
    </row>
    <row r="1056" spans="2:23" s="74" customFormat="1" ht="42.75">
      <c r="B1056" s="169" t="s">
        <v>1499</v>
      </c>
      <c r="C1056" s="87" t="s">
        <v>1500</v>
      </c>
      <c r="D1056" s="62" t="s">
        <v>804</v>
      </c>
      <c r="E1056" s="62" t="s">
        <v>1237</v>
      </c>
      <c r="F1056" s="62" t="s">
        <v>891</v>
      </c>
      <c r="G1056" s="62"/>
      <c r="H1056" s="62">
        <v>15</v>
      </c>
      <c r="I1056" s="62" t="s">
        <v>1735</v>
      </c>
      <c r="J1056" s="66">
        <v>29.99</v>
      </c>
      <c r="K1056" s="67"/>
      <c r="L1056" s="68"/>
      <c r="M1056" s="69"/>
      <c r="N1056" s="70"/>
      <c r="O1056" s="71">
        <v>0.56000000000000005</v>
      </c>
      <c r="P1056" s="72">
        <f t="shared" si="76"/>
        <v>29.99</v>
      </c>
      <c r="Q1056" s="72">
        <f t="shared" si="77"/>
        <v>449.84999999999997</v>
      </c>
      <c r="R1056" s="72">
        <f t="shared" si="78"/>
        <v>38</v>
      </c>
      <c r="S1056" s="72">
        <f t="shared" si="79"/>
        <v>570</v>
      </c>
      <c r="T1056" s="73">
        <v>0.18</v>
      </c>
      <c r="U1056" s="165" t="s">
        <v>288</v>
      </c>
      <c r="V1056" s="164">
        <f t="shared" si="80"/>
        <v>44.839999999999996</v>
      </c>
    </row>
    <row r="1057" spans="2:23" s="74" customFormat="1" ht="42.75">
      <c r="B1057" s="169" t="s">
        <v>1501</v>
      </c>
      <c r="C1057" s="87" t="s">
        <v>1502</v>
      </c>
      <c r="D1057" s="62" t="s">
        <v>1244</v>
      </c>
      <c r="E1057" s="62" t="s">
        <v>1237</v>
      </c>
      <c r="F1057" s="62" t="s">
        <v>891</v>
      </c>
      <c r="G1057" s="62"/>
      <c r="H1057" s="62">
        <v>15</v>
      </c>
      <c r="I1057" s="62" t="s">
        <v>1735</v>
      </c>
      <c r="J1057" s="66">
        <v>110.17</v>
      </c>
      <c r="K1057" s="67"/>
      <c r="L1057" s="68"/>
      <c r="M1057" s="69"/>
      <c r="N1057" s="70"/>
      <c r="O1057" s="71">
        <v>1.87</v>
      </c>
      <c r="P1057" s="72">
        <f t="shared" si="76"/>
        <v>110.17</v>
      </c>
      <c r="Q1057" s="72">
        <f t="shared" si="77"/>
        <v>1652.55</v>
      </c>
      <c r="R1057" s="72">
        <f t="shared" si="78"/>
        <v>124</v>
      </c>
      <c r="S1057" s="72">
        <f t="shared" si="79"/>
        <v>1860</v>
      </c>
      <c r="T1057" s="73">
        <v>0.18</v>
      </c>
      <c r="U1057" s="165" t="s">
        <v>288</v>
      </c>
      <c r="V1057" s="164">
        <f t="shared" si="80"/>
        <v>146.32</v>
      </c>
    </row>
    <row r="1058" spans="2:23" s="74" customFormat="1" ht="30">
      <c r="B1058" s="168" t="s">
        <v>1503</v>
      </c>
      <c r="C1058" s="86" t="s">
        <v>1246</v>
      </c>
      <c r="D1058" s="62" t="s">
        <v>1247</v>
      </c>
      <c r="E1058" s="85" t="s">
        <v>1237</v>
      </c>
      <c r="F1058" s="85" t="s">
        <v>891</v>
      </c>
      <c r="G1058" s="85"/>
      <c r="H1058" s="85">
        <v>3</v>
      </c>
      <c r="I1058" s="62" t="s">
        <v>1735</v>
      </c>
      <c r="J1058" s="66">
        <v>22.39</v>
      </c>
      <c r="K1058" s="67"/>
      <c r="L1058" s="68"/>
      <c r="M1058" s="69"/>
      <c r="N1058" s="70"/>
      <c r="O1058" s="71">
        <v>0.38</v>
      </c>
      <c r="P1058" s="72">
        <f t="shared" si="76"/>
        <v>22.39</v>
      </c>
      <c r="Q1058" s="72">
        <f t="shared" si="77"/>
        <v>67.17</v>
      </c>
      <c r="R1058" s="72">
        <f t="shared" si="78"/>
        <v>26</v>
      </c>
      <c r="S1058" s="72">
        <f t="shared" si="79"/>
        <v>78</v>
      </c>
      <c r="T1058" s="73">
        <v>0.18</v>
      </c>
      <c r="U1058" s="165" t="s">
        <v>288</v>
      </c>
      <c r="V1058" s="164">
        <f t="shared" si="80"/>
        <v>30.68</v>
      </c>
    </row>
    <row r="1059" spans="2:23" s="74" customFormat="1" ht="30">
      <c r="B1059" s="169" t="s">
        <v>1504</v>
      </c>
      <c r="C1059" s="87" t="s">
        <v>1250</v>
      </c>
      <c r="D1059" s="62" t="s">
        <v>1251</v>
      </c>
      <c r="E1059" s="85" t="s">
        <v>1237</v>
      </c>
      <c r="F1059" s="62" t="s">
        <v>891</v>
      </c>
      <c r="G1059" s="62"/>
      <c r="H1059" s="62">
        <v>3</v>
      </c>
      <c r="I1059" s="62" t="s">
        <v>1735</v>
      </c>
      <c r="J1059" s="66">
        <v>30.05</v>
      </c>
      <c r="K1059" s="67"/>
      <c r="L1059" s="68"/>
      <c r="M1059" s="69"/>
      <c r="N1059" s="70"/>
      <c r="O1059" s="71">
        <v>0.51</v>
      </c>
      <c r="P1059" s="72">
        <f t="shared" si="76"/>
        <v>30.05</v>
      </c>
      <c r="Q1059" s="72">
        <f t="shared" si="77"/>
        <v>90.15</v>
      </c>
      <c r="R1059" s="72">
        <f t="shared" si="78"/>
        <v>34</v>
      </c>
      <c r="S1059" s="72">
        <f t="shared" si="79"/>
        <v>102</v>
      </c>
      <c r="T1059" s="73">
        <v>0.18</v>
      </c>
      <c r="U1059" s="165" t="s">
        <v>288</v>
      </c>
      <c r="V1059" s="164">
        <f t="shared" si="80"/>
        <v>40.119999999999997</v>
      </c>
    </row>
    <row r="1060" spans="2:23" s="74" customFormat="1" ht="30">
      <c r="B1060" s="169" t="s">
        <v>1505</v>
      </c>
      <c r="C1060" s="87" t="s">
        <v>1253</v>
      </c>
      <c r="D1060" s="62" t="s">
        <v>1254</v>
      </c>
      <c r="E1060" s="85" t="s">
        <v>1237</v>
      </c>
      <c r="F1060" s="62" t="s">
        <v>891</v>
      </c>
      <c r="G1060" s="62"/>
      <c r="H1060" s="62">
        <v>9</v>
      </c>
      <c r="I1060" s="62" t="s">
        <v>1735</v>
      </c>
      <c r="J1060" s="66">
        <v>61.27</v>
      </c>
      <c r="K1060" s="67"/>
      <c r="L1060" s="68"/>
      <c r="M1060" s="69"/>
      <c r="N1060" s="70"/>
      <c r="O1060" s="71">
        <v>1.04</v>
      </c>
      <c r="P1060" s="72">
        <f t="shared" si="76"/>
        <v>61.27</v>
      </c>
      <c r="Q1060" s="72">
        <f t="shared" si="77"/>
        <v>551.43000000000006</v>
      </c>
      <c r="R1060" s="72">
        <f t="shared" si="78"/>
        <v>69</v>
      </c>
      <c r="S1060" s="72">
        <f t="shared" si="79"/>
        <v>621</v>
      </c>
      <c r="T1060" s="73">
        <v>0.18</v>
      </c>
      <c r="U1060" s="165" t="s">
        <v>288</v>
      </c>
      <c r="V1060" s="164">
        <f t="shared" si="80"/>
        <v>81.42</v>
      </c>
    </row>
    <row r="1061" spans="2:23" s="74" customFormat="1" ht="30">
      <c r="B1061" s="169" t="s">
        <v>1506</v>
      </c>
      <c r="C1061" s="87" t="s">
        <v>1256</v>
      </c>
      <c r="D1061" s="62" t="s">
        <v>1257</v>
      </c>
      <c r="E1061" s="85" t="s">
        <v>1237</v>
      </c>
      <c r="F1061" s="62" t="s">
        <v>891</v>
      </c>
      <c r="G1061" s="62"/>
      <c r="H1061" s="62">
        <v>6</v>
      </c>
      <c r="I1061" s="62" t="s">
        <v>1735</v>
      </c>
      <c r="J1061" s="66">
        <v>95.4</v>
      </c>
      <c r="K1061" s="67"/>
      <c r="L1061" s="68"/>
      <c r="M1061" s="69"/>
      <c r="N1061" s="70"/>
      <c r="O1061" s="71">
        <v>1.37</v>
      </c>
      <c r="P1061" s="72">
        <f t="shared" si="76"/>
        <v>95.4</v>
      </c>
      <c r="Q1061" s="72">
        <f t="shared" si="77"/>
        <v>572.40000000000009</v>
      </c>
      <c r="R1061" s="72">
        <f t="shared" si="78"/>
        <v>91</v>
      </c>
      <c r="S1061" s="72">
        <f t="shared" si="79"/>
        <v>546</v>
      </c>
      <c r="T1061" s="73">
        <v>0.18</v>
      </c>
      <c r="U1061" s="165" t="s">
        <v>288</v>
      </c>
      <c r="V1061" s="164">
        <f t="shared" si="80"/>
        <v>107.38</v>
      </c>
    </row>
    <row r="1062" spans="2:23" s="74" customFormat="1" ht="28.5">
      <c r="B1062" s="169" t="s">
        <v>1507</v>
      </c>
      <c r="C1062" s="87" t="s">
        <v>1259</v>
      </c>
      <c r="D1062" s="62" t="s">
        <v>1260</v>
      </c>
      <c r="E1062" s="85" t="s">
        <v>1261</v>
      </c>
      <c r="F1062" s="62" t="s">
        <v>891</v>
      </c>
      <c r="G1062" s="62"/>
      <c r="H1062" s="62" t="s">
        <v>1862</v>
      </c>
      <c r="I1062" s="62" t="s">
        <v>907</v>
      </c>
      <c r="J1062" s="66">
        <f>M1062*0.743</f>
        <v>1742.6099099999999</v>
      </c>
      <c r="K1062" s="67"/>
      <c r="L1062" s="68"/>
      <c r="M1062" s="69">
        <v>2345.37</v>
      </c>
      <c r="N1062" s="70"/>
      <c r="O1062" s="71"/>
      <c r="P1062" s="72">
        <f t="shared" si="76"/>
        <v>1742.6099099999999</v>
      </c>
      <c r="Q1062" s="72">
        <f t="shared" si="77"/>
        <v>1742.6099099999999</v>
      </c>
      <c r="R1062" s="72">
        <f t="shared" si="78"/>
        <v>1988</v>
      </c>
      <c r="S1062" s="72">
        <f t="shared" si="79"/>
        <v>1988</v>
      </c>
      <c r="T1062" s="73">
        <v>0.18</v>
      </c>
      <c r="U1062" s="165" t="s">
        <v>289</v>
      </c>
      <c r="V1062" s="164">
        <f t="shared" si="80"/>
        <v>2345.8399999999997</v>
      </c>
    </row>
    <row r="1063" spans="2:23" s="74" customFormat="1" ht="15">
      <c r="B1063" s="169"/>
      <c r="C1063" s="62" t="s">
        <v>1868</v>
      </c>
      <c r="D1063" s="62"/>
      <c r="E1063" s="85"/>
      <c r="F1063" s="62"/>
      <c r="G1063" s="62"/>
      <c r="H1063" s="62"/>
      <c r="I1063" s="62"/>
      <c r="J1063" s="66"/>
      <c r="K1063" s="67"/>
      <c r="L1063" s="68"/>
      <c r="M1063" s="69"/>
      <c r="N1063" s="70"/>
      <c r="O1063" s="71"/>
      <c r="P1063" s="72">
        <f t="shared" si="76"/>
        <v>0</v>
      </c>
      <c r="Q1063" s="72">
        <f t="shared" si="77"/>
        <v>0</v>
      </c>
      <c r="R1063" s="72">
        <f t="shared" si="78"/>
        <v>0</v>
      </c>
      <c r="S1063" s="72">
        <f t="shared" si="79"/>
        <v>0</v>
      </c>
      <c r="T1063" s="73">
        <v>0.18</v>
      </c>
      <c r="U1063" s="164"/>
      <c r="V1063" s="164">
        <f t="shared" si="80"/>
        <v>0</v>
      </c>
    </row>
    <row r="1064" spans="2:23" s="74" customFormat="1" ht="57">
      <c r="B1064" s="169" t="s">
        <v>1481</v>
      </c>
      <c r="C1064" s="87" t="s">
        <v>1508</v>
      </c>
      <c r="D1064" s="62" t="s">
        <v>1263</v>
      </c>
      <c r="E1064" s="85" t="s">
        <v>343</v>
      </c>
      <c r="F1064" s="62" t="s">
        <v>1359</v>
      </c>
      <c r="G1064" s="62"/>
      <c r="H1064" s="62" t="s">
        <v>481</v>
      </c>
      <c r="I1064" s="62" t="s">
        <v>1735</v>
      </c>
      <c r="J1064" s="66">
        <v>62340</v>
      </c>
      <c r="K1064" s="67"/>
      <c r="L1064" s="68"/>
      <c r="M1064" s="69"/>
      <c r="N1064" s="70"/>
      <c r="O1064" s="71"/>
      <c r="P1064" s="72">
        <f t="shared" si="76"/>
        <v>62340</v>
      </c>
      <c r="Q1064" s="72">
        <f t="shared" si="77"/>
        <v>6857.4</v>
      </c>
      <c r="R1064" s="72">
        <f t="shared" si="78"/>
        <v>68680</v>
      </c>
      <c r="S1064" s="72">
        <f t="shared" si="79"/>
        <v>7554.8</v>
      </c>
      <c r="T1064" s="73">
        <v>0.18</v>
      </c>
      <c r="U1064" s="165" t="s">
        <v>289</v>
      </c>
      <c r="V1064" s="164">
        <f t="shared" si="80"/>
        <v>81042.399999999994</v>
      </c>
    </row>
    <row r="1065" spans="2:23" s="74" customFormat="1" ht="57">
      <c r="B1065" s="169" t="s">
        <v>1494</v>
      </c>
      <c r="C1065" s="87" t="s">
        <v>1509</v>
      </c>
      <c r="D1065" s="62" t="s">
        <v>1267</v>
      </c>
      <c r="E1065" s="85" t="s">
        <v>343</v>
      </c>
      <c r="F1065" s="62" t="s">
        <v>1359</v>
      </c>
      <c r="G1065" s="62"/>
      <c r="H1065" s="62" t="s">
        <v>1291</v>
      </c>
      <c r="I1065" s="62" t="s">
        <v>1735</v>
      </c>
      <c r="J1065" s="66">
        <v>85260</v>
      </c>
      <c r="K1065" s="67"/>
      <c r="L1065" s="68"/>
      <c r="M1065" s="69"/>
      <c r="N1065" s="70"/>
      <c r="O1065" s="71"/>
      <c r="P1065" s="72">
        <f t="shared" si="76"/>
        <v>85260</v>
      </c>
      <c r="Q1065" s="72">
        <f t="shared" si="77"/>
        <v>10231.199999999999</v>
      </c>
      <c r="R1065" s="72">
        <f t="shared" si="78"/>
        <v>93931</v>
      </c>
      <c r="S1065" s="72">
        <f t="shared" si="79"/>
        <v>11271.72</v>
      </c>
      <c r="T1065" s="73">
        <v>0.18</v>
      </c>
      <c r="U1065" s="165" t="s">
        <v>289</v>
      </c>
      <c r="V1065" s="164">
        <f t="shared" si="80"/>
        <v>110838.57999999999</v>
      </c>
    </row>
    <row r="1066" spans="2:23" s="74" customFormat="1" ht="57">
      <c r="B1066" s="169" t="s">
        <v>1507</v>
      </c>
      <c r="C1066" s="87" t="s">
        <v>1511</v>
      </c>
      <c r="D1066" s="62" t="s">
        <v>1275</v>
      </c>
      <c r="E1066" s="85" t="s">
        <v>343</v>
      </c>
      <c r="F1066" s="62" t="s">
        <v>1359</v>
      </c>
      <c r="G1066" s="62"/>
      <c r="H1066" s="62" t="s">
        <v>1288</v>
      </c>
      <c r="I1066" s="62" t="s">
        <v>1735</v>
      </c>
      <c r="J1066" s="66">
        <v>37190</v>
      </c>
      <c r="K1066" s="67"/>
      <c r="L1066" s="68"/>
      <c r="M1066" s="69"/>
      <c r="N1066" s="70"/>
      <c r="O1066" s="71"/>
      <c r="P1066" s="72">
        <f t="shared" si="76"/>
        <v>37190</v>
      </c>
      <c r="Q1066" s="72">
        <f t="shared" si="77"/>
        <v>743.80000000000007</v>
      </c>
      <c r="R1066" s="72">
        <f t="shared" si="78"/>
        <v>40972</v>
      </c>
      <c r="S1066" s="72">
        <f t="shared" si="79"/>
        <v>819.44</v>
      </c>
      <c r="T1066" s="73">
        <v>0.18</v>
      </c>
      <c r="U1066" s="165" t="s">
        <v>288</v>
      </c>
      <c r="V1066" s="164">
        <f t="shared" si="80"/>
        <v>48346.96</v>
      </c>
    </row>
    <row r="1067" spans="2:23" s="74" customFormat="1" ht="15">
      <c r="B1067" s="169"/>
      <c r="C1067" s="85" t="s">
        <v>1278</v>
      </c>
      <c r="D1067" s="85"/>
      <c r="E1067" s="85"/>
      <c r="F1067" s="62"/>
      <c r="G1067" s="62"/>
      <c r="H1067" s="62"/>
      <c r="I1067" s="62"/>
      <c r="J1067" s="66"/>
      <c r="K1067" s="67"/>
      <c r="L1067" s="68"/>
      <c r="M1067" s="69"/>
      <c r="N1067" s="70"/>
      <c r="O1067" s="71"/>
      <c r="P1067" s="72">
        <f t="shared" si="76"/>
        <v>0</v>
      </c>
      <c r="Q1067" s="72">
        <f t="shared" si="77"/>
        <v>0</v>
      </c>
      <c r="R1067" s="72">
        <f t="shared" si="78"/>
        <v>0</v>
      </c>
      <c r="S1067" s="72">
        <f t="shared" si="79"/>
        <v>0</v>
      </c>
      <c r="T1067" s="73">
        <v>0.18</v>
      </c>
      <c r="U1067" s="164"/>
      <c r="V1067" s="164">
        <f t="shared" si="80"/>
        <v>0</v>
      </c>
    </row>
    <row r="1068" spans="2:23" s="74" customFormat="1" ht="42.75">
      <c r="B1068" s="169" t="s">
        <v>1481</v>
      </c>
      <c r="C1068" s="87" t="s">
        <v>1279</v>
      </c>
      <c r="D1068" s="62" t="s">
        <v>1280</v>
      </c>
      <c r="E1068" s="85" t="s">
        <v>1224</v>
      </c>
      <c r="F1068" s="62" t="s">
        <v>891</v>
      </c>
      <c r="G1068" s="62"/>
      <c r="H1068" s="62" t="s">
        <v>1936</v>
      </c>
      <c r="I1068" s="62" t="s">
        <v>1735</v>
      </c>
      <c r="J1068" s="66">
        <v>1.45</v>
      </c>
      <c r="K1068" s="67"/>
      <c r="L1068" s="68"/>
      <c r="M1068" s="69"/>
      <c r="N1068" s="70"/>
      <c r="O1068" s="71"/>
      <c r="P1068" s="72">
        <f t="shared" si="76"/>
        <v>1.45</v>
      </c>
      <c r="Q1068" s="72">
        <f t="shared" si="77"/>
        <v>72.5</v>
      </c>
      <c r="R1068" s="72">
        <f t="shared" si="78"/>
        <v>2</v>
      </c>
      <c r="S1068" s="72">
        <f t="shared" si="79"/>
        <v>100</v>
      </c>
      <c r="T1068" s="73">
        <v>0.18</v>
      </c>
      <c r="U1068" s="165" t="s">
        <v>288</v>
      </c>
      <c r="V1068" s="164">
        <f t="shared" ref="V1068:V1086" si="81">R1068*1.18</f>
        <v>2.36</v>
      </c>
    </row>
    <row r="1069" spans="2:23" s="74" customFormat="1" ht="28.5">
      <c r="B1069" s="169" t="s">
        <v>1494</v>
      </c>
      <c r="C1069" s="87" t="s">
        <v>1281</v>
      </c>
      <c r="D1069" s="62" t="s">
        <v>390</v>
      </c>
      <c r="E1069" s="62" t="s">
        <v>1224</v>
      </c>
      <c r="F1069" s="62" t="s">
        <v>912</v>
      </c>
      <c r="G1069" s="62"/>
      <c r="H1069" s="62">
        <v>1</v>
      </c>
      <c r="I1069" s="62" t="s">
        <v>1735</v>
      </c>
      <c r="J1069" s="66">
        <v>54.03</v>
      </c>
      <c r="K1069" s="67"/>
      <c r="L1069" s="68"/>
      <c r="M1069" s="69"/>
      <c r="N1069" s="70"/>
      <c r="O1069" s="71"/>
      <c r="P1069" s="72">
        <f t="shared" si="76"/>
        <v>54.03</v>
      </c>
      <c r="Q1069" s="72">
        <f t="shared" si="77"/>
        <v>54.03</v>
      </c>
      <c r="R1069" s="72">
        <f t="shared" si="78"/>
        <v>60</v>
      </c>
      <c r="S1069" s="72">
        <f t="shared" si="79"/>
        <v>60</v>
      </c>
      <c r="T1069" s="73">
        <v>0.18</v>
      </c>
      <c r="U1069" s="165" t="s">
        <v>288</v>
      </c>
      <c r="V1069" s="164">
        <f t="shared" si="81"/>
        <v>70.8</v>
      </c>
    </row>
    <row r="1070" spans="2:23" s="74" customFormat="1" ht="30">
      <c r="B1070" s="169" t="s">
        <v>1507</v>
      </c>
      <c r="C1070" s="87" t="s">
        <v>1512</v>
      </c>
      <c r="D1070" s="62" t="s">
        <v>1283</v>
      </c>
      <c r="E1070" s="85" t="s">
        <v>1284</v>
      </c>
      <c r="F1070" s="62" t="s">
        <v>891</v>
      </c>
      <c r="G1070" s="62"/>
      <c r="H1070" s="62" t="s">
        <v>1901</v>
      </c>
      <c r="I1070" s="62" t="s">
        <v>1735</v>
      </c>
      <c r="J1070" s="66">
        <v>6.19</v>
      </c>
      <c r="K1070" s="67"/>
      <c r="L1070" s="68"/>
      <c r="M1070" s="69"/>
      <c r="N1070" s="70"/>
      <c r="O1070" s="71"/>
      <c r="P1070" s="72">
        <f t="shared" si="76"/>
        <v>6.19</v>
      </c>
      <c r="Q1070" s="72">
        <f t="shared" si="77"/>
        <v>12.38</v>
      </c>
      <c r="R1070" s="72">
        <f t="shared" si="78"/>
        <v>7</v>
      </c>
      <c r="S1070" s="72">
        <f t="shared" si="79"/>
        <v>14</v>
      </c>
      <c r="T1070" s="73">
        <v>0.18</v>
      </c>
      <c r="U1070" s="165" t="s">
        <v>288</v>
      </c>
      <c r="V1070" s="164">
        <f t="shared" si="81"/>
        <v>8.26</v>
      </c>
      <c r="W1070" s="74">
        <v>551</v>
      </c>
    </row>
    <row r="1071" spans="2:23" s="74" customFormat="1" ht="15">
      <c r="B1071" s="169"/>
      <c r="C1071" s="62" t="s">
        <v>1298</v>
      </c>
      <c r="D1071" s="62"/>
      <c r="E1071" s="85"/>
      <c r="F1071" s="62"/>
      <c r="G1071" s="62"/>
      <c r="H1071" s="62"/>
      <c r="I1071" s="62"/>
      <c r="J1071" s="66"/>
      <c r="K1071" s="67"/>
      <c r="L1071" s="68"/>
      <c r="M1071" s="69"/>
      <c r="N1071" s="70"/>
      <c r="O1071" s="71"/>
      <c r="P1071" s="72">
        <f t="shared" si="76"/>
        <v>0</v>
      </c>
      <c r="Q1071" s="72">
        <f t="shared" si="77"/>
        <v>0</v>
      </c>
      <c r="R1071" s="72">
        <f t="shared" si="78"/>
        <v>0</v>
      </c>
      <c r="S1071" s="72">
        <f t="shared" si="79"/>
        <v>0</v>
      </c>
      <c r="T1071" s="73">
        <v>0.18</v>
      </c>
      <c r="U1071" s="164"/>
      <c r="V1071" s="164">
        <f t="shared" si="81"/>
        <v>0</v>
      </c>
    </row>
    <row r="1072" spans="2:23" s="74" customFormat="1" ht="15">
      <c r="B1072" s="169"/>
      <c r="C1072" s="62" t="s">
        <v>566</v>
      </c>
      <c r="D1072" s="62"/>
      <c r="E1072" s="85"/>
      <c r="F1072" s="62"/>
      <c r="G1072" s="62"/>
      <c r="H1072" s="62"/>
      <c r="I1072" s="62"/>
      <c r="J1072" s="66"/>
      <c r="K1072" s="67"/>
      <c r="L1072" s="68"/>
      <c r="M1072" s="69"/>
      <c r="N1072" s="70"/>
      <c r="O1072" s="71"/>
      <c r="P1072" s="72">
        <f t="shared" si="76"/>
        <v>0</v>
      </c>
      <c r="Q1072" s="72">
        <f t="shared" si="77"/>
        <v>0</v>
      </c>
      <c r="R1072" s="72">
        <f t="shared" si="78"/>
        <v>0</v>
      </c>
      <c r="S1072" s="72">
        <f t="shared" si="79"/>
        <v>0</v>
      </c>
      <c r="T1072" s="73">
        <v>0.18</v>
      </c>
      <c r="U1072" s="165"/>
      <c r="V1072" s="164">
        <f t="shared" si="81"/>
        <v>0</v>
      </c>
    </row>
    <row r="1073" spans="2:22" s="74" customFormat="1" ht="15">
      <c r="B1073" s="169" t="s">
        <v>1481</v>
      </c>
      <c r="C1073" s="62" t="s">
        <v>567</v>
      </c>
      <c r="D1073" s="62"/>
      <c r="E1073" s="62"/>
      <c r="F1073" s="62" t="s">
        <v>891</v>
      </c>
      <c r="G1073" s="62"/>
      <c r="H1073" s="62" t="s">
        <v>1901</v>
      </c>
      <c r="I1073" s="62"/>
      <c r="J1073" s="66"/>
      <c r="K1073" s="67"/>
      <c r="L1073" s="68"/>
      <c r="M1073" s="69"/>
      <c r="N1073" s="70"/>
      <c r="O1073" s="71"/>
      <c r="P1073" s="72">
        <f t="shared" si="76"/>
        <v>0</v>
      </c>
      <c r="Q1073" s="72">
        <f t="shared" si="77"/>
        <v>0</v>
      </c>
      <c r="R1073" s="72">
        <f t="shared" si="78"/>
        <v>0</v>
      </c>
      <c r="S1073" s="72">
        <f t="shared" si="79"/>
        <v>0</v>
      </c>
      <c r="T1073" s="73">
        <v>0.18</v>
      </c>
      <c r="U1073" s="164"/>
      <c r="V1073" s="164">
        <f t="shared" si="81"/>
        <v>0</v>
      </c>
    </row>
    <row r="1074" spans="2:22" s="74" customFormat="1" ht="28.5">
      <c r="B1074" s="169" t="s">
        <v>1491</v>
      </c>
      <c r="C1074" s="87" t="s">
        <v>569</v>
      </c>
      <c r="D1074" s="62" t="s">
        <v>570</v>
      </c>
      <c r="E1074" s="62" t="s">
        <v>297</v>
      </c>
      <c r="F1074" s="62" t="s">
        <v>891</v>
      </c>
      <c r="G1074" s="62"/>
      <c r="H1074" s="62">
        <v>2</v>
      </c>
      <c r="I1074" s="62" t="s">
        <v>1735</v>
      </c>
      <c r="J1074" s="66">
        <v>32.19</v>
      </c>
      <c r="K1074" s="67"/>
      <c r="L1074" s="68"/>
      <c r="M1074" s="69"/>
      <c r="N1074" s="70"/>
      <c r="O1074" s="71"/>
      <c r="P1074" s="72">
        <f t="shared" si="76"/>
        <v>32.19</v>
      </c>
      <c r="Q1074" s="72">
        <f t="shared" si="77"/>
        <v>64.38</v>
      </c>
      <c r="R1074" s="72">
        <f t="shared" si="78"/>
        <v>35</v>
      </c>
      <c r="S1074" s="72">
        <f t="shared" si="79"/>
        <v>70</v>
      </c>
      <c r="T1074" s="73">
        <v>0.18</v>
      </c>
      <c r="U1074" s="165" t="s">
        <v>288</v>
      </c>
      <c r="V1074" s="164">
        <f t="shared" si="81"/>
        <v>41.3</v>
      </c>
    </row>
    <row r="1075" spans="2:22" s="74" customFormat="1" ht="60">
      <c r="B1075" s="168" t="s">
        <v>1492</v>
      </c>
      <c r="C1075" s="86" t="s">
        <v>1493</v>
      </c>
      <c r="D1075" s="62" t="s">
        <v>1223</v>
      </c>
      <c r="E1075" s="85" t="s">
        <v>1224</v>
      </c>
      <c r="F1075" s="85" t="s">
        <v>891</v>
      </c>
      <c r="G1075" s="85"/>
      <c r="H1075" s="85">
        <v>6</v>
      </c>
      <c r="I1075" s="62" t="s">
        <v>1735</v>
      </c>
      <c r="J1075" s="66">
        <v>10.42</v>
      </c>
      <c r="K1075" s="67"/>
      <c r="L1075" s="68"/>
      <c r="M1075" s="69"/>
      <c r="N1075" s="70"/>
      <c r="O1075" s="71"/>
      <c r="P1075" s="72">
        <f t="shared" si="76"/>
        <v>10.42</v>
      </c>
      <c r="Q1075" s="72">
        <f t="shared" si="77"/>
        <v>62.519999999999996</v>
      </c>
      <c r="R1075" s="72">
        <f t="shared" si="78"/>
        <v>11</v>
      </c>
      <c r="S1075" s="72">
        <f t="shared" si="79"/>
        <v>66</v>
      </c>
      <c r="T1075" s="73">
        <v>0.18</v>
      </c>
      <c r="U1075" s="165" t="s">
        <v>288</v>
      </c>
      <c r="V1075" s="164">
        <f t="shared" si="81"/>
        <v>12.979999999999999</v>
      </c>
    </row>
    <row r="1076" spans="2:22" s="74" customFormat="1" ht="15">
      <c r="B1076" s="169" t="s">
        <v>1494</v>
      </c>
      <c r="C1076" s="62" t="s">
        <v>1226</v>
      </c>
      <c r="D1076" s="62"/>
      <c r="E1076" s="85"/>
      <c r="F1076" s="62" t="s">
        <v>916</v>
      </c>
      <c r="G1076" s="62"/>
      <c r="H1076" s="62" t="s">
        <v>914</v>
      </c>
      <c r="I1076" s="62"/>
      <c r="J1076" s="66"/>
      <c r="K1076" s="67"/>
      <c r="L1076" s="68"/>
      <c r="M1076" s="69"/>
      <c r="N1076" s="70"/>
      <c r="O1076" s="71"/>
      <c r="P1076" s="72">
        <f t="shared" si="76"/>
        <v>0</v>
      </c>
      <c r="Q1076" s="72">
        <f t="shared" si="77"/>
        <v>0</v>
      </c>
      <c r="R1076" s="72">
        <f t="shared" si="78"/>
        <v>0</v>
      </c>
      <c r="S1076" s="72">
        <f t="shared" si="79"/>
        <v>0</v>
      </c>
      <c r="T1076" s="73">
        <v>0.18</v>
      </c>
      <c r="U1076" s="164"/>
      <c r="V1076" s="164">
        <f t="shared" si="81"/>
        <v>0</v>
      </c>
    </row>
    <row r="1077" spans="2:22" s="74" customFormat="1" ht="57">
      <c r="B1077" s="169" t="s">
        <v>1495</v>
      </c>
      <c r="C1077" s="87" t="s">
        <v>1228</v>
      </c>
      <c r="D1077" s="62" t="s">
        <v>1229</v>
      </c>
      <c r="E1077" s="85" t="s">
        <v>1224</v>
      </c>
      <c r="F1077" s="62" t="s">
        <v>891</v>
      </c>
      <c r="G1077" s="62"/>
      <c r="H1077" s="62">
        <v>4</v>
      </c>
      <c r="I1077" s="62" t="s">
        <v>1735</v>
      </c>
      <c r="J1077" s="66">
        <v>189.69</v>
      </c>
      <c r="K1077" s="67"/>
      <c r="L1077" s="68"/>
      <c r="M1077" s="69"/>
      <c r="N1077" s="70"/>
      <c r="O1077" s="71"/>
      <c r="P1077" s="72">
        <f t="shared" si="76"/>
        <v>189.69</v>
      </c>
      <c r="Q1077" s="72">
        <f t="shared" si="77"/>
        <v>758.76</v>
      </c>
      <c r="R1077" s="72">
        <f t="shared" si="78"/>
        <v>209</v>
      </c>
      <c r="S1077" s="72">
        <f t="shared" si="79"/>
        <v>836</v>
      </c>
      <c r="T1077" s="73">
        <v>0.18</v>
      </c>
      <c r="U1077" s="165" t="s">
        <v>289</v>
      </c>
      <c r="V1077" s="164">
        <f t="shared" si="81"/>
        <v>246.61999999999998</v>
      </c>
    </row>
    <row r="1078" spans="2:22" s="74" customFormat="1" ht="57">
      <c r="B1078" s="169" t="s">
        <v>1496</v>
      </c>
      <c r="C1078" s="87" t="s">
        <v>1231</v>
      </c>
      <c r="D1078" s="62" t="s">
        <v>1232</v>
      </c>
      <c r="E1078" s="85" t="s">
        <v>1122</v>
      </c>
      <c r="F1078" s="62" t="s">
        <v>891</v>
      </c>
      <c r="G1078" s="62"/>
      <c r="H1078" s="62">
        <v>4</v>
      </c>
      <c r="I1078" s="62" t="s">
        <v>1744</v>
      </c>
      <c r="J1078" s="66">
        <v>4070</v>
      </c>
      <c r="K1078" s="67"/>
      <c r="L1078" s="68"/>
      <c r="M1078" s="69">
        <v>5500</v>
      </c>
      <c r="N1078" s="70"/>
      <c r="O1078" s="71"/>
      <c r="P1078" s="72">
        <f t="shared" si="76"/>
        <v>4070</v>
      </c>
      <c r="Q1078" s="72">
        <f t="shared" si="77"/>
        <v>16280</v>
      </c>
      <c r="R1078" s="72">
        <f t="shared" si="78"/>
        <v>4662</v>
      </c>
      <c r="S1078" s="72">
        <f t="shared" si="79"/>
        <v>18648</v>
      </c>
      <c r="T1078" s="73">
        <v>0.18</v>
      </c>
      <c r="U1078" s="164" t="s">
        <v>287</v>
      </c>
      <c r="V1078" s="164">
        <f t="shared" si="81"/>
        <v>5501.16</v>
      </c>
    </row>
    <row r="1079" spans="2:22" s="74" customFormat="1" ht="42.75">
      <c r="B1079" s="169" t="s">
        <v>1497</v>
      </c>
      <c r="C1079" s="87" t="s">
        <v>1498</v>
      </c>
      <c r="D1079" s="62" t="s">
        <v>1236</v>
      </c>
      <c r="E1079" s="85" t="s">
        <v>1237</v>
      </c>
      <c r="F1079" s="62" t="s">
        <v>891</v>
      </c>
      <c r="G1079" s="62"/>
      <c r="H1079" s="62">
        <v>20</v>
      </c>
      <c r="I1079" s="62" t="s">
        <v>1735</v>
      </c>
      <c r="J1079" s="66">
        <v>29.99</v>
      </c>
      <c r="K1079" s="67"/>
      <c r="L1079" s="68"/>
      <c r="M1079" s="69"/>
      <c r="N1079" s="70"/>
      <c r="O1079" s="71">
        <v>0.56000000000000005</v>
      </c>
      <c r="P1079" s="72">
        <f t="shared" si="76"/>
        <v>29.99</v>
      </c>
      <c r="Q1079" s="72">
        <f t="shared" si="77"/>
        <v>599.79999999999995</v>
      </c>
      <c r="R1079" s="72">
        <f t="shared" si="78"/>
        <v>38</v>
      </c>
      <c r="S1079" s="72">
        <f t="shared" si="79"/>
        <v>760</v>
      </c>
      <c r="T1079" s="73">
        <v>0.18</v>
      </c>
      <c r="U1079" s="165" t="s">
        <v>288</v>
      </c>
      <c r="V1079" s="164">
        <f t="shared" si="81"/>
        <v>44.839999999999996</v>
      </c>
    </row>
    <row r="1080" spans="2:22" s="74" customFormat="1" ht="42.75">
      <c r="B1080" s="169" t="s">
        <v>1499</v>
      </c>
      <c r="C1080" s="87" t="s">
        <v>1500</v>
      </c>
      <c r="D1080" s="62" t="s">
        <v>804</v>
      </c>
      <c r="E1080" s="85" t="s">
        <v>1237</v>
      </c>
      <c r="F1080" s="62" t="s">
        <v>891</v>
      </c>
      <c r="G1080" s="62"/>
      <c r="H1080" s="62">
        <v>20</v>
      </c>
      <c r="I1080" s="62" t="s">
        <v>1735</v>
      </c>
      <c r="J1080" s="66">
        <v>29.99</v>
      </c>
      <c r="K1080" s="67"/>
      <c r="L1080" s="68"/>
      <c r="M1080" s="69"/>
      <c r="N1080" s="70"/>
      <c r="O1080" s="71">
        <v>0.56000000000000005</v>
      </c>
      <c r="P1080" s="72">
        <f t="shared" si="76"/>
        <v>29.99</v>
      </c>
      <c r="Q1080" s="72">
        <f t="shared" si="77"/>
        <v>599.79999999999995</v>
      </c>
      <c r="R1080" s="72">
        <f t="shared" si="78"/>
        <v>38</v>
      </c>
      <c r="S1080" s="72">
        <f t="shared" si="79"/>
        <v>760</v>
      </c>
      <c r="T1080" s="73">
        <v>0.18</v>
      </c>
      <c r="U1080" s="165" t="s">
        <v>288</v>
      </c>
      <c r="V1080" s="164">
        <f t="shared" si="81"/>
        <v>44.839999999999996</v>
      </c>
    </row>
    <row r="1081" spans="2:22" s="74" customFormat="1" ht="42.75">
      <c r="B1081" s="169" t="s">
        <v>1501</v>
      </c>
      <c r="C1081" s="87" t="s">
        <v>1502</v>
      </c>
      <c r="D1081" s="62" t="s">
        <v>1244</v>
      </c>
      <c r="E1081" s="85" t="s">
        <v>1237</v>
      </c>
      <c r="F1081" s="62" t="s">
        <v>891</v>
      </c>
      <c r="G1081" s="62"/>
      <c r="H1081" s="62">
        <v>20</v>
      </c>
      <c r="I1081" s="62" t="s">
        <v>1735</v>
      </c>
      <c r="J1081" s="66">
        <v>110.17</v>
      </c>
      <c r="K1081" s="67"/>
      <c r="L1081" s="68"/>
      <c r="M1081" s="69"/>
      <c r="N1081" s="70"/>
      <c r="O1081" s="71">
        <v>1.87</v>
      </c>
      <c r="P1081" s="72">
        <f t="shared" si="76"/>
        <v>110.17</v>
      </c>
      <c r="Q1081" s="72">
        <f t="shared" si="77"/>
        <v>2203.4</v>
      </c>
      <c r="R1081" s="72">
        <f t="shared" si="78"/>
        <v>124</v>
      </c>
      <c r="S1081" s="72">
        <f t="shared" si="79"/>
        <v>2480</v>
      </c>
      <c r="T1081" s="73">
        <v>0.18</v>
      </c>
      <c r="U1081" s="165" t="s">
        <v>288</v>
      </c>
      <c r="V1081" s="164">
        <f t="shared" si="81"/>
        <v>146.32</v>
      </c>
    </row>
    <row r="1082" spans="2:22" s="74" customFormat="1" ht="30">
      <c r="B1082" s="169" t="s">
        <v>1503</v>
      </c>
      <c r="C1082" s="87" t="s">
        <v>1246</v>
      </c>
      <c r="D1082" s="62" t="s">
        <v>1247</v>
      </c>
      <c r="E1082" s="85" t="s">
        <v>1237</v>
      </c>
      <c r="F1082" s="62" t="s">
        <v>891</v>
      </c>
      <c r="G1082" s="62"/>
      <c r="H1082" s="62">
        <v>4</v>
      </c>
      <c r="I1082" s="62" t="s">
        <v>1735</v>
      </c>
      <c r="J1082" s="66">
        <v>22.39</v>
      </c>
      <c r="K1082" s="67"/>
      <c r="L1082" s="68"/>
      <c r="M1082" s="69"/>
      <c r="N1082" s="70"/>
      <c r="O1082" s="71">
        <v>0.38</v>
      </c>
      <c r="P1082" s="72">
        <f t="shared" si="76"/>
        <v>22.39</v>
      </c>
      <c r="Q1082" s="72">
        <f t="shared" si="77"/>
        <v>89.56</v>
      </c>
      <c r="R1082" s="72">
        <f t="shared" si="78"/>
        <v>26</v>
      </c>
      <c r="S1082" s="72">
        <f t="shared" si="79"/>
        <v>104</v>
      </c>
      <c r="T1082" s="73">
        <v>0.18</v>
      </c>
      <c r="U1082" s="165" t="s">
        <v>288</v>
      </c>
      <c r="V1082" s="164">
        <f t="shared" si="81"/>
        <v>30.68</v>
      </c>
    </row>
    <row r="1083" spans="2:22" s="74" customFormat="1" ht="30">
      <c r="B1083" s="169" t="s">
        <v>1504</v>
      </c>
      <c r="C1083" s="87" t="s">
        <v>1250</v>
      </c>
      <c r="D1083" s="62" t="s">
        <v>1251</v>
      </c>
      <c r="E1083" s="85" t="s">
        <v>1237</v>
      </c>
      <c r="F1083" s="62" t="s">
        <v>891</v>
      </c>
      <c r="G1083" s="62"/>
      <c r="H1083" s="62">
        <v>4</v>
      </c>
      <c r="I1083" s="62" t="s">
        <v>1735</v>
      </c>
      <c r="J1083" s="66">
        <v>30.05</v>
      </c>
      <c r="K1083" s="67"/>
      <c r="L1083" s="68"/>
      <c r="M1083" s="69"/>
      <c r="N1083" s="70"/>
      <c r="O1083" s="71">
        <v>0.51</v>
      </c>
      <c r="P1083" s="72">
        <f t="shared" si="76"/>
        <v>30.05</v>
      </c>
      <c r="Q1083" s="72">
        <f t="shared" si="77"/>
        <v>120.2</v>
      </c>
      <c r="R1083" s="72">
        <f t="shared" si="78"/>
        <v>34</v>
      </c>
      <c r="S1083" s="72">
        <f t="shared" si="79"/>
        <v>136</v>
      </c>
      <c r="T1083" s="73">
        <v>0.18</v>
      </c>
      <c r="U1083" s="165" t="s">
        <v>288</v>
      </c>
      <c r="V1083" s="164">
        <f t="shared" si="81"/>
        <v>40.119999999999997</v>
      </c>
    </row>
    <row r="1084" spans="2:22" s="74" customFormat="1" ht="30">
      <c r="B1084" s="169" t="s">
        <v>1505</v>
      </c>
      <c r="C1084" s="86" t="s">
        <v>1253</v>
      </c>
      <c r="D1084" s="85" t="s">
        <v>1254</v>
      </c>
      <c r="E1084" s="85" t="s">
        <v>1237</v>
      </c>
      <c r="F1084" s="62" t="s">
        <v>891</v>
      </c>
      <c r="G1084" s="62"/>
      <c r="H1084" s="62">
        <v>12</v>
      </c>
      <c r="I1084" s="62" t="s">
        <v>1735</v>
      </c>
      <c r="J1084" s="66">
        <v>61.27</v>
      </c>
      <c r="K1084" s="67"/>
      <c r="L1084" s="68"/>
      <c r="M1084" s="69"/>
      <c r="N1084" s="70"/>
      <c r="O1084" s="71">
        <v>1.04</v>
      </c>
      <c r="P1084" s="72">
        <f t="shared" si="76"/>
        <v>61.27</v>
      </c>
      <c r="Q1084" s="72">
        <f t="shared" si="77"/>
        <v>735.24</v>
      </c>
      <c r="R1084" s="72">
        <f t="shared" si="78"/>
        <v>69</v>
      </c>
      <c r="S1084" s="72">
        <f t="shared" si="79"/>
        <v>828</v>
      </c>
      <c r="T1084" s="73">
        <v>0.18</v>
      </c>
      <c r="U1084" s="165" t="s">
        <v>288</v>
      </c>
      <c r="V1084" s="164">
        <f t="shared" si="81"/>
        <v>81.42</v>
      </c>
    </row>
    <row r="1085" spans="2:22" s="74" customFormat="1" ht="30">
      <c r="B1085" s="169" t="s">
        <v>1506</v>
      </c>
      <c r="C1085" s="86" t="s">
        <v>1256</v>
      </c>
      <c r="D1085" s="85" t="s">
        <v>1257</v>
      </c>
      <c r="E1085" s="85" t="s">
        <v>1237</v>
      </c>
      <c r="F1085" s="62" t="s">
        <v>891</v>
      </c>
      <c r="G1085" s="62"/>
      <c r="H1085" s="62">
        <v>8</v>
      </c>
      <c r="I1085" s="62" t="s">
        <v>1735</v>
      </c>
      <c r="J1085" s="66">
        <v>95.4</v>
      </c>
      <c r="K1085" s="67"/>
      <c r="L1085" s="68"/>
      <c r="M1085" s="69"/>
      <c r="N1085" s="70"/>
      <c r="O1085" s="71">
        <v>1.37</v>
      </c>
      <c r="P1085" s="72">
        <f t="shared" si="76"/>
        <v>95.4</v>
      </c>
      <c r="Q1085" s="72">
        <f t="shared" si="77"/>
        <v>763.2</v>
      </c>
      <c r="R1085" s="72">
        <f t="shared" si="78"/>
        <v>91</v>
      </c>
      <c r="S1085" s="72">
        <f t="shared" si="79"/>
        <v>728</v>
      </c>
      <c r="T1085" s="73">
        <v>0.18</v>
      </c>
      <c r="U1085" s="165" t="s">
        <v>288</v>
      </c>
      <c r="V1085" s="164">
        <f t="shared" si="81"/>
        <v>107.38</v>
      </c>
    </row>
    <row r="1086" spans="2:22" s="74" customFormat="1" ht="30">
      <c r="B1086" s="169" t="s">
        <v>1507</v>
      </c>
      <c r="C1086" s="86" t="s">
        <v>1259</v>
      </c>
      <c r="D1086" s="85" t="s">
        <v>1260</v>
      </c>
      <c r="E1086" s="85" t="s">
        <v>1261</v>
      </c>
      <c r="F1086" s="62" t="s">
        <v>891</v>
      </c>
      <c r="G1086" s="62"/>
      <c r="H1086" s="62" t="s">
        <v>1854</v>
      </c>
      <c r="I1086" s="62" t="s">
        <v>907</v>
      </c>
      <c r="J1086" s="66">
        <f>M1086*0.743</f>
        <v>1742.6099099999999</v>
      </c>
      <c r="K1086" s="67"/>
      <c r="L1086" s="68"/>
      <c r="M1086" s="69">
        <v>2345.37</v>
      </c>
      <c r="N1086" s="70"/>
      <c r="O1086" s="71"/>
      <c r="P1086" s="72">
        <f t="shared" si="76"/>
        <v>1742.6099099999999</v>
      </c>
      <c r="Q1086" s="72">
        <f t="shared" si="77"/>
        <v>5227.8297299999995</v>
      </c>
      <c r="R1086" s="72">
        <f t="shared" si="78"/>
        <v>1988</v>
      </c>
      <c r="S1086" s="72">
        <f t="shared" si="79"/>
        <v>5964</v>
      </c>
      <c r="T1086" s="73">
        <v>0.18</v>
      </c>
      <c r="U1086" s="165" t="s">
        <v>289</v>
      </c>
      <c r="V1086" s="164">
        <f t="shared" si="81"/>
        <v>2345.8399999999997</v>
      </c>
    </row>
    <row r="1087" spans="2:22" s="74" customFormat="1" ht="15">
      <c r="B1087" s="169"/>
      <c r="C1087" s="62" t="s">
        <v>1868</v>
      </c>
      <c r="D1087" s="62"/>
      <c r="E1087" s="85"/>
      <c r="F1087" s="62"/>
      <c r="G1087" s="62"/>
      <c r="H1087" s="62"/>
      <c r="I1087" s="62"/>
      <c r="J1087" s="66"/>
      <c r="K1087" s="67"/>
      <c r="L1087" s="68"/>
      <c r="M1087" s="69"/>
      <c r="N1087" s="70"/>
      <c r="O1087" s="71"/>
      <c r="P1087" s="72">
        <f t="shared" si="76"/>
        <v>0</v>
      </c>
      <c r="Q1087" s="72">
        <f t="shared" si="77"/>
        <v>0</v>
      </c>
      <c r="R1087" s="72">
        <f t="shared" si="78"/>
        <v>0</v>
      </c>
      <c r="S1087" s="72">
        <f t="shared" si="79"/>
        <v>0</v>
      </c>
      <c r="T1087" s="73">
        <v>0.18</v>
      </c>
      <c r="U1087" s="164"/>
      <c r="V1087" s="164">
        <f t="shared" ref="V1087:V1092" si="82">R1087*1.18</f>
        <v>0</v>
      </c>
    </row>
    <row r="1088" spans="2:22" s="74" customFormat="1" ht="57">
      <c r="B1088" s="169" t="s">
        <v>1481</v>
      </c>
      <c r="C1088" s="87" t="s">
        <v>1508</v>
      </c>
      <c r="D1088" s="62" t="s">
        <v>1263</v>
      </c>
      <c r="E1088" s="85" t="s">
        <v>343</v>
      </c>
      <c r="F1088" s="62" t="s">
        <v>1359</v>
      </c>
      <c r="G1088" s="62"/>
      <c r="H1088" s="62" t="s">
        <v>1299</v>
      </c>
      <c r="I1088" s="62" t="s">
        <v>1735</v>
      </c>
      <c r="J1088" s="66">
        <v>62340</v>
      </c>
      <c r="K1088" s="67"/>
      <c r="L1088" s="68"/>
      <c r="M1088" s="69"/>
      <c r="N1088" s="70"/>
      <c r="O1088" s="71"/>
      <c r="P1088" s="72">
        <f t="shared" si="76"/>
        <v>62340</v>
      </c>
      <c r="Q1088" s="72">
        <f t="shared" si="77"/>
        <v>9351</v>
      </c>
      <c r="R1088" s="72">
        <f t="shared" si="78"/>
        <v>68680</v>
      </c>
      <c r="S1088" s="72">
        <f t="shared" si="79"/>
        <v>10302</v>
      </c>
      <c r="T1088" s="73">
        <v>0.18</v>
      </c>
      <c r="U1088" s="165" t="s">
        <v>289</v>
      </c>
      <c r="V1088" s="164">
        <f t="shared" si="82"/>
        <v>81042.399999999994</v>
      </c>
    </row>
    <row r="1089" spans="2:23" s="74" customFormat="1" ht="57">
      <c r="B1089" s="169" t="s">
        <v>1494</v>
      </c>
      <c r="C1089" s="87" t="s">
        <v>1509</v>
      </c>
      <c r="D1089" s="62" t="s">
        <v>1267</v>
      </c>
      <c r="E1089" s="85" t="s">
        <v>343</v>
      </c>
      <c r="F1089" s="62" t="s">
        <v>1359</v>
      </c>
      <c r="G1089" s="62"/>
      <c r="H1089" s="62" t="s">
        <v>1300</v>
      </c>
      <c r="I1089" s="62" t="s">
        <v>1735</v>
      </c>
      <c r="J1089" s="66">
        <v>85260</v>
      </c>
      <c r="K1089" s="67"/>
      <c r="L1089" s="68"/>
      <c r="M1089" s="69"/>
      <c r="N1089" s="70"/>
      <c r="O1089" s="71"/>
      <c r="P1089" s="72">
        <f t="shared" si="76"/>
        <v>85260</v>
      </c>
      <c r="Q1089" s="72">
        <f t="shared" si="77"/>
        <v>20888.7</v>
      </c>
      <c r="R1089" s="72">
        <f t="shared" si="78"/>
        <v>93931</v>
      </c>
      <c r="S1089" s="72">
        <f t="shared" si="79"/>
        <v>23013.095000000001</v>
      </c>
      <c r="T1089" s="73">
        <v>0.18</v>
      </c>
      <c r="U1089" s="165" t="s">
        <v>289</v>
      </c>
      <c r="V1089" s="164">
        <f t="shared" si="82"/>
        <v>110838.57999999999</v>
      </c>
      <c r="W1089" s="74">
        <v>551</v>
      </c>
    </row>
    <row r="1090" spans="2:23" s="74" customFormat="1" ht="57">
      <c r="B1090" s="169" t="s">
        <v>1507</v>
      </c>
      <c r="C1090" s="87" t="s">
        <v>1511</v>
      </c>
      <c r="D1090" s="62" t="s">
        <v>1275</v>
      </c>
      <c r="E1090" s="85" t="s">
        <v>343</v>
      </c>
      <c r="F1090" s="62" t="s">
        <v>1359</v>
      </c>
      <c r="G1090" s="62"/>
      <c r="H1090" s="62" t="s">
        <v>1288</v>
      </c>
      <c r="I1090" s="62" t="s">
        <v>1735</v>
      </c>
      <c r="J1090" s="66">
        <v>37190</v>
      </c>
      <c r="K1090" s="67"/>
      <c r="L1090" s="68"/>
      <c r="M1090" s="69"/>
      <c r="N1090" s="70"/>
      <c r="O1090" s="71"/>
      <c r="P1090" s="72">
        <f t="shared" si="76"/>
        <v>37190</v>
      </c>
      <c r="Q1090" s="72">
        <f t="shared" si="77"/>
        <v>743.80000000000007</v>
      </c>
      <c r="R1090" s="72">
        <f t="shared" si="78"/>
        <v>40972</v>
      </c>
      <c r="S1090" s="72">
        <f t="shared" si="79"/>
        <v>819.44</v>
      </c>
      <c r="T1090" s="73">
        <v>0.18</v>
      </c>
      <c r="U1090" s="165" t="s">
        <v>288</v>
      </c>
      <c r="V1090" s="164">
        <f t="shared" si="82"/>
        <v>48346.96</v>
      </c>
    </row>
    <row r="1091" spans="2:23" s="74" customFormat="1" ht="15">
      <c r="B1091" s="169"/>
      <c r="C1091" s="62" t="s">
        <v>1278</v>
      </c>
      <c r="D1091" s="62"/>
      <c r="E1091" s="85"/>
      <c r="F1091" s="62"/>
      <c r="G1091" s="62"/>
      <c r="H1091" s="62"/>
      <c r="I1091" s="62"/>
      <c r="J1091" s="66"/>
      <c r="K1091" s="67"/>
      <c r="L1091" s="68"/>
      <c r="M1091" s="69"/>
      <c r="N1091" s="70"/>
      <c r="O1091" s="71"/>
      <c r="P1091" s="72">
        <f t="shared" si="76"/>
        <v>0</v>
      </c>
      <c r="Q1091" s="72">
        <f t="shared" si="77"/>
        <v>0</v>
      </c>
      <c r="R1091" s="72">
        <f t="shared" si="78"/>
        <v>0</v>
      </c>
      <c r="S1091" s="72">
        <f t="shared" si="79"/>
        <v>0</v>
      </c>
      <c r="T1091" s="73">
        <v>0.18</v>
      </c>
      <c r="U1091" s="165"/>
      <c r="V1091" s="164">
        <f t="shared" si="82"/>
        <v>0</v>
      </c>
    </row>
    <row r="1092" spans="2:23" s="74" customFormat="1" ht="42.75">
      <c r="B1092" s="169" t="s">
        <v>1481</v>
      </c>
      <c r="C1092" s="87" t="s">
        <v>1279</v>
      </c>
      <c r="D1092" s="62" t="s">
        <v>1280</v>
      </c>
      <c r="E1092" s="85" t="s">
        <v>1224</v>
      </c>
      <c r="F1092" s="62" t="s">
        <v>891</v>
      </c>
      <c r="G1092" s="62"/>
      <c r="H1092" s="62" t="s">
        <v>1974</v>
      </c>
      <c r="I1092" s="62" t="s">
        <v>1735</v>
      </c>
      <c r="J1092" s="66">
        <v>1.45</v>
      </c>
      <c r="K1092" s="67"/>
      <c r="L1092" s="68"/>
      <c r="M1092" s="69"/>
      <c r="N1092" s="70"/>
      <c r="O1092" s="71"/>
      <c r="P1092" s="72">
        <f t="shared" si="76"/>
        <v>1.45</v>
      </c>
      <c r="Q1092" s="72">
        <f t="shared" si="77"/>
        <v>116</v>
      </c>
      <c r="R1092" s="72">
        <f t="shared" si="78"/>
        <v>2</v>
      </c>
      <c r="S1092" s="72">
        <f t="shared" si="79"/>
        <v>160</v>
      </c>
      <c r="T1092" s="73">
        <v>0.18</v>
      </c>
      <c r="U1092" s="165" t="s">
        <v>288</v>
      </c>
      <c r="V1092" s="164">
        <f t="shared" si="82"/>
        <v>2.36</v>
      </c>
    </row>
    <row r="1093" spans="2:23" s="74" customFormat="1" ht="28.5">
      <c r="B1093" s="169" t="s">
        <v>1494</v>
      </c>
      <c r="C1093" s="87" t="s">
        <v>1281</v>
      </c>
      <c r="D1093" s="62" t="s">
        <v>390</v>
      </c>
      <c r="E1093" s="62" t="s">
        <v>1224</v>
      </c>
      <c r="F1093" s="62" t="s">
        <v>912</v>
      </c>
      <c r="G1093" s="62"/>
      <c r="H1093" s="62">
        <v>2</v>
      </c>
      <c r="I1093" s="62" t="s">
        <v>1735</v>
      </c>
      <c r="J1093" s="66">
        <v>54.03</v>
      </c>
      <c r="K1093" s="67"/>
      <c r="L1093" s="68"/>
      <c r="M1093" s="69"/>
      <c r="N1093" s="70"/>
      <c r="O1093" s="71"/>
      <c r="P1093" s="72">
        <f t="shared" ref="P1093:P1156" si="83">J1093+K1093*$K$2+L1093*$L$2</f>
        <v>54.03</v>
      </c>
      <c r="Q1093" s="72">
        <f t="shared" ref="Q1093:Q1156" si="84">P1093*H1093</f>
        <v>108.06</v>
      </c>
      <c r="R1093" s="72">
        <f t="shared" ref="R1093:R1156" si="85">IF((M1093+N1093+O1093)=0,ROUND((J1093+K1093*$K$2+L1093*$L$2)*$M$2/(1+T1093),0),ROUNDUP((M1093+N1093*$K$2+O1093*$L$2)/(1+T1093),0))</f>
        <v>60</v>
      </c>
      <c r="S1093" s="72">
        <f t="shared" ref="S1093:S1156" si="86">R1093*H1093</f>
        <v>120</v>
      </c>
      <c r="T1093" s="73">
        <v>0.18</v>
      </c>
      <c r="U1093" s="165" t="s">
        <v>288</v>
      </c>
      <c r="V1093" s="164">
        <f t="shared" ref="V1093:V1109" si="87">R1093*1.18</f>
        <v>70.8</v>
      </c>
    </row>
    <row r="1094" spans="2:23" s="74" customFormat="1" ht="28.5">
      <c r="B1094" s="169" t="s">
        <v>1507</v>
      </c>
      <c r="C1094" s="87" t="s">
        <v>1512</v>
      </c>
      <c r="D1094" s="62" t="s">
        <v>1283</v>
      </c>
      <c r="E1094" s="62" t="s">
        <v>1284</v>
      </c>
      <c r="F1094" s="62" t="s">
        <v>891</v>
      </c>
      <c r="G1094" s="62"/>
      <c r="H1094" s="62" t="s">
        <v>1901</v>
      </c>
      <c r="I1094" s="62" t="s">
        <v>1735</v>
      </c>
      <c r="J1094" s="66">
        <v>6.19</v>
      </c>
      <c r="K1094" s="67"/>
      <c r="L1094" s="68"/>
      <c r="M1094" s="69"/>
      <c r="N1094" s="70"/>
      <c r="O1094" s="71"/>
      <c r="P1094" s="72">
        <f t="shared" si="83"/>
        <v>6.19</v>
      </c>
      <c r="Q1094" s="72">
        <f t="shared" si="84"/>
        <v>12.38</v>
      </c>
      <c r="R1094" s="72">
        <f t="shared" si="85"/>
        <v>7</v>
      </c>
      <c r="S1094" s="72">
        <f t="shared" si="86"/>
        <v>14</v>
      </c>
      <c r="T1094" s="73">
        <v>0.18</v>
      </c>
      <c r="U1094" s="165" t="s">
        <v>288</v>
      </c>
      <c r="V1094" s="164">
        <f t="shared" si="87"/>
        <v>8.26</v>
      </c>
    </row>
    <row r="1095" spans="2:23" s="74" customFormat="1" ht="42.75">
      <c r="B1095" s="169"/>
      <c r="C1095" s="62" t="s">
        <v>1439</v>
      </c>
      <c r="D1095" s="62"/>
      <c r="E1095" s="62"/>
      <c r="F1095" s="62"/>
      <c r="G1095" s="62"/>
      <c r="H1095" s="62"/>
      <c r="I1095" s="62"/>
      <c r="J1095" s="66"/>
      <c r="K1095" s="67"/>
      <c r="L1095" s="68"/>
      <c r="M1095" s="69"/>
      <c r="N1095" s="70"/>
      <c r="O1095" s="71"/>
      <c r="P1095" s="72">
        <f t="shared" si="83"/>
        <v>0</v>
      </c>
      <c r="Q1095" s="72">
        <f t="shared" si="84"/>
        <v>0</v>
      </c>
      <c r="R1095" s="72">
        <f t="shared" si="85"/>
        <v>0</v>
      </c>
      <c r="S1095" s="72">
        <f t="shared" si="86"/>
        <v>0</v>
      </c>
      <c r="T1095" s="73">
        <v>0.18</v>
      </c>
      <c r="U1095" s="164"/>
      <c r="V1095" s="164">
        <f t="shared" si="87"/>
        <v>0</v>
      </c>
    </row>
    <row r="1096" spans="2:23" s="74" customFormat="1" ht="15">
      <c r="B1096" s="169"/>
      <c r="C1096" s="62" t="s">
        <v>1303</v>
      </c>
      <c r="D1096" s="62"/>
      <c r="E1096" s="85"/>
      <c r="F1096" s="62"/>
      <c r="G1096" s="62"/>
      <c r="H1096" s="62"/>
      <c r="I1096" s="62"/>
      <c r="J1096" s="66"/>
      <c r="K1096" s="67"/>
      <c r="L1096" s="68"/>
      <c r="M1096" s="69"/>
      <c r="N1096" s="70"/>
      <c r="O1096" s="71"/>
      <c r="P1096" s="72">
        <f t="shared" si="83"/>
        <v>0</v>
      </c>
      <c r="Q1096" s="72">
        <f t="shared" si="84"/>
        <v>0</v>
      </c>
      <c r="R1096" s="72">
        <f t="shared" si="85"/>
        <v>0</v>
      </c>
      <c r="S1096" s="72">
        <f t="shared" si="86"/>
        <v>0</v>
      </c>
      <c r="T1096" s="73">
        <v>0.18</v>
      </c>
      <c r="U1096" s="164"/>
      <c r="V1096" s="164">
        <f t="shared" si="87"/>
        <v>0</v>
      </c>
    </row>
    <row r="1097" spans="2:23" s="74" customFormat="1" ht="15">
      <c r="B1097" s="169"/>
      <c r="C1097" s="62" t="s">
        <v>777</v>
      </c>
      <c r="D1097" s="62"/>
      <c r="E1097" s="85"/>
      <c r="F1097" s="62"/>
      <c r="G1097" s="62"/>
      <c r="H1097" s="62"/>
      <c r="I1097" s="62"/>
      <c r="J1097" s="66"/>
      <c r="K1097" s="67"/>
      <c r="L1097" s="68"/>
      <c r="M1097" s="69"/>
      <c r="N1097" s="70"/>
      <c r="O1097" s="71"/>
      <c r="P1097" s="72">
        <f t="shared" si="83"/>
        <v>0</v>
      </c>
      <c r="Q1097" s="72">
        <f t="shared" si="84"/>
        <v>0</v>
      </c>
      <c r="R1097" s="72">
        <f t="shared" si="85"/>
        <v>0</v>
      </c>
      <c r="S1097" s="72">
        <f t="shared" si="86"/>
        <v>0</v>
      </c>
      <c r="T1097" s="73">
        <v>0.18</v>
      </c>
      <c r="U1097" s="164"/>
      <c r="V1097" s="164">
        <f t="shared" si="87"/>
        <v>0</v>
      </c>
    </row>
    <row r="1098" spans="2:23" s="74" customFormat="1" ht="114">
      <c r="B1098" s="169" t="s">
        <v>1481</v>
      </c>
      <c r="C1098" s="87" t="s">
        <v>1305</v>
      </c>
      <c r="D1098" s="62" t="s">
        <v>1306</v>
      </c>
      <c r="E1098" s="85" t="s">
        <v>572</v>
      </c>
      <c r="F1098" s="62" t="s">
        <v>891</v>
      </c>
      <c r="G1098" s="62"/>
      <c r="H1098" s="62" t="s">
        <v>1912</v>
      </c>
      <c r="I1098" s="62" t="s">
        <v>1744</v>
      </c>
      <c r="J1098" s="66">
        <v>15741</v>
      </c>
      <c r="K1098" s="67"/>
      <c r="L1098" s="68"/>
      <c r="M1098" s="69">
        <v>20988</v>
      </c>
      <c r="N1098" s="70"/>
      <c r="O1098" s="71"/>
      <c r="P1098" s="72">
        <f t="shared" si="83"/>
        <v>15741</v>
      </c>
      <c r="Q1098" s="72">
        <f t="shared" si="84"/>
        <v>110187</v>
      </c>
      <c r="R1098" s="72">
        <f t="shared" si="85"/>
        <v>17787</v>
      </c>
      <c r="S1098" s="72">
        <f t="shared" si="86"/>
        <v>124509</v>
      </c>
      <c r="T1098" s="73">
        <v>0.18</v>
      </c>
      <c r="U1098" s="165" t="s">
        <v>290</v>
      </c>
      <c r="V1098" s="164">
        <f t="shared" si="87"/>
        <v>20988.66</v>
      </c>
    </row>
    <row r="1099" spans="2:23" s="74" customFormat="1" ht="128.25">
      <c r="B1099" s="169" t="s">
        <v>1494</v>
      </c>
      <c r="C1099" s="87" t="s">
        <v>1308</v>
      </c>
      <c r="D1099" s="62" t="s">
        <v>1309</v>
      </c>
      <c r="E1099" s="85" t="s">
        <v>572</v>
      </c>
      <c r="F1099" s="62" t="s">
        <v>891</v>
      </c>
      <c r="G1099" s="62"/>
      <c r="H1099" s="62" t="s">
        <v>1930</v>
      </c>
      <c r="I1099" s="62" t="s">
        <v>1744</v>
      </c>
      <c r="J1099" s="66">
        <v>23532</v>
      </c>
      <c r="K1099" s="67"/>
      <c r="L1099" s="68"/>
      <c r="M1099" s="69">
        <v>31376</v>
      </c>
      <c r="N1099" s="70"/>
      <c r="O1099" s="71"/>
      <c r="P1099" s="72">
        <f t="shared" si="83"/>
        <v>23532</v>
      </c>
      <c r="Q1099" s="72">
        <f t="shared" si="84"/>
        <v>117660</v>
      </c>
      <c r="R1099" s="72">
        <f t="shared" si="85"/>
        <v>26590</v>
      </c>
      <c r="S1099" s="72">
        <f t="shared" si="86"/>
        <v>132950</v>
      </c>
      <c r="T1099" s="73">
        <v>0.18</v>
      </c>
      <c r="U1099" s="165" t="s">
        <v>290</v>
      </c>
      <c r="V1099" s="164">
        <f t="shared" si="87"/>
        <v>31376.199999999997</v>
      </c>
    </row>
    <row r="1100" spans="2:23" s="74" customFormat="1" ht="15">
      <c r="B1100" s="169"/>
      <c r="C1100" s="62" t="s">
        <v>1310</v>
      </c>
      <c r="D1100" s="62"/>
      <c r="E1100" s="85"/>
      <c r="F1100" s="62"/>
      <c r="G1100" s="62"/>
      <c r="H1100" s="62"/>
      <c r="I1100" s="62"/>
      <c r="J1100" s="66"/>
      <c r="K1100" s="67"/>
      <c r="L1100" s="68"/>
      <c r="M1100" s="69"/>
      <c r="N1100" s="70"/>
      <c r="O1100" s="71"/>
      <c r="P1100" s="72">
        <f t="shared" si="83"/>
        <v>0</v>
      </c>
      <c r="Q1100" s="72">
        <f t="shared" si="84"/>
        <v>0</v>
      </c>
      <c r="R1100" s="72">
        <f t="shared" si="85"/>
        <v>0</v>
      </c>
      <c r="S1100" s="72">
        <f t="shared" si="86"/>
        <v>0</v>
      </c>
      <c r="T1100" s="73">
        <v>0.18</v>
      </c>
      <c r="U1100" s="165"/>
      <c r="V1100" s="164">
        <f t="shared" si="87"/>
        <v>0</v>
      </c>
    </row>
    <row r="1101" spans="2:23" s="74" customFormat="1" ht="15">
      <c r="B1101" s="169"/>
      <c r="C1101" s="62" t="s">
        <v>777</v>
      </c>
      <c r="D1101" s="62"/>
      <c r="E1101" s="85"/>
      <c r="F1101" s="62"/>
      <c r="G1101" s="62"/>
      <c r="H1101" s="62"/>
      <c r="I1101" s="62"/>
      <c r="J1101" s="66"/>
      <c r="K1101" s="67"/>
      <c r="L1101" s="68"/>
      <c r="M1101" s="69"/>
      <c r="N1101" s="70"/>
      <c r="O1101" s="71"/>
      <c r="P1101" s="72">
        <f t="shared" si="83"/>
        <v>0</v>
      </c>
      <c r="Q1101" s="72">
        <f t="shared" si="84"/>
        <v>0</v>
      </c>
      <c r="R1101" s="72">
        <f t="shared" si="85"/>
        <v>0</v>
      </c>
      <c r="S1101" s="72">
        <f t="shared" si="86"/>
        <v>0</v>
      </c>
      <c r="T1101" s="73">
        <v>0.18</v>
      </c>
      <c r="U1101" s="165"/>
      <c r="V1101" s="164">
        <f t="shared" si="87"/>
        <v>0</v>
      </c>
    </row>
    <row r="1102" spans="2:23" s="74" customFormat="1" ht="114">
      <c r="B1102" s="169" t="s">
        <v>1507</v>
      </c>
      <c r="C1102" s="87" t="s">
        <v>1305</v>
      </c>
      <c r="D1102" s="62" t="s">
        <v>1306</v>
      </c>
      <c r="E1102" s="85" t="s">
        <v>572</v>
      </c>
      <c r="F1102" s="62" t="s">
        <v>891</v>
      </c>
      <c r="G1102" s="62"/>
      <c r="H1102" s="62" t="s">
        <v>1988</v>
      </c>
      <c r="I1102" s="62" t="s">
        <v>1744</v>
      </c>
      <c r="J1102" s="66">
        <v>15741</v>
      </c>
      <c r="K1102" s="67"/>
      <c r="L1102" s="68"/>
      <c r="M1102" s="69">
        <v>20988</v>
      </c>
      <c r="N1102" s="70"/>
      <c r="O1102" s="71"/>
      <c r="P1102" s="72">
        <f t="shared" si="83"/>
        <v>15741</v>
      </c>
      <c r="Q1102" s="72">
        <f t="shared" si="84"/>
        <v>94446</v>
      </c>
      <c r="R1102" s="72">
        <f t="shared" si="85"/>
        <v>17787</v>
      </c>
      <c r="S1102" s="72">
        <f t="shared" si="86"/>
        <v>106722</v>
      </c>
      <c r="T1102" s="73">
        <v>0.18</v>
      </c>
      <c r="U1102" s="165" t="s">
        <v>290</v>
      </c>
      <c r="V1102" s="164">
        <f t="shared" si="87"/>
        <v>20988.66</v>
      </c>
    </row>
    <row r="1103" spans="2:23" s="74" customFormat="1" ht="150">
      <c r="B1103" s="169" t="s">
        <v>1510</v>
      </c>
      <c r="C1103" s="86" t="s">
        <v>1308</v>
      </c>
      <c r="D1103" s="85" t="s">
        <v>1309</v>
      </c>
      <c r="E1103" s="85" t="s">
        <v>572</v>
      </c>
      <c r="F1103" s="62" t="s">
        <v>891</v>
      </c>
      <c r="G1103" s="62"/>
      <c r="H1103" s="62" t="s">
        <v>1988</v>
      </c>
      <c r="I1103" s="62" t="s">
        <v>1744</v>
      </c>
      <c r="J1103" s="66">
        <v>23532</v>
      </c>
      <c r="K1103" s="67"/>
      <c r="L1103" s="68"/>
      <c r="M1103" s="69">
        <v>31376</v>
      </c>
      <c r="N1103" s="70"/>
      <c r="O1103" s="71"/>
      <c r="P1103" s="72">
        <f t="shared" si="83"/>
        <v>23532</v>
      </c>
      <c r="Q1103" s="72">
        <f t="shared" si="84"/>
        <v>141192</v>
      </c>
      <c r="R1103" s="72">
        <f t="shared" si="85"/>
        <v>26590</v>
      </c>
      <c r="S1103" s="72">
        <f t="shared" si="86"/>
        <v>159540</v>
      </c>
      <c r="T1103" s="73">
        <v>0.18</v>
      </c>
      <c r="U1103" s="165" t="s">
        <v>290</v>
      </c>
      <c r="V1103" s="164">
        <f t="shared" si="87"/>
        <v>31376.199999999997</v>
      </c>
    </row>
    <row r="1104" spans="2:23" s="74" customFormat="1" ht="150">
      <c r="B1104" s="169" t="s">
        <v>1519</v>
      </c>
      <c r="C1104" s="86" t="s">
        <v>1314</v>
      </c>
      <c r="D1104" s="85" t="s">
        <v>1315</v>
      </c>
      <c r="E1104" s="85" t="s">
        <v>572</v>
      </c>
      <c r="F1104" s="62" t="s">
        <v>891</v>
      </c>
      <c r="G1104" s="62"/>
      <c r="H1104" s="62" t="s">
        <v>1862</v>
      </c>
      <c r="I1104" s="62" t="s">
        <v>1744</v>
      </c>
      <c r="J1104" s="66">
        <v>28063.5</v>
      </c>
      <c r="K1104" s="67"/>
      <c r="L1104" s="68"/>
      <c r="M1104" s="69">
        <v>37418</v>
      </c>
      <c r="N1104" s="70"/>
      <c r="O1104" s="71"/>
      <c r="P1104" s="72">
        <f t="shared" si="83"/>
        <v>28063.5</v>
      </c>
      <c r="Q1104" s="72">
        <f t="shared" si="84"/>
        <v>28063.5</v>
      </c>
      <c r="R1104" s="72">
        <f t="shared" si="85"/>
        <v>31711</v>
      </c>
      <c r="S1104" s="72">
        <f t="shared" si="86"/>
        <v>31711</v>
      </c>
      <c r="T1104" s="73">
        <v>0.18</v>
      </c>
      <c r="U1104" s="165" t="s">
        <v>286</v>
      </c>
      <c r="V1104" s="164">
        <f t="shared" si="87"/>
        <v>37418.979999999996</v>
      </c>
    </row>
    <row r="1105" spans="2:23" s="74" customFormat="1" ht="15">
      <c r="B1105" s="169"/>
      <c r="C1105" s="62" t="s">
        <v>794</v>
      </c>
      <c r="D1105" s="62"/>
      <c r="E1105" s="85"/>
      <c r="F1105" s="62"/>
      <c r="G1105" s="62"/>
      <c r="H1105" s="62"/>
      <c r="I1105" s="62"/>
      <c r="J1105" s="66"/>
      <c r="K1105" s="67"/>
      <c r="L1105" s="68"/>
      <c r="M1105" s="69"/>
      <c r="N1105" s="70"/>
      <c r="O1105" s="71"/>
      <c r="P1105" s="72">
        <f t="shared" si="83"/>
        <v>0</v>
      </c>
      <c r="Q1105" s="72">
        <f t="shared" si="84"/>
        <v>0</v>
      </c>
      <c r="R1105" s="72">
        <f t="shared" si="85"/>
        <v>0</v>
      </c>
      <c r="S1105" s="72">
        <f t="shared" si="86"/>
        <v>0</v>
      </c>
      <c r="T1105" s="73">
        <v>0.18</v>
      </c>
      <c r="U1105" s="164"/>
      <c r="V1105" s="164">
        <f t="shared" si="87"/>
        <v>0</v>
      </c>
    </row>
    <row r="1106" spans="2:23" s="74" customFormat="1" ht="15">
      <c r="B1106" s="169"/>
      <c r="C1106" s="62" t="s">
        <v>777</v>
      </c>
      <c r="D1106" s="62"/>
      <c r="E1106" s="62"/>
      <c r="F1106" s="62"/>
      <c r="G1106" s="62"/>
      <c r="H1106" s="62"/>
      <c r="I1106" s="62"/>
      <c r="J1106" s="66"/>
      <c r="K1106" s="67"/>
      <c r="L1106" s="68"/>
      <c r="M1106" s="69"/>
      <c r="N1106" s="70"/>
      <c r="O1106" s="71"/>
      <c r="P1106" s="72">
        <f t="shared" si="83"/>
        <v>0</v>
      </c>
      <c r="Q1106" s="72">
        <f t="shared" si="84"/>
        <v>0</v>
      </c>
      <c r="R1106" s="72">
        <f t="shared" si="85"/>
        <v>0</v>
      </c>
      <c r="S1106" s="72">
        <f t="shared" si="86"/>
        <v>0</v>
      </c>
      <c r="T1106" s="73">
        <v>0.18</v>
      </c>
      <c r="U1106" s="164"/>
      <c r="V1106" s="164">
        <f t="shared" si="87"/>
        <v>0</v>
      </c>
    </row>
    <row r="1107" spans="2:23" s="74" customFormat="1" ht="114">
      <c r="B1107" s="169" t="s">
        <v>1520</v>
      </c>
      <c r="C1107" s="87" t="s">
        <v>1305</v>
      </c>
      <c r="D1107" s="62" t="s">
        <v>1306</v>
      </c>
      <c r="E1107" s="85" t="s">
        <v>572</v>
      </c>
      <c r="F1107" s="62" t="s">
        <v>891</v>
      </c>
      <c r="G1107" s="62"/>
      <c r="H1107" s="62" t="s">
        <v>1859</v>
      </c>
      <c r="I1107" s="62" t="s">
        <v>1744</v>
      </c>
      <c r="J1107" s="66">
        <v>15741</v>
      </c>
      <c r="K1107" s="67"/>
      <c r="L1107" s="68"/>
      <c r="M1107" s="69">
        <v>20988</v>
      </c>
      <c r="N1107" s="70"/>
      <c r="O1107" s="71"/>
      <c r="P1107" s="72">
        <f t="shared" si="83"/>
        <v>15741</v>
      </c>
      <c r="Q1107" s="72">
        <f t="shared" si="84"/>
        <v>173151</v>
      </c>
      <c r="R1107" s="72">
        <f t="shared" si="85"/>
        <v>17787</v>
      </c>
      <c r="S1107" s="72">
        <f t="shared" si="86"/>
        <v>195657</v>
      </c>
      <c r="T1107" s="73">
        <v>0.18</v>
      </c>
      <c r="U1107" s="165" t="s">
        <v>290</v>
      </c>
      <c r="V1107" s="164">
        <f t="shared" si="87"/>
        <v>20988.66</v>
      </c>
      <c r="W1107" s="74">
        <v>551</v>
      </c>
    </row>
    <row r="1108" spans="2:23" s="74" customFormat="1" ht="128.25">
      <c r="B1108" s="169" t="s">
        <v>1521</v>
      </c>
      <c r="C1108" s="87" t="s">
        <v>1314</v>
      </c>
      <c r="D1108" s="62" t="s">
        <v>1315</v>
      </c>
      <c r="E1108" s="85" t="s">
        <v>572</v>
      </c>
      <c r="F1108" s="62" t="s">
        <v>891</v>
      </c>
      <c r="G1108" s="62"/>
      <c r="H1108" s="62" t="s">
        <v>1862</v>
      </c>
      <c r="I1108" s="62" t="s">
        <v>1744</v>
      </c>
      <c r="J1108" s="66">
        <v>28063.5</v>
      </c>
      <c r="K1108" s="67"/>
      <c r="L1108" s="68"/>
      <c r="M1108" s="69">
        <v>37418</v>
      </c>
      <c r="N1108" s="70"/>
      <c r="O1108" s="71"/>
      <c r="P1108" s="72">
        <f t="shared" si="83"/>
        <v>28063.5</v>
      </c>
      <c r="Q1108" s="72">
        <f t="shared" si="84"/>
        <v>28063.5</v>
      </c>
      <c r="R1108" s="72">
        <f t="shared" si="85"/>
        <v>31711</v>
      </c>
      <c r="S1108" s="72">
        <f t="shared" si="86"/>
        <v>31711</v>
      </c>
      <c r="T1108" s="73">
        <v>0.18</v>
      </c>
      <c r="U1108" s="165" t="s">
        <v>286</v>
      </c>
      <c r="V1108" s="164">
        <f t="shared" si="87"/>
        <v>37418.979999999996</v>
      </c>
    </row>
    <row r="1109" spans="2:23" s="74" customFormat="1" ht="15">
      <c r="B1109" s="169" t="s">
        <v>1522</v>
      </c>
      <c r="C1109" s="87" t="s">
        <v>1319</v>
      </c>
      <c r="D1109" s="62" t="s">
        <v>1320</v>
      </c>
      <c r="E1109" s="85" t="s">
        <v>1321</v>
      </c>
      <c r="F1109" s="62" t="s">
        <v>891</v>
      </c>
      <c r="G1109" s="62"/>
      <c r="H1109" s="62" t="s">
        <v>1862</v>
      </c>
      <c r="I1109" s="62" t="s">
        <v>1744</v>
      </c>
      <c r="J1109" s="66">
        <v>574</v>
      </c>
      <c r="K1109" s="67"/>
      <c r="L1109" s="68"/>
      <c r="M1109" s="69">
        <v>679</v>
      </c>
      <c r="N1109" s="70"/>
      <c r="O1109" s="71"/>
      <c r="P1109" s="72">
        <f t="shared" si="83"/>
        <v>574</v>
      </c>
      <c r="Q1109" s="72">
        <f t="shared" si="84"/>
        <v>574</v>
      </c>
      <c r="R1109" s="72">
        <f t="shared" si="85"/>
        <v>576</v>
      </c>
      <c r="S1109" s="72">
        <f t="shared" si="86"/>
        <v>576</v>
      </c>
      <c r="T1109" s="73">
        <v>0.18</v>
      </c>
      <c r="U1109" s="165" t="s">
        <v>289</v>
      </c>
      <c r="V1109" s="164">
        <f t="shared" si="87"/>
        <v>679.68</v>
      </c>
    </row>
    <row r="1110" spans="2:23" s="74" customFormat="1" ht="30">
      <c r="B1110" s="169" t="s">
        <v>1523</v>
      </c>
      <c r="C1110" s="87" t="s">
        <v>1323</v>
      </c>
      <c r="D1110" s="62" t="s">
        <v>1324</v>
      </c>
      <c r="E1110" s="85" t="s">
        <v>1325</v>
      </c>
      <c r="F1110" s="62" t="s">
        <v>891</v>
      </c>
      <c r="G1110" s="62"/>
      <c r="H1110" s="62" t="s">
        <v>1862</v>
      </c>
      <c r="I1110" s="62" t="s">
        <v>2142</v>
      </c>
      <c r="J1110" s="66">
        <v>852</v>
      </c>
      <c r="K1110" s="67"/>
      <c r="L1110" s="68"/>
      <c r="M1110" s="69">
        <v>852</v>
      </c>
      <c r="N1110" s="70"/>
      <c r="O1110" s="71"/>
      <c r="P1110" s="72">
        <f t="shared" si="83"/>
        <v>852</v>
      </c>
      <c r="Q1110" s="72">
        <f t="shared" si="84"/>
        <v>852</v>
      </c>
      <c r="R1110" s="72">
        <f t="shared" si="85"/>
        <v>723</v>
      </c>
      <c r="S1110" s="72">
        <f t="shared" si="86"/>
        <v>723</v>
      </c>
      <c r="T1110" s="73">
        <v>0.18</v>
      </c>
      <c r="U1110" s="165" t="s">
        <v>287</v>
      </c>
      <c r="V1110" s="164">
        <f t="shared" ref="V1110:V1115" si="88">R1110*1.18</f>
        <v>853.14</v>
      </c>
    </row>
    <row r="1111" spans="2:23" s="74" customFormat="1" ht="15">
      <c r="B1111" s="169" t="s">
        <v>1524</v>
      </c>
      <c r="C1111" s="62" t="s">
        <v>1328</v>
      </c>
      <c r="D1111" s="62"/>
      <c r="E1111" s="62"/>
      <c r="F1111" s="62" t="s">
        <v>916</v>
      </c>
      <c r="G1111" s="62"/>
      <c r="H1111" s="62" t="s">
        <v>1854</v>
      </c>
      <c r="I1111" s="62"/>
      <c r="J1111" s="66"/>
      <c r="K1111" s="67"/>
      <c r="L1111" s="68"/>
      <c r="M1111" s="69"/>
      <c r="N1111" s="70"/>
      <c r="O1111" s="71"/>
      <c r="P1111" s="72">
        <f t="shared" si="83"/>
        <v>0</v>
      </c>
      <c r="Q1111" s="72">
        <f t="shared" si="84"/>
        <v>0</v>
      </c>
      <c r="R1111" s="72">
        <f t="shared" si="85"/>
        <v>0</v>
      </c>
      <c r="S1111" s="72">
        <f t="shared" si="86"/>
        <v>0</v>
      </c>
      <c r="T1111" s="73">
        <v>0.18</v>
      </c>
      <c r="U1111" s="164"/>
      <c r="V1111" s="164">
        <f t="shared" si="88"/>
        <v>0</v>
      </c>
    </row>
    <row r="1112" spans="2:23" s="74" customFormat="1" ht="85.5">
      <c r="B1112" s="169" t="s">
        <v>1525</v>
      </c>
      <c r="C1112" s="87" t="s">
        <v>1330</v>
      </c>
      <c r="D1112" s="62" t="s">
        <v>1331</v>
      </c>
      <c r="E1112" s="62" t="s">
        <v>1332</v>
      </c>
      <c r="F1112" s="62" t="s">
        <v>891</v>
      </c>
      <c r="G1112" s="62"/>
      <c r="H1112" s="62">
        <v>3</v>
      </c>
      <c r="I1112" s="62" t="s">
        <v>1332</v>
      </c>
      <c r="J1112" s="66">
        <v>119421.97</v>
      </c>
      <c r="K1112" s="67"/>
      <c r="L1112" s="68"/>
      <c r="M1112" s="69">
        <v>140497</v>
      </c>
      <c r="N1112" s="70"/>
      <c r="O1112" s="71"/>
      <c r="P1112" s="72">
        <f t="shared" si="83"/>
        <v>119421.97</v>
      </c>
      <c r="Q1112" s="72">
        <f t="shared" si="84"/>
        <v>358265.91000000003</v>
      </c>
      <c r="R1112" s="72">
        <f t="shared" si="85"/>
        <v>119066</v>
      </c>
      <c r="S1112" s="72">
        <f t="shared" si="86"/>
        <v>357198</v>
      </c>
      <c r="T1112" s="73">
        <v>0.18</v>
      </c>
      <c r="U1112" s="164" t="s">
        <v>287</v>
      </c>
      <c r="V1112" s="164">
        <f t="shared" si="88"/>
        <v>140497.88</v>
      </c>
    </row>
    <row r="1113" spans="2:23" s="74" customFormat="1" ht="42.75">
      <c r="B1113" s="169" t="s">
        <v>1526</v>
      </c>
      <c r="C1113" s="87" t="s">
        <v>1334</v>
      </c>
      <c r="D1113" s="62" t="s">
        <v>1335</v>
      </c>
      <c r="E1113" s="62" t="s">
        <v>778</v>
      </c>
      <c r="F1113" s="62" t="s">
        <v>891</v>
      </c>
      <c r="G1113" s="62"/>
      <c r="H1113" s="62">
        <v>3</v>
      </c>
      <c r="I1113" s="62" t="s">
        <v>778</v>
      </c>
      <c r="J1113" s="66">
        <v>8890</v>
      </c>
      <c r="K1113" s="67"/>
      <c r="L1113" s="68"/>
      <c r="M1113" s="69">
        <v>12700</v>
      </c>
      <c r="N1113" s="70"/>
      <c r="O1113" s="71"/>
      <c r="P1113" s="72">
        <f t="shared" si="83"/>
        <v>8890</v>
      </c>
      <c r="Q1113" s="72">
        <f t="shared" si="84"/>
        <v>26670</v>
      </c>
      <c r="R1113" s="72">
        <f t="shared" si="85"/>
        <v>12700</v>
      </c>
      <c r="S1113" s="72">
        <f t="shared" si="86"/>
        <v>38100</v>
      </c>
      <c r="T1113" s="73">
        <v>0</v>
      </c>
      <c r="U1113" s="164" t="s">
        <v>288</v>
      </c>
      <c r="V1113" s="164">
        <f t="shared" si="88"/>
        <v>14986</v>
      </c>
    </row>
    <row r="1114" spans="2:23" s="74" customFormat="1" ht="42.75">
      <c r="B1114" s="169" t="s">
        <v>1527</v>
      </c>
      <c r="C1114" s="87" t="s">
        <v>1337</v>
      </c>
      <c r="D1114" s="62" t="s">
        <v>1338</v>
      </c>
      <c r="E1114" s="62" t="s">
        <v>778</v>
      </c>
      <c r="F1114" s="62" t="s">
        <v>891</v>
      </c>
      <c r="G1114" s="62"/>
      <c r="H1114" s="62" t="s">
        <v>1862</v>
      </c>
      <c r="I1114" s="62" t="s">
        <v>778</v>
      </c>
      <c r="J1114" s="66">
        <v>14210</v>
      </c>
      <c r="K1114" s="67"/>
      <c r="L1114" s="68"/>
      <c r="M1114" s="69">
        <v>20300</v>
      </c>
      <c r="N1114" s="70"/>
      <c r="O1114" s="71"/>
      <c r="P1114" s="72">
        <f t="shared" si="83"/>
        <v>14210</v>
      </c>
      <c r="Q1114" s="72">
        <f t="shared" si="84"/>
        <v>14210</v>
      </c>
      <c r="R1114" s="72">
        <f t="shared" si="85"/>
        <v>20300</v>
      </c>
      <c r="S1114" s="72">
        <f t="shared" si="86"/>
        <v>20300</v>
      </c>
      <c r="T1114" s="73">
        <v>0</v>
      </c>
      <c r="U1114" s="164" t="s">
        <v>288</v>
      </c>
      <c r="V1114" s="164">
        <f t="shared" si="88"/>
        <v>23954</v>
      </c>
    </row>
    <row r="1115" spans="2:23" s="74" customFormat="1" ht="15">
      <c r="B1115" s="169" t="s">
        <v>1528</v>
      </c>
      <c r="C1115" s="87" t="s">
        <v>1340</v>
      </c>
      <c r="D1115" s="62" t="s">
        <v>1341</v>
      </c>
      <c r="E1115" s="62" t="s">
        <v>1342</v>
      </c>
      <c r="F1115" s="62" t="s">
        <v>891</v>
      </c>
      <c r="G1115" s="62"/>
      <c r="H1115" s="62" t="s">
        <v>1862</v>
      </c>
      <c r="I1115" s="62" t="s">
        <v>1705</v>
      </c>
      <c r="J1115" s="66"/>
      <c r="K1115" s="67"/>
      <c r="L1115" s="68">
        <f>O1115*0.7</f>
        <v>349.29999999999995</v>
      </c>
      <c r="M1115" s="69"/>
      <c r="N1115" s="70"/>
      <c r="O1115" s="71">
        <v>499</v>
      </c>
      <c r="P1115" s="72">
        <f t="shared" si="83"/>
        <v>27245.399999999998</v>
      </c>
      <c r="Q1115" s="72">
        <f t="shared" si="84"/>
        <v>27245.399999999998</v>
      </c>
      <c r="R1115" s="72">
        <f t="shared" si="85"/>
        <v>32985</v>
      </c>
      <c r="S1115" s="72">
        <f t="shared" si="86"/>
        <v>32985</v>
      </c>
      <c r="T1115" s="73">
        <v>0.18</v>
      </c>
      <c r="U1115" s="164" t="s">
        <v>288</v>
      </c>
      <c r="V1115" s="164">
        <f t="shared" si="88"/>
        <v>38922.299999999996</v>
      </c>
    </row>
    <row r="1116" spans="2:23" s="74" customFormat="1" ht="99.75">
      <c r="B1116" s="169" t="s">
        <v>1529</v>
      </c>
      <c r="C1116" s="87" t="s">
        <v>1157</v>
      </c>
      <c r="D1116" s="62" t="s">
        <v>1158</v>
      </c>
      <c r="E1116" s="62" t="s">
        <v>572</v>
      </c>
      <c r="F1116" s="62" t="s">
        <v>891</v>
      </c>
      <c r="G1116" s="62"/>
      <c r="H1116" s="62" t="s">
        <v>914</v>
      </c>
      <c r="I1116" s="62" t="s">
        <v>1744</v>
      </c>
      <c r="J1116" s="66">
        <v>44202</v>
      </c>
      <c r="K1116" s="67"/>
      <c r="L1116" s="68"/>
      <c r="M1116" s="69">
        <v>58936</v>
      </c>
      <c r="N1116" s="70"/>
      <c r="O1116" s="71"/>
      <c r="P1116" s="72">
        <f t="shared" si="83"/>
        <v>44202</v>
      </c>
      <c r="Q1116" s="72">
        <f t="shared" si="84"/>
        <v>176808</v>
      </c>
      <c r="R1116" s="72">
        <f t="shared" si="85"/>
        <v>49946</v>
      </c>
      <c r="S1116" s="72">
        <f t="shared" si="86"/>
        <v>199784</v>
      </c>
      <c r="T1116" s="73">
        <v>0.18</v>
      </c>
      <c r="U1116" s="165" t="s">
        <v>286</v>
      </c>
      <c r="V1116" s="164">
        <f t="shared" ref="V1116:V1179" si="89">R1116*1.18</f>
        <v>58936.28</v>
      </c>
    </row>
    <row r="1117" spans="2:23" s="74" customFormat="1" ht="120">
      <c r="B1117" s="168" t="s">
        <v>1530</v>
      </c>
      <c r="C1117" s="86" t="s">
        <v>1161</v>
      </c>
      <c r="D1117" s="62" t="s">
        <v>1162</v>
      </c>
      <c r="E1117" s="85" t="s">
        <v>1163</v>
      </c>
      <c r="F1117" s="85" t="s">
        <v>891</v>
      </c>
      <c r="G1117" s="85"/>
      <c r="H1117" s="85" t="s">
        <v>1952</v>
      </c>
      <c r="I1117" s="62" t="s">
        <v>1704</v>
      </c>
      <c r="J1117" s="66">
        <v>53105</v>
      </c>
      <c r="K1117" s="67"/>
      <c r="L1117" s="68"/>
      <c r="M1117" s="69">
        <v>55900</v>
      </c>
      <c r="N1117" s="70"/>
      <c r="O1117" s="71"/>
      <c r="P1117" s="72">
        <f t="shared" si="83"/>
        <v>53105</v>
      </c>
      <c r="Q1117" s="72">
        <f t="shared" si="84"/>
        <v>424840</v>
      </c>
      <c r="R1117" s="72">
        <f t="shared" si="85"/>
        <v>47373</v>
      </c>
      <c r="S1117" s="72">
        <f t="shared" si="86"/>
        <v>378984</v>
      </c>
      <c r="T1117" s="73">
        <v>0.18</v>
      </c>
      <c r="U1117" s="164" t="s">
        <v>287</v>
      </c>
      <c r="V1117" s="164">
        <f t="shared" si="89"/>
        <v>55900.14</v>
      </c>
    </row>
    <row r="1118" spans="2:23" s="74" customFormat="1" ht="15">
      <c r="B1118" s="169" t="s">
        <v>1531</v>
      </c>
      <c r="C1118" s="87" t="s">
        <v>1166</v>
      </c>
      <c r="D1118" s="62" t="s">
        <v>1167</v>
      </c>
      <c r="E1118" s="85" t="s">
        <v>583</v>
      </c>
      <c r="F1118" s="62" t="s">
        <v>891</v>
      </c>
      <c r="G1118" s="62"/>
      <c r="H1118" s="62" t="s">
        <v>1862</v>
      </c>
      <c r="I1118" s="85" t="s">
        <v>583</v>
      </c>
      <c r="J1118" s="66"/>
      <c r="K1118" s="67">
        <v>648</v>
      </c>
      <c r="L1118" s="68"/>
      <c r="M1118" s="69"/>
      <c r="N1118" s="70">
        <v>810</v>
      </c>
      <c r="O1118" s="71"/>
      <c r="P1118" s="72">
        <f t="shared" si="83"/>
        <v>44064</v>
      </c>
      <c r="Q1118" s="72">
        <f t="shared" si="84"/>
        <v>44064</v>
      </c>
      <c r="R1118" s="72">
        <f t="shared" si="85"/>
        <v>46678</v>
      </c>
      <c r="S1118" s="72">
        <f t="shared" si="86"/>
        <v>46678</v>
      </c>
      <c r="T1118" s="73">
        <v>0.18</v>
      </c>
      <c r="U1118" s="74" t="s">
        <v>286</v>
      </c>
      <c r="V1118" s="164">
        <f t="shared" si="89"/>
        <v>55080.039999999994</v>
      </c>
    </row>
    <row r="1119" spans="2:23" s="74" customFormat="1" ht="15">
      <c r="B1119" s="169" t="s">
        <v>1532</v>
      </c>
      <c r="C1119" s="87" t="s">
        <v>1166</v>
      </c>
      <c r="D1119" s="62" t="s">
        <v>1170</v>
      </c>
      <c r="E1119" s="85" t="s">
        <v>583</v>
      </c>
      <c r="F1119" s="62" t="s">
        <v>891</v>
      </c>
      <c r="G1119" s="62"/>
      <c r="H1119" s="62" t="s">
        <v>1862</v>
      </c>
      <c r="I1119" s="85" t="s">
        <v>583</v>
      </c>
      <c r="J1119" s="66"/>
      <c r="K1119" s="67">
        <v>300.8</v>
      </c>
      <c r="L1119" s="68"/>
      <c r="M1119" s="69"/>
      <c r="N1119" s="70">
        <v>376</v>
      </c>
      <c r="O1119" s="71"/>
      <c r="P1119" s="72">
        <f t="shared" si="83"/>
        <v>20454.400000000001</v>
      </c>
      <c r="Q1119" s="72">
        <f t="shared" si="84"/>
        <v>20454.400000000001</v>
      </c>
      <c r="R1119" s="72">
        <f t="shared" si="85"/>
        <v>21668</v>
      </c>
      <c r="S1119" s="72">
        <f t="shared" si="86"/>
        <v>21668</v>
      </c>
      <c r="T1119" s="73">
        <v>0.18</v>
      </c>
      <c r="U1119" s="74" t="s">
        <v>286</v>
      </c>
      <c r="V1119" s="164">
        <f t="shared" si="89"/>
        <v>25568.239999999998</v>
      </c>
    </row>
    <row r="1120" spans="2:23" s="74" customFormat="1" ht="15">
      <c r="B1120" s="169" t="s">
        <v>1533</v>
      </c>
      <c r="C1120" s="87" t="s">
        <v>1173</v>
      </c>
      <c r="D1120" s="62" t="s">
        <v>434</v>
      </c>
      <c r="E1120" s="85" t="s">
        <v>583</v>
      </c>
      <c r="F1120" s="62" t="s">
        <v>891</v>
      </c>
      <c r="G1120" s="62"/>
      <c r="H1120" s="62" t="s">
        <v>1901</v>
      </c>
      <c r="I1120" s="85" t="s">
        <v>583</v>
      </c>
      <c r="J1120" s="66"/>
      <c r="K1120" s="67">
        <v>148</v>
      </c>
      <c r="L1120" s="68"/>
      <c r="M1120" s="69"/>
      <c r="N1120" s="70">
        <v>185</v>
      </c>
      <c r="O1120" s="71"/>
      <c r="P1120" s="72">
        <f t="shared" si="83"/>
        <v>10064</v>
      </c>
      <c r="Q1120" s="72">
        <f t="shared" si="84"/>
        <v>20128</v>
      </c>
      <c r="R1120" s="72">
        <f t="shared" si="85"/>
        <v>10662</v>
      </c>
      <c r="S1120" s="72">
        <f t="shared" si="86"/>
        <v>21324</v>
      </c>
      <c r="T1120" s="73">
        <v>0.18</v>
      </c>
      <c r="U1120" s="74" t="s">
        <v>286</v>
      </c>
      <c r="V1120" s="164">
        <f t="shared" si="89"/>
        <v>12581.16</v>
      </c>
    </row>
    <row r="1121" spans="2:23" s="74" customFormat="1" ht="42.75">
      <c r="B1121" s="169" t="s">
        <v>1534</v>
      </c>
      <c r="C1121" s="87" t="s">
        <v>1176</v>
      </c>
      <c r="D1121" s="62" t="s">
        <v>1177</v>
      </c>
      <c r="E1121" s="85" t="s">
        <v>795</v>
      </c>
      <c r="F1121" s="62" t="s">
        <v>891</v>
      </c>
      <c r="G1121" s="62"/>
      <c r="H1121" s="62" t="s">
        <v>1862</v>
      </c>
      <c r="I1121" s="85" t="s">
        <v>795</v>
      </c>
      <c r="J1121" s="66">
        <v>95500</v>
      </c>
      <c r="K1121" s="67"/>
      <c r="L1121" s="68"/>
      <c r="M1121" s="69"/>
      <c r="N1121" s="70"/>
      <c r="O1121" s="71"/>
      <c r="P1121" s="72">
        <f t="shared" si="83"/>
        <v>95500</v>
      </c>
      <c r="Q1121" s="72">
        <f t="shared" si="84"/>
        <v>95500</v>
      </c>
      <c r="R1121" s="72">
        <f t="shared" si="85"/>
        <v>105212</v>
      </c>
      <c r="S1121" s="72">
        <f t="shared" si="86"/>
        <v>105212</v>
      </c>
      <c r="T1121" s="73">
        <v>0.18</v>
      </c>
      <c r="U1121" s="165" t="s">
        <v>286</v>
      </c>
      <c r="V1121" s="164">
        <f t="shared" si="89"/>
        <v>124150.15999999999</v>
      </c>
    </row>
    <row r="1122" spans="2:23" s="74" customFormat="1" ht="15">
      <c r="B1122" s="169" t="s">
        <v>1535</v>
      </c>
      <c r="C1122" s="87" t="s">
        <v>1179</v>
      </c>
      <c r="D1122" s="62" t="s">
        <v>1180</v>
      </c>
      <c r="E1122" s="85" t="s">
        <v>1181</v>
      </c>
      <c r="F1122" s="62" t="s">
        <v>891</v>
      </c>
      <c r="G1122" s="62"/>
      <c r="H1122" s="62" t="s">
        <v>1901</v>
      </c>
      <c r="I1122" s="85" t="s">
        <v>1181</v>
      </c>
      <c r="J1122" s="66">
        <v>245640</v>
      </c>
      <c r="K1122" s="67"/>
      <c r="L1122" s="68"/>
      <c r="M1122" s="69">
        <v>319332</v>
      </c>
      <c r="N1122" s="70"/>
      <c r="O1122" s="71"/>
      <c r="P1122" s="72">
        <f t="shared" si="83"/>
        <v>245640</v>
      </c>
      <c r="Q1122" s="72">
        <f t="shared" si="84"/>
        <v>491280</v>
      </c>
      <c r="R1122" s="72">
        <f t="shared" si="85"/>
        <v>270621</v>
      </c>
      <c r="S1122" s="72">
        <f t="shared" si="86"/>
        <v>541242</v>
      </c>
      <c r="T1122" s="73">
        <v>0.18</v>
      </c>
      <c r="U1122" s="164" t="s">
        <v>290</v>
      </c>
      <c r="V1122" s="164">
        <f t="shared" si="89"/>
        <v>319332.77999999997</v>
      </c>
    </row>
    <row r="1123" spans="2:23" s="74" customFormat="1" ht="15">
      <c r="B1123" s="169"/>
      <c r="C1123" s="62" t="s">
        <v>485</v>
      </c>
      <c r="D1123" s="62"/>
      <c r="E1123" s="85"/>
      <c r="F1123" s="62"/>
      <c r="G1123" s="62"/>
      <c r="H1123" s="62"/>
      <c r="I1123" s="62"/>
      <c r="J1123" s="66"/>
      <c r="K1123" s="67"/>
      <c r="L1123" s="68"/>
      <c r="M1123" s="69"/>
      <c r="N1123" s="70"/>
      <c r="O1123" s="71"/>
      <c r="P1123" s="72">
        <f t="shared" si="83"/>
        <v>0</v>
      </c>
      <c r="Q1123" s="72">
        <f t="shared" si="84"/>
        <v>0</v>
      </c>
      <c r="R1123" s="72">
        <f t="shared" si="85"/>
        <v>0</v>
      </c>
      <c r="S1123" s="72">
        <f t="shared" si="86"/>
        <v>0</v>
      </c>
      <c r="T1123" s="73">
        <v>0.18</v>
      </c>
      <c r="U1123" s="165"/>
      <c r="V1123" s="164">
        <f t="shared" si="89"/>
        <v>0</v>
      </c>
    </row>
    <row r="1124" spans="2:23" s="74" customFormat="1" ht="15">
      <c r="B1124" s="169"/>
      <c r="C1124" s="62" t="s">
        <v>777</v>
      </c>
      <c r="D1124" s="62"/>
      <c r="E1124" s="85"/>
      <c r="F1124" s="62"/>
      <c r="G1124" s="62"/>
      <c r="H1124" s="62"/>
      <c r="I1124" s="85"/>
      <c r="J1124" s="66"/>
      <c r="K1124" s="67"/>
      <c r="L1124" s="68"/>
      <c r="M1124" s="69"/>
      <c r="N1124" s="70"/>
      <c r="O1124" s="71"/>
      <c r="P1124" s="72">
        <f t="shared" si="83"/>
        <v>0</v>
      </c>
      <c r="Q1124" s="72">
        <f t="shared" si="84"/>
        <v>0</v>
      </c>
      <c r="R1124" s="72">
        <f t="shared" si="85"/>
        <v>0</v>
      </c>
      <c r="S1124" s="72">
        <f t="shared" si="86"/>
        <v>0</v>
      </c>
      <c r="T1124" s="73">
        <v>0.18</v>
      </c>
      <c r="U1124" s="165"/>
      <c r="V1124" s="164">
        <f t="shared" si="89"/>
        <v>0</v>
      </c>
    </row>
    <row r="1125" spans="2:23" s="74" customFormat="1" ht="114">
      <c r="B1125" s="169" t="s">
        <v>1536</v>
      </c>
      <c r="C1125" s="87" t="s">
        <v>1305</v>
      </c>
      <c r="D1125" s="62" t="s">
        <v>1306</v>
      </c>
      <c r="E1125" s="85" t="s">
        <v>572</v>
      </c>
      <c r="F1125" s="62" t="s">
        <v>891</v>
      </c>
      <c r="G1125" s="62"/>
      <c r="H1125" s="62">
        <v>2</v>
      </c>
      <c r="I1125" s="62" t="s">
        <v>1744</v>
      </c>
      <c r="J1125" s="66">
        <v>15741</v>
      </c>
      <c r="K1125" s="67"/>
      <c r="L1125" s="68"/>
      <c r="M1125" s="69">
        <v>20988</v>
      </c>
      <c r="N1125" s="70"/>
      <c r="O1125" s="71"/>
      <c r="P1125" s="72">
        <f t="shared" si="83"/>
        <v>15741</v>
      </c>
      <c r="Q1125" s="72">
        <f t="shared" si="84"/>
        <v>31482</v>
      </c>
      <c r="R1125" s="72">
        <f t="shared" si="85"/>
        <v>17787</v>
      </c>
      <c r="S1125" s="72">
        <f t="shared" si="86"/>
        <v>35574</v>
      </c>
      <c r="T1125" s="73">
        <v>0.18</v>
      </c>
      <c r="U1125" s="165" t="s">
        <v>290</v>
      </c>
      <c r="V1125" s="164">
        <f t="shared" si="89"/>
        <v>20988.66</v>
      </c>
    </row>
    <row r="1126" spans="2:23" s="74" customFormat="1" ht="15">
      <c r="B1126" s="169"/>
      <c r="C1126" s="85" t="s">
        <v>976</v>
      </c>
      <c r="D1126" s="85"/>
      <c r="E1126" s="85"/>
      <c r="F1126" s="62"/>
      <c r="G1126" s="62"/>
      <c r="H1126" s="62"/>
      <c r="I1126" s="62"/>
      <c r="J1126" s="66"/>
      <c r="K1126" s="67"/>
      <c r="L1126" s="68"/>
      <c r="M1126" s="69"/>
      <c r="N1126" s="70"/>
      <c r="O1126" s="71"/>
      <c r="P1126" s="72">
        <f t="shared" si="83"/>
        <v>0</v>
      </c>
      <c r="Q1126" s="72">
        <f t="shared" si="84"/>
        <v>0</v>
      </c>
      <c r="R1126" s="72">
        <f t="shared" si="85"/>
        <v>0</v>
      </c>
      <c r="S1126" s="72">
        <f t="shared" si="86"/>
        <v>0</v>
      </c>
      <c r="T1126" s="73">
        <v>0.18</v>
      </c>
      <c r="U1126" s="164"/>
      <c r="V1126" s="164">
        <f t="shared" si="89"/>
        <v>0</v>
      </c>
    </row>
    <row r="1127" spans="2:23" s="74" customFormat="1" ht="15">
      <c r="B1127" s="169"/>
      <c r="C1127" s="85" t="s">
        <v>777</v>
      </c>
      <c r="D1127" s="85"/>
      <c r="E1127" s="85"/>
      <c r="F1127" s="62"/>
      <c r="G1127" s="62"/>
      <c r="H1127" s="62"/>
      <c r="I1127" s="62"/>
      <c r="J1127" s="66"/>
      <c r="K1127" s="67"/>
      <c r="L1127" s="68"/>
      <c r="M1127" s="69"/>
      <c r="N1127" s="70"/>
      <c r="O1127" s="71"/>
      <c r="P1127" s="72">
        <f t="shared" si="83"/>
        <v>0</v>
      </c>
      <c r="Q1127" s="72">
        <f t="shared" si="84"/>
        <v>0</v>
      </c>
      <c r="R1127" s="72">
        <f t="shared" si="85"/>
        <v>0</v>
      </c>
      <c r="S1127" s="72">
        <f t="shared" si="86"/>
        <v>0</v>
      </c>
      <c r="T1127" s="73">
        <v>0.18</v>
      </c>
      <c r="U1127" s="164"/>
      <c r="V1127" s="164">
        <f t="shared" si="89"/>
        <v>0</v>
      </c>
    </row>
    <row r="1128" spans="2:23" s="74" customFormat="1" ht="114">
      <c r="B1128" s="169" t="s">
        <v>1537</v>
      </c>
      <c r="C1128" s="87" t="s">
        <v>1305</v>
      </c>
      <c r="D1128" s="62" t="s">
        <v>1306</v>
      </c>
      <c r="E1128" s="85" t="s">
        <v>572</v>
      </c>
      <c r="F1128" s="62" t="s">
        <v>891</v>
      </c>
      <c r="G1128" s="62"/>
      <c r="H1128" s="62" t="s">
        <v>491</v>
      </c>
      <c r="I1128" s="62" t="s">
        <v>1744</v>
      </c>
      <c r="J1128" s="66">
        <v>15741</v>
      </c>
      <c r="K1128" s="67"/>
      <c r="L1128" s="68"/>
      <c r="M1128" s="69">
        <v>20988</v>
      </c>
      <c r="N1128" s="70"/>
      <c r="O1128" s="71"/>
      <c r="P1128" s="72">
        <f t="shared" si="83"/>
        <v>15741</v>
      </c>
      <c r="Q1128" s="72">
        <f t="shared" si="84"/>
        <v>440748</v>
      </c>
      <c r="R1128" s="72">
        <f t="shared" si="85"/>
        <v>17787</v>
      </c>
      <c r="S1128" s="72">
        <f t="shared" si="86"/>
        <v>498036</v>
      </c>
      <c r="T1128" s="73">
        <v>0.18</v>
      </c>
      <c r="U1128" s="165" t="s">
        <v>290</v>
      </c>
      <c r="V1128" s="164">
        <f t="shared" si="89"/>
        <v>20988.66</v>
      </c>
    </row>
    <row r="1129" spans="2:23" s="74" customFormat="1" ht="15">
      <c r="B1129" s="169" t="s">
        <v>1538</v>
      </c>
      <c r="C1129" s="87" t="s">
        <v>1319</v>
      </c>
      <c r="D1129" s="62" t="s">
        <v>1320</v>
      </c>
      <c r="E1129" s="62" t="s">
        <v>1321</v>
      </c>
      <c r="F1129" s="62" t="s">
        <v>891</v>
      </c>
      <c r="G1129" s="62"/>
      <c r="H1129" s="62" t="s">
        <v>1862</v>
      </c>
      <c r="I1129" s="62" t="s">
        <v>1744</v>
      </c>
      <c r="J1129" s="66">
        <v>574</v>
      </c>
      <c r="K1129" s="67"/>
      <c r="L1129" s="68"/>
      <c r="M1129" s="69">
        <v>679</v>
      </c>
      <c r="N1129" s="70"/>
      <c r="O1129" s="71"/>
      <c r="P1129" s="72">
        <f t="shared" si="83"/>
        <v>574</v>
      </c>
      <c r="Q1129" s="72">
        <f t="shared" si="84"/>
        <v>574</v>
      </c>
      <c r="R1129" s="72">
        <f t="shared" si="85"/>
        <v>576</v>
      </c>
      <c r="S1129" s="72">
        <f t="shared" si="86"/>
        <v>576</v>
      </c>
      <c r="T1129" s="73">
        <v>0.18</v>
      </c>
      <c r="U1129" s="165" t="s">
        <v>289</v>
      </c>
      <c r="V1129" s="164">
        <f t="shared" si="89"/>
        <v>679.68</v>
      </c>
    </row>
    <row r="1130" spans="2:23" s="74" customFormat="1" ht="30">
      <c r="B1130" s="169" t="s">
        <v>1539</v>
      </c>
      <c r="C1130" s="87" t="s">
        <v>1323</v>
      </c>
      <c r="D1130" s="62" t="s">
        <v>1324</v>
      </c>
      <c r="E1130" s="85" t="s">
        <v>1325</v>
      </c>
      <c r="F1130" s="62" t="s">
        <v>891</v>
      </c>
      <c r="G1130" s="62"/>
      <c r="H1130" s="62" t="s">
        <v>1862</v>
      </c>
      <c r="I1130" s="62" t="s">
        <v>2142</v>
      </c>
      <c r="J1130" s="66">
        <v>852</v>
      </c>
      <c r="K1130" s="67"/>
      <c r="L1130" s="68"/>
      <c r="M1130" s="69">
        <v>852</v>
      </c>
      <c r="N1130" s="70"/>
      <c r="O1130" s="71"/>
      <c r="P1130" s="72">
        <f t="shared" si="83"/>
        <v>852</v>
      </c>
      <c r="Q1130" s="72">
        <f t="shared" si="84"/>
        <v>852</v>
      </c>
      <c r="R1130" s="72">
        <f t="shared" si="85"/>
        <v>723</v>
      </c>
      <c r="S1130" s="72">
        <f t="shared" si="86"/>
        <v>723</v>
      </c>
      <c r="T1130" s="73">
        <v>0.18</v>
      </c>
      <c r="U1130" s="165" t="s">
        <v>287</v>
      </c>
      <c r="V1130" s="164">
        <f t="shared" si="89"/>
        <v>853.14</v>
      </c>
      <c r="W1130" s="74">
        <v>551</v>
      </c>
    </row>
    <row r="1131" spans="2:23" s="74" customFormat="1" ht="15">
      <c r="B1131" s="169" t="s">
        <v>1540</v>
      </c>
      <c r="C1131" s="62" t="s">
        <v>1187</v>
      </c>
      <c r="D1131" s="62"/>
      <c r="E1131" s="85"/>
      <c r="F1131" s="62" t="s">
        <v>916</v>
      </c>
      <c r="G1131" s="62"/>
      <c r="H1131" s="62" t="s">
        <v>1862</v>
      </c>
      <c r="I1131" s="62"/>
      <c r="J1131" s="66"/>
      <c r="K1131" s="67"/>
      <c r="L1131" s="68"/>
      <c r="M1131" s="69"/>
      <c r="N1131" s="70"/>
      <c r="O1131" s="71"/>
      <c r="P1131" s="72">
        <f t="shared" si="83"/>
        <v>0</v>
      </c>
      <c r="Q1131" s="72">
        <f t="shared" si="84"/>
        <v>0</v>
      </c>
      <c r="R1131" s="72">
        <f t="shared" si="85"/>
        <v>0</v>
      </c>
      <c r="S1131" s="72">
        <f t="shared" si="86"/>
        <v>0</v>
      </c>
      <c r="T1131" s="73">
        <v>0.18</v>
      </c>
      <c r="U1131" s="164"/>
      <c r="V1131" s="164">
        <f t="shared" si="89"/>
        <v>0</v>
      </c>
    </row>
    <row r="1132" spans="2:23" s="74" customFormat="1" ht="114">
      <c r="B1132" s="169" t="s">
        <v>1541</v>
      </c>
      <c r="C1132" s="87" t="s">
        <v>1189</v>
      </c>
      <c r="D1132" s="62" t="s">
        <v>1190</v>
      </c>
      <c r="E1132" s="85" t="s">
        <v>1332</v>
      </c>
      <c r="F1132" s="62" t="s">
        <v>891</v>
      </c>
      <c r="G1132" s="62"/>
      <c r="H1132" s="62" t="s">
        <v>1862</v>
      </c>
      <c r="I1132" s="62" t="s">
        <v>1332</v>
      </c>
      <c r="J1132" s="66">
        <v>791091.58</v>
      </c>
      <c r="K1132" s="67"/>
      <c r="L1132" s="68"/>
      <c r="M1132" s="69">
        <v>930696</v>
      </c>
      <c r="N1132" s="70"/>
      <c r="O1132" s="71"/>
      <c r="P1132" s="72">
        <f t="shared" si="83"/>
        <v>791091.58</v>
      </c>
      <c r="Q1132" s="72">
        <f t="shared" si="84"/>
        <v>791091.58</v>
      </c>
      <c r="R1132" s="72">
        <f t="shared" si="85"/>
        <v>788726</v>
      </c>
      <c r="S1132" s="72">
        <f t="shared" si="86"/>
        <v>788726</v>
      </c>
      <c r="T1132" s="73">
        <v>0.18</v>
      </c>
      <c r="U1132" s="164" t="s">
        <v>287</v>
      </c>
      <c r="V1132" s="164">
        <f t="shared" si="89"/>
        <v>930696.67999999993</v>
      </c>
    </row>
    <row r="1133" spans="2:23" s="74" customFormat="1" ht="28.5">
      <c r="B1133" s="169" t="s">
        <v>1542</v>
      </c>
      <c r="C1133" s="87" t="s">
        <v>1192</v>
      </c>
      <c r="D1133" s="62" t="s">
        <v>1193</v>
      </c>
      <c r="E1133" s="62" t="s">
        <v>778</v>
      </c>
      <c r="F1133" s="62" t="s">
        <v>891</v>
      </c>
      <c r="G1133" s="62"/>
      <c r="H1133" s="62" t="s">
        <v>1862</v>
      </c>
      <c r="I1133" s="62" t="s">
        <v>778</v>
      </c>
      <c r="J1133" s="66">
        <v>1120</v>
      </c>
      <c r="K1133" s="67"/>
      <c r="L1133" s="68"/>
      <c r="M1133" s="69">
        <v>1600</v>
      </c>
      <c r="N1133" s="70"/>
      <c r="O1133" s="71"/>
      <c r="P1133" s="72">
        <f t="shared" si="83"/>
        <v>1120</v>
      </c>
      <c r="Q1133" s="72">
        <f t="shared" si="84"/>
        <v>1120</v>
      </c>
      <c r="R1133" s="72">
        <f t="shared" si="85"/>
        <v>1600</v>
      </c>
      <c r="S1133" s="72">
        <f t="shared" si="86"/>
        <v>1600</v>
      </c>
      <c r="T1133" s="73">
        <v>0</v>
      </c>
      <c r="U1133" s="164" t="s">
        <v>288</v>
      </c>
      <c r="V1133" s="164">
        <f t="shared" si="89"/>
        <v>1888</v>
      </c>
    </row>
    <row r="1134" spans="2:23" s="74" customFormat="1" ht="28.5">
      <c r="B1134" s="169" t="s">
        <v>1543</v>
      </c>
      <c r="C1134" s="87" t="s">
        <v>1195</v>
      </c>
      <c r="D1134" s="62" t="s">
        <v>1196</v>
      </c>
      <c r="E1134" s="62" t="s">
        <v>778</v>
      </c>
      <c r="F1134" s="62" t="s">
        <v>891</v>
      </c>
      <c r="G1134" s="62"/>
      <c r="H1134" s="62" t="s">
        <v>1862</v>
      </c>
      <c r="I1134" s="62" t="s">
        <v>778</v>
      </c>
      <c r="J1134" s="66">
        <v>14210</v>
      </c>
      <c r="K1134" s="67"/>
      <c r="L1134" s="68"/>
      <c r="M1134" s="69">
        <v>20300</v>
      </c>
      <c r="N1134" s="70"/>
      <c r="O1134" s="71"/>
      <c r="P1134" s="72">
        <f t="shared" si="83"/>
        <v>14210</v>
      </c>
      <c r="Q1134" s="72">
        <f t="shared" si="84"/>
        <v>14210</v>
      </c>
      <c r="R1134" s="72">
        <f t="shared" si="85"/>
        <v>20300</v>
      </c>
      <c r="S1134" s="72">
        <f t="shared" si="86"/>
        <v>20300</v>
      </c>
      <c r="T1134" s="73">
        <v>0</v>
      </c>
      <c r="U1134" s="164" t="s">
        <v>288</v>
      </c>
      <c r="V1134" s="164">
        <f t="shared" si="89"/>
        <v>23954</v>
      </c>
    </row>
    <row r="1135" spans="2:23" s="74" customFormat="1" ht="42.75">
      <c r="B1135" s="169" t="s">
        <v>1544</v>
      </c>
      <c r="C1135" s="87" t="s">
        <v>1198</v>
      </c>
      <c r="D1135" s="62" t="s">
        <v>1199</v>
      </c>
      <c r="E1135" s="85" t="s">
        <v>778</v>
      </c>
      <c r="F1135" s="62" t="s">
        <v>891</v>
      </c>
      <c r="G1135" s="62"/>
      <c r="H1135" s="62" t="s">
        <v>1994</v>
      </c>
      <c r="I1135" s="62" t="s">
        <v>778</v>
      </c>
      <c r="J1135" s="66">
        <v>4200</v>
      </c>
      <c r="K1135" s="67"/>
      <c r="L1135" s="68"/>
      <c r="M1135" s="69">
        <v>6000</v>
      </c>
      <c r="N1135" s="70"/>
      <c r="O1135" s="71"/>
      <c r="P1135" s="72">
        <f t="shared" si="83"/>
        <v>4200</v>
      </c>
      <c r="Q1135" s="72">
        <f t="shared" si="84"/>
        <v>252000</v>
      </c>
      <c r="R1135" s="72">
        <f t="shared" si="85"/>
        <v>6000</v>
      </c>
      <c r="S1135" s="72">
        <f t="shared" si="86"/>
        <v>360000</v>
      </c>
      <c r="T1135" s="73">
        <v>0</v>
      </c>
      <c r="U1135" s="164" t="s">
        <v>288</v>
      </c>
      <c r="V1135" s="164">
        <f t="shared" si="89"/>
        <v>7080</v>
      </c>
    </row>
    <row r="1136" spans="2:23" s="74" customFormat="1" ht="28.5">
      <c r="B1136" s="169" t="s">
        <v>1545</v>
      </c>
      <c r="C1136" s="87" t="s">
        <v>1201</v>
      </c>
      <c r="D1136" s="62" t="s">
        <v>1202</v>
      </c>
      <c r="E1136" s="85" t="s">
        <v>778</v>
      </c>
      <c r="F1136" s="62" t="s">
        <v>891</v>
      </c>
      <c r="G1136" s="62"/>
      <c r="H1136" s="62" t="s">
        <v>1862</v>
      </c>
      <c r="I1136" s="62" t="s">
        <v>778</v>
      </c>
      <c r="J1136" s="66">
        <v>2800</v>
      </c>
      <c r="K1136" s="67"/>
      <c r="L1136" s="68"/>
      <c r="M1136" s="69">
        <v>4000</v>
      </c>
      <c r="N1136" s="70"/>
      <c r="O1136" s="71"/>
      <c r="P1136" s="72">
        <f t="shared" si="83"/>
        <v>2800</v>
      </c>
      <c r="Q1136" s="72">
        <f t="shared" si="84"/>
        <v>2800</v>
      </c>
      <c r="R1136" s="72">
        <f t="shared" si="85"/>
        <v>4000</v>
      </c>
      <c r="S1136" s="72">
        <f t="shared" si="86"/>
        <v>4000</v>
      </c>
      <c r="T1136" s="73">
        <v>0</v>
      </c>
      <c r="U1136" s="164" t="s">
        <v>288</v>
      </c>
      <c r="V1136" s="164">
        <f t="shared" si="89"/>
        <v>4720</v>
      </c>
    </row>
    <row r="1137" spans="2:23" s="74" customFormat="1" ht="15">
      <c r="B1137" s="169" t="s">
        <v>1546</v>
      </c>
      <c r="C1137" s="62" t="s">
        <v>1187</v>
      </c>
      <c r="D1137" s="62"/>
      <c r="E1137" s="85"/>
      <c r="F1137" s="62" t="s">
        <v>916</v>
      </c>
      <c r="G1137" s="62"/>
      <c r="H1137" s="62" t="s">
        <v>1862</v>
      </c>
      <c r="I1137" s="62"/>
      <c r="J1137" s="66"/>
      <c r="K1137" s="67"/>
      <c r="L1137" s="68"/>
      <c r="M1137" s="69"/>
      <c r="N1137" s="70"/>
      <c r="O1137" s="71"/>
      <c r="P1137" s="72">
        <f t="shared" si="83"/>
        <v>0</v>
      </c>
      <c r="Q1137" s="72">
        <f t="shared" si="84"/>
        <v>0</v>
      </c>
      <c r="R1137" s="72">
        <f t="shared" si="85"/>
        <v>0</v>
      </c>
      <c r="S1137" s="72">
        <f t="shared" si="86"/>
        <v>0</v>
      </c>
      <c r="T1137" s="73">
        <v>0.18</v>
      </c>
      <c r="U1137" s="164"/>
      <c r="V1137" s="164">
        <f t="shared" si="89"/>
        <v>0</v>
      </c>
    </row>
    <row r="1138" spans="2:23" s="74" customFormat="1" ht="114">
      <c r="B1138" s="169" t="s">
        <v>1547</v>
      </c>
      <c r="C1138" s="87" t="s">
        <v>1189</v>
      </c>
      <c r="D1138" s="62" t="s">
        <v>1190</v>
      </c>
      <c r="E1138" s="85" t="s">
        <v>1332</v>
      </c>
      <c r="F1138" s="62" t="s">
        <v>891</v>
      </c>
      <c r="G1138" s="62"/>
      <c r="H1138" s="62" t="s">
        <v>1862</v>
      </c>
      <c r="I1138" s="62" t="s">
        <v>1332</v>
      </c>
      <c r="J1138" s="66">
        <v>791091.58</v>
      </c>
      <c r="K1138" s="67"/>
      <c r="L1138" s="68"/>
      <c r="M1138" s="69">
        <v>930696</v>
      </c>
      <c r="N1138" s="70"/>
      <c r="O1138" s="71"/>
      <c r="P1138" s="72">
        <f t="shared" si="83"/>
        <v>791091.58</v>
      </c>
      <c r="Q1138" s="72">
        <f t="shared" si="84"/>
        <v>791091.58</v>
      </c>
      <c r="R1138" s="72">
        <f t="shared" si="85"/>
        <v>788726</v>
      </c>
      <c r="S1138" s="72">
        <f t="shared" si="86"/>
        <v>788726</v>
      </c>
      <c r="T1138" s="73">
        <v>0.18</v>
      </c>
      <c r="U1138" s="164" t="s">
        <v>287</v>
      </c>
      <c r="V1138" s="164">
        <f t="shared" si="89"/>
        <v>930696.67999999993</v>
      </c>
    </row>
    <row r="1139" spans="2:23" s="74" customFormat="1" ht="28.5">
      <c r="B1139" s="169" t="s">
        <v>1548</v>
      </c>
      <c r="C1139" s="87" t="s">
        <v>1192</v>
      </c>
      <c r="D1139" s="62" t="s">
        <v>1193</v>
      </c>
      <c r="E1139" s="85" t="s">
        <v>778</v>
      </c>
      <c r="F1139" s="62" t="s">
        <v>891</v>
      </c>
      <c r="G1139" s="62"/>
      <c r="H1139" s="62" t="s">
        <v>1862</v>
      </c>
      <c r="I1139" s="62" t="s">
        <v>778</v>
      </c>
      <c r="J1139" s="66">
        <v>1120</v>
      </c>
      <c r="K1139" s="67"/>
      <c r="L1139" s="68"/>
      <c r="M1139" s="69">
        <v>1600</v>
      </c>
      <c r="N1139" s="70"/>
      <c r="O1139" s="71"/>
      <c r="P1139" s="72">
        <f t="shared" si="83"/>
        <v>1120</v>
      </c>
      <c r="Q1139" s="72">
        <f t="shared" si="84"/>
        <v>1120</v>
      </c>
      <c r="R1139" s="72">
        <f t="shared" si="85"/>
        <v>1600</v>
      </c>
      <c r="S1139" s="72">
        <f t="shared" si="86"/>
        <v>1600</v>
      </c>
      <c r="T1139" s="73">
        <v>0</v>
      </c>
      <c r="U1139" s="164" t="s">
        <v>288</v>
      </c>
      <c r="V1139" s="164">
        <f t="shared" si="89"/>
        <v>1888</v>
      </c>
    </row>
    <row r="1140" spans="2:23" s="74" customFormat="1" ht="28.5">
      <c r="B1140" s="169" t="s">
        <v>1549</v>
      </c>
      <c r="C1140" s="87" t="s">
        <v>1195</v>
      </c>
      <c r="D1140" s="62" t="s">
        <v>1196</v>
      </c>
      <c r="E1140" s="85" t="s">
        <v>778</v>
      </c>
      <c r="F1140" s="62" t="s">
        <v>891</v>
      </c>
      <c r="G1140" s="62"/>
      <c r="H1140" s="62" t="s">
        <v>1862</v>
      </c>
      <c r="I1140" s="62" t="s">
        <v>778</v>
      </c>
      <c r="J1140" s="66">
        <v>14210</v>
      </c>
      <c r="K1140" s="67"/>
      <c r="L1140" s="68"/>
      <c r="M1140" s="69">
        <v>20300</v>
      </c>
      <c r="N1140" s="70"/>
      <c r="O1140" s="71"/>
      <c r="P1140" s="72">
        <f t="shared" si="83"/>
        <v>14210</v>
      </c>
      <c r="Q1140" s="72">
        <f t="shared" si="84"/>
        <v>14210</v>
      </c>
      <c r="R1140" s="72">
        <f t="shared" si="85"/>
        <v>20300</v>
      </c>
      <c r="S1140" s="72">
        <f t="shared" si="86"/>
        <v>20300</v>
      </c>
      <c r="T1140" s="73">
        <v>0</v>
      </c>
      <c r="U1140" s="164" t="s">
        <v>288</v>
      </c>
      <c r="V1140" s="164">
        <f t="shared" si="89"/>
        <v>23954</v>
      </c>
    </row>
    <row r="1141" spans="2:23" s="74" customFormat="1" ht="45">
      <c r="B1141" s="169" t="s">
        <v>1550</v>
      </c>
      <c r="C1141" s="86" t="s">
        <v>1198</v>
      </c>
      <c r="D1141" s="85" t="s">
        <v>1199</v>
      </c>
      <c r="E1141" s="85" t="s">
        <v>778</v>
      </c>
      <c r="F1141" s="62" t="s">
        <v>891</v>
      </c>
      <c r="G1141" s="62"/>
      <c r="H1141" s="62" t="s">
        <v>1994</v>
      </c>
      <c r="I1141" s="62" t="s">
        <v>778</v>
      </c>
      <c r="J1141" s="66">
        <v>4200</v>
      </c>
      <c r="K1141" s="67"/>
      <c r="L1141" s="68"/>
      <c r="M1141" s="69">
        <v>6000</v>
      </c>
      <c r="N1141" s="70"/>
      <c r="O1141" s="71"/>
      <c r="P1141" s="72">
        <f t="shared" si="83"/>
        <v>4200</v>
      </c>
      <c r="Q1141" s="72">
        <f t="shared" si="84"/>
        <v>252000</v>
      </c>
      <c r="R1141" s="72">
        <f t="shared" si="85"/>
        <v>6000</v>
      </c>
      <c r="S1141" s="72">
        <f t="shared" si="86"/>
        <v>360000</v>
      </c>
      <c r="T1141" s="73">
        <v>0</v>
      </c>
      <c r="U1141" s="164" t="s">
        <v>288</v>
      </c>
      <c r="V1141" s="164">
        <f t="shared" si="89"/>
        <v>7080</v>
      </c>
    </row>
    <row r="1142" spans="2:23" s="74" customFormat="1" ht="15">
      <c r="B1142" s="169" t="s">
        <v>1551</v>
      </c>
      <c r="C1142" s="85" t="s">
        <v>1187</v>
      </c>
      <c r="D1142" s="85"/>
      <c r="E1142" s="85"/>
      <c r="F1142" s="62" t="s">
        <v>916</v>
      </c>
      <c r="G1142" s="62"/>
      <c r="H1142" s="62" t="s">
        <v>1862</v>
      </c>
      <c r="I1142" s="62"/>
      <c r="J1142" s="66"/>
      <c r="K1142" s="67"/>
      <c r="L1142" s="68"/>
      <c r="M1142" s="69"/>
      <c r="N1142" s="70"/>
      <c r="O1142" s="71"/>
      <c r="P1142" s="72">
        <f t="shared" si="83"/>
        <v>0</v>
      </c>
      <c r="Q1142" s="72">
        <f t="shared" si="84"/>
        <v>0</v>
      </c>
      <c r="R1142" s="72">
        <f t="shared" si="85"/>
        <v>0</v>
      </c>
      <c r="S1142" s="72">
        <f t="shared" si="86"/>
        <v>0</v>
      </c>
      <c r="T1142" s="73">
        <v>0.18</v>
      </c>
      <c r="U1142" s="164"/>
      <c r="V1142" s="164">
        <f t="shared" si="89"/>
        <v>0</v>
      </c>
    </row>
    <row r="1143" spans="2:23" s="74" customFormat="1" ht="114">
      <c r="B1143" s="169" t="s">
        <v>1552</v>
      </c>
      <c r="C1143" s="87" t="s">
        <v>1189</v>
      </c>
      <c r="D1143" s="62" t="s">
        <v>1190</v>
      </c>
      <c r="E1143" s="85" t="s">
        <v>1332</v>
      </c>
      <c r="F1143" s="62" t="s">
        <v>891</v>
      </c>
      <c r="G1143" s="62"/>
      <c r="H1143" s="62" t="s">
        <v>1862</v>
      </c>
      <c r="I1143" s="62" t="s">
        <v>1332</v>
      </c>
      <c r="J1143" s="66">
        <v>791091.58</v>
      </c>
      <c r="K1143" s="67"/>
      <c r="L1143" s="68"/>
      <c r="M1143" s="69">
        <v>930696</v>
      </c>
      <c r="N1143" s="70"/>
      <c r="O1143" s="71"/>
      <c r="P1143" s="72">
        <f t="shared" si="83"/>
        <v>791091.58</v>
      </c>
      <c r="Q1143" s="72">
        <f t="shared" si="84"/>
        <v>791091.58</v>
      </c>
      <c r="R1143" s="72">
        <f t="shared" si="85"/>
        <v>788726</v>
      </c>
      <c r="S1143" s="72">
        <f t="shared" si="86"/>
        <v>788726</v>
      </c>
      <c r="T1143" s="73">
        <v>0.18</v>
      </c>
      <c r="U1143" s="164" t="s">
        <v>287</v>
      </c>
      <c r="V1143" s="164">
        <f t="shared" si="89"/>
        <v>930696.67999999993</v>
      </c>
    </row>
    <row r="1144" spans="2:23" s="74" customFormat="1" ht="28.5">
      <c r="B1144" s="169" t="s">
        <v>1553</v>
      </c>
      <c r="C1144" s="87" t="s">
        <v>1192</v>
      </c>
      <c r="D1144" s="62" t="s">
        <v>1193</v>
      </c>
      <c r="E1144" s="62" t="s">
        <v>778</v>
      </c>
      <c r="F1144" s="62" t="s">
        <v>891</v>
      </c>
      <c r="G1144" s="62"/>
      <c r="H1144" s="62" t="s">
        <v>1862</v>
      </c>
      <c r="I1144" s="62" t="s">
        <v>778</v>
      </c>
      <c r="J1144" s="66">
        <v>1120</v>
      </c>
      <c r="K1144" s="67"/>
      <c r="L1144" s="68"/>
      <c r="M1144" s="69">
        <v>1600</v>
      </c>
      <c r="N1144" s="70"/>
      <c r="O1144" s="71"/>
      <c r="P1144" s="72">
        <f t="shared" si="83"/>
        <v>1120</v>
      </c>
      <c r="Q1144" s="72">
        <f t="shared" si="84"/>
        <v>1120</v>
      </c>
      <c r="R1144" s="72">
        <f t="shared" si="85"/>
        <v>1600</v>
      </c>
      <c r="S1144" s="72">
        <f t="shared" si="86"/>
        <v>1600</v>
      </c>
      <c r="T1144" s="73">
        <v>0</v>
      </c>
      <c r="U1144" s="164" t="s">
        <v>288</v>
      </c>
      <c r="V1144" s="164">
        <f t="shared" si="89"/>
        <v>1888</v>
      </c>
    </row>
    <row r="1145" spans="2:23" s="74" customFormat="1" ht="28.5">
      <c r="B1145" s="169" t="s">
        <v>1554</v>
      </c>
      <c r="C1145" s="87" t="s">
        <v>1195</v>
      </c>
      <c r="D1145" s="62" t="s">
        <v>1196</v>
      </c>
      <c r="E1145" s="85" t="s">
        <v>778</v>
      </c>
      <c r="F1145" s="62" t="s">
        <v>891</v>
      </c>
      <c r="G1145" s="62"/>
      <c r="H1145" s="62" t="s">
        <v>1862</v>
      </c>
      <c r="I1145" s="62" t="s">
        <v>778</v>
      </c>
      <c r="J1145" s="66">
        <v>14210</v>
      </c>
      <c r="K1145" s="67"/>
      <c r="L1145" s="68"/>
      <c r="M1145" s="69">
        <v>20300</v>
      </c>
      <c r="N1145" s="70"/>
      <c r="O1145" s="71"/>
      <c r="P1145" s="72">
        <f t="shared" si="83"/>
        <v>14210</v>
      </c>
      <c r="Q1145" s="72">
        <f t="shared" si="84"/>
        <v>14210</v>
      </c>
      <c r="R1145" s="72">
        <f t="shared" si="85"/>
        <v>20300</v>
      </c>
      <c r="S1145" s="72">
        <f t="shared" si="86"/>
        <v>20300</v>
      </c>
      <c r="T1145" s="73">
        <v>0</v>
      </c>
      <c r="U1145" s="164" t="s">
        <v>288</v>
      </c>
      <c r="V1145" s="164">
        <f t="shared" si="89"/>
        <v>23954</v>
      </c>
      <c r="W1145" s="74">
        <v>551</v>
      </c>
    </row>
    <row r="1146" spans="2:23" s="74" customFormat="1" ht="42.75">
      <c r="B1146" s="169" t="s">
        <v>1555</v>
      </c>
      <c r="C1146" s="87" t="s">
        <v>1198</v>
      </c>
      <c r="D1146" s="62" t="s">
        <v>1199</v>
      </c>
      <c r="E1146" s="85" t="s">
        <v>778</v>
      </c>
      <c r="F1146" s="62" t="s">
        <v>891</v>
      </c>
      <c r="G1146" s="62"/>
      <c r="H1146" s="62" t="s">
        <v>1213</v>
      </c>
      <c r="I1146" s="62" t="s">
        <v>778</v>
      </c>
      <c r="J1146" s="66">
        <v>4200</v>
      </c>
      <c r="K1146" s="67"/>
      <c r="L1146" s="68"/>
      <c r="M1146" s="69">
        <v>6000</v>
      </c>
      <c r="N1146" s="70"/>
      <c r="O1146" s="71"/>
      <c r="P1146" s="72">
        <f t="shared" si="83"/>
        <v>4200</v>
      </c>
      <c r="Q1146" s="72">
        <f t="shared" si="84"/>
        <v>130200</v>
      </c>
      <c r="R1146" s="72">
        <f t="shared" si="85"/>
        <v>6000</v>
      </c>
      <c r="S1146" s="72">
        <f t="shared" si="86"/>
        <v>186000</v>
      </c>
      <c r="T1146" s="73">
        <v>0</v>
      </c>
      <c r="U1146" s="164" t="s">
        <v>288</v>
      </c>
      <c r="V1146" s="164">
        <f t="shared" si="89"/>
        <v>7080</v>
      </c>
    </row>
    <row r="1147" spans="2:23" s="74" customFormat="1" ht="15">
      <c r="B1147" s="169" t="s">
        <v>1556</v>
      </c>
      <c r="C1147" s="62" t="s">
        <v>1187</v>
      </c>
      <c r="D1147" s="62"/>
      <c r="E1147" s="85"/>
      <c r="F1147" s="62" t="s">
        <v>916</v>
      </c>
      <c r="G1147" s="62"/>
      <c r="H1147" s="62" t="s">
        <v>1862</v>
      </c>
      <c r="I1147" s="62"/>
      <c r="J1147" s="66"/>
      <c r="K1147" s="67"/>
      <c r="L1147" s="68"/>
      <c r="M1147" s="69"/>
      <c r="N1147" s="70"/>
      <c r="O1147" s="71"/>
      <c r="P1147" s="72">
        <f t="shared" si="83"/>
        <v>0</v>
      </c>
      <c r="Q1147" s="72">
        <f t="shared" si="84"/>
        <v>0</v>
      </c>
      <c r="R1147" s="72">
        <f t="shared" si="85"/>
        <v>0</v>
      </c>
      <c r="S1147" s="72">
        <f t="shared" si="86"/>
        <v>0</v>
      </c>
      <c r="T1147" s="73">
        <v>0.18</v>
      </c>
      <c r="U1147" s="165"/>
      <c r="V1147" s="164">
        <f t="shared" si="89"/>
        <v>0</v>
      </c>
    </row>
    <row r="1148" spans="2:23" s="74" customFormat="1" ht="114">
      <c r="B1148" s="169" t="s">
        <v>1557</v>
      </c>
      <c r="C1148" s="87" t="s">
        <v>1189</v>
      </c>
      <c r="D1148" s="62" t="s">
        <v>1190</v>
      </c>
      <c r="E1148" s="62" t="s">
        <v>1332</v>
      </c>
      <c r="F1148" s="62" t="s">
        <v>891</v>
      </c>
      <c r="G1148" s="62"/>
      <c r="H1148" s="62" t="s">
        <v>1862</v>
      </c>
      <c r="I1148" s="62" t="s">
        <v>1332</v>
      </c>
      <c r="J1148" s="66">
        <v>791091.58</v>
      </c>
      <c r="K1148" s="67"/>
      <c r="L1148" s="68"/>
      <c r="M1148" s="69">
        <v>930696</v>
      </c>
      <c r="N1148" s="70"/>
      <c r="O1148" s="71"/>
      <c r="P1148" s="72">
        <f t="shared" si="83"/>
        <v>791091.58</v>
      </c>
      <c r="Q1148" s="72">
        <f t="shared" si="84"/>
        <v>791091.58</v>
      </c>
      <c r="R1148" s="72">
        <f t="shared" si="85"/>
        <v>788726</v>
      </c>
      <c r="S1148" s="72">
        <f t="shared" si="86"/>
        <v>788726</v>
      </c>
      <c r="T1148" s="73">
        <v>0.18</v>
      </c>
      <c r="U1148" s="164" t="s">
        <v>287</v>
      </c>
      <c r="V1148" s="164">
        <f t="shared" si="89"/>
        <v>930696.67999999993</v>
      </c>
    </row>
    <row r="1149" spans="2:23" s="74" customFormat="1" ht="28.5">
      <c r="B1149" s="169" t="s">
        <v>1558</v>
      </c>
      <c r="C1149" s="87" t="s">
        <v>1192</v>
      </c>
      <c r="D1149" s="62" t="s">
        <v>1193</v>
      </c>
      <c r="E1149" s="62" t="s">
        <v>778</v>
      </c>
      <c r="F1149" s="62" t="s">
        <v>891</v>
      </c>
      <c r="G1149" s="62"/>
      <c r="H1149" s="62" t="s">
        <v>1862</v>
      </c>
      <c r="I1149" s="62" t="s">
        <v>778</v>
      </c>
      <c r="J1149" s="66">
        <v>1120</v>
      </c>
      <c r="K1149" s="67"/>
      <c r="L1149" s="68"/>
      <c r="M1149" s="69">
        <v>1600</v>
      </c>
      <c r="N1149" s="70"/>
      <c r="O1149" s="71"/>
      <c r="P1149" s="72">
        <f t="shared" si="83"/>
        <v>1120</v>
      </c>
      <c r="Q1149" s="72">
        <f t="shared" si="84"/>
        <v>1120</v>
      </c>
      <c r="R1149" s="72">
        <f t="shared" si="85"/>
        <v>1600</v>
      </c>
      <c r="S1149" s="72">
        <f t="shared" si="86"/>
        <v>1600</v>
      </c>
      <c r="T1149" s="73">
        <v>0</v>
      </c>
      <c r="U1149" s="164" t="s">
        <v>288</v>
      </c>
      <c r="V1149" s="164">
        <f t="shared" si="89"/>
        <v>1888</v>
      </c>
    </row>
    <row r="1150" spans="2:23" s="74" customFormat="1" ht="30">
      <c r="B1150" s="168" t="s">
        <v>1559</v>
      </c>
      <c r="C1150" s="86" t="s">
        <v>1195</v>
      </c>
      <c r="D1150" s="62" t="s">
        <v>1196</v>
      </c>
      <c r="E1150" s="85" t="s">
        <v>778</v>
      </c>
      <c r="F1150" s="85" t="s">
        <v>891</v>
      </c>
      <c r="G1150" s="85"/>
      <c r="H1150" s="85" t="s">
        <v>1862</v>
      </c>
      <c r="I1150" s="62" t="s">
        <v>778</v>
      </c>
      <c r="J1150" s="66">
        <v>14210</v>
      </c>
      <c r="K1150" s="67"/>
      <c r="L1150" s="68"/>
      <c r="M1150" s="69">
        <v>20300</v>
      </c>
      <c r="N1150" s="70"/>
      <c r="O1150" s="71"/>
      <c r="P1150" s="72">
        <f t="shared" si="83"/>
        <v>14210</v>
      </c>
      <c r="Q1150" s="72">
        <f t="shared" si="84"/>
        <v>14210</v>
      </c>
      <c r="R1150" s="72">
        <f t="shared" si="85"/>
        <v>20300</v>
      </c>
      <c r="S1150" s="72">
        <f t="shared" si="86"/>
        <v>20300</v>
      </c>
      <c r="T1150" s="73">
        <v>0</v>
      </c>
      <c r="U1150" s="164" t="s">
        <v>288</v>
      </c>
      <c r="V1150" s="164">
        <f t="shared" si="89"/>
        <v>23954</v>
      </c>
    </row>
    <row r="1151" spans="2:23" s="74" customFormat="1" ht="42.75">
      <c r="B1151" s="169" t="s">
        <v>1560</v>
      </c>
      <c r="C1151" s="87" t="s">
        <v>1198</v>
      </c>
      <c r="D1151" s="62" t="s">
        <v>1199</v>
      </c>
      <c r="E1151" s="85" t="s">
        <v>778</v>
      </c>
      <c r="F1151" s="62" t="s">
        <v>891</v>
      </c>
      <c r="G1151" s="62"/>
      <c r="H1151" s="62" t="s">
        <v>1219</v>
      </c>
      <c r="I1151" s="62" t="s">
        <v>778</v>
      </c>
      <c r="J1151" s="66">
        <v>4200</v>
      </c>
      <c r="K1151" s="67"/>
      <c r="L1151" s="68"/>
      <c r="M1151" s="69">
        <v>6000</v>
      </c>
      <c r="N1151" s="70"/>
      <c r="O1151" s="71"/>
      <c r="P1151" s="72">
        <f t="shared" si="83"/>
        <v>4200</v>
      </c>
      <c r="Q1151" s="72">
        <f t="shared" si="84"/>
        <v>268800</v>
      </c>
      <c r="R1151" s="72">
        <f t="shared" si="85"/>
        <v>6000</v>
      </c>
      <c r="S1151" s="72">
        <f t="shared" si="86"/>
        <v>384000</v>
      </c>
      <c r="T1151" s="73">
        <v>0</v>
      </c>
      <c r="U1151" s="164" t="s">
        <v>288</v>
      </c>
      <c r="V1151" s="164">
        <f t="shared" si="89"/>
        <v>7080</v>
      </c>
    </row>
    <row r="1152" spans="2:23" s="74" customFormat="1" ht="15">
      <c r="B1152" s="169" t="s">
        <v>1561</v>
      </c>
      <c r="C1152" s="62" t="s">
        <v>1187</v>
      </c>
      <c r="D1152" s="62"/>
      <c r="E1152" s="85"/>
      <c r="F1152" s="62" t="s">
        <v>916</v>
      </c>
      <c r="G1152" s="62"/>
      <c r="H1152" s="62" t="s">
        <v>1862</v>
      </c>
      <c r="I1152" s="62"/>
      <c r="J1152" s="66"/>
      <c r="K1152" s="67"/>
      <c r="L1152" s="68"/>
      <c r="M1152" s="69"/>
      <c r="N1152" s="70"/>
      <c r="O1152" s="71"/>
      <c r="P1152" s="72">
        <f t="shared" si="83"/>
        <v>0</v>
      </c>
      <c r="Q1152" s="72">
        <f t="shared" si="84"/>
        <v>0</v>
      </c>
      <c r="R1152" s="72">
        <f t="shared" si="85"/>
        <v>0</v>
      </c>
      <c r="S1152" s="72">
        <f t="shared" si="86"/>
        <v>0</v>
      </c>
      <c r="T1152" s="73">
        <v>0.18</v>
      </c>
      <c r="U1152" s="164"/>
      <c r="V1152" s="164">
        <f t="shared" si="89"/>
        <v>0</v>
      </c>
    </row>
    <row r="1153" spans="2:23" s="74" customFormat="1" ht="99.75">
      <c r="B1153" s="169" t="s">
        <v>1562</v>
      </c>
      <c r="C1153" s="87" t="s">
        <v>2</v>
      </c>
      <c r="D1153" s="62" t="s">
        <v>3</v>
      </c>
      <c r="E1153" s="85" t="s">
        <v>1332</v>
      </c>
      <c r="F1153" s="62" t="s">
        <v>891</v>
      </c>
      <c r="G1153" s="62"/>
      <c r="H1153" s="62" t="s">
        <v>1862</v>
      </c>
      <c r="I1153" s="62" t="s">
        <v>1332</v>
      </c>
      <c r="J1153" s="66">
        <v>576890.27</v>
      </c>
      <c r="K1153" s="67"/>
      <c r="L1153" s="68"/>
      <c r="M1153" s="69">
        <v>678695</v>
      </c>
      <c r="N1153" s="70"/>
      <c r="O1153" s="71"/>
      <c r="P1153" s="72">
        <f t="shared" si="83"/>
        <v>576890.27</v>
      </c>
      <c r="Q1153" s="72">
        <f t="shared" si="84"/>
        <v>576890.27</v>
      </c>
      <c r="R1153" s="72">
        <f t="shared" si="85"/>
        <v>575166</v>
      </c>
      <c r="S1153" s="72">
        <f t="shared" si="86"/>
        <v>575166</v>
      </c>
      <c r="T1153" s="73">
        <v>0.18</v>
      </c>
      <c r="U1153" s="164" t="s">
        <v>287</v>
      </c>
      <c r="V1153" s="164">
        <f t="shared" si="89"/>
        <v>678695.88</v>
      </c>
    </row>
    <row r="1154" spans="2:23" s="74" customFormat="1" ht="28.5">
      <c r="B1154" s="169" t="s">
        <v>1563</v>
      </c>
      <c r="C1154" s="87" t="s">
        <v>1192</v>
      </c>
      <c r="D1154" s="62" t="s">
        <v>1193</v>
      </c>
      <c r="E1154" s="85" t="s">
        <v>778</v>
      </c>
      <c r="F1154" s="62" t="s">
        <v>891</v>
      </c>
      <c r="G1154" s="62"/>
      <c r="H1154" s="62" t="s">
        <v>1862</v>
      </c>
      <c r="I1154" s="62" t="s">
        <v>778</v>
      </c>
      <c r="J1154" s="66">
        <v>1120</v>
      </c>
      <c r="K1154" s="67"/>
      <c r="L1154" s="68"/>
      <c r="M1154" s="69">
        <v>1600</v>
      </c>
      <c r="N1154" s="70"/>
      <c r="O1154" s="71"/>
      <c r="P1154" s="72">
        <f t="shared" si="83"/>
        <v>1120</v>
      </c>
      <c r="Q1154" s="72">
        <f t="shared" si="84"/>
        <v>1120</v>
      </c>
      <c r="R1154" s="72">
        <f t="shared" si="85"/>
        <v>1600</v>
      </c>
      <c r="S1154" s="72">
        <f t="shared" si="86"/>
        <v>1600</v>
      </c>
      <c r="T1154" s="73">
        <v>0</v>
      </c>
      <c r="U1154" s="164" t="s">
        <v>288</v>
      </c>
      <c r="V1154" s="164">
        <f t="shared" si="89"/>
        <v>1888</v>
      </c>
    </row>
    <row r="1155" spans="2:23" s="74" customFormat="1" ht="28.5">
      <c r="B1155" s="169" t="s">
        <v>1564</v>
      </c>
      <c r="C1155" s="87" t="s">
        <v>1195</v>
      </c>
      <c r="D1155" s="62" t="s">
        <v>1196</v>
      </c>
      <c r="E1155" s="85" t="s">
        <v>778</v>
      </c>
      <c r="F1155" s="62" t="s">
        <v>891</v>
      </c>
      <c r="G1155" s="62"/>
      <c r="H1155" s="62" t="s">
        <v>1862</v>
      </c>
      <c r="I1155" s="62" t="s">
        <v>778</v>
      </c>
      <c r="J1155" s="66">
        <v>14210</v>
      </c>
      <c r="K1155" s="67"/>
      <c r="L1155" s="68"/>
      <c r="M1155" s="69">
        <v>20300</v>
      </c>
      <c r="N1155" s="70"/>
      <c r="O1155" s="71"/>
      <c r="P1155" s="72">
        <f t="shared" si="83"/>
        <v>14210</v>
      </c>
      <c r="Q1155" s="72">
        <f t="shared" si="84"/>
        <v>14210</v>
      </c>
      <c r="R1155" s="72">
        <f t="shared" si="85"/>
        <v>20300</v>
      </c>
      <c r="S1155" s="72">
        <f t="shared" si="86"/>
        <v>20300</v>
      </c>
      <c r="T1155" s="73">
        <v>0</v>
      </c>
      <c r="U1155" s="164" t="s">
        <v>288</v>
      </c>
      <c r="V1155" s="164">
        <f t="shared" si="89"/>
        <v>23954</v>
      </c>
    </row>
    <row r="1156" spans="2:23" s="74" customFormat="1" ht="42.75">
      <c r="B1156" s="169" t="s">
        <v>1565</v>
      </c>
      <c r="C1156" s="87" t="s">
        <v>1198</v>
      </c>
      <c r="D1156" s="62" t="s">
        <v>1199</v>
      </c>
      <c r="E1156" s="85" t="s">
        <v>778</v>
      </c>
      <c r="F1156" s="62" t="s">
        <v>891</v>
      </c>
      <c r="G1156" s="62"/>
      <c r="H1156" s="62" t="s">
        <v>1952</v>
      </c>
      <c r="I1156" s="62" t="s">
        <v>778</v>
      </c>
      <c r="J1156" s="66">
        <v>4200</v>
      </c>
      <c r="K1156" s="67"/>
      <c r="L1156" s="68"/>
      <c r="M1156" s="69">
        <v>6000</v>
      </c>
      <c r="N1156" s="70"/>
      <c r="O1156" s="71"/>
      <c r="P1156" s="72">
        <f t="shared" si="83"/>
        <v>4200</v>
      </c>
      <c r="Q1156" s="72">
        <f t="shared" si="84"/>
        <v>33600</v>
      </c>
      <c r="R1156" s="72">
        <f t="shared" si="85"/>
        <v>6000</v>
      </c>
      <c r="S1156" s="72">
        <f t="shared" si="86"/>
        <v>48000</v>
      </c>
      <c r="T1156" s="73">
        <v>0</v>
      </c>
      <c r="U1156" s="164" t="s">
        <v>288</v>
      </c>
      <c r="V1156" s="164">
        <f t="shared" si="89"/>
        <v>7080</v>
      </c>
    </row>
    <row r="1157" spans="2:23" s="74" customFormat="1" ht="28.5">
      <c r="B1157" s="169" t="s">
        <v>1566</v>
      </c>
      <c r="C1157" s="87" t="s">
        <v>1201</v>
      </c>
      <c r="D1157" s="62" t="s">
        <v>1202</v>
      </c>
      <c r="E1157" s="85" t="s">
        <v>778</v>
      </c>
      <c r="F1157" s="62" t="s">
        <v>891</v>
      </c>
      <c r="G1157" s="62"/>
      <c r="H1157" s="62" t="s">
        <v>1952</v>
      </c>
      <c r="I1157" s="62" t="s">
        <v>778</v>
      </c>
      <c r="J1157" s="66">
        <v>2800</v>
      </c>
      <c r="K1157" s="67"/>
      <c r="L1157" s="68"/>
      <c r="M1157" s="69">
        <v>4000</v>
      </c>
      <c r="N1157" s="70"/>
      <c r="O1157" s="71"/>
      <c r="P1157" s="72">
        <f t="shared" ref="P1157:P1220" si="90">J1157+K1157*$K$2+L1157*$L$2</f>
        <v>2800</v>
      </c>
      <c r="Q1157" s="72">
        <f t="shared" ref="Q1157:Q1220" si="91">P1157*H1157</f>
        <v>22400</v>
      </c>
      <c r="R1157" s="72">
        <f t="shared" ref="R1157:R1220" si="92">IF((M1157+N1157+O1157)=0,ROUND((J1157+K1157*$K$2+L1157*$L$2)*$M$2/(1+T1157),0),ROUNDUP((M1157+N1157*$K$2+O1157*$L$2)/(1+T1157),0))</f>
        <v>4000</v>
      </c>
      <c r="S1157" s="72">
        <f t="shared" ref="S1157:S1220" si="93">R1157*H1157</f>
        <v>32000</v>
      </c>
      <c r="T1157" s="73">
        <v>0</v>
      </c>
      <c r="U1157" s="164" t="s">
        <v>288</v>
      </c>
      <c r="V1157" s="164">
        <f t="shared" si="89"/>
        <v>4720</v>
      </c>
    </row>
    <row r="1158" spans="2:23" s="74" customFormat="1" ht="15">
      <c r="B1158" s="169" t="s">
        <v>1567</v>
      </c>
      <c r="C1158" s="62" t="s">
        <v>9</v>
      </c>
      <c r="D1158" s="62"/>
      <c r="E1158" s="85"/>
      <c r="F1158" s="62" t="s">
        <v>916</v>
      </c>
      <c r="G1158" s="62"/>
      <c r="H1158" s="62" t="s">
        <v>1862</v>
      </c>
      <c r="I1158" s="62"/>
      <c r="J1158" s="66"/>
      <c r="K1158" s="67"/>
      <c r="L1158" s="68"/>
      <c r="M1158" s="69"/>
      <c r="N1158" s="70"/>
      <c r="O1158" s="71"/>
      <c r="P1158" s="72">
        <f t="shared" si="90"/>
        <v>0</v>
      </c>
      <c r="Q1158" s="72">
        <f t="shared" si="91"/>
        <v>0</v>
      </c>
      <c r="R1158" s="72">
        <f t="shared" si="92"/>
        <v>0</v>
      </c>
      <c r="S1158" s="72">
        <f t="shared" si="93"/>
        <v>0</v>
      </c>
      <c r="T1158" s="73">
        <v>0.18</v>
      </c>
      <c r="U1158" s="164"/>
      <c r="V1158" s="164">
        <f t="shared" si="89"/>
        <v>0</v>
      </c>
    </row>
    <row r="1159" spans="2:23" s="74" customFormat="1" ht="135">
      <c r="B1159" s="169" t="s">
        <v>1568</v>
      </c>
      <c r="C1159" s="86" t="s">
        <v>11</v>
      </c>
      <c r="D1159" s="85" t="s">
        <v>12</v>
      </c>
      <c r="E1159" s="85" t="s">
        <v>13</v>
      </c>
      <c r="F1159" s="62" t="s">
        <v>891</v>
      </c>
      <c r="G1159" s="62"/>
      <c r="H1159" s="62" t="s">
        <v>1862</v>
      </c>
      <c r="I1159" s="62" t="s">
        <v>1704</v>
      </c>
      <c r="J1159" s="66"/>
      <c r="K1159" s="67">
        <v>5657</v>
      </c>
      <c r="L1159" s="68"/>
      <c r="M1159" s="69"/>
      <c r="N1159" s="70">
        <v>8703</v>
      </c>
      <c r="O1159" s="71"/>
      <c r="P1159" s="72">
        <f t="shared" si="90"/>
        <v>384676</v>
      </c>
      <c r="Q1159" s="72">
        <f t="shared" si="91"/>
        <v>384676</v>
      </c>
      <c r="R1159" s="72">
        <f t="shared" si="92"/>
        <v>501529</v>
      </c>
      <c r="S1159" s="72">
        <f t="shared" si="93"/>
        <v>501529</v>
      </c>
      <c r="T1159" s="73">
        <v>0.18</v>
      </c>
      <c r="U1159" s="164" t="s">
        <v>286</v>
      </c>
      <c r="V1159" s="164">
        <f t="shared" si="89"/>
        <v>591804.22</v>
      </c>
    </row>
    <row r="1160" spans="2:23" s="74" customFormat="1" ht="15">
      <c r="B1160" s="169" t="s">
        <v>1569</v>
      </c>
      <c r="C1160" s="86" t="s">
        <v>15</v>
      </c>
      <c r="D1160" s="85" t="s">
        <v>16</v>
      </c>
      <c r="E1160" s="85" t="s">
        <v>17</v>
      </c>
      <c r="F1160" s="62" t="s">
        <v>891</v>
      </c>
      <c r="G1160" s="62"/>
      <c r="H1160" s="62" t="s">
        <v>1862</v>
      </c>
      <c r="I1160" s="62" t="s">
        <v>1744</v>
      </c>
      <c r="J1160" s="66">
        <v>14837</v>
      </c>
      <c r="K1160" s="67"/>
      <c r="L1160" s="68"/>
      <c r="M1160" s="69">
        <v>20050</v>
      </c>
      <c r="N1160" s="70"/>
      <c r="O1160" s="71"/>
      <c r="P1160" s="72">
        <f t="shared" si="90"/>
        <v>14837</v>
      </c>
      <c r="Q1160" s="72">
        <f t="shared" si="91"/>
        <v>14837</v>
      </c>
      <c r="R1160" s="72">
        <f t="shared" si="92"/>
        <v>16992</v>
      </c>
      <c r="S1160" s="72">
        <f t="shared" si="93"/>
        <v>16992</v>
      </c>
      <c r="T1160" s="73">
        <v>0.18</v>
      </c>
      <c r="U1160" s="164" t="s">
        <v>287</v>
      </c>
      <c r="V1160" s="164">
        <f t="shared" si="89"/>
        <v>20050.559999999998</v>
      </c>
    </row>
    <row r="1161" spans="2:23" s="74" customFormat="1" ht="28.5">
      <c r="B1161" s="169" t="s">
        <v>1570</v>
      </c>
      <c r="C1161" s="87" t="s">
        <v>19</v>
      </c>
      <c r="D1161" s="62" t="s">
        <v>20</v>
      </c>
      <c r="E1161" s="85" t="s">
        <v>17</v>
      </c>
      <c r="F1161" s="62" t="s">
        <v>891</v>
      </c>
      <c r="G1161" s="62"/>
      <c r="H1161" s="62" t="s">
        <v>1862</v>
      </c>
      <c r="I1161" s="62" t="s">
        <v>1744</v>
      </c>
      <c r="J1161" s="66">
        <v>117660</v>
      </c>
      <c r="K1161" s="67"/>
      <c r="L1161" s="68"/>
      <c r="M1161" s="69">
        <v>159000</v>
      </c>
      <c r="N1161" s="70"/>
      <c r="O1161" s="71"/>
      <c r="P1161" s="72">
        <f t="shared" si="90"/>
        <v>117660</v>
      </c>
      <c r="Q1161" s="72">
        <f t="shared" si="91"/>
        <v>117660</v>
      </c>
      <c r="R1161" s="72">
        <f t="shared" si="92"/>
        <v>134746</v>
      </c>
      <c r="S1161" s="72">
        <f t="shared" si="93"/>
        <v>134746</v>
      </c>
      <c r="T1161" s="73">
        <v>0.18</v>
      </c>
      <c r="U1161" s="164" t="s">
        <v>287</v>
      </c>
      <c r="V1161" s="164">
        <f t="shared" si="89"/>
        <v>159000.28</v>
      </c>
    </row>
    <row r="1162" spans="2:23" s="74" customFormat="1" ht="42.75">
      <c r="B1162" s="169" t="s">
        <v>1571</v>
      </c>
      <c r="C1162" s="87" t="s">
        <v>22</v>
      </c>
      <c r="D1162" s="62" t="s">
        <v>23</v>
      </c>
      <c r="E1162" s="62" t="s">
        <v>2119</v>
      </c>
      <c r="F1162" s="62" t="s">
        <v>891</v>
      </c>
      <c r="G1162" s="62"/>
      <c r="H1162" s="62" t="s">
        <v>1862</v>
      </c>
      <c r="I1162" s="62" t="s">
        <v>1704</v>
      </c>
      <c r="J1162" s="66"/>
      <c r="K1162" s="67">
        <v>1292.01</v>
      </c>
      <c r="L1162" s="68"/>
      <c r="M1162" s="69"/>
      <c r="N1162" s="70">
        <v>1615</v>
      </c>
      <c r="O1162" s="71"/>
      <c r="P1162" s="72">
        <f t="shared" si="90"/>
        <v>87856.68</v>
      </c>
      <c r="Q1162" s="72">
        <f t="shared" si="91"/>
        <v>87856.68</v>
      </c>
      <c r="R1162" s="72">
        <f t="shared" si="92"/>
        <v>93068</v>
      </c>
      <c r="S1162" s="72">
        <f t="shared" si="93"/>
        <v>93068</v>
      </c>
      <c r="T1162" s="73">
        <v>0.18</v>
      </c>
      <c r="U1162" s="164" t="s">
        <v>286</v>
      </c>
      <c r="V1162" s="164">
        <f t="shared" si="89"/>
        <v>109820.23999999999</v>
      </c>
    </row>
    <row r="1163" spans="2:23" s="74" customFormat="1" ht="15">
      <c r="B1163" s="169" t="s">
        <v>1572</v>
      </c>
      <c r="C1163" s="62" t="s">
        <v>1328</v>
      </c>
      <c r="D1163" s="62"/>
      <c r="E1163" s="85"/>
      <c r="F1163" s="62" t="s">
        <v>916</v>
      </c>
      <c r="G1163" s="62"/>
      <c r="H1163" s="62" t="s">
        <v>1862</v>
      </c>
      <c r="I1163" s="85"/>
      <c r="J1163" s="66"/>
      <c r="K1163" s="67"/>
      <c r="L1163" s="68"/>
      <c r="M1163" s="69"/>
      <c r="N1163" s="70"/>
      <c r="O1163" s="71"/>
      <c r="P1163" s="72">
        <f t="shared" si="90"/>
        <v>0</v>
      </c>
      <c r="Q1163" s="72">
        <f t="shared" si="91"/>
        <v>0</v>
      </c>
      <c r="R1163" s="72">
        <f t="shared" si="92"/>
        <v>0</v>
      </c>
      <c r="S1163" s="72">
        <f t="shared" si="93"/>
        <v>0</v>
      </c>
      <c r="T1163" s="73">
        <v>0.18</v>
      </c>
      <c r="U1163" s="164"/>
      <c r="V1163" s="164">
        <f t="shared" si="89"/>
        <v>0</v>
      </c>
      <c r="W1163" s="74">
        <v>551</v>
      </c>
    </row>
    <row r="1164" spans="2:23" s="74" customFormat="1" ht="85.5">
      <c r="B1164" s="169" t="s">
        <v>1573</v>
      </c>
      <c r="C1164" s="87" t="s">
        <v>27</v>
      </c>
      <c r="D1164" s="62" t="s">
        <v>28</v>
      </c>
      <c r="E1164" s="85" t="s">
        <v>1332</v>
      </c>
      <c r="F1164" s="62" t="s">
        <v>891</v>
      </c>
      <c r="G1164" s="62"/>
      <c r="H1164" s="62" t="s">
        <v>1862</v>
      </c>
      <c r="I1164" s="62" t="s">
        <v>1332</v>
      </c>
      <c r="J1164" s="66">
        <v>91700</v>
      </c>
      <c r="K1164" s="67"/>
      <c r="L1164" s="68"/>
      <c r="M1164" s="69">
        <v>107893</v>
      </c>
      <c r="N1164" s="70"/>
      <c r="O1164" s="71"/>
      <c r="P1164" s="72">
        <f t="shared" si="90"/>
        <v>91700</v>
      </c>
      <c r="Q1164" s="72">
        <f t="shared" si="91"/>
        <v>91700</v>
      </c>
      <c r="R1164" s="72">
        <f t="shared" si="92"/>
        <v>91435</v>
      </c>
      <c r="S1164" s="72">
        <f t="shared" si="93"/>
        <v>91435</v>
      </c>
      <c r="T1164" s="73">
        <v>0.18</v>
      </c>
      <c r="U1164" s="164" t="s">
        <v>287</v>
      </c>
      <c r="V1164" s="164">
        <f t="shared" si="89"/>
        <v>107893.29999999999</v>
      </c>
    </row>
    <row r="1165" spans="2:23" s="74" customFormat="1" ht="28.5">
      <c r="B1165" s="169" t="s">
        <v>1574</v>
      </c>
      <c r="C1165" s="87" t="s">
        <v>1192</v>
      </c>
      <c r="D1165" s="62" t="s">
        <v>1193</v>
      </c>
      <c r="E1165" s="85" t="s">
        <v>778</v>
      </c>
      <c r="F1165" s="62" t="s">
        <v>891</v>
      </c>
      <c r="G1165" s="62"/>
      <c r="H1165" s="62" t="s">
        <v>1862</v>
      </c>
      <c r="I1165" s="62" t="s">
        <v>778</v>
      </c>
      <c r="J1165" s="66">
        <v>1120</v>
      </c>
      <c r="K1165" s="67"/>
      <c r="L1165" s="68"/>
      <c r="M1165" s="69">
        <v>1600</v>
      </c>
      <c r="N1165" s="70"/>
      <c r="O1165" s="71"/>
      <c r="P1165" s="72">
        <f t="shared" si="90"/>
        <v>1120</v>
      </c>
      <c r="Q1165" s="72">
        <f t="shared" si="91"/>
        <v>1120</v>
      </c>
      <c r="R1165" s="72">
        <f t="shared" si="92"/>
        <v>1600</v>
      </c>
      <c r="S1165" s="72">
        <f t="shared" si="93"/>
        <v>1600</v>
      </c>
      <c r="T1165" s="73">
        <v>0</v>
      </c>
      <c r="U1165" s="164" t="s">
        <v>288</v>
      </c>
      <c r="V1165" s="164">
        <f t="shared" si="89"/>
        <v>1888</v>
      </c>
    </row>
    <row r="1166" spans="2:23" s="74" customFormat="1" ht="42.75">
      <c r="B1166" s="169" t="s">
        <v>1575</v>
      </c>
      <c r="C1166" s="87" t="s">
        <v>1337</v>
      </c>
      <c r="D1166" s="62" t="s">
        <v>1338</v>
      </c>
      <c r="E1166" s="62" t="s">
        <v>778</v>
      </c>
      <c r="F1166" s="62" t="s">
        <v>891</v>
      </c>
      <c r="G1166" s="62"/>
      <c r="H1166" s="62" t="s">
        <v>1862</v>
      </c>
      <c r="I1166" s="62" t="s">
        <v>778</v>
      </c>
      <c r="J1166" s="66">
        <v>14210</v>
      </c>
      <c r="K1166" s="67"/>
      <c r="L1166" s="68"/>
      <c r="M1166" s="69">
        <v>20300</v>
      </c>
      <c r="N1166" s="70"/>
      <c r="O1166" s="71"/>
      <c r="P1166" s="72">
        <f t="shared" si="90"/>
        <v>14210</v>
      </c>
      <c r="Q1166" s="72">
        <f t="shared" si="91"/>
        <v>14210</v>
      </c>
      <c r="R1166" s="72">
        <f t="shared" si="92"/>
        <v>20300</v>
      </c>
      <c r="S1166" s="72">
        <f t="shared" si="93"/>
        <v>20300</v>
      </c>
      <c r="T1166" s="73">
        <v>0</v>
      </c>
      <c r="U1166" s="164" t="s">
        <v>288</v>
      </c>
      <c r="V1166" s="164">
        <f t="shared" si="89"/>
        <v>23954</v>
      </c>
    </row>
    <row r="1167" spans="2:23" s="74" customFormat="1" ht="42.75">
      <c r="B1167" s="169" t="s">
        <v>1576</v>
      </c>
      <c r="C1167" s="87" t="s">
        <v>32</v>
      </c>
      <c r="D1167" s="62" t="s">
        <v>33</v>
      </c>
      <c r="E1167" s="62" t="s">
        <v>34</v>
      </c>
      <c r="F1167" s="62" t="s">
        <v>891</v>
      </c>
      <c r="G1167" s="62"/>
      <c r="H1167" s="62" t="s">
        <v>1901</v>
      </c>
      <c r="I1167" s="85" t="s">
        <v>1744</v>
      </c>
      <c r="J1167" s="66">
        <v>7837</v>
      </c>
      <c r="K1167" s="67"/>
      <c r="L1167" s="68"/>
      <c r="M1167" s="69">
        <v>8710</v>
      </c>
      <c r="N1167" s="70"/>
      <c r="O1167" s="71"/>
      <c r="P1167" s="72">
        <f t="shared" si="90"/>
        <v>7837</v>
      </c>
      <c r="Q1167" s="72">
        <f t="shared" si="91"/>
        <v>15674</v>
      </c>
      <c r="R1167" s="72">
        <f t="shared" si="92"/>
        <v>7382</v>
      </c>
      <c r="S1167" s="72">
        <f t="shared" si="93"/>
        <v>14764</v>
      </c>
      <c r="T1167" s="73">
        <v>0.18</v>
      </c>
      <c r="U1167" s="164" t="s">
        <v>289</v>
      </c>
      <c r="V1167" s="164">
        <f t="shared" si="89"/>
        <v>8710.76</v>
      </c>
    </row>
    <row r="1168" spans="2:23" s="74" customFormat="1" ht="15">
      <c r="B1168" s="169" t="s">
        <v>1577</v>
      </c>
      <c r="C1168" s="87" t="s">
        <v>1166</v>
      </c>
      <c r="D1168" s="62" t="s">
        <v>36</v>
      </c>
      <c r="E1168" s="62" t="s">
        <v>583</v>
      </c>
      <c r="F1168" s="62" t="s">
        <v>891</v>
      </c>
      <c r="G1168" s="62"/>
      <c r="H1168" s="62" t="s">
        <v>1862</v>
      </c>
      <c r="I1168" s="85" t="s">
        <v>583</v>
      </c>
      <c r="J1168" s="66"/>
      <c r="K1168" s="67">
        <f>N1168*0.8</f>
        <v>432</v>
      </c>
      <c r="L1168" s="68"/>
      <c r="M1168" s="69"/>
      <c r="N1168" s="70">
        <v>540</v>
      </c>
      <c r="O1168" s="71"/>
      <c r="P1168" s="72">
        <f t="shared" si="90"/>
        <v>29376</v>
      </c>
      <c r="Q1168" s="72">
        <f t="shared" si="91"/>
        <v>29376</v>
      </c>
      <c r="R1168" s="72">
        <f t="shared" si="92"/>
        <v>31119</v>
      </c>
      <c r="S1168" s="72">
        <f t="shared" si="93"/>
        <v>31119</v>
      </c>
      <c r="T1168" s="73">
        <v>0.18</v>
      </c>
      <c r="U1168" s="74" t="s">
        <v>286</v>
      </c>
      <c r="V1168" s="164">
        <f t="shared" si="89"/>
        <v>36720.42</v>
      </c>
    </row>
    <row r="1169" spans="2:23" s="74" customFormat="1" ht="15">
      <c r="B1169" s="169" t="s">
        <v>1578</v>
      </c>
      <c r="C1169" s="87" t="s">
        <v>1173</v>
      </c>
      <c r="D1169" s="62" t="s">
        <v>434</v>
      </c>
      <c r="E1169" s="85" t="s">
        <v>583</v>
      </c>
      <c r="F1169" s="62" t="s">
        <v>891</v>
      </c>
      <c r="G1169" s="62"/>
      <c r="H1169" s="62" t="s">
        <v>1862</v>
      </c>
      <c r="I1169" s="85" t="s">
        <v>583</v>
      </c>
      <c r="J1169" s="66"/>
      <c r="K1169" s="67">
        <v>148</v>
      </c>
      <c r="L1169" s="68"/>
      <c r="M1169" s="69"/>
      <c r="N1169" s="70">
        <v>185</v>
      </c>
      <c r="O1169" s="71"/>
      <c r="P1169" s="72">
        <f t="shared" si="90"/>
        <v>10064</v>
      </c>
      <c r="Q1169" s="72">
        <f t="shared" si="91"/>
        <v>10064</v>
      </c>
      <c r="R1169" s="72">
        <f t="shared" si="92"/>
        <v>10662</v>
      </c>
      <c r="S1169" s="72">
        <f t="shared" si="93"/>
        <v>10662</v>
      </c>
      <c r="T1169" s="73">
        <v>0.18</v>
      </c>
      <c r="U1169" s="74" t="s">
        <v>286</v>
      </c>
      <c r="V1169" s="164">
        <f t="shared" si="89"/>
        <v>12581.16</v>
      </c>
    </row>
    <row r="1170" spans="2:23" s="74" customFormat="1" ht="15">
      <c r="B1170" s="169"/>
      <c r="C1170" s="62" t="s">
        <v>975</v>
      </c>
      <c r="D1170" s="62"/>
      <c r="E1170" s="85"/>
      <c r="F1170" s="62"/>
      <c r="G1170" s="62"/>
      <c r="H1170" s="62"/>
      <c r="I1170" s="85"/>
      <c r="J1170" s="66"/>
      <c r="K1170" s="67"/>
      <c r="L1170" s="68"/>
      <c r="M1170" s="69"/>
      <c r="N1170" s="70"/>
      <c r="O1170" s="71"/>
      <c r="P1170" s="72">
        <f t="shared" si="90"/>
        <v>0</v>
      </c>
      <c r="Q1170" s="72">
        <f t="shared" si="91"/>
        <v>0</v>
      </c>
      <c r="R1170" s="72">
        <f t="shared" si="92"/>
        <v>0</v>
      </c>
      <c r="S1170" s="72">
        <f t="shared" si="93"/>
        <v>0</v>
      </c>
      <c r="T1170" s="73">
        <v>0.18</v>
      </c>
      <c r="U1170" s="164"/>
      <c r="V1170" s="164">
        <f t="shared" si="89"/>
        <v>0</v>
      </c>
    </row>
    <row r="1171" spans="2:23" s="74" customFormat="1" ht="15">
      <c r="B1171" s="169"/>
      <c r="C1171" s="62" t="s">
        <v>777</v>
      </c>
      <c r="D1171" s="62"/>
      <c r="E1171" s="85"/>
      <c r="F1171" s="62"/>
      <c r="G1171" s="62"/>
      <c r="H1171" s="62"/>
      <c r="I1171" s="62"/>
      <c r="J1171" s="66"/>
      <c r="K1171" s="67"/>
      <c r="L1171" s="68"/>
      <c r="M1171" s="69"/>
      <c r="N1171" s="70"/>
      <c r="O1171" s="71"/>
      <c r="P1171" s="72">
        <f t="shared" si="90"/>
        <v>0</v>
      </c>
      <c r="Q1171" s="72">
        <f t="shared" si="91"/>
        <v>0</v>
      </c>
      <c r="R1171" s="72">
        <f t="shared" si="92"/>
        <v>0</v>
      </c>
      <c r="S1171" s="72">
        <f t="shared" si="93"/>
        <v>0</v>
      </c>
      <c r="T1171" s="73">
        <v>0.18</v>
      </c>
      <c r="U1171" s="165"/>
      <c r="V1171" s="164">
        <f t="shared" si="89"/>
        <v>0</v>
      </c>
    </row>
    <row r="1172" spans="2:23" s="74" customFormat="1" ht="114">
      <c r="B1172" s="169" t="s">
        <v>1579</v>
      </c>
      <c r="C1172" s="87" t="s">
        <v>1305</v>
      </c>
      <c r="D1172" s="62" t="s">
        <v>1306</v>
      </c>
      <c r="E1172" s="85" t="s">
        <v>572</v>
      </c>
      <c r="F1172" s="62" t="s">
        <v>891</v>
      </c>
      <c r="G1172" s="62"/>
      <c r="H1172" s="62" t="s">
        <v>1904</v>
      </c>
      <c r="I1172" s="62" t="s">
        <v>1744</v>
      </c>
      <c r="J1172" s="66">
        <v>15741</v>
      </c>
      <c r="K1172" s="67"/>
      <c r="L1172" s="68"/>
      <c r="M1172" s="69">
        <v>20988</v>
      </c>
      <c r="N1172" s="70"/>
      <c r="O1172" s="71"/>
      <c r="P1172" s="72">
        <f t="shared" si="90"/>
        <v>15741</v>
      </c>
      <c r="Q1172" s="72">
        <f t="shared" si="91"/>
        <v>330561</v>
      </c>
      <c r="R1172" s="72">
        <f t="shared" si="92"/>
        <v>17787</v>
      </c>
      <c r="S1172" s="72">
        <f t="shared" si="93"/>
        <v>373527</v>
      </c>
      <c r="T1172" s="73">
        <v>0.18</v>
      </c>
      <c r="U1172" s="165" t="s">
        <v>290</v>
      </c>
      <c r="V1172" s="164">
        <f t="shared" si="89"/>
        <v>20988.66</v>
      </c>
    </row>
    <row r="1173" spans="2:23" s="74" customFormat="1" ht="15">
      <c r="B1173" s="169" t="s">
        <v>1580</v>
      </c>
      <c r="C1173" s="87" t="s">
        <v>1319</v>
      </c>
      <c r="D1173" s="62" t="s">
        <v>1320</v>
      </c>
      <c r="E1173" s="85" t="s">
        <v>1321</v>
      </c>
      <c r="F1173" s="62" t="s">
        <v>891</v>
      </c>
      <c r="G1173" s="62"/>
      <c r="H1173" s="62" t="s">
        <v>1901</v>
      </c>
      <c r="I1173" s="62" t="s">
        <v>1744</v>
      </c>
      <c r="J1173" s="66">
        <v>574</v>
      </c>
      <c r="K1173" s="67"/>
      <c r="L1173" s="68"/>
      <c r="M1173" s="69">
        <v>679</v>
      </c>
      <c r="N1173" s="70"/>
      <c r="O1173" s="71"/>
      <c r="P1173" s="72">
        <f t="shared" si="90"/>
        <v>574</v>
      </c>
      <c r="Q1173" s="72">
        <f t="shared" si="91"/>
        <v>1148</v>
      </c>
      <c r="R1173" s="72">
        <f t="shared" si="92"/>
        <v>576</v>
      </c>
      <c r="S1173" s="72">
        <f t="shared" si="93"/>
        <v>1152</v>
      </c>
      <c r="T1173" s="73">
        <v>0.18</v>
      </c>
      <c r="U1173" s="165" t="s">
        <v>289</v>
      </c>
      <c r="V1173" s="164">
        <f t="shared" si="89"/>
        <v>679.68</v>
      </c>
    </row>
    <row r="1174" spans="2:23" s="74" customFormat="1" ht="30">
      <c r="B1174" s="169" t="s">
        <v>1581</v>
      </c>
      <c r="C1174" s="87" t="s">
        <v>1323</v>
      </c>
      <c r="D1174" s="62" t="s">
        <v>1324</v>
      </c>
      <c r="E1174" s="85" t="s">
        <v>1325</v>
      </c>
      <c r="F1174" s="62" t="s">
        <v>891</v>
      </c>
      <c r="G1174" s="62"/>
      <c r="H1174" s="62" t="s">
        <v>1901</v>
      </c>
      <c r="I1174" s="62" t="s">
        <v>2142</v>
      </c>
      <c r="J1174" s="66">
        <v>852</v>
      </c>
      <c r="K1174" s="67"/>
      <c r="L1174" s="68"/>
      <c r="M1174" s="69">
        <v>852</v>
      </c>
      <c r="N1174" s="70"/>
      <c r="O1174" s="71"/>
      <c r="P1174" s="72">
        <f t="shared" si="90"/>
        <v>852</v>
      </c>
      <c r="Q1174" s="72">
        <f t="shared" si="91"/>
        <v>1704</v>
      </c>
      <c r="R1174" s="72">
        <f t="shared" si="92"/>
        <v>723</v>
      </c>
      <c r="S1174" s="72">
        <f t="shared" si="93"/>
        <v>1446</v>
      </c>
      <c r="T1174" s="73">
        <v>0.18</v>
      </c>
      <c r="U1174" s="165" t="s">
        <v>287</v>
      </c>
      <c r="V1174" s="164">
        <f t="shared" si="89"/>
        <v>853.14</v>
      </c>
    </row>
    <row r="1175" spans="2:23" s="74" customFormat="1" ht="15">
      <c r="B1175" s="169"/>
      <c r="C1175" s="62" t="s">
        <v>974</v>
      </c>
      <c r="D1175" s="62"/>
      <c r="E1175" s="85"/>
      <c r="F1175" s="62"/>
      <c r="G1175" s="62"/>
      <c r="H1175" s="62"/>
      <c r="I1175" s="62"/>
      <c r="J1175" s="66"/>
      <c r="K1175" s="67"/>
      <c r="L1175" s="68"/>
      <c r="M1175" s="69"/>
      <c r="N1175" s="70"/>
      <c r="O1175" s="71"/>
      <c r="P1175" s="72">
        <f t="shared" si="90"/>
        <v>0</v>
      </c>
      <c r="Q1175" s="72">
        <f t="shared" si="91"/>
        <v>0</v>
      </c>
      <c r="R1175" s="72">
        <f t="shared" si="92"/>
        <v>0</v>
      </c>
      <c r="S1175" s="72">
        <f t="shared" si="93"/>
        <v>0</v>
      </c>
      <c r="T1175" s="73">
        <v>0.18</v>
      </c>
      <c r="U1175" s="164"/>
      <c r="V1175" s="164">
        <f t="shared" si="89"/>
        <v>0</v>
      </c>
    </row>
    <row r="1176" spans="2:23" s="74" customFormat="1" ht="15">
      <c r="B1176" s="169"/>
      <c r="C1176" s="85" t="s">
        <v>777</v>
      </c>
      <c r="D1176" s="85"/>
      <c r="E1176" s="85"/>
      <c r="F1176" s="62"/>
      <c r="G1176" s="62"/>
      <c r="H1176" s="62"/>
      <c r="I1176" s="62"/>
      <c r="J1176" s="66"/>
      <c r="K1176" s="67"/>
      <c r="L1176" s="68"/>
      <c r="M1176" s="69"/>
      <c r="N1176" s="70"/>
      <c r="O1176" s="71"/>
      <c r="P1176" s="72">
        <f t="shared" si="90"/>
        <v>0</v>
      </c>
      <c r="Q1176" s="72">
        <f t="shared" si="91"/>
        <v>0</v>
      </c>
      <c r="R1176" s="72">
        <f t="shared" si="92"/>
        <v>0</v>
      </c>
      <c r="S1176" s="72">
        <f t="shared" si="93"/>
        <v>0</v>
      </c>
      <c r="T1176" s="73">
        <v>0.18</v>
      </c>
      <c r="U1176" s="164"/>
      <c r="V1176" s="164">
        <f t="shared" si="89"/>
        <v>0</v>
      </c>
    </row>
    <row r="1177" spans="2:23" s="74" customFormat="1" ht="135">
      <c r="B1177" s="169" t="s">
        <v>1582</v>
      </c>
      <c r="C1177" s="86" t="s">
        <v>1305</v>
      </c>
      <c r="D1177" s="85" t="s">
        <v>1306</v>
      </c>
      <c r="E1177" s="85" t="s">
        <v>572</v>
      </c>
      <c r="F1177" s="62" t="s">
        <v>891</v>
      </c>
      <c r="G1177" s="62"/>
      <c r="H1177" s="62" t="s">
        <v>466</v>
      </c>
      <c r="I1177" s="62" t="s">
        <v>1744</v>
      </c>
      <c r="J1177" s="66">
        <v>15741</v>
      </c>
      <c r="K1177" s="67"/>
      <c r="L1177" s="68"/>
      <c r="M1177" s="69">
        <v>20988</v>
      </c>
      <c r="N1177" s="70"/>
      <c r="O1177" s="71"/>
      <c r="P1177" s="72">
        <f t="shared" si="90"/>
        <v>15741</v>
      </c>
      <c r="Q1177" s="72">
        <f t="shared" si="91"/>
        <v>377784</v>
      </c>
      <c r="R1177" s="72">
        <f t="shared" si="92"/>
        <v>17787</v>
      </c>
      <c r="S1177" s="72">
        <f t="shared" si="93"/>
        <v>426888</v>
      </c>
      <c r="T1177" s="73">
        <v>0.18</v>
      </c>
      <c r="U1177" s="165" t="s">
        <v>290</v>
      </c>
      <c r="V1177" s="164">
        <f t="shared" si="89"/>
        <v>20988.66</v>
      </c>
    </row>
    <row r="1178" spans="2:23" s="74" customFormat="1" ht="15">
      <c r="B1178" s="169" t="s">
        <v>1583</v>
      </c>
      <c r="C1178" s="87" t="s">
        <v>1319</v>
      </c>
      <c r="D1178" s="62" t="s">
        <v>1320</v>
      </c>
      <c r="E1178" s="85" t="s">
        <v>1321</v>
      </c>
      <c r="F1178" s="62" t="s">
        <v>891</v>
      </c>
      <c r="G1178" s="62"/>
      <c r="H1178" s="62" t="s">
        <v>1862</v>
      </c>
      <c r="I1178" s="62" t="s">
        <v>1744</v>
      </c>
      <c r="J1178" s="66">
        <v>574</v>
      </c>
      <c r="K1178" s="67"/>
      <c r="L1178" s="68"/>
      <c r="M1178" s="69">
        <v>679</v>
      </c>
      <c r="N1178" s="70"/>
      <c r="O1178" s="71"/>
      <c r="P1178" s="72">
        <f t="shared" si="90"/>
        <v>574</v>
      </c>
      <c r="Q1178" s="72">
        <f t="shared" si="91"/>
        <v>574</v>
      </c>
      <c r="R1178" s="72">
        <f t="shared" si="92"/>
        <v>576</v>
      </c>
      <c r="S1178" s="72">
        <f t="shared" si="93"/>
        <v>576</v>
      </c>
      <c r="T1178" s="73">
        <v>0.18</v>
      </c>
      <c r="U1178" s="165" t="s">
        <v>289</v>
      </c>
      <c r="V1178" s="164">
        <f t="shared" si="89"/>
        <v>679.68</v>
      </c>
    </row>
    <row r="1179" spans="2:23" s="74" customFormat="1" ht="28.5">
      <c r="B1179" s="169" t="s">
        <v>1584</v>
      </c>
      <c r="C1179" s="87" t="s">
        <v>1323</v>
      </c>
      <c r="D1179" s="62" t="s">
        <v>1324</v>
      </c>
      <c r="E1179" s="62" t="s">
        <v>1325</v>
      </c>
      <c r="F1179" s="62" t="s">
        <v>891</v>
      </c>
      <c r="G1179" s="62"/>
      <c r="H1179" s="62" t="s">
        <v>1862</v>
      </c>
      <c r="I1179" s="62" t="s">
        <v>2142</v>
      </c>
      <c r="J1179" s="66">
        <v>852</v>
      </c>
      <c r="K1179" s="67"/>
      <c r="L1179" s="68"/>
      <c r="M1179" s="69">
        <v>852</v>
      </c>
      <c r="N1179" s="70"/>
      <c r="O1179" s="71"/>
      <c r="P1179" s="72">
        <f t="shared" si="90"/>
        <v>852</v>
      </c>
      <c r="Q1179" s="72">
        <f t="shared" si="91"/>
        <v>852</v>
      </c>
      <c r="R1179" s="72">
        <f t="shared" si="92"/>
        <v>723</v>
      </c>
      <c r="S1179" s="72">
        <f t="shared" si="93"/>
        <v>723</v>
      </c>
      <c r="T1179" s="73">
        <v>0.18</v>
      </c>
      <c r="U1179" s="165" t="s">
        <v>287</v>
      </c>
      <c r="V1179" s="164">
        <f t="shared" si="89"/>
        <v>853.14</v>
      </c>
    </row>
    <row r="1180" spans="2:23" s="74" customFormat="1" ht="15">
      <c r="B1180" s="169"/>
      <c r="C1180" s="62" t="s">
        <v>973</v>
      </c>
      <c r="D1180" s="62"/>
      <c r="E1180" s="85"/>
      <c r="F1180" s="62"/>
      <c r="G1180" s="62"/>
      <c r="H1180" s="62"/>
      <c r="I1180" s="85"/>
      <c r="J1180" s="66"/>
      <c r="K1180" s="67"/>
      <c r="L1180" s="68"/>
      <c r="M1180" s="69"/>
      <c r="N1180" s="70"/>
      <c r="O1180" s="71"/>
      <c r="P1180" s="72">
        <f t="shared" si="90"/>
        <v>0</v>
      </c>
      <c r="Q1180" s="72">
        <f t="shared" si="91"/>
        <v>0</v>
      </c>
      <c r="R1180" s="72">
        <f t="shared" si="92"/>
        <v>0</v>
      </c>
      <c r="S1180" s="72">
        <f t="shared" si="93"/>
        <v>0</v>
      </c>
      <c r="T1180" s="73">
        <v>0.18</v>
      </c>
      <c r="U1180" s="164"/>
      <c r="V1180" s="164">
        <f t="shared" ref="V1180:V1243" si="94">R1180*1.18</f>
        <v>0</v>
      </c>
      <c r="W1180" s="74">
        <v>551</v>
      </c>
    </row>
    <row r="1181" spans="2:23" s="74" customFormat="1" ht="15">
      <c r="B1181" s="169"/>
      <c r="C1181" s="62" t="s">
        <v>777</v>
      </c>
      <c r="D1181" s="62"/>
      <c r="E1181" s="85"/>
      <c r="F1181" s="62"/>
      <c r="G1181" s="62"/>
      <c r="H1181" s="62"/>
      <c r="I1181" s="85"/>
      <c r="J1181" s="66"/>
      <c r="K1181" s="67"/>
      <c r="L1181" s="68"/>
      <c r="M1181" s="69"/>
      <c r="N1181" s="70"/>
      <c r="O1181" s="71"/>
      <c r="P1181" s="72">
        <f t="shared" si="90"/>
        <v>0</v>
      </c>
      <c r="Q1181" s="72">
        <f t="shared" si="91"/>
        <v>0</v>
      </c>
      <c r="R1181" s="72">
        <f t="shared" si="92"/>
        <v>0</v>
      </c>
      <c r="S1181" s="72">
        <f t="shared" si="93"/>
        <v>0</v>
      </c>
      <c r="T1181" s="73">
        <v>0.18</v>
      </c>
      <c r="U1181" s="164"/>
      <c r="V1181" s="164">
        <f t="shared" si="94"/>
        <v>0</v>
      </c>
    </row>
    <row r="1182" spans="2:23" s="74" customFormat="1" ht="114">
      <c r="B1182" s="169" t="s">
        <v>1585</v>
      </c>
      <c r="C1182" s="87" t="s">
        <v>1305</v>
      </c>
      <c r="D1182" s="62" t="s">
        <v>1306</v>
      </c>
      <c r="E1182" s="85" t="s">
        <v>572</v>
      </c>
      <c r="F1182" s="62" t="s">
        <v>891</v>
      </c>
      <c r="G1182" s="62"/>
      <c r="H1182" s="62" t="s">
        <v>1978</v>
      </c>
      <c r="I1182" s="62" t="s">
        <v>1744</v>
      </c>
      <c r="J1182" s="66">
        <v>15741</v>
      </c>
      <c r="K1182" s="67"/>
      <c r="L1182" s="68"/>
      <c r="M1182" s="69">
        <v>20988</v>
      </c>
      <c r="N1182" s="70"/>
      <c r="O1182" s="71"/>
      <c r="P1182" s="72">
        <f t="shared" si="90"/>
        <v>15741</v>
      </c>
      <c r="Q1182" s="72">
        <f t="shared" si="91"/>
        <v>346302</v>
      </c>
      <c r="R1182" s="72">
        <f t="shared" si="92"/>
        <v>17787</v>
      </c>
      <c r="S1182" s="72">
        <f t="shared" si="93"/>
        <v>391314</v>
      </c>
      <c r="T1182" s="73">
        <v>0.18</v>
      </c>
      <c r="U1182" s="165" t="s">
        <v>290</v>
      </c>
      <c r="V1182" s="164">
        <f t="shared" si="94"/>
        <v>20988.66</v>
      </c>
    </row>
    <row r="1183" spans="2:23" s="74" customFormat="1" ht="128.25">
      <c r="B1183" s="169" t="s">
        <v>1586</v>
      </c>
      <c r="C1183" s="87" t="s">
        <v>1308</v>
      </c>
      <c r="D1183" s="62" t="s">
        <v>1309</v>
      </c>
      <c r="E1183" s="62" t="s">
        <v>572</v>
      </c>
      <c r="F1183" s="62" t="s">
        <v>891</v>
      </c>
      <c r="G1183" s="62"/>
      <c r="H1183" s="62" t="s">
        <v>1901</v>
      </c>
      <c r="I1183" s="62" t="s">
        <v>1744</v>
      </c>
      <c r="J1183" s="66">
        <v>23532</v>
      </c>
      <c r="K1183" s="67"/>
      <c r="L1183" s="68"/>
      <c r="M1183" s="69">
        <v>31376</v>
      </c>
      <c r="N1183" s="70"/>
      <c r="O1183" s="71"/>
      <c r="P1183" s="72">
        <f t="shared" si="90"/>
        <v>23532</v>
      </c>
      <c r="Q1183" s="72">
        <f t="shared" si="91"/>
        <v>47064</v>
      </c>
      <c r="R1183" s="72">
        <f t="shared" si="92"/>
        <v>26590</v>
      </c>
      <c r="S1183" s="72">
        <f t="shared" si="93"/>
        <v>53180</v>
      </c>
      <c r="T1183" s="73">
        <v>0.18</v>
      </c>
      <c r="U1183" s="165" t="s">
        <v>290</v>
      </c>
      <c r="V1183" s="164">
        <f t="shared" si="94"/>
        <v>31376.199999999997</v>
      </c>
    </row>
    <row r="1184" spans="2:23" s="74" customFormat="1" ht="15">
      <c r="B1184" s="169" t="s">
        <v>1587</v>
      </c>
      <c r="C1184" s="87" t="s">
        <v>1319</v>
      </c>
      <c r="D1184" s="62" t="s">
        <v>1320</v>
      </c>
      <c r="E1184" s="62" t="s">
        <v>1321</v>
      </c>
      <c r="F1184" s="62" t="s">
        <v>891</v>
      </c>
      <c r="G1184" s="62"/>
      <c r="H1184" s="62" t="s">
        <v>1901</v>
      </c>
      <c r="I1184" s="62" t="s">
        <v>1744</v>
      </c>
      <c r="J1184" s="66">
        <v>574</v>
      </c>
      <c r="K1184" s="67"/>
      <c r="L1184" s="68"/>
      <c r="M1184" s="69">
        <v>679</v>
      </c>
      <c r="N1184" s="70"/>
      <c r="O1184" s="71"/>
      <c r="P1184" s="72">
        <f t="shared" si="90"/>
        <v>574</v>
      </c>
      <c r="Q1184" s="72">
        <f t="shared" si="91"/>
        <v>1148</v>
      </c>
      <c r="R1184" s="72">
        <f t="shared" si="92"/>
        <v>576</v>
      </c>
      <c r="S1184" s="72">
        <f t="shared" si="93"/>
        <v>1152</v>
      </c>
      <c r="T1184" s="73">
        <v>0.18</v>
      </c>
      <c r="U1184" s="165" t="s">
        <v>289</v>
      </c>
      <c r="V1184" s="164">
        <f t="shared" si="94"/>
        <v>679.68</v>
      </c>
    </row>
    <row r="1185" spans="2:23" s="74" customFormat="1" ht="30">
      <c r="B1185" s="168" t="s">
        <v>1588</v>
      </c>
      <c r="C1185" s="86" t="s">
        <v>1323</v>
      </c>
      <c r="D1185" s="62" t="s">
        <v>1324</v>
      </c>
      <c r="E1185" s="85" t="s">
        <v>1325</v>
      </c>
      <c r="F1185" s="85" t="s">
        <v>891</v>
      </c>
      <c r="G1185" s="85"/>
      <c r="H1185" s="85" t="s">
        <v>1901</v>
      </c>
      <c r="I1185" s="62" t="s">
        <v>2142</v>
      </c>
      <c r="J1185" s="66">
        <v>852</v>
      </c>
      <c r="K1185" s="67"/>
      <c r="L1185" s="68"/>
      <c r="M1185" s="69">
        <v>852</v>
      </c>
      <c r="N1185" s="70"/>
      <c r="O1185" s="71"/>
      <c r="P1185" s="72">
        <f t="shared" si="90"/>
        <v>852</v>
      </c>
      <c r="Q1185" s="72">
        <f t="shared" si="91"/>
        <v>1704</v>
      </c>
      <c r="R1185" s="72">
        <f t="shared" si="92"/>
        <v>723</v>
      </c>
      <c r="S1185" s="72">
        <f t="shared" si="93"/>
        <v>1446</v>
      </c>
      <c r="T1185" s="73">
        <v>0.18</v>
      </c>
      <c r="U1185" s="165" t="s">
        <v>287</v>
      </c>
      <c r="V1185" s="164">
        <f t="shared" si="94"/>
        <v>853.14</v>
      </c>
    </row>
    <row r="1186" spans="2:23" s="74" customFormat="1" ht="15">
      <c r="B1186" s="169"/>
      <c r="C1186" s="62" t="s">
        <v>972</v>
      </c>
      <c r="D1186" s="62"/>
      <c r="E1186" s="85"/>
      <c r="F1186" s="62"/>
      <c r="G1186" s="62"/>
      <c r="H1186" s="62"/>
      <c r="I1186" s="62"/>
      <c r="J1186" s="66"/>
      <c r="K1186" s="67"/>
      <c r="L1186" s="68"/>
      <c r="M1186" s="69"/>
      <c r="N1186" s="70"/>
      <c r="O1186" s="71"/>
      <c r="P1186" s="72">
        <f t="shared" si="90"/>
        <v>0</v>
      </c>
      <c r="Q1186" s="72">
        <f t="shared" si="91"/>
        <v>0</v>
      </c>
      <c r="R1186" s="72">
        <f t="shared" si="92"/>
        <v>0</v>
      </c>
      <c r="S1186" s="72">
        <f t="shared" si="93"/>
        <v>0</v>
      </c>
      <c r="T1186" s="73">
        <v>0.18</v>
      </c>
      <c r="U1186" s="164"/>
      <c r="V1186" s="164">
        <f t="shared" si="94"/>
        <v>0</v>
      </c>
    </row>
    <row r="1187" spans="2:23" s="74" customFormat="1" ht="15">
      <c r="B1187" s="169"/>
      <c r="C1187" s="62" t="s">
        <v>777</v>
      </c>
      <c r="D1187" s="62"/>
      <c r="E1187" s="85"/>
      <c r="F1187" s="62"/>
      <c r="G1187" s="62"/>
      <c r="H1187" s="62"/>
      <c r="I1187" s="62"/>
      <c r="J1187" s="66"/>
      <c r="K1187" s="67"/>
      <c r="L1187" s="68"/>
      <c r="M1187" s="69"/>
      <c r="N1187" s="70"/>
      <c r="O1187" s="71"/>
      <c r="P1187" s="72">
        <f t="shared" si="90"/>
        <v>0</v>
      </c>
      <c r="Q1187" s="72">
        <f t="shared" si="91"/>
        <v>0</v>
      </c>
      <c r="R1187" s="72">
        <f t="shared" si="92"/>
        <v>0</v>
      </c>
      <c r="S1187" s="72">
        <f t="shared" si="93"/>
        <v>0</v>
      </c>
      <c r="T1187" s="73">
        <v>0.18</v>
      </c>
      <c r="U1187" s="164"/>
      <c r="V1187" s="164">
        <f t="shared" si="94"/>
        <v>0</v>
      </c>
    </row>
    <row r="1188" spans="2:23" s="74" customFormat="1" ht="114">
      <c r="B1188" s="169" t="s">
        <v>1589</v>
      </c>
      <c r="C1188" s="87" t="s">
        <v>1305</v>
      </c>
      <c r="D1188" s="62" t="s">
        <v>1306</v>
      </c>
      <c r="E1188" s="85" t="s">
        <v>572</v>
      </c>
      <c r="F1188" s="62" t="s">
        <v>891</v>
      </c>
      <c r="G1188" s="62"/>
      <c r="H1188" s="62" t="s">
        <v>1904</v>
      </c>
      <c r="I1188" s="62" t="s">
        <v>1744</v>
      </c>
      <c r="J1188" s="66">
        <v>15741</v>
      </c>
      <c r="K1188" s="67"/>
      <c r="L1188" s="68"/>
      <c r="M1188" s="69">
        <v>20988</v>
      </c>
      <c r="N1188" s="70"/>
      <c r="O1188" s="71"/>
      <c r="P1188" s="72">
        <f t="shared" si="90"/>
        <v>15741</v>
      </c>
      <c r="Q1188" s="72">
        <f t="shared" si="91"/>
        <v>330561</v>
      </c>
      <c r="R1188" s="72">
        <f t="shared" si="92"/>
        <v>17787</v>
      </c>
      <c r="S1188" s="72">
        <f t="shared" si="93"/>
        <v>373527</v>
      </c>
      <c r="T1188" s="73">
        <v>0.18</v>
      </c>
      <c r="U1188" s="165" t="s">
        <v>290</v>
      </c>
      <c r="V1188" s="164">
        <f t="shared" si="94"/>
        <v>20988.66</v>
      </c>
    </row>
    <row r="1189" spans="2:23" s="74" customFormat="1" ht="128.25">
      <c r="B1189" s="169" t="s">
        <v>1590</v>
      </c>
      <c r="C1189" s="87" t="s">
        <v>1308</v>
      </c>
      <c r="D1189" s="62" t="s">
        <v>1309</v>
      </c>
      <c r="E1189" s="85" t="s">
        <v>572</v>
      </c>
      <c r="F1189" s="62" t="s">
        <v>891</v>
      </c>
      <c r="G1189" s="62"/>
      <c r="H1189" s="62" t="s">
        <v>1901</v>
      </c>
      <c r="I1189" s="62" t="s">
        <v>1744</v>
      </c>
      <c r="J1189" s="66">
        <v>23532</v>
      </c>
      <c r="K1189" s="67"/>
      <c r="L1189" s="68"/>
      <c r="M1189" s="69">
        <v>31376</v>
      </c>
      <c r="N1189" s="70"/>
      <c r="O1189" s="71"/>
      <c r="P1189" s="72">
        <f t="shared" si="90"/>
        <v>23532</v>
      </c>
      <c r="Q1189" s="72">
        <f t="shared" si="91"/>
        <v>47064</v>
      </c>
      <c r="R1189" s="72">
        <f t="shared" si="92"/>
        <v>26590</v>
      </c>
      <c r="S1189" s="72">
        <f t="shared" si="93"/>
        <v>53180</v>
      </c>
      <c r="T1189" s="73">
        <v>0.18</v>
      </c>
      <c r="U1189" s="165" t="s">
        <v>290</v>
      </c>
      <c r="V1189" s="164">
        <f t="shared" si="94"/>
        <v>31376.199999999997</v>
      </c>
    </row>
    <row r="1190" spans="2:23" s="74" customFormat="1" ht="15">
      <c r="B1190" s="169" t="s">
        <v>1591</v>
      </c>
      <c r="C1190" s="87" t="s">
        <v>1319</v>
      </c>
      <c r="D1190" s="62" t="s">
        <v>1320</v>
      </c>
      <c r="E1190" s="85" t="s">
        <v>1321</v>
      </c>
      <c r="F1190" s="62" t="s">
        <v>891</v>
      </c>
      <c r="G1190" s="62"/>
      <c r="H1190" s="62" t="s">
        <v>1901</v>
      </c>
      <c r="I1190" s="62" t="s">
        <v>1744</v>
      </c>
      <c r="J1190" s="66">
        <v>574</v>
      </c>
      <c r="K1190" s="67"/>
      <c r="L1190" s="68"/>
      <c r="M1190" s="69">
        <v>679</v>
      </c>
      <c r="N1190" s="70"/>
      <c r="O1190" s="71"/>
      <c r="P1190" s="72">
        <f t="shared" si="90"/>
        <v>574</v>
      </c>
      <c r="Q1190" s="72">
        <f t="shared" si="91"/>
        <v>1148</v>
      </c>
      <c r="R1190" s="72">
        <f t="shared" si="92"/>
        <v>576</v>
      </c>
      <c r="S1190" s="72">
        <f t="shared" si="93"/>
        <v>1152</v>
      </c>
      <c r="T1190" s="73">
        <v>0.18</v>
      </c>
      <c r="U1190" s="165" t="s">
        <v>289</v>
      </c>
      <c r="V1190" s="164">
        <f t="shared" si="94"/>
        <v>679.68</v>
      </c>
    </row>
    <row r="1191" spans="2:23" s="74" customFormat="1" ht="30">
      <c r="B1191" s="169" t="s">
        <v>1592</v>
      </c>
      <c r="C1191" s="87" t="s">
        <v>1323</v>
      </c>
      <c r="D1191" s="62" t="s">
        <v>1324</v>
      </c>
      <c r="E1191" s="85" t="s">
        <v>1325</v>
      </c>
      <c r="F1191" s="62" t="s">
        <v>891</v>
      </c>
      <c r="G1191" s="62"/>
      <c r="H1191" s="62" t="s">
        <v>1901</v>
      </c>
      <c r="I1191" s="62" t="s">
        <v>2142</v>
      </c>
      <c r="J1191" s="66">
        <v>852</v>
      </c>
      <c r="K1191" s="67"/>
      <c r="L1191" s="68"/>
      <c r="M1191" s="69">
        <v>852</v>
      </c>
      <c r="N1191" s="70"/>
      <c r="O1191" s="71"/>
      <c r="P1191" s="72">
        <f t="shared" si="90"/>
        <v>852</v>
      </c>
      <c r="Q1191" s="72">
        <f t="shared" si="91"/>
        <v>1704</v>
      </c>
      <c r="R1191" s="72">
        <f t="shared" si="92"/>
        <v>723</v>
      </c>
      <c r="S1191" s="72">
        <f t="shared" si="93"/>
        <v>1446</v>
      </c>
      <c r="T1191" s="73">
        <v>0.18</v>
      </c>
      <c r="U1191" s="165" t="s">
        <v>287</v>
      </c>
      <c r="V1191" s="164">
        <f t="shared" si="94"/>
        <v>853.14</v>
      </c>
    </row>
    <row r="1192" spans="2:23" s="74" customFormat="1" ht="42.75">
      <c r="B1192" s="169"/>
      <c r="C1192" s="62" t="s">
        <v>1440</v>
      </c>
      <c r="D1192" s="62"/>
      <c r="E1192" s="85"/>
      <c r="F1192" s="62"/>
      <c r="G1192" s="62"/>
      <c r="H1192" s="62"/>
      <c r="I1192" s="62"/>
      <c r="J1192" s="66"/>
      <c r="K1192" s="67"/>
      <c r="L1192" s="68"/>
      <c r="M1192" s="69"/>
      <c r="N1192" s="70"/>
      <c r="O1192" s="71"/>
      <c r="P1192" s="72">
        <f t="shared" si="90"/>
        <v>0</v>
      </c>
      <c r="Q1192" s="72">
        <f t="shared" si="91"/>
        <v>0</v>
      </c>
      <c r="R1192" s="72">
        <f t="shared" si="92"/>
        <v>0</v>
      </c>
      <c r="S1192" s="72">
        <f t="shared" si="93"/>
        <v>0</v>
      </c>
      <c r="T1192" s="73">
        <v>0.18</v>
      </c>
      <c r="U1192" s="165"/>
      <c r="V1192" s="164">
        <f t="shared" si="94"/>
        <v>0</v>
      </c>
    </row>
    <row r="1193" spans="2:23" s="74" customFormat="1" ht="15">
      <c r="B1193" s="169"/>
      <c r="C1193" s="62" t="s">
        <v>1303</v>
      </c>
      <c r="D1193" s="62"/>
      <c r="E1193" s="85"/>
      <c r="F1193" s="62"/>
      <c r="G1193" s="62"/>
      <c r="H1193" s="62"/>
      <c r="I1193" s="62"/>
      <c r="J1193" s="66"/>
      <c r="K1193" s="67"/>
      <c r="L1193" s="68"/>
      <c r="M1193" s="69"/>
      <c r="N1193" s="70"/>
      <c r="O1193" s="71"/>
      <c r="P1193" s="72">
        <f t="shared" si="90"/>
        <v>0</v>
      </c>
      <c r="Q1193" s="72">
        <f t="shared" si="91"/>
        <v>0</v>
      </c>
      <c r="R1193" s="72">
        <f t="shared" si="92"/>
        <v>0</v>
      </c>
      <c r="S1193" s="72">
        <f t="shared" si="93"/>
        <v>0</v>
      </c>
      <c r="T1193" s="73">
        <v>0.18</v>
      </c>
      <c r="U1193" s="164"/>
      <c r="V1193" s="164">
        <f t="shared" si="94"/>
        <v>0</v>
      </c>
    </row>
    <row r="1194" spans="2:23" s="74" customFormat="1" ht="15">
      <c r="B1194" s="169"/>
      <c r="C1194" s="85" t="s">
        <v>649</v>
      </c>
      <c r="D1194" s="85"/>
      <c r="E1194" s="85"/>
      <c r="F1194" s="62"/>
      <c r="G1194" s="62"/>
      <c r="H1194" s="62"/>
      <c r="I1194" s="62"/>
      <c r="J1194" s="66"/>
      <c r="K1194" s="67"/>
      <c r="L1194" s="68"/>
      <c r="M1194" s="69"/>
      <c r="N1194" s="70"/>
      <c r="O1194" s="71"/>
      <c r="P1194" s="72">
        <f t="shared" si="90"/>
        <v>0</v>
      </c>
      <c r="Q1194" s="72">
        <f t="shared" si="91"/>
        <v>0</v>
      </c>
      <c r="R1194" s="72">
        <f t="shared" si="92"/>
        <v>0</v>
      </c>
      <c r="S1194" s="72">
        <f t="shared" si="93"/>
        <v>0</v>
      </c>
      <c r="T1194" s="73">
        <v>0.18</v>
      </c>
      <c r="U1194" s="164"/>
      <c r="V1194" s="164">
        <f t="shared" si="94"/>
        <v>0</v>
      </c>
    </row>
    <row r="1195" spans="2:23" s="74" customFormat="1" ht="15">
      <c r="B1195" s="169" t="s">
        <v>1481</v>
      </c>
      <c r="C1195" s="86" t="s">
        <v>52</v>
      </c>
      <c r="D1195" s="85" t="s">
        <v>53</v>
      </c>
      <c r="E1195" s="85" t="s">
        <v>572</v>
      </c>
      <c r="F1195" s="62" t="s">
        <v>891</v>
      </c>
      <c r="G1195" s="62"/>
      <c r="H1195" s="62" t="s">
        <v>1930</v>
      </c>
      <c r="I1195" s="62" t="s">
        <v>1744</v>
      </c>
      <c r="J1195" s="66">
        <v>880</v>
      </c>
      <c r="K1195" s="67"/>
      <c r="L1195" s="68"/>
      <c r="M1195" s="69">
        <v>1600</v>
      </c>
      <c r="N1195" s="70"/>
      <c r="O1195" s="71"/>
      <c r="P1195" s="72">
        <f t="shared" si="90"/>
        <v>880</v>
      </c>
      <c r="Q1195" s="72">
        <f t="shared" si="91"/>
        <v>4400</v>
      </c>
      <c r="R1195" s="72">
        <f t="shared" si="92"/>
        <v>1356</v>
      </c>
      <c r="S1195" s="72">
        <f t="shared" si="93"/>
        <v>6780</v>
      </c>
      <c r="T1195" s="73">
        <v>0.18</v>
      </c>
      <c r="U1195" s="165" t="s">
        <v>286</v>
      </c>
      <c r="V1195" s="164">
        <f t="shared" si="94"/>
        <v>1600.08</v>
      </c>
    </row>
    <row r="1196" spans="2:23" s="74" customFormat="1" ht="15">
      <c r="B1196" s="169"/>
      <c r="C1196" s="62" t="s">
        <v>1310</v>
      </c>
      <c r="D1196" s="62"/>
      <c r="E1196" s="85"/>
      <c r="F1196" s="62"/>
      <c r="G1196" s="62"/>
      <c r="H1196" s="62"/>
      <c r="I1196" s="62"/>
      <c r="J1196" s="66"/>
      <c r="K1196" s="67"/>
      <c r="L1196" s="68"/>
      <c r="M1196" s="69"/>
      <c r="N1196" s="70"/>
      <c r="O1196" s="71"/>
      <c r="P1196" s="72">
        <f t="shared" si="90"/>
        <v>0</v>
      </c>
      <c r="Q1196" s="72">
        <f t="shared" si="91"/>
        <v>0</v>
      </c>
      <c r="R1196" s="72">
        <f t="shared" si="92"/>
        <v>0</v>
      </c>
      <c r="S1196" s="72">
        <f t="shared" si="93"/>
        <v>0</v>
      </c>
      <c r="T1196" s="73">
        <v>0.18</v>
      </c>
      <c r="U1196" s="164"/>
      <c r="V1196" s="164">
        <f t="shared" si="94"/>
        <v>0</v>
      </c>
    </row>
    <row r="1197" spans="2:23" s="74" customFormat="1" ht="15">
      <c r="B1197" s="169"/>
      <c r="C1197" s="62" t="s">
        <v>649</v>
      </c>
      <c r="D1197" s="62"/>
      <c r="E1197" s="62"/>
      <c r="F1197" s="62"/>
      <c r="G1197" s="62"/>
      <c r="H1197" s="62"/>
      <c r="I1197" s="62"/>
      <c r="J1197" s="66"/>
      <c r="K1197" s="67"/>
      <c r="L1197" s="68"/>
      <c r="M1197" s="69"/>
      <c r="N1197" s="70"/>
      <c r="O1197" s="71"/>
      <c r="P1197" s="72">
        <f t="shared" si="90"/>
        <v>0</v>
      </c>
      <c r="Q1197" s="72">
        <f t="shared" si="91"/>
        <v>0</v>
      </c>
      <c r="R1197" s="72">
        <f t="shared" si="92"/>
        <v>0</v>
      </c>
      <c r="S1197" s="72">
        <f t="shared" si="93"/>
        <v>0</v>
      </c>
      <c r="T1197" s="73">
        <v>0.18</v>
      </c>
      <c r="U1197" s="164"/>
      <c r="V1197" s="164">
        <f t="shared" si="94"/>
        <v>0</v>
      </c>
    </row>
    <row r="1198" spans="2:23" s="74" customFormat="1" ht="15">
      <c r="B1198" s="169" t="s">
        <v>1494</v>
      </c>
      <c r="C1198" s="87" t="s">
        <v>52</v>
      </c>
      <c r="D1198" s="62" t="s">
        <v>53</v>
      </c>
      <c r="E1198" s="85" t="s">
        <v>572</v>
      </c>
      <c r="F1198" s="62" t="s">
        <v>891</v>
      </c>
      <c r="G1198" s="62"/>
      <c r="H1198" s="62" t="s">
        <v>1912</v>
      </c>
      <c r="I1198" s="62" t="s">
        <v>1744</v>
      </c>
      <c r="J1198" s="66">
        <v>880</v>
      </c>
      <c r="K1198" s="67"/>
      <c r="L1198" s="68"/>
      <c r="M1198" s="69">
        <v>1600</v>
      </c>
      <c r="N1198" s="70"/>
      <c r="O1198" s="71"/>
      <c r="P1198" s="72">
        <f t="shared" si="90"/>
        <v>880</v>
      </c>
      <c r="Q1198" s="72">
        <f t="shared" si="91"/>
        <v>6160</v>
      </c>
      <c r="R1198" s="72">
        <f t="shared" si="92"/>
        <v>1356</v>
      </c>
      <c r="S1198" s="72">
        <f t="shared" si="93"/>
        <v>9492</v>
      </c>
      <c r="T1198" s="73">
        <v>0.18</v>
      </c>
      <c r="U1198" s="165" t="s">
        <v>286</v>
      </c>
      <c r="V1198" s="164">
        <f t="shared" si="94"/>
        <v>1600.08</v>
      </c>
      <c r="W1198" s="74">
        <v>551</v>
      </c>
    </row>
    <row r="1199" spans="2:23" s="74" customFormat="1" ht="15">
      <c r="B1199" s="169"/>
      <c r="C1199" s="62" t="s">
        <v>794</v>
      </c>
      <c r="D1199" s="62"/>
      <c r="E1199" s="85"/>
      <c r="F1199" s="62"/>
      <c r="G1199" s="62"/>
      <c r="H1199" s="62"/>
      <c r="I1199" s="62"/>
      <c r="J1199" s="66"/>
      <c r="K1199" s="67"/>
      <c r="L1199" s="68"/>
      <c r="M1199" s="69"/>
      <c r="N1199" s="70"/>
      <c r="O1199" s="71"/>
      <c r="P1199" s="72">
        <f t="shared" si="90"/>
        <v>0</v>
      </c>
      <c r="Q1199" s="72">
        <f t="shared" si="91"/>
        <v>0</v>
      </c>
      <c r="R1199" s="72">
        <f t="shared" si="92"/>
        <v>0</v>
      </c>
      <c r="S1199" s="72">
        <f t="shared" si="93"/>
        <v>0</v>
      </c>
      <c r="T1199" s="73">
        <v>0.18</v>
      </c>
      <c r="U1199" s="164"/>
      <c r="V1199" s="164">
        <f t="shared" si="94"/>
        <v>0</v>
      </c>
    </row>
    <row r="1200" spans="2:23" s="74" customFormat="1" ht="15">
      <c r="B1200" s="169"/>
      <c r="C1200" s="62" t="s">
        <v>649</v>
      </c>
      <c r="D1200" s="62"/>
      <c r="E1200" s="85"/>
      <c r="F1200" s="62"/>
      <c r="G1200" s="62"/>
      <c r="H1200" s="62"/>
      <c r="I1200" s="62"/>
      <c r="J1200" s="66"/>
      <c r="K1200" s="67"/>
      <c r="L1200" s="68"/>
      <c r="M1200" s="69"/>
      <c r="N1200" s="70"/>
      <c r="O1200" s="71"/>
      <c r="P1200" s="72">
        <f t="shared" si="90"/>
        <v>0</v>
      </c>
      <c r="Q1200" s="72">
        <f t="shared" si="91"/>
        <v>0</v>
      </c>
      <c r="R1200" s="72">
        <f t="shared" si="92"/>
        <v>0</v>
      </c>
      <c r="S1200" s="72">
        <f t="shared" si="93"/>
        <v>0</v>
      </c>
      <c r="T1200" s="73">
        <v>0.18</v>
      </c>
      <c r="U1200" s="164"/>
      <c r="V1200" s="164">
        <f t="shared" si="94"/>
        <v>0</v>
      </c>
    </row>
    <row r="1201" spans="1:23" s="74" customFormat="1" ht="28.5">
      <c r="B1201" s="169" t="s">
        <v>1593</v>
      </c>
      <c r="C1201" s="87" t="s">
        <v>55</v>
      </c>
      <c r="D1201" s="62" t="s">
        <v>56</v>
      </c>
      <c r="E1201" s="85" t="s">
        <v>573</v>
      </c>
      <c r="F1201" s="62" t="s">
        <v>891</v>
      </c>
      <c r="G1201" s="62"/>
      <c r="H1201" s="62" t="s">
        <v>914</v>
      </c>
      <c r="I1201" s="62" t="s">
        <v>1706</v>
      </c>
      <c r="J1201" s="66">
        <v>1746.6</v>
      </c>
      <c r="K1201" s="67"/>
      <c r="L1201" s="68"/>
      <c r="M1201" s="69">
        <v>2130</v>
      </c>
      <c r="N1201" s="70"/>
      <c r="O1201" s="71"/>
      <c r="P1201" s="72">
        <f t="shared" si="90"/>
        <v>1746.6</v>
      </c>
      <c r="Q1201" s="72">
        <f t="shared" si="91"/>
        <v>6986.4</v>
      </c>
      <c r="R1201" s="72">
        <f t="shared" si="92"/>
        <v>1806</v>
      </c>
      <c r="S1201" s="72">
        <f t="shared" si="93"/>
        <v>7224</v>
      </c>
      <c r="T1201" s="73">
        <v>0.18</v>
      </c>
      <c r="U1201" s="164" t="s">
        <v>287</v>
      </c>
      <c r="V1201" s="164">
        <f t="shared" si="94"/>
        <v>2131.08</v>
      </c>
    </row>
    <row r="1202" spans="1:23" s="74" customFormat="1" ht="15">
      <c r="B1202" s="169" t="s">
        <v>1594</v>
      </c>
      <c r="C1202" s="87" t="s">
        <v>59</v>
      </c>
      <c r="D1202" s="62" t="s">
        <v>60</v>
      </c>
      <c r="E1202" s="85" t="s">
        <v>61</v>
      </c>
      <c r="F1202" s="62" t="s">
        <v>891</v>
      </c>
      <c r="G1202" s="62"/>
      <c r="H1202" s="62" t="s">
        <v>1862</v>
      </c>
      <c r="I1202" s="62" t="s">
        <v>1735</v>
      </c>
      <c r="J1202" s="66">
        <v>26.25</v>
      </c>
      <c r="K1202" s="67"/>
      <c r="L1202" s="68"/>
      <c r="M1202" s="69"/>
      <c r="N1202" s="70"/>
      <c r="O1202" s="71"/>
      <c r="P1202" s="72">
        <f t="shared" si="90"/>
        <v>26.25</v>
      </c>
      <c r="Q1202" s="72">
        <f t="shared" si="91"/>
        <v>26.25</v>
      </c>
      <c r="R1202" s="72">
        <f t="shared" si="92"/>
        <v>29</v>
      </c>
      <c r="S1202" s="72">
        <f t="shared" si="93"/>
        <v>29</v>
      </c>
      <c r="T1202" s="73">
        <v>0.18</v>
      </c>
      <c r="U1202" s="165" t="s">
        <v>288</v>
      </c>
      <c r="V1202" s="164">
        <f t="shared" si="94"/>
        <v>34.22</v>
      </c>
    </row>
    <row r="1203" spans="1:23" s="74" customFormat="1" ht="28.5">
      <c r="B1203" s="169" t="s">
        <v>1595</v>
      </c>
      <c r="C1203" s="87" t="s">
        <v>64</v>
      </c>
      <c r="D1203" s="62" t="s">
        <v>65</v>
      </c>
      <c r="E1203" s="85" t="s">
        <v>1808</v>
      </c>
      <c r="F1203" s="62" t="s">
        <v>1359</v>
      </c>
      <c r="G1203" s="62"/>
      <c r="H1203" s="62">
        <v>5.0000000000000001E-3</v>
      </c>
      <c r="I1203" s="85" t="s">
        <v>1808</v>
      </c>
      <c r="J1203" s="66">
        <v>43590.77</v>
      </c>
      <c r="K1203" s="67"/>
      <c r="L1203" s="68"/>
      <c r="M1203" s="69">
        <v>52519</v>
      </c>
      <c r="N1203" s="70"/>
      <c r="O1203" s="71"/>
      <c r="P1203" s="72">
        <f t="shared" si="90"/>
        <v>43590.77</v>
      </c>
      <c r="Q1203" s="72">
        <f t="shared" si="91"/>
        <v>217.95384999999999</v>
      </c>
      <c r="R1203" s="72">
        <f t="shared" si="92"/>
        <v>44508</v>
      </c>
      <c r="S1203" s="72">
        <f t="shared" si="93"/>
        <v>222.54</v>
      </c>
      <c r="T1203" s="73">
        <v>0.18</v>
      </c>
      <c r="U1203" s="165" t="s">
        <v>287</v>
      </c>
      <c r="V1203" s="164">
        <f t="shared" si="94"/>
        <v>52519.439999999995</v>
      </c>
    </row>
    <row r="1204" spans="1:23" s="74" customFormat="1" ht="28.5">
      <c r="B1204" s="169" t="s">
        <v>1520</v>
      </c>
      <c r="C1204" s="87" t="s">
        <v>67</v>
      </c>
      <c r="D1204" s="62" t="s">
        <v>68</v>
      </c>
      <c r="E1204" s="85" t="s">
        <v>1261</v>
      </c>
      <c r="F1204" s="62" t="s">
        <v>891</v>
      </c>
      <c r="G1204" s="62"/>
      <c r="H1204" s="62" t="s">
        <v>1862</v>
      </c>
      <c r="I1204" s="62" t="s">
        <v>907</v>
      </c>
      <c r="J1204" s="66">
        <f>M1204*0.743</f>
        <v>118.72396999999999</v>
      </c>
      <c r="K1204" s="67"/>
      <c r="L1204" s="68"/>
      <c r="M1204" s="69">
        <v>159.79</v>
      </c>
      <c r="N1204" s="70"/>
      <c r="O1204" s="71"/>
      <c r="P1204" s="72">
        <f t="shared" si="90"/>
        <v>118.72396999999999</v>
      </c>
      <c r="Q1204" s="72">
        <f t="shared" si="91"/>
        <v>118.72396999999999</v>
      </c>
      <c r="R1204" s="72">
        <f t="shared" si="92"/>
        <v>136</v>
      </c>
      <c r="S1204" s="72">
        <f t="shared" si="93"/>
        <v>136</v>
      </c>
      <c r="T1204" s="73">
        <v>0.18</v>
      </c>
      <c r="U1204" s="165" t="s">
        <v>289</v>
      </c>
      <c r="V1204" s="164">
        <f t="shared" si="94"/>
        <v>160.47999999999999</v>
      </c>
    </row>
    <row r="1205" spans="1:23" s="74" customFormat="1" ht="15">
      <c r="B1205" s="169" t="s">
        <v>1521</v>
      </c>
      <c r="C1205" s="87" t="s">
        <v>71</v>
      </c>
      <c r="D1205" s="62" t="s">
        <v>298</v>
      </c>
      <c r="E1205" s="85" t="s">
        <v>1261</v>
      </c>
      <c r="F1205" s="62" t="s">
        <v>891</v>
      </c>
      <c r="G1205" s="62"/>
      <c r="H1205" s="62" t="s">
        <v>1862</v>
      </c>
      <c r="I1205" s="62" t="s">
        <v>907</v>
      </c>
      <c r="J1205" s="66">
        <f>M1205*0.743</f>
        <v>65.094229999999996</v>
      </c>
      <c r="K1205" s="67"/>
      <c r="L1205" s="68"/>
      <c r="M1205" s="69">
        <v>87.61</v>
      </c>
      <c r="N1205" s="70"/>
      <c r="O1205" s="71"/>
      <c r="P1205" s="72">
        <f t="shared" si="90"/>
        <v>65.094229999999996</v>
      </c>
      <c r="Q1205" s="72">
        <f t="shared" si="91"/>
        <v>65.094229999999996</v>
      </c>
      <c r="R1205" s="72">
        <f t="shared" si="92"/>
        <v>75</v>
      </c>
      <c r="S1205" s="72">
        <f t="shared" si="93"/>
        <v>75</v>
      </c>
      <c r="T1205" s="73">
        <v>0.18</v>
      </c>
      <c r="U1205" s="165" t="s">
        <v>289</v>
      </c>
      <c r="V1205" s="164">
        <f t="shared" si="94"/>
        <v>88.5</v>
      </c>
    </row>
    <row r="1206" spans="1:23" s="74" customFormat="1" ht="15">
      <c r="B1206" s="169" t="s">
        <v>1522</v>
      </c>
      <c r="C1206" s="86" t="s">
        <v>73</v>
      </c>
      <c r="D1206" s="85" t="s">
        <v>1888</v>
      </c>
      <c r="E1206" s="85" t="s">
        <v>1261</v>
      </c>
      <c r="F1206" s="62" t="s">
        <v>1805</v>
      </c>
      <c r="G1206" s="62"/>
      <c r="H1206" s="62" t="s">
        <v>1930</v>
      </c>
      <c r="I1206" s="62" t="s">
        <v>907</v>
      </c>
      <c r="J1206" s="66">
        <f>M1206*0.743</f>
        <v>5.5130600000000003</v>
      </c>
      <c r="K1206" s="67"/>
      <c r="L1206" s="68"/>
      <c r="M1206" s="69">
        <v>7.42</v>
      </c>
      <c r="N1206" s="70"/>
      <c r="O1206" s="71"/>
      <c r="P1206" s="72">
        <f t="shared" si="90"/>
        <v>5.5130600000000003</v>
      </c>
      <c r="Q1206" s="72">
        <f t="shared" si="91"/>
        <v>27.565300000000001</v>
      </c>
      <c r="R1206" s="72">
        <f t="shared" si="92"/>
        <v>7</v>
      </c>
      <c r="S1206" s="72">
        <f t="shared" si="93"/>
        <v>35</v>
      </c>
      <c r="T1206" s="73">
        <v>0.18</v>
      </c>
      <c r="U1206" s="165" t="s">
        <v>289</v>
      </c>
      <c r="V1206" s="164">
        <f t="shared" si="94"/>
        <v>8.26</v>
      </c>
    </row>
    <row r="1207" spans="1:23" s="74" customFormat="1" ht="15">
      <c r="B1207" s="169" t="s">
        <v>1523</v>
      </c>
      <c r="C1207" s="86" t="s">
        <v>1348</v>
      </c>
      <c r="D1207" s="85" t="s">
        <v>1876</v>
      </c>
      <c r="E1207" s="85" t="s">
        <v>1261</v>
      </c>
      <c r="F1207" s="62" t="s">
        <v>891</v>
      </c>
      <c r="G1207" s="62"/>
      <c r="H1207" s="62" t="s">
        <v>1997</v>
      </c>
      <c r="I1207" s="62" t="s">
        <v>907</v>
      </c>
      <c r="J1207" s="66">
        <f>M1207*0.743</f>
        <v>1.6197400000000002</v>
      </c>
      <c r="K1207" s="67"/>
      <c r="L1207" s="68"/>
      <c r="M1207" s="69">
        <v>2.1800000000000002</v>
      </c>
      <c r="N1207" s="70"/>
      <c r="O1207" s="71"/>
      <c r="P1207" s="72">
        <f t="shared" si="90"/>
        <v>1.6197400000000002</v>
      </c>
      <c r="Q1207" s="72">
        <f t="shared" si="91"/>
        <v>16.197400000000002</v>
      </c>
      <c r="R1207" s="72">
        <f t="shared" si="92"/>
        <v>2</v>
      </c>
      <c r="S1207" s="72">
        <f t="shared" si="93"/>
        <v>20</v>
      </c>
      <c r="T1207" s="73">
        <v>0.18</v>
      </c>
      <c r="U1207" s="165" t="s">
        <v>289</v>
      </c>
      <c r="V1207" s="164">
        <f t="shared" si="94"/>
        <v>2.36</v>
      </c>
    </row>
    <row r="1208" spans="1:23" s="74" customFormat="1" ht="15">
      <c r="B1208" s="169" t="s">
        <v>1524</v>
      </c>
      <c r="C1208" s="87" t="s">
        <v>52</v>
      </c>
      <c r="D1208" s="62" t="s">
        <v>53</v>
      </c>
      <c r="E1208" s="85" t="s">
        <v>572</v>
      </c>
      <c r="F1208" s="62" t="s">
        <v>891</v>
      </c>
      <c r="G1208" s="62"/>
      <c r="H1208" s="62" t="s">
        <v>1862</v>
      </c>
      <c r="I1208" s="62" t="s">
        <v>1744</v>
      </c>
      <c r="J1208" s="66">
        <v>880</v>
      </c>
      <c r="K1208" s="67"/>
      <c r="L1208" s="68"/>
      <c r="M1208" s="69">
        <v>1600</v>
      </c>
      <c r="N1208" s="70"/>
      <c r="O1208" s="71"/>
      <c r="P1208" s="72">
        <f t="shared" si="90"/>
        <v>880</v>
      </c>
      <c r="Q1208" s="72">
        <f t="shared" si="91"/>
        <v>880</v>
      </c>
      <c r="R1208" s="72">
        <f t="shared" si="92"/>
        <v>1356</v>
      </c>
      <c r="S1208" s="72">
        <f t="shared" si="93"/>
        <v>1356</v>
      </c>
      <c r="T1208" s="73">
        <v>0.18</v>
      </c>
      <c r="U1208" s="165" t="s">
        <v>286</v>
      </c>
      <c r="V1208" s="164">
        <f t="shared" si="94"/>
        <v>1600.08</v>
      </c>
    </row>
    <row r="1209" spans="1:23" s="74" customFormat="1" ht="28.5">
      <c r="B1209" s="169" t="s">
        <v>1527</v>
      </c>
      <c r="C1209" s="87" t="s">
        <v>76</v>
      </c>
      <c r="D1209" s="62" t="s">
        <v>77</v>
      </c>
      <c r="E1209" s="62" t="s">
        <v>78</v>
      </c>
      <c r="F1209" s="62" t="s">
        <v>891</v>
      </c>
      <c r="G1209" s="62"/>
      <c r="H1209" s="62" t="s">
        <v>1952</v>
      </c>
      <c r="I1209" s="62" t="s">
        <v>1744</v>
      </c>
      <c r="J1209" s="66">
        <v>3355</v>
      </c>
      <c r="K1209" s="67"/>
      <c r="L1209" s="68"/>
      <c r="M1209" s="69">
        <v>6100</v>
      </c>
      <c r="N1209" s="70"/>
      <c r="O1209" s="71"/>
      <c r="P1209" s="72">
        <f t="shared" si="90"/>
        <v>3355</v>
      </c>
      <c r="Q1209" s="72">
        <f t="shared" si="91"/>
        <v>26840</v>
      </c>
      <c r="R1209" s="72">
        <f t="shared" si="92"/>
        <v>5170</v>
      </c>
      <c r="S1209" s="72">
        <f t="shared" si="93"/>
        <v>41360</v>
      </c>
      <c r="T1209" s="73">
        <v>0.18</v>
      </c>
      <c r="U1209" s="165" t="s">
        <v>286</v>
      </c>
      <c r="V1209" s="164">
        <f t="shared" si="94"/>
        <v>6100.5999999999995</v>
      </c>
    </row>
    <row r="1210" spans="1:23" s="74" customFormat="1" ht="15">
      <c r="B1210" s="169" t="s">
        <v>1528</v>
      </c>
      <c r="C1210" s="87" t="s">
        <v>80</v>
      </c>
      <c r="D1210" s="62" t="s">
        <v>81</v>
      </c>
      <c r="E1210" s="85" t="s">
        <v>583</v>
      </c>
      <c r="F1210" s="62" t="s">
        <v>891</v>
      </c>
      <c r="G1210" s="62"/>
      <c r="H1210" s="62" t="s">
        <v>1901</v>
      </c>
      <c r="I1210" s="85" t="s">
        <v>583</v>
      </c>
      <c r="J1210" s="66"/>
      <c r="K1210" s="67">
        <f>N1210*0.8</f>
        <v>28.8</v>
      </c>
      <c r="L1210" s="68"/>
      <c r="M1210" s="69"/>
      <c r="N1210" s="70">
        <v>36</v>
      </c>
      <c r="O1210" s="71"/>
      <c r="P1210" s="72">
        <f t="shared" si="90"/>
        <v>1958.4</v>
      </c>
      <c r="Q1210" s="72">
        <f t="shared" si="91"/>
        <v>3916.8</v>
      </c>
      <c r="R1210" s="72">
        <f t="shared" si="92"/>
        <v>2075</v>
      </c>
      <c r="S1210" s="72">
        <f t="shared" si="93"/>
        <v>4150</v>
      </c>
      <c r="T1210" s="73">
        <v>0.18</v>
      </c>
      <c r="U1210" s="74" t="s">
        <v>286</v>
      </c>
      <c r="V1210" s="164">
        <f t="shared" si="94"/>
        <v>2448.5</v>
      </c>
      <c r="W1210" s="74">
        <v>551</v>
      </c>
    </row>
    <row r="1211" spans="1:23" s="74" customFormat="1" ht="28.5">
      <c r="B1211" s="169" t="s">
        <v>1529</v>
      </c>
      <c r="C1211" s="87" t="s">
        <v>82</v>
      </c>
      <c r="D1211" s="62" t="s">
        <v>83</v>
      </c>
      <c r="E1211" s="85" t="s">
        <v>825</v>
      </c>
      <c r="F1211" s="62" t="s">
        <v>891</v>
      </c>
      <c r="G1211" s="62"/>
      <c r="H1211" s="62" t="s">
        <v>1854</v>
      </c>
      <c r="I1211" s="62" t="s">
        <v>1735</v>
      </c>
      <c r="J1211" s="66">
        <v>351.75</v>
      </c>
      <c r="K1211" s="67"/>
      <c r="L1211" s="68"/>
      <c r="M1211" s="69"/>
      <c r="N1211" s="70"/>
      <c r="O1211" s="71"/>
      <c r="P1211" s="72">
        <f t="shared" si="90"/>
        <v>351.75</v>
      </c>
      <c r="Q1211" s="72">
        <f t="shared" si="91"/>
        <v>1055.25</v>
      </c>
      <c r="R1211" s="72">
        <f t="shared" si="92"/>
        <v>388</v>
      </c>
      <c r="S1211" s="72">
        <f t="shared" si="93"/>
        <v>1164</v>
      </c>
      <c r="T1211" s="73">
        <v>0.18</v>
      </c>
      <c r="U1211" s="165" t="s">
        <v>288</v>
      </c>
      <c r="V1211" s="164">
        <f t="shared" si="94"/>
        <v>457.84</v>
      </c>
    </row>
    <row r="1212" spans="1:23" s="74" customFormat="1" ht="28.5">
      <c r="B1212" s="169" t="s">
        <v>1530</v>
      </c>
      <c r="C1212" s="87" t="s">
        <v>84</v>
      </c>
      <c r="D1212" s="62" t="s">
        <v>424</v>
      </c>
      <c r="E1212" s="85" t="s">
        <v>573</v>
      </c>
      <c r="F1212" s="62" t="s">
        <v>891</v>
      </c>
      <c r="G1212" s="62"/>
      <c r="H1212" s="62" t="s">
        <v>1901</v>
      </c>
      <c r="I1212" s="62" t="s">
        <v>1706</v>
      </c>
      <c r="J1212" s="66">
        <v>237.8</v>
      </c>
      <c r="K1212" s="67"/>
      <c r="L1212" s="68"/>
      <c r="M1212" s="69">
        <v>290</v>
      </c>
      <c r="N1212" s="70"/>
      <c r="O1212" s="71"/>
      <c r="P1212" s="72">
        <f t="shared" si="90"/>
        <v>237.8</v>
      </c>
      <c r="Q1212" s="72">
        <f t="shared" si="91"/>
        <v>475.6</v>
      </c>
      <c r="R1212" s="72">
        <f t="shared" si="92"/>
        <v>246</v>
      </c>
      <c r="S1212" s="72">
        <f t="shared" si="93"/>
        <v>492</v>
      </c>
      <c r="T1212" s="73">
        <v>0.18</v>
      </c>
      <c r="U1212" s="164" t="s">
        <v>287</v>
      </c>
      <c r="V1212" s="164">
        <f t="shared" si="94"/>
        <v>290.27999999999997</v>
      </c>
    </row>
    <row r="1213" spans="1:23" s="74" customFormat="1" ht="28.5">
      <c r="B1213" s="169" t="s">
        <v>1531</v>
      </c>
      <c r="C1213" s="87" t="s">
        <v>418</v>
      </c>
      <c r="D1213" s="62" t="s">
        <v>685</v>
      </c>
      <c r="E1213" s="62" t="s">
        <v>573</v>
      </c>
      <c r="F1213" s="62" t="s">
        <v>891</v>
      </c>
      <c r="G1213" s="62"/>
      <c r="H1213" s="62" t="s">
        <v>1854</v>
      </c>
      <c r="I1213" s="62" t="s">
        <v>1706</v>
      </c>
      <c r="J1213" s="66">
        <v>237.8</v>
      </c>
      <c r="K1213" s="67"/>
      <c r="L1213" s="68"/>
      <c r="M1213" s="69">
        <v>290</v>
      </c>
      <c r="N1213" s="70"/>
      <c r="O1213" s="71"/>
      <c r="P1213" s="72">
        <f t="shared" si="90"/>
        <v>237.8</v>
      </c>
      <c r="Q1213" s="72">
        <f t="shared" si="91"/>
        <v>713.40000000000009</v>
      </c>
      <c r="R1213" s="72">
        <f t="shared" si="92"/>
        <v>246</v>
      </c>
      <c r="S1213" s="72">
        <f t="shared" si="93"/>
        <v>738</v>
      </c>
      <c r="T1213" s="73">
        <v>0.18</v>
      </c>
      <c r="U1213" s="164" t="s">
        <v>287</v>
      </c>
      <c r="V1213" s="164">
        <f t="shared" si="94"/>
        <v>290.27999999999997</v>
      </c>
    </row>
    <row r="1214" spans="1:23" s="244" customFormat="1" ht="25.5">
      <c r="A1214" s="256" t="s">
        <v>2149</v>
      </c>
      <c r="B1214" s="245" t="s">
        <v>1532</v>
      </c>
      <c r="C1214" s="246" t="s">
        <v>85</v>
      </c>
      <c r="D1214" s="247" t="s">
        <v>86</v>
      </c>
      <c r="E1214" s="247" t="s">
        <v>87</v>
      </c>
      <c r="F1214" s="247" t="s">
        <v>891</v>
      </c>
      <c r="G1214" s="247"/>
      <c r="H1214" s="247" t="s">
        <v>1901</v>
      </c>
      <c r="I1214" s="247" t="s">
        <v>1735</v>
      </c>
      <c r="J1214" s="248">
        <v>375</v>
      </c>
      <c r="K1214" s="249"/>
      <c r="L1214" s="250"/>
      <c r="M1214" s="251"/>
      <c r="N1214" s="249"/>
      <c r="O1214" s="250"/>
      <c r="P1214" s="252">
        <f t="shared" si="90"/>
        <v>375</v>
      </c>
      <c r="Q1214" s="252">
        <f t="shared" si="91"/>
        <v>750</v>
      </c>
      <c r="R1214" s="252">
        <f t="shared" si="92"/>
        <v>413</v>
      </c>
      <c r="S1214" s="252">
        <f t="shared" si="93"/>
        <v>826</v>
      </c>
      <c r="T1214" s="253">
        <v>0.18</v>
      </c>
      <c r="U1214" s="254" t="s">
        <v>288</v>
      </c>
      <c r="V1214" s="255">
        <f t="shared" si="94"/>
        <v>487.34</v>
      </c>
    </row>
    <row r="1215" spans="1:23" s="74" customFormat="1" ht="25.5">
      <c r="A1215" s="257" t="s">
        <v>2150</v>
      </c>
      <c r="B1215" s="240" t="s">
        <v>1533</v>
      </c>
      <c r="C1215" s="241" t="s">
        <v>88</v>
      </c>
      <c r="D1215" s="242" t="s">
        <v>89</v>
      </c>
      <c r="E1215" s="243" t="s">
        <v>743</v>
      </c>
      <c r="F1215" s="243" t="s">
        <v>891</v>
      </c>
      <c r="G1215" s="243">
        <v>4</v>
      </c>
      <c r="H1215" s="243" t="s">
        <v>1901</v>
      </c>
      <c r="I1215" s="242" t="s">
        <v>1735</v>
      </c>
      <c r="J1215" s="66">
        <v>650</v>
      </c>
      <c r="K1215" s="67"/>
      <c r="L1215" s="68"/>
      <c r="M1215" s="69"/>
      <c r="N1215" s="70"/>
      <c r="O1215" s="71"/>
      <c r="P1215" s="72">
        <f t="shared" si="90"/>
        <v>650</v>
      </c>
      <c r="Q1215" s="72">
        <f t="shared" si="91"/>
        <v>1300</v>
      </c>
      <c r="R1215" s="72">
        <f t="shared" si="92"/>
        <v>716</v>
      </c>
      <c r="S1215" s="72">
        <f t="shared" si="93"/>
        <v>1432</v>
      </c>
      <c r="T1215" s="73">
        <v>0.18</v>
      </c>
      <c r="U1215" s="165" t="s">
        <v>288</v>
      </c>
      <c r="V1215" s="164">
        <f t="shared" si="94"/>
        <v>844.88</v>
      </c>
    </row>
    <row r="1216" spans="1:23" s="258" customFormat="1" ht="25.5">
      <c r="A1216" s="256" t="s">
        <v>2151</v>
      </c>
      <c r="B1216" s="245" t="s">
        <v>1534</v>
      </c>
      <c r="C1216" s="246" t="s">
        <v>90</v>
      </c>
      <c r="D1216" s="247" t="s">
        <v>91</v>
      </c>
      <c r="E1216" s="259" t="s">
        <v>61</v>
      </c>
      <c r="F1216" s="247" t="s">
        <v>891</v>
      </c>
      <c r="G1216" s="247"/>
      <c r="H1216" s="247" t="s">
        <v>914</v>
      </c>
      <c r="I1216" s="247" t="s">
        <v>1735</v>
      </c>
      <c r="J1216" s="260">
        <v>696</v>
      </c>
      <c r="K1216" s="261"/>
      <c r="L1216" s="262"/>
      <c r="M1216" s="263"/>
      <c r="N1216" s="264"/>
      <c r="O1216" s="265"/>
      <c r="P1216" s="252">
        <f t="shared" si="90"/>
        <v>696</v>
      </c>
      <c r="Q1216" s="252">
        <f t="shared" si="91"/>
        <v>2784</v>
      </c>
      <c r="R1216" s="252">
        <f t="shared" si="92"/>
        <v>767</v>
      </c>
      <c r="S1216" s="252">
        <f t="shared" si="93"/>
        <v>3068</v>
      </c>
      <c r="T1216" s="253">
        <v>0.18</v>
      </c>
      <c r="U1216" s="266" t="s">
        <v>288</v>
      </c>
      <c r="V1216" s="267">
        <f t="shared" si="94"/>
        <v>905.06</v>
      </c>
    </row>
    <row r="1217" spans="1:23" s="239" customFormat="1" ht="25.5">
      <c r="A1217" s="257" t="s">
        <v>2152</v>
      </c>
      <c r="B1217" s="268" t="s">
        <v>1535</v>
      </c>
      <c r="C1217" s="269" t="s">
        <v>92</v>
      </c>
      <c r="D1217" s="242" t="s">
        <v>797</v>
      </c>
      <c r="E1217" s="243"/>
      <c r="F1217" s="242" t="s">
        <v>891</v>
      </c>
      <c r="G1217" s="242">
        <v>8</v>
      </c>
      <c r="H1217" s="242" t="s">
        <v>914</v>
      </c>
      <c r="I1217" s="242" t="s">
        <v>1735</v>
      </c>
      <c r="J1217" s="270">
        <v>702</v>
      </c>
      <c r="K1217" s="271"/>
      <c r="L1217" s="272"/>
      <c r="M1217" s="273"/>
      <c r="N1217" s="274"/>
      <c r="O1217" s="275"/>
      <c r="P1217" s="276">
        <f t="shared" si="90"/>
        <v>702</v>
      </c>
      <c r="Q1217" s="276">
        <f t="shared" si="91"/>
        <v>2808</v>
      </c>
      <c r="R1217" s="276">
        <f t="shared" si="92"/>
        <v>773</v>
      </c>
      <c r="S1217" s="276">
        <f t="shared" si="93"/>
        <v>3092</v>
      </c>
      <c r="T1217" s="277">
        <v>0.18</v>
      </c>
      <c r="U1217" s="278" t="s">
        <v>288</v>
      </c>
      <c r="V1217" s="279">
        <f t="shared" si="94"/>
        <v>912.14</v>
      </c>
    </row>
    <row r="1218" spans="1:23" s="74" customFormat="1" ht="15">
      <c r="B1218" s="169" t="s">
        <v>1536</v>
      </c>
      <c r="C1218" s="87" t="s">
        <v>95</v>
      </c>
      <c r="D1218" s="62" t="s">
        <v>96</v>
      </c>
      <c r="E1218" s="85" t="s">
        <v>61</v>
      </c>
      <c r="F1218" s="62" t="s">
        <v>891</v>
      </c>
      <c r="G1218" s="62"/>
      <c r="H1218" s="62" t="s">
        <v>1854</v>
      </c>
      <c r="I1218" s="62" t="s">
        <v>1735</v>
      </c>
      <c r="J1218" s="66">
        <v>180</v>
      </c>
      <c r="K1218" s="67"/>
      <c r="L1218" s="68"/>
      <c r="M1218" s="69"/>
      <c r="N1218" s="70"/>
      <c r="O1218" s="71"/>
      <c r="P1218" s="72">
        <f t="shared" si="90"/>
        <v>180</v>
      </c>
      <c r="Q1218" s="72">
        <f t="shared" si="91"/>
        <v>540</v>
      </c>
      <c r="R1218" s="72">
        <f t="shared" si="92"/>
        <v>198</v>
      </c>
      <c r="S1218" s="72">
        <f t="shared" si="93"/>
        <v>594</v>
      </c>
      <c r="T1218" s="73">
        <v>0.18</v>
      </c>
      <c r="U1218" s="165" t="s">
        <v>288</v>
      </c>
      <c r="V1218" s="164">
        <f t="shared" si="94"/>
        <v>233.64</v>
      </c>
    </row>
    <row r="1219" spans="1:23" s="74" customFormat="1" ht="15">
      <c r="B1219" s="169" t="s">
        <v>1537</v>
      </c>
      <c r="C1219" s="87" t="s">
        <v>97</v>
      </c>
      <c r="D1219" s="62" t="s">
        <v>98</v>
      </c>
      <c r="E1219" s="85" t="s">
        <v>1261</v>
      </c>
      <c r="F1219" s="62" t="s">
        <v>891</v>
      </c>
      <c r="G1219" s="62"/>
      <c r="H1219" s="62" t="s">
        <v>914</v>
      </c>
      <c r="I1219" s="62" t="s">
        <v>907</v>
      </c>
      <c r="J1219" s="66">
        <f>M1219*0.743</f>
        <v>574.01207999999997</v>
      </c>
      <c r="K1219" s="67"/>
      <c r="L1219" s="68"/>
      <c r="M1219" s="69">
        <v>772.56</v>
      </c>
      <c r="N1219" s="70"/>
      <c r="O1219" s="71"/>
      <c r="P1219" s="72">
        <f t="shared" si="90"/>
        <v>574.01207999999997</v>
      </c>
      <c r="Q1219" s="72">
        <f t="shared" si="91"/>
        <v>2296.0483199999999</v>
      </c>
      <c r="R1219" s="72">
        <f t="shared" si="92"/>
        <v>655</v>
      </c>
      <c r="S1219" s="72">
        <f t="shared" si="93"/>
        <v>2620</v>
      </c>
      <c r="T1219" s="73">
        <v>0.18</v>
      </c>
      <c r="U1219" s="165" t="s">
        <v>289</v>
      </c>
      <c r="V1219" s="164">
        <f t="shared" si="94"/>
        <v>772.9</v>
      </c>
    </row>
    <row r="1220" spans="1:23" s="74" customFormat="1" ht="15">
      <c r="B1220" s="169" t="s">
        <v>1538</v>
      </c>
      <c r="C1220" s="87" t="s">
        <v>100</v>
      </c>
      <c r="D1220" s="62" t="s">
        <v>101</v>
      </c>
      <c r="E1220" s="85" t="s">
        <v>1261</v>
      </c>
      <c r="F1220" s="62" t="s">
        <v>891</v>
      </c>
      <c r="G1220" s="62"/>
      <c r="H1220" s="62" t="s">
        <v>914</v>
      </c>
      <c r="I1220" s="62" t="s">
        <v>907</v>
      </c>
      <c r="J1220" s="66">
        <f>M1220*0.743</f>
        <v>129.44546</v>
      </c>
      <c r="K1220" s="67"/>
      <c r="L1220" s="68"/>
      <c r="M1220" s="69">
        <v>174.22</v>
      </c>
      <c r="N1220" s="70"/>
      <c r="O1220" s="71"/>
      <c r="P1220" s="72">
        <f t="shared" si="90"/>
        <v>129.44546</v>
      </c>
      <c r="Q1220" s="72">
        <f t="shared" si="91"/>
        <v>517.78183999999999</v>
      </c>
      <c r="R1220" s="72">
        <f t="shared" si="92"/>
        <v>148</v>
      </c>
      <c r="S1220" s="72">
        <f t="shared" si="93"/>
        <v>592</v>
      </c>
      <c r="T1220" s="73">
        <v>0.18</v>
      </c>
      <c r="U1220" s="165" t="s">
        <v>286</v>
      </c>
      <c r="V1220" s="164">
        <f t="shared" si="94"/>
        <v>174.64</v>
      </c>
    </row>
    <row r="1221" spans="1:23" s="74" customFormat="1" ht="15">
      <c r="B1221" s="169" t="s">
        <v>1539</v>
      </c>
      <c r="C1221" s="87" t="s">
        <v>103</v>
      </c>
      <c r="D1221" s="62" t="s">
        <v>104</v>
      </c>
      <c r="E1221" s="85" t="s">
        <v>1261</v>
      </c>
      <c r="F1221" s="62" t="s">
        <v>891</v>
      </c>
      <c r="G1221" s="62"/>
      <c r="H1221" s="62" t="s">
        <v>1901</v>
      </c>
      <c r="I1221" s="62" t="s">
        <v>907</v>
      </c>
      <c r="J1221" s="66">
        <f>M1221*0.743</f>
        <v>39.029789999999998</v>
      </c>
      <c r="K1221" s="67"/>
      <c r="L1221" s="68"/>
      <c r="M1221" s="69">
        <v>52.53</v>
      </c>
      <c r="N1221" s="70"/>
      <c r="O1221" s="71"/>
      <c r="P1221" s="72">
        <f t="shared" ref="P1221:P1284" si="95">J1221+K1221*$K$2+L1221*$L$2</f>
        <v>39.029789999999998</v>
      </c>
      <c r="Q1221" s="72">
        <f t="shared" ref="Q1221:Q1284" si="96">P1221*H1221</f>
        <v>78.059579999999997</v>
      </c>
      <c r="R1221" s="72">
        <f t="shared" ref="R1221:R1284" si="97">IF((M1221+N1221+O1221)=0,ROUND((J1221+K1221*$K$2+L1221*$L$2)*$M$2/(1+T1221),0),ROUNDUP((M1221+N1221*$K$2+O1221*$L$2)/(1+T1221),0))</f>
        <v>45</v>
      </c>
      <c r="S1221" s="72">
        <f t="shared" ref="S1221:S1284" si="98">R1221*H1221</f>
        <v>90</v>
      </c>
      <c r="T1221" s="73">
        <v>0.18</v>
      </c>
      <c r="U1221" s="165" t="s">
        <v>289</v>
      </c>
      <c r="V1221" s="164">
        <f t="shared" si="94"/>
        <v>53.099999999999994</v>
      </c>
    </row>
    <row r="1222" spans="1:23" s="74" customFormat="1" ht="15">
      <c r="B1222" s="169"/>
      <c r="C1222" s="62" t="s">
        <v>976</v>
      </c>
      <c r="D1222" s="62"/>
      <c r="E1222" s="85"/>
      <c r="F1222" s="62"/>
      <c r="G1222" s="62"/>
      <c r="H1222" s="62"/>
      <c r="I1222" s="62"/>
      <c r="J1222" s="66"/>
      <c r="K1222" s="67"/>
      <c r="L1222" s="68"/>
      <c r="M1222" s="69"/>
      <c r="N1222" s="70"/>
      <c r="O1222" s="71"/>
      <c r="P1222" s="72">
        <f t="shared" si="95"/>
        <v>0</v>
      </c>
      <c r="Q1222" s="72">
        <f t="shared" si="96"/>
        <v>0</v>
      </c>
      <c r="R1222" s="72">
        <f t="shared" si="97"/>
        <v>0</v>
      </c>
      <c r="S1222" s="72">
        <f t="shared" si="98"/>
        <v>0</v>
      </c>
      <c r="T1222" s="73">
        <v>0.18</v>
      </c>
      <c r="U1222" s="165"/>
      <c r="V1222" s="164">
        <f t="shared" si="94"/>
        <v>0</v>
      </c>
    </row>
    <row r="1223" spans="1:23" s="74" customFormat="1" ht="15">
      <c r="B1223" s="169"/>
      <c r="C1223" s="62" t="s">
        <v>649</v>
      </c>
      <c r="D1223" s="62"/>
      <c r="E1223" s="85"/>
      <c r="F1223" s="62"/>
      <c r="G1223" s="62"/>
      <c r="H1223" s="62"/>
      <c r="I1223" s="62"/>
      <c r="J1223" s="66"/>
      <c r="K1223" s="67"/>
      <c r="L1223" s="68"/>
      <c r="M1223" s="69"/>
      <c r="N1223" s="70"/>
      <c r="O1223" s="71"/>
      <c r="P1223" s="72">
        <f t="shared" si="95"/>
        <v>0</v>
      </c>
      <c r="Q1223" s="72">
        <f t="shared" si="96"/>
        <v>0</v>
      </c>
      <c r="R1223" s="72">
        <f t="shared" si="97"/>
        <v>0</v>
      </c>
      <c r="S1223" s="72">
        <f t="shared" si="98"/>
        <v>0</v>
      </c>
      <c r="T1223" s="73">
        <v>0.18</v>
      </c>
      <c r="U1223" s="164"/>
      <c r="V1223" s="164">
        <f t="shared" si="94"/>
        <v>0</v>
      </c>
    </row>
    <row r="1224" spans="1:23" s="74" customFormat="1" ht="30">
      <c r="B1224" s="169" t="s">
        <v>1540</v>
      </c>
      <c r="C1224" s="86" t="s">
        <v>418</v>
      </c>
      <c r="D1224" s="85" t="s">
        <v>685</v>
      </c>
      <c r="E1224" s="85" t="s">
        <v>573</v>
      </c>
      <c r="F1224" s="62" t="s">
        <v>891</v>
      </c>
      <c r="G1224" s="62"/>
      <c r="H1224" s="62" t="s">
        <v>1977</v>
      </c>
      <c r="I1224" s="62" t="s">
        <v>1706</v>
      </c>
      <c r="J1224" s="66">
        <v>237.8</v>
      </c>
      <c r="K1224" s="67"/>
      <c r="L1224" s="68"/>
      <c r="M1224" s="69">
        <v>290</v>
      </c>
      <c r="N1224" s="70"/>
      <c r="O1224" s="71"/>
      <c r="P1224" s="72">
        <f t="shared" si="95"/>
        <v>237.8</v>
      </c>
      <c r="Q1224" s="72">
        <f t="shared" si="96"/>
        <v>2853.6000000000004</v>
      </c>
      <c r="R1224" s="72">
        <f t="shared" si="97"/>
        <v>246</v>
      </c>
      <c r="S1224" s="72">
        <f t="shared" si="98"/>
        <v>2952</v>
      </c>
      <c r="T1224" s="73">
        <v>0.18</v>
      </c>
      <c r="U1224" s="164" t="s">
        <v>287</v>
      </c>
      <c r="V1224" s="164">
        <f t="shared" si="94"/>
        <v>290.27999999999997</v>
      </c>
    </row>
    <row r="1225" spans="1:23" s="74" customFormat="1" ht="30">
      <c r="B1225" s="169" t="s">
        <v>1541</v>
      </c>
      <c r="C1225" s="86" t="s">
        <v>84</v>
      </c>
      <c r="D1225" s="85" t="s">
        <v>424</v>
      </c>
      <c r="E1225" s="85" t="s">
        <v>573</v>
      </c>
      <c r="F1225" s="62" t="s">
        <v>891</v>
      </c>
      <c r="G1225" s="62"/>
      <c r="H1225" s="62" t="s">
        <v>1854</v>
      </c>
      <c r="I1225" s="62" t="s">
        <v>1706</v>
      </c>
      <c r="J1225" s="66">
        <v>237.8</v>
      </c>
      <c r="K1225" s="67"/>
      <c r="L1225" s="68"/>
      <c r="M1225" s="69">
        <v>290</v>
      </c>
      <c r="N1225" s="70"/>
      <c r="O1225" s="71"/>
      <c r="P1225" s="72">
        <f t="shared" si="95"/>
        <v>237.8</v>
      </c>
      <c r="Q1225" s="72">
        <f t="shared" si="96"/>
        <v>713.40000000000009</v>
      </c>
      <c r="R1225" s="72">
        <f t="shared" si="97"/>
        <v>246</v>
      </c>
      <c r="S1225" s="72">
        <f t="shared" si="98"/>
        <v>738</v>
      </c>
      <c r="T1225" s="73">
        <v>0.18</v>
      </c>
      <c r="U1225" s="164" t="s">
        <v>287</v>
      </c>
      <c r="V1225" s="164">
        <f t="shared" si="94"/>
        <v>290.27999999999997</v>
      </c>
    </row>
    <row r="1226" spans="1:23" s="74" customFormat="1" ht="28.5">
      <c r="B1226" s="169" t="s">
        <v>1542</v>
      </c>
      <c r="C1226" s="87" t="s">
        <v>106</v>
      </c>
      <c r="D1226" s="62" t="s">
        <v>107</v>
      </c>
      <c r="E1226" s="85" t="s">
        <v>2119</v>
      </c>
      <c r="F1226" s="62" t="s">
        <v>891</v>
      </c>
      <c r="G1226" s="62"/>
      <c r="H1226" s="62" t="s">
        <v>1988</v>
      </c>
      <c r="I1226" s="62" t="s">
        <v>1704</v>
      </c>
      <c r="J1226" s="66"/>
      <c r="K1226" s="67">
        <v>8.8000000000000007</v>
      </c>
      <c r="L1226" s="68"/>
      <c r="M1226" s="69"/>
      <c r="N1226" s="70">
        <v>11</v>
      </c>
      <c r="O1226" s="71"/>
      <c r="P1226" s="72">
        <f t="shared" si="95"/>
        <v>598.40000000000009</v>
      </c>
      <c r="Q1226" s="72">
        <f t="shared" si="96"/>
        <v>3590.4000000000005</v>
      </c>
      <c r="R1226" s="72">
        <f t="shared" si="97"/>
        <v>634</v>
      </c>
      <c r="S1226" s="72">
        <f t="shared" si="98"/>
        <v>3804</v>
      </c>
      <c r="T1226" s="73">
        <v>0.18</v>
      </c>
      <c r="U1226" s="164" t="s">
        <v>286</v>
      </c>
      <c r="V1226" s="164">
        <f t="shared" si="94"/>
        <v>748.12</v>
      </c>
    </row>
    <row r="1227" spans="1:23" s="74" customFormat="1" ht="28.5">
      <c r="B1227" s="169" t="s">
        <v>1543</v>
      </c>
      <c r="C1227" s="87" t="s">
        <v>108</v>
      </c>
      <c r="D1227" s="62" t="s">
        <v>603</v>
      </c>
      <c r="E1227" s="62" t="s">
        <v>2119</v>
      </c>
      <c r="F1227" s="62" t="s">
        <v>891</v>
      </c>
      <c r="G1227" s="62"/>
      <c r="H1227" s="62" t="s">
        <v>1854</v>
      </c>
      <c r="I1227" s="62" t="s">
        <v>1704</v>
      </c>
      <c r="J1227" s="66"/>
      <c r="K1227" s="67">
        <v>12</v>
      </c>
      <c r="L1227" s="68"/>
      <c r="M1227" s="69"/>
      <c r="N1227" s="70">
        <v>15</v>
      </c>
      <c r="O1227" s="71"/>
      <c r="P1227" s="72">
        <f t="shared" si="95"/>
        <v>816</v>
      </c>
      <c r="Q1227" s="72">
        <f t="shared" si="96"/>
        <v>2448</v>
      </c>
      <c r="R1227" s="72">
        <f t="shared" si="97"/>
        <v>865</v>
      </c>
      <c r="S1227" s="72">
        <f t="shared" si="98"/>
        <v>2595</v>
      </c>
      <c r="T1227" s="73">
        <v>0.18</v>
      </c>
      <c r="U1227" s="164" t="s">
        <v>286</v>
      </c>
      <c r="V1227" s="164">
        <f t="shared" si="94"/>
        <v>1020.6999999999999</v>
      </c>
    </row>
    <row r="1228" spans="1:23" s="74" customFormat="1" ht="15">
      <c r="B1228" s="169" t="s">
        <v>1544</v>
      </c>
      <c r="C1228" s="87" t="s">
        <v>109</v>
      </c>
      <c r="D1228" s="62" t="s">
        <v>110</v>
      </c>
      <c r="E1228" s="85" t="s">
        <v>2119</v>
      </c>
      <c r="F1228" s="62" t="s">
        <v>891</v>
      </c>
      <c r="G1228" s="62"/>
      <c r="H1228" s="62" t="s">
        <v>1862</v>
      </c>
      <c r="I1228" s="62" t="s">
        <v>1704</v>
      </c>
      <c r="J1228" s="66"/>
      <c r="K1228" s="67">
        <v>22.8</v>
      </c>
      <c r="L1228" s="68"/>
      <c r="M1228" s="69"/>
      <c r="N1228" s="70">
        <v>28.5</v>
      </c>
      <c r="O1228" s="71"/>
      <c r="P1228" s="72">
        <f t="shared" si="95"/>
        <v>1550.4</v>
      </c>
      <c r="Q1228" s="72">
        <f t="shared" si="96"/>
        <v>1550.4</v>
      </c>
      <c r="R1228" s="72">
        <f t="shared" si="97"/>
        <v>1643</v>
      </c>
      <c r="S1228" s="72">
        <f t="shared" si="98"/>
        <v>1643</v>
      </c>
      <c r="T1228" s="73">
        <v>0.18</v>
      </c>
      <c r="U1228" s="164" t="s">
        <v>286</v>
      </c>
      <c r="V1228" s="164">
        <f t="shared" si="94"/>
        <v>1938.74</v>
      </c>
      <c r="W1228" s="74">
        <v>551</v>
      </c>
    </row>
    <row r="1229" spans="1:23" s="74" customFormat="1" ht="15">
      <c r="B1229" s="169" t="s">
        <v>1545</v>
      </c>
      <c r="C1229" s="87" t="s">
        <v>85</v>
      </c>
      <c r="D1229" s="62" t="s">
        <v>86</v>
      </c>
      <c r="E1229" s="85" t="s">
        <v>87</v>
      </c>
      <c r="F1229" s="62" t="s">
        <v>891</v>
      </c>
      <c r="G1229" s="62"/>
      <c r="H1229" s="62" t="s">
        <v>1862</v>
      </c>
      <c r="I1229" s="62" t="s">
        <v>1735</v>
      </c>
      <c r="J1229" s="66">
        <v>375</v>
      </c>
      <c r="K1229" s="67"/>
      <c r="L1229" s="68"/>
      <c r="M1229" s="69"/>
      <c r="N1229" s="70"/>
      <c r="O1229" s="71"/>
      <c r="P1229" s="72">
        <f t="shared" si="95"/>
        <v>375</v>
      </c>
      <c r="Q1229" s="72">
        <f t="shared" si="96"/>
        <v>375</v>
      </c>
      <c r="R1229" s="72">
        <f t="shared" si="97"/>
        <v>413</v>
      </c>
      <c r="S1229" s="72">
        <f t="shared" si="98"/>
        <v>413</v>
      </c>
      <c r="T1229" s="73">
        <v>0.18</v>
      </c>
      <c r="U1229" s="165" t="s">
        <v>288</v>
      </c>
      <c r="V1229" s="164">
        <f t="shared" si="94"/>
        <v>487.34</v>
      </c>
    </row>
    <row r="1230" spans="1:23" s="74" customFormat="1" ht="15">
      <c r="B1230" s="169" t="s">
        <v>1546</v>
      </c>
      <c r="C1230" s="87" t="s">
        <v>88</v>
      </c>
      <c r="D1230" s="62" t="s">
        <v>89</v>
      </c>
      <c r="E1230" s="85" t="s">
        <v>743</v>
      </c>
      <c r="F1230" s="62" t="s">
        <v>891</v>
      </c>
      <c r="G1230" s="62"/>
      <c r="H1230" s="62" t="s">
        <v>1862</v>
      </c>
      <c r="I1230" s="62" t="s">
        <v>1735</v>
      </c>
      <c r="J1230" s="66">
        <v>650</v>
      </c>
      <c r="K1230" s="67"/>
      <c r="L1230" s="68"/>
      <c r="M1230" s="69"/>
      <c r="N1230" s="70"/>
      <c r="O1230" s="71"/>
      <c r="P1230" s="72">
        <f t="shared" si="95"/>
        <v>650</v>
      </c>
      <c r="Q1230" s="72">
        <f t="shared" si="96"/>
        <v>650</v>
      </c>
      <c r="R1230" s="72">
        <f t="shared" si="97"/>
        <v>716</v>
      </c>
      <c r="S1230" s="72">
        <f t="shared" si="98"/>
        <v>716</v>
      </c>
      <c r="T1230" s="73">
        <v>0.18</v>
      </c>
      <c r="U1230" s="165" t="s">
        <v>288</v>
      </c>
      <c r="V1230" s="164">
        <f t="shared" si="94"/>
        <v>844.88</v>
      </c>
    </row>
    <row r="1231" spans="1:23" s="74" customFormat="1" ht="15">
      <c r="B1231" s="169" t="s">
        <v>1551</v>
      </c>
      <c r="C1231" s="87" t="s">
        <v>59</v>
      </c>
      <c r="D1231" s="62" t="s">
        <v>60</v>
      </c>
      <c r="E1231" s="62" t="s">
        <v>61</v>
      </c>
      <c r="F1231" s="62" t="s">
        <v>891</v>
      </c>
      <c r="G1231" s="62"/>
      <c r="H1231" s="62" t="s">
        <v>1862</v>
      </c>
      <c r="I1231" s="62" t="s">
        <v>1735</v>
      </c>
      <c r="J1231" s="66">
        <v>26.25</v>
      </c>
      <c r="K1231" s="67"/>
      <c r="L1231" s="68"/>
      <c r="M1231" s="69"/>
      <c r="N1231" s="70"/>
      <c r="O1231" s="71"/>
      <c r="P1231" s="72">
        <f t="shared" si="95"/>
        <v>26.25</v>
      </c>
      <c r="Q1231" s="72">
        <f t="shared" si="96"/>
        <v>26.25</v>
      </c>
      <c r="R1231" s="72">
        <f t="shared" si="97"/>
        <v>29</v>
      </c>
      <c r="S1231" s="72">
        <f t="shared" si="98"/>
        <v>29</v>
      </c>
      <c r="T1231" s="73">
        <v>0.18</v>
      </c>
      <c r="U1231" s="165" t="s">
        <v>288</v>
      </c>
      <c r="V1231" s="164">
        <f t="shared" si="94"/>
        <v>34.22</v>
      </c>
    </row>
    <row r="1232" spans="1:23" s="74" customFormat="1" ht="28.5">
      <c r="B1232" s="169" t="s">
        <v>1556</v>
      </c>
      <c r="C1232" s="87" t="s">
        <v>64</v>
      </c>
      <c r="D1232" s="62" t="s">
        <v>65</v>
      </c>
      <c r="E1232" s="62" t="s">
        <v>1808</v>
      </c>
      <c r="F1232" s="62" t="s">
        <v>1359</v>
      </c>
      <c r="G1232" s="62"/>
      <c r="H1232" s="62">
        <v>5.0000000000000001E-3</v>
      </c>
      <c r="I1232" s="85" t="s">
        <v>1808</v>
      </c>
      <c r="J1232" s="66">
        <v>43590.77</v>
      </c>
      <c r="K1232" s="67"/>
      <c r="L1232" s="68"/>
      <c r="M1232" s="69">
        <v>52519</v>
      </c>
      <c r="N1232" s="70"/>
      <c r="O1232" s="71"/>
      <c r="P1232" s="72">
        <f t="shared" si="95"/>
        <v>43590.77</v>
      </c>
      <c r="Q1232" s="72">
        <f t="shared" si="96"/>
        <v>217.95384999999999</v>
      </c>
      <c r="R1232" s="72">
        <f t="shared" si="97"/>
        <v>44508</v>
      </c>
      <c r="S1232" s="72">
        <f t="shared" si="98"/>
        <v>222.54</v>
      </c>
      <c r="T1232" s="73">
        <v>0.18</v>
      </c>
      <c r="U1232" s="165" t="s">
        <v>287</v>
      </c>
      <c r="V1232" s="164">
        <f t="shared" si="94"/>
        <v>52519.439999999995</v>
      </c>
    </row>
    <row r="1233" spans="2:23" s="74" customFormat="1" ht="28.5">
      <c r="B1233" s="169" t="s">
        <v>1561</v>
      </c>
      <c r="C1233" s="87" t="s">
        <v>67</v>
      </c>
      <c r="D1233" s="62" t="s">
        <v>68</v>
      </c>
      <c r="E1233" s="85" t="s">
        <v>1261</v>
      </c>
      <c r="F1233" s="62" t="s">
        <v>891</v>
      </c>
      <c r="G1233" s="62"/>
      <c r="H1233" s="62" t="s">
        <v>1862</v>
      </c>
      <c r="I1233" s="62" t="s">
        <v>907</v>
      </c>
      <c r="J1233" s="66">
        <f>M1233*0.743</f>
        <v>118.72396999999999</v>
      </c>
      <c r="K1233" s="67"/>
      <c r="L1233" s="68"/>
      <c r="M1233" s="69">
        <v>159.79</v>
      </c>
      <c r="N1233" s="70"/>
      <c r="O1233" s="71"/>
      <c r="P1233" s="72">
        <f t="shared" si="95"/>
        <v>118.72396999999999</v>
      </c>
      <c r="Q1233" s="72">
        <f t="shared" si="96"/>
        <v>118.72396999999999</v>
      </c>
      <c r="R1233" s="72">
        <f t="shared" si="97"/>
        <v>136</v>
      </c>
      <c r="S1233" s="72">
        <f t="shared" si="98"/>
        <v>136</v>
      </c>
      <c r="T1233" s="73">
        <v>0.18</v>
      </c>
      <c r="U1233" s="165" t="s">
        <v>289</v>
      </c>
      <c r="V1233" s="164">
        <f t="shared" si="94"/>
        <v>160.47999999999999</v>
      </c>
    </row>
    <row r="1234" spans="2:23" s="74" customFormat="1" ht="15">
      <c r="B1234" s="169" t="s">
        <v>1567</v>
      </c>
      <c r="C1234" s="87" t="s">
        <v>71</v>
      </c>
      <c r="D1234" s="62" t="s">
        <v>298</v>
      </c>
      <c r="E1234" s="85" t="s">
        <v>1261</v>
      </c>
      <c r="F1234" s="62" t="s">
        <v>891</v>
      </c>
      <c r="G1234" s="62"/>
      <c r="H1234" s="62" t="s">
        <v>1862</v>
      </c>
      <c r="I1234" s="62" t="s">
        <v>907</v>
      </c>
      <c r="J1234" s="66">
        <f>M1234*0.743</f>
        <v>65.094229999999996</v>
      </c>
      <c r="K1234" s="67"/>
      <c r="L1234" s="68"/>
      <c r="M1234" s="69">
        <v>87.61</v>
      </c>
      <c r="N1234" s="70"/>
      <c r="O1234" s="71"/>
      <c r="P1234" s="72">
        <f t="shared" si="95"/>
        <v>65.094229999999996</v>
      </c>
      <c r="Q1234" s="72">
        <f t="shared" si="96"/>
        <v>65.094229999999996</v>
      </c>
      <c r="R1234" s="72">
        <f t="shared" si="97"/>
        <v>75</v>
      </c>
      <c r="S1234" s="72">
        <f t="shared" si="98"/>
        <v>75</v>
      </c>
      <c r="T1234" s="73">
        <v>0.18</v>
      </c>
      <c r="U1234" s="165" t="s">
        <v>289</v>
      </c>
      <c r="V1234" s="164">
        <f t="shared" si="94"/>
        <v>88.5</v>
      </c>
    </row>
    <row r="1235" spans="2:23" s="74" customFormat="1" ht="15">
      <c r="B1235" s="169" t="s">
        <v>1571</v>
      </c>
      <c r="C1235" s="87" t="s">
        <v>73</v>
      </c>
      <c r="D1235" s="62" t="s">
        <v>1888</v>
      </c>
      <c r="E1235" s="85" t="s">
        <v>1261</v>
      </c>
      <c r="F1235" s="62" t="s">
        <v>1805</v>
      </c>
      <c r="G1235" s="62"/>
      <c r="H1235" s="62" t="s">
        <v>1930</v>
      </c>
      <c r="I1235" s="62" t="s">
        <v>907</v>
      </c>
      <c r="J1235" s="66">
        <f>M1235*0.743</f>
        <v>5.5130600000000003</v>
      </c>
      <c r="K1235" s="67"/>
      <c r="L1235" s="68"/>
      <c r="M1235" s="69">
        <v>7.42</v>
      </c>
      <c r="N1235" s="70"/>
      <c r="O1235" s="71"/>
      <c r="P1235" s="72">
        <f t="shared" si="95"/>
        <v>5.5130600000000003</v>
      </c>
      <c r="Q1235" s="72">
        <f t="shared" si="96"/>
        <v>27.565300000000001</v>
      </c>
      <c r="R1235" s="72">
        <f t="shared" si="97"/>
        <v>7</v>
      </c>
      <c r="S1235" s="72">
        <f t="shared" si="98"/>
        <v>35</v>
      </c>
      <c r="T1235" s="73">
        <v>0.18</v>
      </c>
      <c r="U1235" s="165" t="s">
        <v>289</v>
      </c>
      <c r="V1235" s="164">
        <f t="shared" si="94"/>
        <v>8.26</v>
      </c>
    </row>
    <row r="1236" spans="2:23" s="74" customFormat="1" ht="15">
      <c r="B1236" s="169" t="s">
        <v>1572</v>
      </c>
      <c r="C1236" s="87" t="s">
        <v>1348</v>
      </c>
      <c r="D1236" s="62" t="s">
        <v>1876</v>
      </c>
      <c r="E1236" s="85" t="s">
        <v>1261</v>
      </c>
      <c r="F1236" s="62" t="s">
        <v>891</v>
      </c>
      <c r="G1236" s="62"/>
      <c r="H1236" s="62" t="s">
        <v>1997</v>
      </c>
      <c r="I1236" s="62" t="s">
        <v>907</v>
      </c>
      <c r="J1236" s="66">
        <f>M1236*0.743</f>
        <v>1.6197400000000002</v>
      </c>
      <c r="K1236" s="67"/>
      <c r="L1236" s="68"/>
      <c r="M1236" s="69">
        <v>2.1800000000000002</v>
      </c>
      <c r="N1236" s="70"/>
      <c r="O1236" s="71"/>
      <c r="P1236" s="72">
        <f t="shared" si="95"/>
        <v>1.6197400000000002</v>
      </c>
      <c r="Q1236" s="72">
        <f t="shared" si="96"/>
        <v>16.197400000000002</v>
      </c>
      <c r="R1236" s="72">
        <f t="shared" si="97"/>
        <v>2</v>
      </c>
      <c r="S1236" s="72">
        <f t="shared" si="98"/>
        <v>20</v>
      </c>
      <c r="T1236" s="73">
        <v>0.18</v>
      </c>
      <c r="U1236" s="165" t="s">
        <v>289</v>
      </c>
      <c r="V1236" s="164">
        <f t="shared" si="94"/>
        <v>2.36</v>
      </c>
    </row>
    <row r="1237" spans="2:23" s="74" customFormat="1" ht="15">
      <c r="B1237" s="169"/>
      <c r="C1237" s="62" t="s">
        <v>975</v>
      </c>
      <c r="D1237" s="62"/>
      <c r="E1237" s="85"/>
      <c r="F1237" s="62"/>
      <c r="G1237" s="62"/>
      <c r="H1237" s="62"/>
      <c r="I1237" s="62"/>
      <c r="J1237" s="66"/>
      <c r="K1237" s="67"/>
      <c r="L1237" s="68"/>
      <c r="M1237" s="69"/>
      <c r="N1237" s="70"/>
      <c r="O1237" s="71"/>
      <c r="P1237" s="72">
        <f t="shared" si="95"/>
        <v>0</v>
      </c>
      <c r="Q1237" s="72">
        <f t="shared" si="96"/>
        <v>0</v>
      </c>
      <c r="R1237" s="72">
        <f t="shared" si="97"/>
        <v>0</v>
      </c>
      <c r="S1237" s="72">
        <f t="shared" si="98"/>
        <v>0</v>
      </c>
      <c r="T1237" s="73">
        <v>0.18</v>
      </c>
      <c r="U1237" s="164"/>
      <c r="V1237" s="164">
        <f t="shared" si="94"/>
        <v>0</v>
      </c>
    </row>
    <row r="1238" spans="2:23" s="74" customFormat="1" ht="15">
      <c r="B1238" s="169"/>
      <c r="C1238" s="62" t="s">
        <v>649</v>
      </c>
      <c r="D1238" s="62"/>
      <c r="E1238" s="85"/>
      <c r="F1238" s="62"/>
      <c r="G1238" s="62"/>
      <c r="H1238" s="62"/>
      <c r="I1238" s="62"/>
      <c r="J1238" s="66"/>
      <c r="K1238" s="67"/>
      <c r="L1238" s="68"/>
      <c r="M1238" s="69"/>
      <c r="N1238" s="70"/>
      <c r="O1238" s="71"/>
      <c r="P1238" s="72">
        <f t="shared" si="95"/>
        <v>0</v>
      </c>
      <c r="Q1238" s="72">
        <f t="shared" si="96"/>
        <v>0</v>
      </c>
      <c r="R1238" s="72">
        <f t="shared" si="97"/>
        <v>0</v>
      </c>
      <c r="S1238" s="72">
        <f t="shared" si="98"/>
        <v>0</v>
      </c>
      <c r="T1238" s="73">
        <v>0.18</v>
      </c>
      <c r="U1238" s="165"/>
      <c r="V1238" s="164">
        <f t="shared" si="94"/>
        <v>0</v>
      </c>
    </row>
    <row r="1239" spans="2:23" s="74" customFormat="1" ht="15">
      <c r="B1239" s="169" t="s">
        <v>1576</v>
      </c>
      <c r="C1239" s="87" t="s">
        <v>59</v>
      </c>
      <c r="D1239" s="62" t="s">
        <v>60</v>
      </c>
      <c r="E1239" s="85" t="s">
        <v>61</v>
      </c>
      <c r="F1239" s="62" t="s">
        <v>891</v>
      </c>
      <c r="G1239" s="62"/>
      <c r="H1239" s="62" t="s">
        <v>1901</v>
      </c>
      <c r="I1239" s="62" t="s">
        <v>1735</v>
      </c>
      <c r="J1239" s="66">
        <v>26.25</v>
      </c>
      <c r="K1239" s="67"/>
      <c r="L1239" s="68"/>
      <c r="M1239" s="69"/>
      <c r="N1239" s="70"/>
      <c r="O1239" s="71"/>
      <c r="P1239" s="72">
        <f t="shared" si="95"/>
        <v>26.25</v>
      </c>
      <c r="Q1239" s="72">
        <f t="shared" si="96"/>
        <v>52.5</v>
      </c>
      <c r="R1239" s="72">
        <f t="shared" si="97"/>
        <v>29</v>
      </c>
      <c r="S1239" s="72">
        <f t="shared" si="98"/>
        <v>58</v>
      </c>
      <c r="T1239" s="73">
        <v>0.18</v>
      </c>
      <c r="U1239" s="165" t="s">
        <v>288</v>
      </c>
      <c r="V1239" s="164">
        <f t="shared" si="94"/>
        <v>34.22</v>
      </c>
    </row>
    <row r="1240" spans="2:23" s="74" customFormat="1" ht="28.5">
      <c r="B1240" s="169" t="s">
        <v>1577</v>
      </c>
      <c r="C1240" s="87" t="s">
        <v>64</v>
      </c>
      <c r="D1240" s="62" t="s">
        <v>65</v>
      </c>
      <c r="E1240" s="85" t="s">
        <v>1808</v>
      </c>
      <c r="F1240" s="62" t="s">
        <v>1359</v>
      </c>
      <c r="G1240" s="62"/>
      <c r="H1240" s="62">
        <v>0.01</v>
      </c>
      <c r="I1240" s="85" t="s">
        <v>1808</v>
      </c>
      <c r="J1240" s="66">
        <v>43590.77</v>
      </c>
      <c r="K1240" s="67"/>
      <c r="L1240" s="68"/>
      <c r="M1240" s="69">
        <v>52519</v>
      </c>
      <c r="N1240" s="70"/>
      <c r="O1240" s="71"/>
      <c r="P1240" s="72">
        <f t="shared" si="95"/>
        <v>43590.77</v>
      </c>
      <c r="Q1240" s="72">
        <f t="shared" si="96"/>
        <v>435.90769999999998</v>
      </c>
      <c r="R1240" s="72">
        <f t="shared" si="97"/>
        <v>44508</v>
      </c>
      <c r="S1240" s="72">
        <f t="shared" si="98"/>
        <v>445.08</v>
      </c>
      <c r="T1240" s="73">
        <v>0.18</v>
      </c>
      <c r="U1240" s="165" t="s">
        <v>287</v>
      </c>
      <c r="V1240" s="164">
        <f t="shared" si="94"/>
        <v>52519.439999999995</v>
      </c>
    </row>
    <row r="1241" spans="2:23" s="74" customFormat="1" ht="30">
      <c r="B1241" s="169" t="s">
        <v>1578</v>
      </c>
      <c r="C1241" s="86" t="s">
        <v>67</v>
      </c>
      <c r="D1241" s="85" t="s">
        <v>68</v>
      </c>
      <c r="E1241" s="85" t="s">
        <v>1261</v>
      </c>
      <c r="F1241" s="62" t="s">
        <v>891</v>
      </c>
      <c r="G1241" s="62"/>
      <c r="H1241" s="62" t="s">
        <v>1901</v>
      </c>
      <c r="I1241" s="62" t="s">
        <v>907</v>
      </c>
      <c r="J1241" s="66">
        <f>M1241*0.743</f>
        <v>118.72396999999999</v>
      </c>
      <c r="K1241" s="67"/>
      <c r="L1241" s="68"/>
      <c r="M1241" s="69">
        <v>159.79</v>
      </c>
      <c r="N1241" s="70"/>
      <c r="O1241" s="71"/>
      <c r="P1241" s="72">
        <f t="shared" si="95"/>
        <v>118.72396999999999</v>
      </c>
      <c r="Q1241" s="72">
        <f t="shared" si="96"/>
        <v>237.44793999999999</v>
      </c>
      <c r="R1241" s="72">
        <f t="shared" si="97"/>
        <v>136</v>
      </c>
      <c r="S1241" s="72">
        <f t="shared" si="98"/>
        <v>272</v>
      </c>
      <c r="T1241" s="73">
        <v>0.18</v>
      </c>
      <c r="U1241" s="165" t="s">
        <v>289</v>
      </c>
      <c r="V1241" s="164">
        <f t="shared" si="94"/>
        <v>160.47999999999999</v>
      </c>
    </row>
    <row r="1242" spans="2:23" s="74" customFormat="1" ht="15">
      <c r="B1242" s="169" t="s">
        <v>1579</v>
      </c>
      <c r="C1242" s="86" t="s">
        <v>71</v>
      </c>
      <c r="D1242" s="85" t="s">
        <v>298</v>
      </c>
      <c r="E1242" s="85" t="s">
        <v>1261</v>
      </c>
      <c r="F1242" s="62" t="s">
        <v>891</v>
      </c>
      <c r="G1242" s="62"/>
      <c r="H1242" s="62" t="s">
        <v>1901</v>
      </c>
      <c r="I1242" s="62" t="s">
        <v>907</v>
      </c>
      <c r="J1242" s="66">
        <f>M1242*0.743</f>
        <v>65.094229999999996</v>
      </c>
      <c r="K1242" s="67"/>
      <c r="L1242" s="68"/>
      <c r="M1242" s="69">
        <v>87.61</v>
      </c>
      <c r="N1242" s="70"/>
      <c r="O1242" s="71"/>
      <c r="P1242" s="72">
        <f t="shared" si="95"/>
        <v>65.094229999999996</v>
      </c>
      <c r="Q1242" s="72">
        <f t="shared" si="96"/>
        <v>130.18845999999999</v>
      </c>
      <c r="R1242" s="72">
        <f t="shared" si="97"/>
        <v>75</v>
      </c>
      <c r="S1242" s="72">
        <f t="shared" si="98"/>
        <v>150</v>
      </c>
      <c r="T1242" s="73">
        <v>0.18</v>
      </c>
      <c r="U1242" s="165" t="s">
        <v>289</v>
      </c>
      <c r="V1242" s="164">
        <f t="shared" si="94"/>
        <v>88.5</v>
      </c>
    </row>
    <row r="1243" spans="2:23" s="74" customFormat="1" ht="15">
      <c r="B1243" s="169" t="s">
        <v>1580</v>
      </c>
      <c r="C1243" s="87" t="s">
        <v>73</v>
      </c>
      <c r="D1243" s="62" t="s">
        <v>1888</v>
      </c>
      <c r="E1243" s="85" t="s">
        <v>1261</v>
      </c>
      <c r="F1243" s="62" t="s">
        <v>1805</v>
      </c>
      <c r="G1243" s="62"/>
      <c r="H1243" s="62" t="s">
        <v>1997</v>
      </c>
      <c r="I1243" s="62" t="s">
        <v>907</v>
      </c>
      <c r="J1243" s="66">
        <f>M1243*0.743</f>
        <v>5.5130600000000003</v>
      </c>
      <c r="K1243" s="67"/>
      <c r="L1243" s="68"/>
      <c r="M1243" s="69">
        <v>7.42</v>
      </c>
      <c r="N1243" s="70"/>
      <c r="O1243" s="71"/>
      <c r="P1243" s="72">
        <f t="shared" si="95"/>
        <v>5.5130600000000003</v>
      </c>
      <c r="Q1243" s="72">
        <f t="shared" si="96"/>
        <v>55.130600000000001</v>
      </c>
      <c r="R1243" s="72">
        <f t="shared" si="97"/>
        <v>7</v>
      </c>
      <c r="S1243" s="72">
        <f t="shared" si="98"/>
        <v>70</v>
      </c>
      <c r="T1243" s="73">
        <v>0.18</v>
      </c>
      <c r="U1243" s="165" t="s">
        <v>289</v>
      </c>
      <c r="V1243" s="164">
        <f t="shared" si="94"/>
        <v>8.26</v>
      </c>
    </row>
    <row r="1244" spans="2:23" s="74" customFormat="1" ht="15">
      <c r="B1244" s="169" t="s">
        <v>1581</v>
      </c>
      <c r="C1244" s="87" t="s">
        <v>1348</v>
      </c>
      <c r="D1244" s="62" t="s">
        <v>1876</v>
      </c>
      <c r="E1244" s="85" t="s">
        <v>1261</v>
      </c>
      <c r="F1244" s="62" t="s">
        <v>891</v>
      </c>
      <c r="G1244" s="62"/>
      <c r="H1244" s="62" t="s">
        <v>1911</v>
      </c>
      <c r="I1244" s="62" t="s">
        <v>907</v>
      </c>
      <c r="J1244" s="66">
        <f>M1244*0.743</f>
        <v>1.6197400000000002</v>
      </c>
      <c r="K1244" s="67"/>
      <c r="L1244" s="68"/>
      <c r="M1244" s="69">
        <v>2.1800000000000002</v>
      </c>
      <c r="N1244" s="70"/>
      <c r="O1244" s="71"/>
      <c r="P1244" s="72">
        <f t="shared" si="95"/>
        <v>1.6197400000000002</v>
      </c>
      <c r="Q1244" s="72">
        <f t="shared" si="96"/>
        <v>32.394800000000004</v>
      </c>
      <c r="R1244" s="72">
        <f t="shared" si="97"/>
        <v>2</v>
      </c>
      <c r="S1244" s="72">
        <f t="shared" si="98"/>
        <v>40</v>
      </c>
      <c r="T1244" s="73">
        <v>0.18</v>
      </c>
      <c r="U1244" s="165" t="s">
        <v>289</v>
      </c>
      <c r="V1244" s="164">
        <f t="shared" ref="V1244:V1307" si="99">R1244*1.18</f>
        <v>2.36</v>
      </c>
    </row>
    <row r="1245" spans="2:23" s="74" customFormat="1" ht="15">
      <c r="B1245" s="169"/>
      <c r="C1245" s="62" t="s">
        <v>974</v>
      </c>
      <c r="D1245" s="62"/>
      <c r="E1245" s="85"/>
      <c r="F1245" s="62"/>
      <c r="G1245" s="62"/>
      <c r="H1245" s="62"/>
      <c r="I1245" s="62"/>
      <c r="J1245" s="66"/>
      <c r="K1245" s="67"/>
      <c r="L1245" s="68"/>
      <c r="M1245" s="69"/>
      <c r="N1245" s="70"/>
      <c r="O1245" s="71"/>
      <c r="P1245" s="72">
        <f t="shared" si="95"/>
        <v>0</v>
      </c>
      <c r="Q1245" s="72">
        <f t="shared" si="96"/>
        <v>0</v>
      </c>
      <c r="R1245" s="72">
        <f t="shared" si="97"/>
        <v>0</v>
      </c>
      <c r="S1245" s="72">
        <f t="shared" si="98"/>
        <v>0</v>
      </c>
      <c r="T1245" s="73">
        <v>0.18</v>
      </c>
      <c r="U1245" s="164"/>
      <c r="V1245" s="164">
        <f t="shared" si="99"/>
        <v>0</v>
      </c>
      <c r="W1245" s="74">
        <v>551</v>
      </c>
    </row>
    <row r="1246" spans="2:23" s="74" customFormat="1" ht="15">
      <c r="B1246" s="169"/>
      <c r="C1246" s="62" t="s">
        <v>649</v>
      </c>
      <c r="D1246" s="62"/>
      <c r="E1246" s="85"/>
      <c r="F1246" s="62"/>
      <c r="G1246" s="62"/>
      <c r="H1246" s="62"/>
      <c r="I1246" s="62"/>
      <c r="J1246" s="66"/>
      <c r="K1246" s="67"/>
      <c r="L1246" s="68"/>
      <c r="M1246" s="69"/>
      <c r="N1246" s="70"/>
      <c r="O1246" s="71"/>
      <c r="P1246" s="72">
        <f t="shared" si="95"/>
        <v>0</v>
      </c>
      <c r="Q1246" s="72">
        <f t="shared" si="96"/>
        <v>0</v>
      </c>
      <c r="R1246" s="72">
        <f t="shared" si="97"/>
        <v>0</v>
      </c>
      <c r="S1246" s="72">
        <f t="shared" si="98"/>
        <v>0</v>
      </c>
      <c r="T1246" s="73">
        <v>0.18</v>
      </c>
      <c r="U1246" s="164"/>
      <c r="V1246" s="164">
        <f t="shared" si="99"/>
        <v>0</v>
      </c>
    </row>
    <row r="1247" spans="2:23" s="74" customFormat="1" ht="15">
      <c r="B1247" s="169" t="s">
        <v>1582</v>
      </c>
      <c r="C1247" s="87" t="s">
        <v>59</v>
      </c>
      <c r="D1247" s="62" t="s">
        <v>60</v>
      </c>
      <c r="E1247" s="85" t="s">
        <v>61</v>
      </c>
      <c r="F1247" s="62" t="s">
        <v>891</v>
      </c>
      <c r="G1247" s="62"/>
      <c r="H1247" s="62" t="s">
        <v>1862</v>
      </c>
      <c r="I1247" s="62" t="s">
        <v>1735</v>
      </c>
      <c r="J1247" s="66">
        <v>26.25</v>
      </c>
      <c r="K1247" s="67"/>
      <c r="L1247" s="68"/>
      <c r="M1247" s="69"/>
      <c r="N1247" s="70"/>
      <c r="O1247" s="71"/>
      <c r="P1247" s="72">
        <f t="shared" si="95"/>
        <v>26.25</v>
      </c>
      <c r="Q1247" s="72">
        <f t="shared" si="96"/>
        <v>26.25</v>
      </c>
      <c r="R1247" s="72">
        <f t="shared" si="97"/>
        <v>29</v>
      </c>
      <c r="S1247" s="72">
        <f t="shared" si="98"/>
        <v>29</v>
      </c>
      <c r="T1247" s="73">
        <v>0.18</v>
      </c>
      <c r="U1247" s="165" t="s">
        <v>288</v>
      </c>
      <c r="V1247" s="164">
        <f t="shared" si="99"/>
        <v>34.22</v>
      </c>
    </row>
    <row r="1248" spans="2:23" s="74" customFormat="1" ht="28.5">
      <c r="B1248" s="169" t="s">
        <v>1583</v>
      </c>
      <c r="C1248" s="87" t="s">
        <v>64</v>
      </c>
      <c r="D1248" s="62" t="s">
        <v>65</v>
      </c>
      <c r="E1248" s="62" t="s">
        <v>1808</v>
      </c>
      <c r="F1248" s="62" t="s">
        <v>1359</v>
      </c>
      <c r="G1248" s="62"/>
      <c r="H1248" s="62">
        <v>5.0000000000000001E-3</v>
      </c>
      <c r="I1248" s="85" t="s">
        <v>1808</v>
      </c>
      <c r="J1248" s="66">
        <v>43590.77</v>
      </c>
      <c r="K1248" s="67"/>
      <c r="L1248" s="68"/>
      <c r="M1248" s="69">
        <v>52519</v>
      </c>
      <c r="N1248" s="70"/>
      <c r="O1248" s="71"/>
      <c r="P1248" s="72">
        <f t="shared" si="95"/>
        <v>43590.77</v>
      </c>
      <c r="Q1248" s="72">
        <f t="shared" si="96"/>
        <v>217.95384999999999</v>
      </c>
      <c r="R1248" s="72">
        <f t="shared" si="97"/>
        <v>44508</v>
      </c>
      <c r="S1248" s="72">
        <f t="shared" si="98"/>
        <v>222.54</v>
      </c>
      <c r="T1248" s="73">
        <v>0.18</v>
      </c>
      <c r="U1248" s="165" t="s">
        <v>287</v>
      </c>
      <c r="V1248" s="164">
        <f t="shared" si="99"/>
        <v>52519.439999999995</v>
      </c>
    </row>
    <row r="1249" spans="2:23" s="74" customFormat="1" ht="28.5">
      <c r="B1249" s="169" t="s">
        <v>1584</v>
      </c>
      <c r="C1249" s="87" t="s">
        <v>67</v>
      </c>
      <c r="D1249" s="62" t="s">
        <v>68</v>
      </c>
      <c r="E1249" s="85" t="s">
        <v>1261</v>
      </c>
      <c r="F1249" s="62" t="s">
        <v>891</v>
      </c>
      <c r="G1249" s="62"/>
      <c r="H1249" s="62" t="s">
        <v>1862</v>
      </c>
      <c r="I1249" s="62" t="s">
        <v>907</v>
      </c>
      <c r="J1249" s="66">
        <f>M1249*0.743</f>
        <v>118.72396999999999</v>
      </c>
      <c r="K1249" s="67"/>
      <c r="L1249" s="68"/>
      <c r="M1249" s="69">
        <v>159.79</v>
      </c>
      <c r="N1249" s="70"/>
      <c r="O1249" s="71"/>
      <c r="P1249" s="72">
        <f t="shared" si="95"/>
        <v>118.72396999999999</v>
      </c>
      <c r="Q1249" s="72">
        <f t="shared" si="96"/>
        <v>118.72396999999999</v>
      </c>
      <c r="R1249" s="72">
        <f t="shared" si="97"/>
        <v>136</v>
      </c>
      <c r="S1249" s="72">
        <f t="shared" si="98"/>
        <v>136</v>
      </c>
      <c r="T1249" s="73">
        <v>0.18</v>
      </c>
      <c r="U1249" s="165" t="s">
        <v>289</v>
      </c>
      <c r="V1249" s="164">
        <f t="shared" si="99"/>
        <v>160.47999999999999</v>
      </c>
    </row>
    <row r="1250" spans="2:23" s="74" customFormat="1" ht="15">
      <c r="B1250" s="168" t="s">
        <v>1585</v>
      </c>
      <c r="C1250" s="86" t="s">
        <v>71</v>
      </c>
      <c r="D1250" s="62" t="s">
        <v>298</v>
      </c>
      <c r="E1250" s="85" t="s">
        <v>1261</v>
      </c>
      <c r="F1250" s="85" t="s">
        <v>891</v>
      </c>
      <c r="G1250" s="85"/>
      <c r="H1250" s="85" t="s">
        <v>1862</v>
      </c>
      <c r="I1250" s="62" t="s">
        <v>907</v>
      </c>
      <c r="J1250" s="66">
        <f>M1250*0.743</f>
        <v>65.094229999999996</v>
      </c>
      <c r="K1250" s="67"/>
      <c r="L1250" s="68"/>
      <c r="M1250" s="69">
        <v>87.61</v>
      </c>
      <c r="N1250" s="70"/>
      <c r="O1250" s="71"/>
      <c r="P1250" s="72">
        <f t="shared" si="95"/>
        <v>65.094229999999996</v>
      </c>
      <c r="Q1250" s="72">
        <f t="shared" si="96"/>
        <v>65.094229999999996</v>
      </c>
      <c r="R1250" s="72">
        <f t="shared" si="97"/>
        <v>75</v>
      </c>
      <c r="S1250" s="72">
        <f t="shared" si="98"/>
        <v>75</v>
      </c>
      <c r="T1250" s="73">
        <v>0.18</v>
      </c>
      <c r="U1250" s="165" t="s">
        <v>289</v>
      </c>
      <c r="V1250" s="164">
        <f t="shared" si="99"/>
        <v>88.5</v>
      </c>
    </row>
    <row r="1251" spans="2:23" s="74" customFormat="1" ht="15">
      <c r="B1251" s="169" t="s">
        <v>1586</v>
      </c>
      <c r="C1251" s="87" t="s">
        <v>73</v>
      </c>
      <c r="D1251" s="62" t="s">
        <v>1888</v>
      </c>
      <c r="E1251" s="85" t="s">
        <v>1261</v>
      </c>
      <c r="F1251" s="62" t="s">
        <v>1805</v>
      </c>
      <c r="G1251" s="62"/>
      <c r="H1251" s="62" t="s">
        <v>1930</v>
      </c>
      <c r="I1251" s="62" t="s">
        <v>907</v>
      </c>
      <c r="J1251" s="66">
        <f>M1251*0.743</f>
        <v>5.5130600000000003</v>
      </c>
      <c r="K1251" s="67"/>
      <c r="L1251" s="68"/>
      <c r="M1251" s="69">
        <v>7.42</v>
      </c>
      <c r="N1251" s="70"/>
      <c r="O1251" s="71"/>
      <c r="P1251" s="72">
        <f t="shared" si="95"/>
        <v>5.5130600000000003</v>
      </c>
      <c r="Q1251" s="72">
        <f t="shared" si="96"/>
        <v>27.565300000000001</v>
      </c>
      <c r="R1251" s="72">
        <f t="shared" si="97"/>
        <v>7</v>
      </c>
      <c r="S1251" s="72">
        <f t="shared" si="98"/>
        <v>35</v>
      </c>
      <c r="T1251" s="73">
        <v>0.18</v>
      </c>
      <c r="U1251" s="165" t="s">
        <v>289</v>
      </c>
      <c r="V1251" s="164">
        <f t="shared" si="99"/>
        <v>8.26</v>
      </c>
    </row>
    <row r="1252" spans="2:23" s="74" customFormat="1" ht="15">
      <c r="B1252" s="169" t="s">
        <v>1587</v>
      </c>
      <c r="C1252" s="87" t="s">
        <v>1348</v>
      </c>
      <c r="D1252" s="62" t="s">
        <v>1876</v>
      </c>
      <c r="E1252" s="85" t="s">
        <v>1261</v>
      </c>
      <c r="F1252" s="62" t="s">
        <v>891</v>
      </c>
      <c r="G1252" s="62"/>
      <c r="H1252" s="62" t="s">
        <v>1997</v>
      </c>
      <c r="I1252" s="62" t="s">
        <v>907</v>
      </c>
      <c r="J1252" s="66">
        <f>M1252*0.743</f>
        <v>1.6197400000000002</v>
      </c>
      <c r="K1252" s="67"/>
      <c r="L1252" s="68"/>
      <c r="M1252" s="69">
        <v>2.1800000000000002</v>
      </c>
      <c r="N1252" s="70"/>
      <c r="O1252" s="71"/>
      <c r="P1252" s="72">
        <f t="shared" si="95"/>
        <v>1.6197400000000002</v>
      </c>
      <c r="Q1252" s="72">
        <f t="shared" si="96"/>
        <v>16.197400000000002</v>
      </c>
      <c r="R1252" s="72">
        <f t="shared" si="97"/>
        <v>2</v>
      </c>
      <c r="S1252" s="72">
        <f t="shared" si="98"/>
        <v>20</v>
      </c>
      <c r="T1252" s="73">
        <v>0.18</v>
      </c>
      <c r="U1252" s="165" t="s">
        <v>289</v>
      </c>
      <c r="V1252" s="164">
        <f t="shared" si="99"/>
        <v>2.36</v>
      </c>
    </row>
    <row r="1253" spans="2:23" s="74" customFormat="1" ht="15">
      <c r="B1253" s="169"/>
      <c r="C1253" s="62" t="s">
        <v>973</v>
      </c>
      <c r="D1253" s="62"/>
      <c r="E1253" s="85"/>
      <c r="F1253" s="62"/>
      <c r="G1253" s="62"/>
      <c r="H1253" s="62"/>
      <c r="I1253" s="85"/>
      <c r="J1253" s="66"/>
      <c r="K1253" s="67"/>
      <c r="L1253" s="68"/>
      <c r="M1253" s="69"/>
      <c r="N1253" s="70"/>
      <c r="O1253" s="71"/>
      <c r="P1253" s="72">
        <f t="shared" si="95"/>
        <v>0</v>
      </c>
      <c r="Q1253" s="72">
        <f t="shared" si="96"/>
        <v>0</v>
      </c>
      <c r="R1253" s="72">
        <f t="shared" si="97"/>
        <v>0</v>
      </c>
      <c r="S1253" s="72">
        <f t="shared" si="98"/>
        <v>0</v>
      </c>
      <c r="T1253" s="73">
        <v>0.18</v>
      </c>
      <c r="U1253" s="164"/>
      <c r="V1253" s="164">
        <f t="shared" si="99"/>
        <v>0</v>
      </c>
    </row>
    <row r="1254" spans="2:23" s="74" customFormat="1" ht="15">
      <c r="B1254" s="169"/>
      <c r="C1254" s="62" t="s">
        <v>649</v>
      </c>
      <c r="D1254" s="62"/>
      <c r="E1254" s="85"/>
      <c r="F1254" s="62"/>
      <c r="G1254" s="62"/>
      <c r="H1254" s="62"/>
      <c r="I1254" s="62"/>
      <c r="J1254" s="66"/>
      <c r="K1254" s="67"/>
      <c r="L1254" s="68"/>
      <c r="M1254" s="69"/>
      <c r="N1254" s="70"/>
      <c r="O1254" s="71"/>
      <c r="P1254" s="72">
        <f t="shared" si="95"/>
        <v>0</v>
      </c>
      <c r="Q1254" s="72">
        <f t="shared" si="96"/>
        <v>0</v>
      </c>
      <c r="R1254" s="72">
        <f t="shared" si="97"/>
        <v>0</v>
      </c>
      <c r="S1254" s="72">
        <f t="shared" si="98"/>
        <v>0</v>
      </c>
      <c r="T1254" s="73">
        <v>0.18</v>
      </c>
      <c r="U1254" s="165"/>
      <c r="V1254" s="164">
        <f t="shared" si="99"/>
        <v>0</v>
      </c>
    </row>
    <row r="1255" spans="2:23" s="74" customFormat="1" ht="15">
      <c r="B1255" s="169" t="s">
        <v>1588</v>
      </c>
      <c r="C1255" s="87" t="s">
        <v>52</v>
      </c>
      <c r="D1255" s="62" t="s">
        <v>53</v>
      </c>
      <c r="E1255" s="85" t="s">
        <v>572</v>
      </c>
      <c r="F1255" s="62" t="s">
        <v>891</v>
      </c>
      <c r="G1255" s="62"/>
      <c r="H1255" s="62" t="s">
        <v>1901</v>
      </c>
      <c r="I1255" s="62" t="s">
        <v>1744</v>
      </c>
      <c r="J1255" s="66">
        <v>880</v>
      </c>
      <c r="K1255" s="67"/>
      <c r="L1255" s="68"/>
      <c r="M1255" s="69">
        <v>1600</v>
      </c>
      <c r="N1255" s="70"/>
      <c r="O1255" s="71"/>
      <c r="P1255" s="72">
        <f t="shared" si="95"/>
        <v>880</v>
      </c>
      <c r="Q1255" s="72">
        <f t="shared" si="96"/>
        <v>1760</v>
      </c>
      <c r="R1255" s="72">
        <f t="shared" si="97"/>
        <v>1356</v>
      </c>
      <c r="S1255" s="72">
        <f t="shared" si="98"/>
        <v>2712</v>
      </c>
      <c r="T1255" s="73">
        <v>0.18</v>
      </c>
      <c r="U1255" s="165" t="s">
        <v>286</v>
      </c>
      <c r="V1255" s="164">
        <f t="shared" si="99"/>
        <v>1600.08</v>
      </c>
    </row>
    <row r="1256" spans="2:23" s="74" customFormat="1" ht="15">
      <c r="B1256" s="169" t="s">
        <v>1589</v>
      </c>
      <c r="C1256" s="87" t="s">
        <v>59</v>
      </c>
      <c r="D1256" s="62" t="s">
        <v>60</v>
      </c>
      <c r="E1256" s="85" t="s">
        <v>61</v>
      </c>
      <c r="F1256" s="62" t="s">
        <v>891</v>
      </c>
      <c r="G1256" s="62"/>
      <c r="H1256" s="62" t="s">
        <v>1901</v>
      </c>
      <c r="I1256" s="62" t="s">
        <v>1735</v>
      </c>
      <c r="J1256" s="66">
        <v>26.25</v>
      </c>
      <c r="K1256" s="67"/>
      <c r="L1256" s="68"/>
      <c r="M1256" s="69"/>
      <c r="N1256" s="70"/>
      <c r="O1256" s="71"/>
      <c r="P1256" s="72">
        <f t="shared" si="95"/>
        <v>26.25</v>
      </c>
      <c r="Q1256" s="72">
        <f t="shared" si="96"/>
        <v>52.5</v>
      </c>
      <c r="R1256" s="72">
        <f t="shared" si="97"/>
        <v>29</v>
      </c>
      <c r="S1256" s="72">
        <f t="shared" si="98"/>
        <v>58</v>
      </c>
      <c r="T1256" s="73">
        <v>0.18</v>
      </c>
      <c r="U1256" s="165" t="s">
        <v>288</v>
      </c>
      <c r="V1256" s="164">
        <f t="shared" si="99"/>
        <v>34.22</v>
      </c>
    </row>
    <row r="1257" spans="2:23" s="74" customFormat="1" ht="28.5">
      <c r="B1257" s="169" t="s">
        <v>1590</v>
      </c>
      <c r="C1257" s="87" t="s">
        <v>64</v>
      </c>
      <c r="D1257" s="62" t="s">
        <v>65</v>
      </c>
      <c r="E1257" s="85" t="s">
        <v>1808</v>
      </c>
      <c r="F1257" s="62" t="s">
        <v>1359</v>
      </c>
      <c r="G1257" s="62"/>
      <c r="H1257" s="62">
        <v>0.01</v>
      </c>
      <c r="I1257" s="85" t="s">
        <v>1808</v>
      </c>
      <c r="J1257" s="66">
        <v>43590.77</v>
      </c>
      <c r="K1257" s="67"/>
      <c r="L1257" s="68"/>
      <c r="M1257" s="69">
        <v>52519</v>
      </c>
      <c r="N1257" s="70"/>
      <c r="O1257" s="71"/>
      <c r="P1257" s="72">
        <f t="shared" si="95"/>
        <v>43590.77</v>
      </c>
      <c r="Q1257" s="72">
        <f t="shared" si="96"/>
        <v>435.90769999999998</v>
      </c>
      <c r="R1257" s="72">
        <f t="shared" si="97"/>
        <v>44508</v>
      </c>
      <c r="S1257" s="72">
        <f t="shared" si="98"/>
        <v>445.08</v>
      </c>
      <c r="T1257" s="73">
        <v>0.18</v>
      </c>
      <c r="U1257" s="165" t="s">
        <v>287</v>
      </c>
      <c r="V1257" s="164">
        <f t="shared" si="99"/>
        <v>52519.439999999995</v>
      </c>
    </row>
    <row r="1258" spans="2:23" s="74" customFormat="1" ht="28.5">
      <c r="B1258" s="169" t="s">
        <v>1591</v>
      </c>
      <c r="C1258" s="87" t="s">
        <v>67</v>
      </c>
      <c r="D1258" s="62" t="s">
        <v>68</v>
      </c>
      <c r="E1258" s="85" t="s">
        <v>1261</v>
      </c>
      <c r="F1258" s="62" t="s">
        <v>891</v>
      </c>
      <c r="G1258" s="62"/>
      <c r="H1258" s="62" t="s">
        <v>1901</v>
      </c>
      <c r="I1258" s="62" t="s">
        <v>907</v>
      </c>
      <c r="J1258" s="66">
        <f>M1258*0.743</f>
        <v>118.72396999999999</v>
      </c>
      <c r="K1258" s="67"/>
      <c r="L1258" s="68"/>
      <c r="M1258" s="69">
        <v>159.79</v>
      </c>
      <c r="N1258" s="70"/>
      <c r="O1258" s="71"/>
      <c r="P1258" s="72">
        <f t="shared" si="95"/>
        <v>118.72396999999999</v>
      </c>
      <c r="Q1258" s="72">
        <f t="shared" si="96"/>
        <v>237.44793999999999</v>
      </c>
      <c r="R1258" s="72">
        <f t="shared" si="97"/>
        <v>136</v>
      </c>
      <c r="S1258" s="72">
        <f t="shared" si="98"/>
        <v>272</v>
      </c>
      <c r="T1258" s="73">
        <v>0.18</v>
      </c>
      <c r="U1258" s="165" t="s">
        <v>289</v>
      </c>
      <c r="V1258" s="164">
        <f t="shared" si="99"/>
        <v>160.47999999999999</v>
      </c>
    </row>
    <row r="1259" spans="2:23" s="74" customFormat="1" ht="15">
      <c r="B1259" s="169" t="s">
        <v>1592</v>
      </c>
      <c r="C1259" s="86" t="s">
        <v>71</v>
      </c>
      <c r="D1259" s="85" t="s">
        <v>298</v>
      </c>
      <c r="E1259" s="85" t="s">
        <v>1261</v>
      </c>
      <c r="F1259" s="62" t="s">
        <v>891</v>
      </c>
      <c r="G1259" s="62"/>
      <c r="H1259" s="62" t="s">
        <v>1901</v>
      </c>
      <c r="I1259" s="62" t="s">
        <v>907</v>
      </c>
      <c r="J1259" s="66">
        <f>M1259*0.743</f>
        <v>65.094229999999996</v>
      </c>
      <c r="K1259" s="67"/>
      <c r="L1259" s="68"/>
      <c r="M1259" s="69">
        <v>87.61</v>
      </c>
      <c r="N1259" s="70"/>
      <c r="O1259" s="71"/>
      <c r="P1259" s="72">
        <f t="shared" si="95"/>
        <v>65.094229999999996</v>
      </c>
      <c r="Q1259" s="72">
        <f t="shared" si="96"/>
        <v>130.18845999999999</v>
      </c>
      <c r="R1259" s="72">
        <f t="shared" si="97"/>
        <v>75</v>
      </c>
      <c r="S1259" s="72">
        <f t="shared" si="98"/>
        <v>150</v>
      </c>
      <c r="T1259" s="73">
        <v>0.18</v>
      </c>
      <c r="U1259" s="165" t="s">
        <v>289</v>
      </c>
      <c r="V1259" s="164">
        <f t="shared" si="99"/>
        <v>88.5</v>
      </c>
    </row>
    <row r="1260" spans="2:23" s="74" customFormat="1" ht="15">
      <c r="B1260" s="169" t="s">
        <v>1596</v>
      </c>
      <c r="C1260" s="86" t="s">
        <v>73</v>
      </c>
      <c r="D1260" s="85" t="s">
        <v>1888</v>
      </c>
      <c r="E1260" s="85" t="s">
        <v>1261</v>
      </c>
      <c r="F1260" s="62" t="s">
        <v>1805</v>
      </c>
      <c r="G1260" s="62"/>
      <c r="H1260" s="62" t="s">
        <v>1997</v>
      </c>
      <c r="I1260" s="62" t="s">
        <v>907</v>
      </c>
      <c r="J1260" s="66">
        <f>M1260*0.743</f>
        <v>5.5130600000000003</v>
      </c>
      <c r="K1260" s="67"/>
      <c r="L1260" s="68"/>
      <c r="M1260" s="69">
        <v>7.42</v>
      </c>
      <c r="N1260" s="70"/>
      <c r="O1260" s="71"/>
      <c r="P1260" s="72">
        <f t="shared" si="95"/>
        <v>5.5130600000000003</v>
      </c>
      <c r="Q1260" s="72">
        <f t="shared" si="96"/>
        <v>55.130600000000001</v>
      </c>
      <c r="R1260" s="72">
        <f t="shared" si="97"/>
        <v>7</v>
      </c>
      <c r="S1260" s="72">
        <f t="shared" si="98"/>
        <v>70</v>
      </c>
      <c r="T1260" s="73">
        <v>0.18</v>
      </c>
      <c r="U1260" s="165" t="s">
        <v>289</v>
      </c>
      <c r="V1260" s="164">
        <f t="shared" si="99"/>
        <v>8.26</v>
      </c>
    </row>
    <row r="1261" spans="2:23" s="74" customFormat="1" ht="15">
      <c r="B1261" s="169" t="s">
        <v>1597</v>
      </c>
      <c r="C1261" s="87" t="s">
        <v>1348</v>
      </c>
      <c r="D1261" s="62" t="s">
        <v>1876</v>
      </c>
      <c r="E1261" s="85" t="s">
        <v>1261</v>
      </c>
      <c r="F1261" s="62" t="s">
        <v>891</v>
      </c>
      <c r="G1261" s="62"/>
      <c r="H1261" s="62" t="s">
        <v>1911</v>
      </c>
      <c r="I1261" s="62" t="s">
        <v>907</v>
      </c>
      <c r="J1261" s="66">
        <f>M1261*0.743</f>
        <v>1.6197400000000002</v>
      </c>
      <c r="K1261" s="67"/>
      <c r="L1261" s="68"/>
      <c r="M1261" s="69">
        <v>2.1800000000000002</v>
      </c>
      <c r="N1261" s="70"/>
      <c r="O1261" s="71"/>
      <c r="P1261" s="72">
        <f t="shared" si="95"/>
        <v>1.6197400000000002</v>
      </c>
      <c r="Q1261" s="72">
        <f t="shared" si="96"/>
        <v>32.394800000000004</v>
      </c>
      <c r="R1261" s="72">
        <f t="shared" si="97"/>
        <v>2</v>
      </c>
      <c r="S1261" s="72">
        <f t="shared" si="98"/>
        <v>40</v>
      </c>
      <c r="T1261" s="73">
        <v>0.18</v>
      </c>
      <c r="U1261" s="165" t="s">
        <v>289</v>
      </c>
      <c r="V1261" s="164">
        <f t="shared" si="99"/>
        <v>2.36</v>
      </c>
    </row>
    <row r="1262" spans="2:23" s="74" customFormat="1" ht="15">
      <c r="B1262" s="169"/>
      <c r="C1262" s="62" t="s">
        <v>972</v>
      </c>
      <c r="D1262" s="62"/>
      <c r="E1262" s="62"/>
      <c r="F1262" s="62"/>
      <c r="G1262" s="62"/>
      <c r="H1262" s="62"/>
      <c r="I1262" s="62"/>
      <c r="J1262" s="66"/>
      <c r="K1262" s="67"/>
      <c r="L1262" s="68"/>
      <c r="M1262" s="69"/>
      <c r="N1262" s="70"/>
      <c r="O1262" s="71"/>
      <c r="P1262" s="72">
        <f t="shared" si="95"/>
        <v>0</v>
      </c>
      <c r="Q1262" s="72">
        <f t="shared" si="96"/>
        <v>0</v>
      </c>
      <c r="R1262" s="72">
        <f t="shared" si="97"/>
        <v>0</v>
      </c>
      <c r="S1262" s="72">
        <f t="shared" si="98"/>
        <v>0</v>
      </c>
      <c r="T1262" s="73">
        <v>0.18</v>
      </c>
      <c r="U1262" s="164"/>
      <c r="V1262" s="164">
        <f t="shared" si="99"/>
        <v>0</v>
      </c>
    </row>
    <row r="1263" spans="2:23" s="74" customFormat="1" ht="15">
      <c r="B1263" s="169"/>
      <c r="C1263" s="62" t="s">
        <v>649</v>
      </c>
      <c r="D1263" s="62"/>
      <c r="E1263" s="85"/>
      <c r="F1263" s="62"/>
      <c r="G1263" s="62"/>
      <c r="H1263" s="62"/>
      <c r="I1263" s="62"/>
      <c r="J1263" s="66"/>
      <c r="K1263" s="67"/>
      <c r="L1263" s="68"/>
      <c r="M1263" s="69"/>
      <c r="N1263" s="70"/>
      <c r="O1263" s="71"/>
      <c r="P1263" s="72">
        <f t="shared" si="95"/>
        <v>0</v>
      </c>
      <c r="Q1263" s="72">
        <f t="shared" si="96"/>
        <v>0</v>
      </c>
      <c r="R1263" s="72">
        <f t="shared" si="97"/>
        <v>0</v>
      </c>
      <c r="S1263" s="72">
        <f t="shared" si="98"/>
        <v>0</v>
      </c>
      <c r="T1263" s="73">
        <v>0.18</v>
      </c>
      <c r="U1263" s="164"/>
      <c r="V1263" s="164">
        <f t="shared" si="99"/>
        <v>0</v>
      </c>
      <c r="W1263" s="74">
        <v>551</v>
      </c>
    </row>
    <row r="1264" spans="2:23" s="74" customFormat="1" ht="15">
      <c r="B1264" s="169" t="s">
        <v>1598</v>
      </c>
      <c r="C1264" s="87" t="s">
        <v>52</v>
      </c>
      <c r="D1264" s="62" t="s">
        <v>53</v>
      </c>
      <c r="E1264" s="85" t="s">
        <v>572</v>
      </c>
      <c r="F1264" s="62" t="s">
        <v>891</v>
      </c>
      <c r="G1264" s="62"/>
      <c r="H1264" s="62" t="s">
        <v>1901</v>
      </c>
      <c r="I1264" s="62" t="s">
        <v>1744</v>
      </c>
      <c r="J1264" s="66">
        <v>880</v>
      </c>
      <c r="K1264" s="67"/>
      <c r="L1264" s="68"/>
      <c r="M1264" s="69">
        <v>1600</v>
      </c>
      <c r="N1264" s="70"/>
      <c r="O1264" s="71"/>
      <c r="P1264" s="72">
        <f t="shared" si="95"/>
        <v>880</v>
      </c>
      <c r="Q1264" s="72">
        <f t="shared" si="96"/>
        <v>1760</v>
      </c>
      <c r="R1264" s="72">
        <f t="shared" si="97"/>
        <v>1356</v>
      </c>
      <c r="S1264" s="72">
        <f t="shared" si="98"/>
        <v>2712</v>
      </c>
      <c r="T1264" s="73">
        <v>0.18</v>
      </c>
      <c r="U1264" s="165" t="s">
        <v>286</v>
      </c>
      <c r="V1264" s="164">
        <f t="shared" si="99"/>
        <v>1600.08</v>
      </c>
    </row>
    <row r="1265" spans="2:23" s="74" customFormat="1" ht="15">
      <c r="B1265" s="169" t="s">
        <v>1599</v>
      </c>
      <c r="C1265" s="87" t="s">
        <v>59</v>
      </c>
      <c r="D1265" s="62" t="s">
        <v>60</v>
      </c>
      <c r="E1265" s="85" t="s">
        <v>61</v>
      </c>
      <c r="F1265" s="62" t="s">
        <v>891</v>
      </c>
      <c r="G1265" s="62"/>
      <c r="H1265" s="62" t="s">
        <v>1901</v>
      </c>
      <c r="I1265" s="62" t="s">
        <v>1735</v>
      </c>
      <c r="J1265" s="66">
        <v>26.25</v>
      </c>
      <c r="K1265" s="67"/>
      <c r="L1265" s="68"/>
      <c r="M1265" s="69"/>
      <c r="N1265" s="70"/>
      <c r="O1265" s="71"/>
      <c r="P1265" s="72">
        <f t="shared" si="95"/>
        <v>26.25</v>
      </c>
      <c r="Q1265" s="72">
        <f t="shared" si="96"/>
        <v>52.5</v>
      </c>
      <c r="R1265" s="72">
        <f t="shared" si="97"/>
        <v>29</v>
      </c>
      <c r="S1265" s="72">
        <f t="shared" si="98"/>
        <v>58</v>
      </c>
      <c r="T1265" s="73">
        <v>0.18</v>
      </c>
      <c r="U1265" s="165" t="s">
        <v>288</v>
      </c>
      <c r="V1265" s="164">
        <f t="shared" si="99"/>
        <v>34.22</v>
      </c>
    </row>
    <row r="1266" spans="2:23" s="74" customFormat="1" ht="28.5">
      <c r="B1266" s="169" t="s">
        <v>1600</v>
      </c>
      <c r="C1266" s="87" t="s">
        <v>64</v>
      </c>
      <c r="D1266" s="62" t="s">
        <v>65</v>
      </c>
      <c r="E1266" s="62" t="s">
        <v>1808</v>
      </c>
      <c r="F1266" s="62" t="s">
        <v>1359</v>
      </c>
      <c r="G1266" s="62"/>
      <c r="H1266" s="62">
        <v>0.01</v>
      </c>
      <c r="I1266" s="85" t="s">
        <v>1808</v>
      </c>
      <c r="J1266" s="66">
        <v>43590.77</v>
      </c>
      <c r="K1266" s="67"/>
      <c r="L1266" s="68"/>
      <c r="M1266" s="69">
        <v>52519</v>
      </c>
      <c r="N1266" s="70"/>
      <c r="O1266" s="71"/>
      <c r="P1266" s="72">
        <f t="shared" si="95"/>
        <v>43590.77</v>
      </c>
      <c r="Q1266" s="72">
        <f t="shared" si="96"/>
        <v>435.90769999999998</v>
      </c>
      <c r="R1266" s="72">
        <f t="shared" si="97"/>
        <v>44508</v>
      </c>
      <c r="S1266" s="72">
        <f t="shared" si="98"/>
        <v>445.08</v>
      </c>
      <c r="T1266" s="73">
        <v>0.18</v>
      </c>
      <c r="U1266" s="165" t="s">
        <v>287</v>
      </c>
      <c r="V1266" s="164">
        <f t="shared" si="99"/>
        <v>52519.439999999995</v>
      </c>
    </row>
    <row r="1267" spans="2:23" s="74" customFormat="1" ht="28.5">
      <c r="B1267" s="169" t="s">
        <v>1601</v>
      </c>
      <c r="C1267" s="87" t="s">
        <v>67</v>
      </c>
      <c r="D1267" s="62" t="s">
        <v>68</v>
      </c>
      <c r="E1267" s="85" t="s">
        <v>1261</v>
      </c>
      <c r="F1267" s="62" t="s">
        <v>891</v>
      </c>
      <c r="G1267" s="62"/>
      <c r="H1267" s="62" t="s">
        <v>1901</v>
      </c>
      <c r="I1267" s="62" t="s">
        <v>907</v>
      </c>
      <c r="J1267" s="66">
        <f>M1267*0.743</f>
        <v>118.72396999999999</v>
      </c>
      <c r="K1267" s="67"/>
      <c r="L1267" s="68"/>
      <c r="M1267" s="69">
        <v>159.79</v>
      </c>
      <c r="N1267" s="70"/>
      <c r="O1267" s="71"/>
      <c r="P1267" s="72">
        <f t="shared" si="95"/>
        <v>118.72396999999999</v>
      </c>
      <c r="Q1267" s="72">
        <f t="shared" si="96"/>
        <v>237.44793999999999</v>
      </c>
      <c r="R1267" s="72">
        <f t="shared" si="97"/>
        <v>136</v>
      </c>
      <c r="S1267" s="72">
        <f t="shared" si="98"/>
        <v>272</v>
      </c>
      <c r="T1267" s="73">
        <v>0.18</v>
      </c>
      <c r="U1267" s="165" t="s">
        <v>289</v>
      </c>
      <c r="V1267" s="164">
        <f t="shared" si="99"/>
        <v>160.47999999999999</v>
      </c>
    </row>
    <row r="1268" spans="2:23" s="74" customFormat="1" ht="15">
      <c r="B1268" s="169" t="s">
        <v>1602</v>
      </c>
      <c r="C1268" s="87" t="s">
        <v>71</v>
      </c>
      <c r="D1268" s="62" t="s">
        <v>298</v>
      </c>
      <c r="E1268" s="85" t="s">
        <v>1261</v>
      </c>
      <c r="F1268" s="62" t="s">
        <v>891</v>
      </c>
      <c r="G1268" s="62"/>
      <c r="H1268" s="62" t="s">
        <v>1901</v>
      </c>
      <c r="I1268" s="62" t="s">
        <v>907</v>
      </c>
      <c r="J1268" s="66">
        <f>M1268*0.743</f>
        <v>65.094229999999996</v>
      </c>
      <c r="K1268" s="67"/>
      <c r="L1268" s="68"/>
      <c r="M1268" s="69">
        <v>87.61</v>
      </c>
      <c r="N1268" s="70"/>
      <c r="O1268" s="71"/>
      <c r="P1268" s="72">
        <f t="shared" si="95"/>
        <v>65.094229999999996</v>
      </c>
      <c r="Q1268" s="72">
        <f t="shared" si="96"/>
        <v>130.18845999999999</v>
      </c>
      <c r="R1268" s="72">
        <f t="shared" si="97"/>
        <v>75</v>
      </c>
      <c r="S1268" s="72">
        <f t="shared" si="98"/>
        <v>150</v>
      </c>
      <c r="T1268" s="73">
        <v>0.18</v>
      </c>
      <c r="U1268" s="165" t="s">
        <v>289</v>
      </c>
      <c r="V1268" s="164">
        <f t="shared" si="99"/>
        <v>88.5</v>
      </c>
    </row>
    <row r="1269" spans="2:23" s="74" customFormat="1" ht="15">
      <c r="B1269" s="169" t="s">
        <v>1603</v>
      </c>
      <c r="C1269" s="87" t="s">
        <v>73</v>
      </c>
      <c r="D1269" s="62" t="s">
        <v>1888</v>
      </c>
      <c r="E1269" s="85" t="s">
        <v>1261</v>
      </c>
      <c r="F1269" s="62" t="s">
        <v>1805</v>
      </c>
      <c r="G1269" s="62"/>
      <c r="H1269" s="62" t="s">
        <v>1997</v>
      </c>
      <c r="I1269" s="62" t="s">
        <v>907</v>
      </c>
      <c r="J1269" s="66">
        <f>M1269*0.743</f>
        <v>5.5130600000000003</v>
      </c>
      <c r="K1269" s="67"/>
      <c r="L1269" s="68"/>
      <c r="M1269" s="69">
        <v>7.42</v>
      </c>
      <c r="N1269" s="70"/>
      <c r="O1269" s="71"/>
      <c r="P1269" s="72">
        <f t="shared" si="95"/>
        <v>5.5130600000000003</v>
      </c>
      <c r="Q1269" s="72">
        <f t="shared" si="96"/>
        <v>55.130600000000001</v>
      </c>
      <c r="R1269" s="72">
        <f t="shared" si="97"/>
        <v>7</v>
      </c>
      <c r="S1269" s="72">
        <f t="shared" si="98"/>
        <v>70</v>
      </c>
      <c r="T1269" s="73">
        <v>0.18</v>
      </c>
      <c r="U1269" s="165" t="s">
        <v>289</v>
      </c>
      <c r="V1269" s="164">
        <f t="shared" si="99"/>
        <v>8.26</v>
      </c>
    </row>
    <row r="1270" spans="2:23" s="74" customFormat="1" ht="15">
      <c r="B1270" s="169" t="s">
        <v>1604</v>
      </c>
      <c r="C1270" s="87" t="s">
        <v>1348</v>
      </c>
      <c r="D1270" s="62" t="s">
        <v>1876</v>
      </c>
      <c r="E1270" s="85" t="s">
        <v>1261</v>
      </c>
      <c r="F1270" s="62" t="s">
        <v>891</v>
      </c>
      <c r="G1270" s="62"/>
      <c r="H1270" s="62" t="s">
        <v>1911</v>
      </c>
      <c r="I1270" s="62" t="s">
        <v>907</v>
      </c>
      <c r="J1270" s="66">
        <f>M1270*0.743</f>
        <v>1.6197400000000002</v>
      </c>
      <c r="K1270" s="67"/>
      <c r="L1270" s="68"/>
      <c r="M1270" s="69">
        <v>2.1800000000000002</v>
      </c>
      <c r="N1270" s="70"/>
      <c r="O1270" s="71"/>
      <c r="P1270" s="72">
        <f t="shared" si="95"/>
        <v>1.6197400000000002</v>
      </c>
      <c r="Q1270" s="72">
        <f t="shared" si="96"/>
        <v>32.394800000000004</v>
      </c>
      <c r="R1270" s="72">
        <f t="shared" si="97"/>
        <v>2</v>
      </c>
      <c r="S1270" s="72">
        <f t="shared" si="98"/>
        <v>40</v>
      </c>
      <c r="T1270" s="73">
        <v>0.18</v>
      </c>
      <c r="U1270" s="165" t="s">
        <v>289</v>
      </c>
      <c r="V1270" s="164">
        <f t="shared" si="99"/>
        <v>2.36</v>
      </c>
    </row>
    <row r="1271" spans="2:23" s="74" customFormat="1" ht="42.75">
      <c r="B1271" s="169"/>
      <c r="C1271" s="62" t="s">
        <v>1441</v>
      </c>
      <c r="D1271" s="62"/>
      <c r="E1271" s="85"/>
      <c r="F1271" s="62"/>
      <c r="G1271" s="62"/>
      <c r="H1271" s="62"/>
      <c r="I1271" s="62"/>
      <c r="J1271" s="66"/>
      <c r="K1271" s="67"/>
      <c r="L1271" s="68"/>
      <c r="M1271" s="69"/>
      <c r="N1271" s="70"/>
      <c r="O1271" s="71"/>
      <c r="P1271" s="72">
        <f t="shared" si="95"/>
        <v>0</v>
      </c>
      <c r="Q1271" s="72">
        <f t="shared" si="96"/>
        <v>0</v>
      </c>
      <c r="R1271" s="72">
        <f t="shared" si="97"/>
        <v>0</v>
      </c>
      <c r="S1271" s="72">
        <f t="shared" si="98"/>
        <v>0</v>
      </c>
      <c r="T1271" s="73">
        <v>0.18</v>
      </c>
      <c r="U1271" s="165"/>
      <c r="V1271" s="164">
        <f t="shared" si="99"/>
        <v>0</v>
      </c>
    </row>
    <row r="1272" spans="2:23" s="74" customFormat="1" ht="15">
      <c r="B1272" s="169"/>
      <c r="C1272" s="62" t="s">
        <v>969</v>
      </c>
      <c r="D1272" s="62"/>
      <c r="E1272" s="85"/>
      <c r="F1272" s="62"/>
      <c r="G1272" s="62"/>
      <c r="H1272" s="62"/>
      <c r="I1272" s="62"/>
      <c r="J1272" s="66"/>
      <c r="K1272" s="67"/>
      <c r="L1272" s="68"/>
      <c r="M1272" s="69"/>
      <c r="N1272" s="70"/>
      <c r="O1272" s="71"/>
      <c r="P1272" s="72">
        <f t="shared" si="95"/>
        <v>0</v>
      </c>
      <c r="Q1272" s="72">
        <f t="shared" si="96"/>
        <v>0</v>
      </c>
      <c r="R1272" s="72">
        <f t="shared" si="97"/>
        <v>0</v>
      </c>
      <c r="S1272" s="72">
        <f t="shared" si="98"/>
        <v>0</v>
      </c>
      <c r="T1272" s="73">
        <v>0.18</v>
      </c>
      <c r="U1272" s="165"/>
      <c r="V1272" s="164">
        <f t="shared" si="99"/>
        <v>0</v>
      </c>
    </row>
    <row r="1273" spans="2:23" s="74" customFormat="1" ht="15">
      <c r="B1273" s="169"/>
      <c r="C1273" s="62" t="s">
        <v>777</v>
      </c>
      <c r="D1273" s="62"/>
      <c r="E1273" s="85"/>
      <c r="F1273" s="62"/>
      <c r="G1273" s="62"/>
      <c r="H1273" s="62"/>
      <c r="I1273" s="62"/>
      <c r="J1273" s="66"/>
      <c r="K1273" s="67"/>
      <c r="L1273" s="68"/>
      <c r="M1273" s="69"/>
      <c r="N1273" s="70"/>
      <c r="O1273" s="71"/>
      <c r="P1273" s="72">
        <f t="shared" si="95"/>
        <v>0</v>
      </c>
      <c r="Q1273" s="72">
        <f t="shared" si="96"/>
        <v>0</v>
      </c>
      <c r="R1273" s="72">
        <f t="shared" si="97"/>
        <v>0</v>
      </c>
      <c r="S1273" s="72">
        <f t="shared" si="98"/>
        <v>0</v>
      </c>
      <c r="T1273" s="73">
        <v>0.18</v>
      </c>
      <c r="U1273" s="164"/>
      <c r="V1273" s="164">
        <f t="shared" si="99"/>
        <v>0</v>
      </c>
    </row>
    <row r="1274" spans="2:23" s="74" customFormat="1" ht="135">
      <c r="B1274" s="169" t="s">
        <v>1605</v>
      </c>
      <c r="C1274" s="86" t="s">
        <v>1305</v>
      </c>
      <c r="D1274" s="85" t="s">
        <v>1306</v>
      </c>
      <c r="E1274" s="85" t="s">
        <v>572</v>
      </c>
      <c r="F1274" s="62" t="s">
        <v>891</v>
      </c>
      <c r="G1274" s="62"/>
      <c r="H1274" s="62" t="s">
        <v>1977</v>
      </c>
      <c r="I1274" s="62" t="s">
        <v>1744</v>
      </c>
      <c r="J1274" s="66">
        <v>15741</v>
      </c>
      <c r="K1274" s="67"/>
      <c r="L1274" s="68"/>
      <c r="M1274" s="69">
        <v>20988</v>
      </c>
      <c r="N1274" s="70"/>
      <c r="O1274" s="71"/>
      <c r="P1274" s="72">
        <f t="shared" si="95"/>
        <v>15741</v>
      </c>
      <c r="Q1274" s="72">
        <f t="shared" si="96"/>
        <v>188892</v>
      </c>
      <c r="R1274" s="72">
        <f t="shared" si="97"/>
        <v>17787</v>
      </c>
      <c r="S1274" s="72">
        <f t="shared" si="98"/>
        <v>213444</v>
      </c>
      <c r="T1274" s="73">
        <v>0.18</v>
      </c>
      <c r="U1274" s="165" t="s">
        <v>290</v>
      </c>
      <c r="V1274" s="164">
        <f t="shared" si="99"/>
        <v>20988.66</v>
      </c>
    </row>
    <row r="1275" spans="2:23" s="74" customFormat="1" ht="15">
      <c r="B1275" s="169" t="s">
        <v>1606</v>
      </c>
      <c r="C1275" s="85" t="s">
        <v>1187</v>
      </c>
      <c r="D1275" s="85"/>
      <c r="E1275" s="85"/>
      <c r="F1275" s="62" t="s">
        <v>916</v>
      </c>
      <c r="G1275" s="62"/>
      <c r="H1275" s="62" t="s">
        <v>1862</v>
      </c>
      <c r="I1275" s="62"/>
      <c r="J1275" s="66"/>
      <c r="K1275" s="67"/>
      <c r="L1275" s="68"/>
      <c r="M1275" s="69"/>
      <c r="N1275" s="70"/>
      <c r="O1275" s="71"/>
      <c r="P1275" s="72">
        <f t="shared" si="95"/>
        <v>0</v>
      </c>
      <c r="Q1275" s="72">
        <f t="shared" si="96"/>
        <v>0</v>
      </c>
      <c r="R1275" s="72">
        <f t="shared" si="97"/>
        <v>0</v>
      </c>
      <c r="S1275" s="72">
        <f t="shared" si="98"/>
        <v>0</v>
      </c>
      <c r="T1275" s="73">
        <v>0.18</v>
      </c>
      <c r="U1275" s="164"/>
      <c r="V1275" s="164">
        <f t="shared" si="99"/>
        <v>0</v>
      </c>
    </row>
    <row r="1276" spans="2:23" s="74" customFormat="1" ht="114">
      <c r="B1276" s="169" t="s">
        <v>1607</v>
      </c>
      <c r="C1276" s="87" t="s">
        <v>1189</v>
      </c>
      <c r="D1276" s="62" t="s">
        <v>1190</v>
      </c>
      <c r="E1276" s="85" t="s">
        <v>1332</v>
      </c>
      <c r="F1276" s="62" t="s">
        <v>891</v>
      </c>
      <c r="G1276" s="62"/>
      <c r="H1276" s="62" t="s">
        <v>1862</v>
      </c>
      <c r="I1276" s="62" t="s">
        <v>1332</v>
      </c>
      <c r="J1276" s="66">
        <v>791091.58</v>
      </c>
      <c r="K1276" s="67"/>
      <c r="L1276" s="68"/>
      <c r="M1276" s="69">
        <v>930696</v>
      </c>
      <c r="N1276" s="70"/>
      <c r="O1276" s="71"/>
      <c r="P1276" s="72">
        <f t="shared" si="95"/>
        <v>791091.58</v>
      </c>
      <c r="Q1276" s="72">
        <f t="shared" si="96"/>
        <v>791091.58</v>
      </c>
      <c r="R1276" s="72">
        <f t="shared" si="97"/>
        <v>788726</v>
      </c>
      <c r="S1276" s="72">
        <f t="shared" si="98"/>
        <v>788726</v>
      </c>
      <c r="T1276" s="73">
        <v>0.18</v>
      </c>
      <c r="U1276" s="164" t="s">
        <v>287</v>
      </c>
      <c r="V1276" s="164">
        <f t="shared" si="99"/>
        <v>930696.67999999993</v>
      </c>
    </row>
    <row r="1277" spans="2:23" s="74" customFormat="1" ht="28.5">
      <c r="B1277" s="169" t="s">
        <v>1608</v>
      </c>
      <c r="C1277" s="87" t="s">
        <v>1192</v>
      </c>
      <c r="D1277" s="62" t="s">
        <v>1193</v>
      </c>
      <c r="E1277" s="62" t="s">
        <v>778</v>
      </c>
      <c r="F1277" s="62" t="s">
        <v>891</v>
      </c>
      <c r="G1277" s="62"/>
      <c r="H1277" s="62" t="s">
        <v>1862</v>
      </c>
      <c r="I1277" s="62" t="s">
        <v>778</v>
      </c>
      <c r="J1277" s="66">
        <v>1120</v>
      </c>
      <c r="K1277" s="67"/>
      <c r="L1277" s="68"/>
      <c r="M1277" s="69">
        <v>1600</v>
      </c>
      <c r="N1277" s="70"/>
      <c r="O1277" s="71"/>
      <c r="P1277" s="72">
        <f t="shared" si="95"/>
        <v>1120</v>
      </c>
      <c r="Q1277" s="72">
        <f t="shared" si="96"/>
        <v>1120</v>
      </c>
      <c r="R1277" s="72">
        <f t="shared" si="97"/>
        <v>1600</v>
      </c>
      <c r="S1277" s="72">
        <f t="shared" si="98"/>
        <v>1600</v>
      </c>
      <c r="T1277" s="73">
        <v>0</v>
      </c>
      <c r="U1277" s="164" t="s">
        <v>288</v>
      </c>
      <c r="V1277" s="164">
        <f t="shared" si="99"/>
        <v>1888</v>
      </c>
    </row>
    <row r="1278" spans="2:23" s="74" customFormat="1" ht="28.5">
      <c r="B1278" s="169" t="s">
        <v>1609</v>
      </c>
      <c r="C1278" s="87" t="s">
        <v>1195</v>
      </c>
      <c r="D1278" s="62" t="s">
        <v>1196</v>
      </c>
      <c r="E1278" s="85" t="s">
        <v>778</v>
      </c>
      <c r="F1278" s="62" t="s">
        <v>891</v>
      </c>
      <c r="G1278" s="62"/>
      <c r="H1278" s="62" t="s">
        <v>1862</v>
      </c>
      <c r="I1278" s="62" t="s">
        <v>778</v>
      </c>
      <c r="J1278" s="66">
        <v>14210</v>
      </c>
      <c r="K1278" s="67"/>
      <c r="L1278" s="68"/>
      <c r="M1278" s="69">
        <v>20300</v>
      </c>
      <c r="N1278" s="70"/>
      <c r="O1278" s="71"/>
      <c r="P1278" s="72">
        <f t="shared" si="95"/>
        <v>14210</v>
      </c>
      <c r="Q1278" s="72">
        <f t="shared" si="96"/>
        <v>14210</v>
      </c>
      <c r="R1278" s="72">
        <f t="shared" si="97"/>
        <v>20300</v>
      </c>
      <c r="S1278" s="72">
        <f t="shared" si="98"/>
        <v>20300</v>
      </c>
      <c r="T1278" s="73">
        <v>0</v>
      </c>
      <c r="U1278" s="164" t="s">
        <v>288</v>
      </c>
      <c r="V1278" s="164">
        <f t="shared" si="99"/>
        <v>23954</v>
      </c>
      <c r="W1278" s="74">
        <v>551</v>
      </c>
    </row>
    <row r="1279" spans="2:23" s="74" customFormat="1" ht="42.75">
      <c r="B1279" s="169" t="s">
        <v>1610</v>
      </c>
      <c r="C1279" s="87" t="s">
        <v>1198</v>
      </c>
      <c r="D1279" s="62" t="s">
        <v>1199</v>
      </c>
      <c r="E1279" s="85" t="s">
        <v>778</v>
      </c>
      <c r="F1279" s="62" t="s">
        <v>891</v>
      </c>
      <c r="G1279" s="62"/>
      <c r="H1279" s="62" t="s">
        <v>1994</v>
      </c>
      <c r="I1279" s="62" t="s">
        <v>778</v>
      </c>
      <c r="J1279" s="66">
        <v>4200</v>
      </c>
      <c r="K1279" s="67"/>
      <c r="L1279" s="68"/>
      <c r="M1279" s="69">
        <v>6000</v>
      </c>
      <c r="N1279" s="70"/>
      <c r="O1279" s="71"/>
      <c r="P1279" s="72">
        <f t="shared" si="95"/>
        <v>4200</v>
      </c>
      <c r="Q1279" s="72">
        <f t="shared" si="96"/>
        <v>252000</v>
      </c>
      <c r="R1279" s="72">
        <f t="shared" si="97"/>
        <v>6000</v>
      </c>
      <c r="S1279" s="72">
        <f t="shared" si="98"/>
        <v>360000</v>
      </c>
      <c r="T1279" s="73">
        <v>0</v>
      </c>
      <c r="U1279" s="164" t="s">
        <v>288</v>
      </c>
      <c r="V1279" s="164">
        <f t="shared" si="99"/>
        <v>7080</v>
      </c>
    </row>
    <row r="1280" spans="2:23" s="74" customFormat="1" ht="15">
      <c r="B1280" s="169" t="s">
        <v>1593</v>
      </c>
      <c r="C1280" s="62" t="s">
        <v>1187</v>
      </c>
      <c r="D1280" s="62"/>
      <c r="E1280" s="85"/>
      <c r="F1280" s="62" t="s">
        <v>916</v>
      </c>
      <c r="G1280" s="62"/>
      <c r="H1280" s="62" t="s">
        <v>1862</v>
      </c>
      <c r="I1280" s="62"/>
      <c r="J1280" s="66"/>
      <c r="K1280" s="67"/>
      <c r="L1280" s="68"/>
      <c r="M1280" s="69"/>
      <c r="N1280" s="70"/>
      <c r="O1280" s="71"/>
      <c r="P1280" s="72">
        <f t="shared" si="95"/>
        <v>0</v>
      </c>
      <c r="Q1280" s="72">
        <f t="shared" si="96"/>
        <v>0</v>
      </c>
      <c r="R1280" s="72">
        <f t="shared" si="97"/>
        <v>0</v>
      </c>
      <c r="S1280" s="72">
        <f t="shared" si="98"/>
        <v>0</v>
      </c>
      <c r="T1280" s="73">
        <v>0.18</v>
      </c>
      <c r="U1280" s="165"/>
      <c r="V1280" s="164">
        <f t="shared" si="99"/>
        <v>0</v>
      </c>
    </row>
    <row r="1281" spans="2:23" s="74" customFormat="1" ht="114">
      <c r="B1281" s="169" t="s">
        <v>1611</v>
      </c>
      <c r="C1281" s="87" t="s">
        <v>1189</v>
      </c>
      <c r="D1281" s="62" t="s">
        <v>1190</v>
      </c>
      <c r="E1281" s="62" t="s">
        <v>1332</v>
      </c>
      <c r="F1281" s="62" t="s">
        <v>891</v>
      </c>
      <c r="G1281" s="62"/>
      <c r="H1281" s="62" t="s">
        <v>1862</v>
      </c>
      <c r="I1281" s="62" t="s">
        <v>1332</v>
      </c>
      <c r="J1281" s="66">
        <v>791091.58</v>
      </c>
      <c r="K1281" s="67"/>
      <c r="L1281" s="68"/>
      <c r="M1281" s="69">
        <v>930696</v>
      </c>
      <c r="N1281" s="70"/>
      <c r="O1281" s="71"/>
      <c r="P1281" s="72">
        <f t="shared" si="95"/>
        <v>791091.58</v>
      </c>
      <c r="Q1281" s="72">
        <f t="shared" si="96"/>
        <v>791091.58</v>
      </c>
      <c r="R1281" s="72">
        <f t="shared" si="97"/>
        <v>788726</v>
      </c>
      <c r="S1281" s="72">
        <f t="shared" si="98"/>
        <v>788726</v>
      </c>
      <c r="T1281" s="73">
        <v>0.18</v>
      </c>
      <c r="U1281" s="164" t="s">
        <v>287</v>
      </c>
      <c r="V1281" s="164">
        <f t="shared" si="99"/>
        <v>930696.67999999993</v>
      </c>
    </row>
    <row r="1282" spans="2:23" s="74" customFormat="1" ht="28.5">
      <c r="B1282" s="169" t="s">
        <v>1612</v>
      </c>
      <c r="C1282" s="87" t="s">
        <v>1192</v>
      </c>
      <c r="D1282" s="62" t="s">
        <v>1193</v>
      </c>
      <c r="E1282" s="62" t="s">
        <v>778</v>
      </c>
      <c r="F1282" s="62" t="s">
        <v>891</v>
      </c>
      <c r="G1282" s="62"/>
      <c r="H1282" s="62" t="s">
        <v>1862</v>
      </c>
      <c r="I1282" s="62" t="s">
        <v>778</v>
      </c>
      <c r="J1282" s="66">
        <v>1120</v>
      </c>
      <c r="K1282" s="67"/>
      <c r="L1282" s="68"/>
      <c r="M1282" s="69">
        <v>1600</v>
      </c>
      <c r="N1282" s="70"/>
      <c r="O1282" s="71"/>
      <c r="P1282" s="72">
        <f t="shared" si="95"/>
        <v>1120</v>
      </c>
      <c r="Q1282" s="72">
        <f t="shared" si="96"/>
        <v>1120</v>
      </c>
      <c r="R1282" s="72">
        <f t="shared" si="97"/>
        <v>1600</v>
      </c>
      <c r="S1282" s="72">
        <f t="shared" si="98"/>
        <v>1600</v>
      </c>
      <c r="T1282" s="73">
        <v>0</v>
      </c>
      <c r="U1282" s="164" t="s">
        <v>288</v>
      </c>
      <c r="V1282" s="164">
        <f t="shared" si="99"/>
        <v>1888</v>
      </c>
    </row>
    <row r="1283" spans="2:23" s="74" customFormat="1" ht="30">
      <c r="B1283" s="168" t="s">
        <v>1613</v>
      </c>
      <c r="C1283" s="86" t="s">
        <v>1195</v>
      </c>
      <c r="D1283" s="62" t="s">
        <v>1196</v>
      </c>
      <c r="E1283" s="85" t="s">
        <v>778</v>
      </c>
      <c r="F1283" s="85" t="s">
        <v>891</v>
      </c>
      <c r="G1283" s="85"/>
      <c r="H1283" s="85" t="s">
        <v>1862</v>
      </c>
      <c r="I1283" s="62" t="s">
        <v>778</v>
      </c>
      <c r="J1283" s="66">
        <v>14210</v>
      </c>
      <c r="K1283" s="67"/>
      <c r="L1283" s="68"/>
      <c r="M1283" s="69">
        <v>20300</v>
      </c>
      <c r="N1283" s="70"/>
      <c r="O1283" s="71"/>
      <c r="P1283" s="72">
        <f t="shared" si="95"/>
        <v>14210</v>
      </c>
      <c r="Q1283" s="72">
        <f t="shared" si="96"/>
        <v>14210</v>
      </c>
      <c r="R1283" s="72">
        <f t="shared" si="97"/>
        <v>20300</v>
      </c>
      <c r="S1283" s="72">
        <f t="shared" si="98"/>
        <v>20300</v>
      </c>
      <c r="T1283" s="73">
        <v>0</v>
      </c>
      <c r="U1283" s="164" t="s">
        <v>288</v>
      </c>
      <c r="V1283" s="164">
        <f t="shared" si="99"/>
        <v>23954</v>
      </c>
    </row>
    <row r="1284" spans="2:23" s="74" customFormat="1" ht="42.75">
      <c r="B1284" s="169" t="s">
        <v>1614</v>
      </c>
      <c r="C1284" s="87" t="s">
        <v>1198</v>
      </c>
      <c r="D1284" s="62" t="s">
        <v>1199</v>
      </c>
      <c r="E1284" s="85" t="s">
        <v>778</v>
      </c>
      <c r="F1284" s="62" t="s">
        <v>891</v>
      </c>
      <c r="G1284" s="62"/>
      <c r="H1284" s="62" t="s">
        <v>491</v>
      </c>
      <c r="I1284" s="62" t="s">
        <v>778</v>
      </c>
      <c r="J1284" s="66">
        <v>4200</v>
      </c>
      <c r="K1284" s="67"/>
      <c r="L1284" s="68"/>
      <c r="M1284" s="69">
        <v>6000</v>
      </c>
      <c r="N1284" s="70"/>
      <c r="O1284" s="71"/>
      <c r="P1284" s="72">
        <f t="shared" si="95"/>
        <v>4200</v>
      </c>
      <c r="Q1284" s="72">
        <f t="shared" si="96"/>
        <v>117600</v>
      </c>
      <c r="R1284" s="72">
        <f t="shared" si="97"/>
        <v>6000</v>
      </c>
      <c r="S1284" s="72">
        <f t="shared" si="98"/>
        <v>168000</v>
      </c>
      <c r="T1284" s="73">
        <v>0</v>
      </c>
      <c r="U1284" s="164" t="s">
        <v>288</v>
      </c>
      <c r="V1284" s="164">
        <f t="shared" si="99"/>
        <v>7080</v>
      </c>
    </row>
    <row r="1285" spans="2:23" s="74" customFormat="1" ht="15">
      <c r="B1285" s="169" t="s">
        <v>1594</v>
      </c>
      <c r="C1285" s="62" t="s">
        <v>1187</v>
      </c>
      <c r="D1285" s="62"/>
      <c r="E1285" s="85"/>
      <c r="F1285" s="62" t="s">
        <v>916</v>
      </c>
      <c r="G1285" s="62"/>
      <c r="H1285" s="62" t="s">
        <v>1862</v>
      </c>
      <c r="I1285" s="62"/>
      <c r="J1285" s="66"/>
      <c r="K1285" s="67"/>
      <c r="L1285" s="68"/>
      <c r="M1285" s="69"/>
      <c r="N1285" s="70"/>
      <c r="O1285" s="71"/>
      <c r="P1285" s="72">
        <f t="shared" ref="P1285:P1348" si="100">J1285+K1285*$K$2+L1285*$L$2</f>
        <v>0</v>
      </c>
      <c r="Q1285" s="72">
        <f t="shared" ref="Q1285:Q1348" si="101">P1285*H1285</f>
        <v>0</v>
      </c>
      <c r="R1285" s="72">
        <f t="shared" ref="R1285:R1348" si="102">IF((M1285+N1285+O1285)=0,ROUND((J1285+K1285*$K$2+L1285*$L$2)*$M$2/(1+T1285),0),ROUNDUP((M1285+N1285*$K$2+O1285*$L$2)/(1+T1285),0))</f>
        <v>0</v>
      </c>
      <c r="S1285" s="72">
        <f t="shared" ref="S1285:S1348" si="103">R1285*H1285</f>
        <v>0</v>
      </c>
      <c r="T1285" s="73">
        <v>0.18</v>
      </c>
      <c r="U1285" s="164"/>
      <c r="V1285" s="164">
        <f t="shared" si="99"/>
        <v>0</v>
      </c>
    </row>
    <row r="1286" spans="2:23" s="74" customFormat="1" ht="114">
      <c r="B1286" s="169" t="s">
        <v>1615</v>
      </c>
      <c r="C1286" s="87" t="s">
        <v>1189</v>
      </c>
      <c r="D1286" s="62" t="s">
        <v>1190</v>
      </c>
      <c r="E1286" s="62" t="s">
        <v>1332</v>
      </c>
      <c r="F1286" s="62" t="s">
        <v>891</v>
      </c>
      <c r="G1286" s="62"/>
      <c r="H1286" s="62" t="s">
        <v>1862</v>
      </c>
      <c r="I1286" s="62" t="s">
        <v>1332</v>
      </c>
      <c r="J1286" s="66">
        <v>791091.58</v>
      </c>
      <c r="K1286" s="67"/>
      <c r="L1286" s="68"/>
      <c r="M1286" s="69">
        <v>930696</v>
      </c>
      <c r="N1286" s="70"/>
      <c r="O1286" s="71"/>
      <c r="P1286" s="72">
        <f t="shared" si="100"/>
        <v>791091.58</v>
      </c>
      <c r="Q1286" s="72">
        <f t="shared" si="101"/>
        <v>791091.58</v>
      </c>
      <c r="R1286" s="72">
        <f t="shared" si="102"/>
        <v>788726</v>
      </c>
      <c r="S1286" s="72">
        <f t="shared" si="103"/>
        <v>788726</v>
      </c>
      <c r="T1286" s="73">
        <v>0.18</v>
      </c>
      <c r="U1286" s="164" t="s">
        <v>287</v>
      </c>
      <c r="V1286" s="164">
        <f t="shared" si="99"/>
        <v>930696.67999999993</v>
      </c>
    </row>
    <row r="1287" spans="2:23" s="74" customFormat="1" ht="28.5">
      <c r="B1287" s="169" t="s">
        <v>1616</v>
      </c>
      <c r="C1287" s="87" t="s">
        <v>1192</v>
      </c>
      <c r="D1287" s="62" t="s">
        <v>1193</v>
      </c>
      <c r="E1287" s="85" t="s">
        <v>778</v>
      </c>
      <c r="F1287" s="62" t="s">
        <v>891</v>
      </c>
      <c r="G1287" s="62"/>
      <c r="H1287" s="62" t="s">
        <v>1862</v>
      </c>
      <c r="I1287" s="62" t="s">
        <v>778</v>
      </c>
      <c r="J1287" s="66">
        <v>1120</v>
      </c>
      <c r="K1287" s="67"/>
      <c r="L1287" s="68"/>
      <c r="M1287" s="69">
        <v>1600</v>
      </c>
      <c r="N1287" s="70"/>
      <c r="O1287" s="71"/>
      <c r="P1287" s="72">
        <f t="shared" si="100"/>
        <v>1120</v>
      </c>
      <c r="Q1287" s="72">
        <f t="shared" si="101"/>
        <v>1120</v>
      </c>
      <c r="R1287" s="72">
        <f t="shared" si="102"/>
        <v>1600</v>
      </c>
      <c r="S1287" s="72">
        <f t="shared" si="103"/>
        <v>1600</v>
      </c>
      <c r="T1287" s="73">
        <v>0</v>
      </c>
      <c r="U1287" s="164" t="s">
        <v>288</v>
      </c>
      <c r="V1287" s="164">
        <f t="shared" si="99"/>
        <v>1888</v>
      </c>
    </row>
    <row r="1288" spans="2:23" s="74" customFormat="1" ht="28.5">
      <c r="B1288" s="169" t="s">
        <v>1617</v>
      </c>
      <c r="C1288" s="87" t="s">
        <v>1195</v>
      </c>
      <c r="D1288" s="62" t="s">
        <v>1196</v>
      </c>
      <c r="E1288" s="85" t="s">
        <v>778</v>
      </c>
      <c r="F1288" s="62" t="s">
        <v>891</v>
      </c>
      <c r="G1288" s="62"/>
      <c r="H1288" s="62" t="s">
        <v>1862</v>
      </c>
      <c r="I1288" s="62" t="s">
        <v>778</v>
      </c>
      <c r="J1288" s="66">
        <v>14210</v>
      </c>
      <c r="K1288" s="67"/>
      <c r="L1288" s="68"/>
      <c r="M1288" s="69">
        <v>20300</v>
      </c>
      <c r="N1288" s="70"/>
      <c r="O1288" s="71"/>
      <c r="P1288" s="72">
        <f t="shared" si="100"/>
        <v>14210</v>
      </c>
      <c r="Q1288" s="72">
        <f t="shared" si="101"/>
        <v>14210</v>
      </c>
      <c r="R1288" s="72">
        <f t="shared" si="102"/>
        <v>20300</v>
      </c>
      <c r="S1288" s="72">
        <f t="shared" si="103"/>
        <v>20300</v>
      </c>
      <c r="T1288" s="73">
        <v>0</v>
      </c>
      <c r="U1288" s="164" t="s">
        <v>288</v>
      </c>
      <c r="V1288" s="164">
        <f t="shared" si="99"/>
        <v>23954</v>
      </c>
    </row>
    <row r="1289" spans="2:23" s="74" customFormat="1" ht="42.75">
      <c r="B1289" s="169" t="s">
        <v>1618</v>
      </c>
      <c r="C1289" s="87" t="s">
        <v>1198</v>
      </c>
      <c r="D1289" s="62" t="s">
        <v>1199</v>
      </c>
      <c r="E1289" s="85" t="s">
        <v>778</v>
      </c>
      <c r="F1289" s="62" t="s">
        <v>891</v>
      </c>
      <c r="G1289" s="62"/>
      <c r="H1289" s="62" t="s">
        <v>563</v>
      </c>
      <c r="I1289" s="62" t="s">
        <v>778</v>
      </c>
      <c r="J1289" s="66">
        <v>4200</v>
      </c>
      <c r="K1289" s="67"/>
      <c r="L1289" s="68"/>
      <c r="M1289" s="69">
        <v>6000</v>
      </c>
      <c r="N1289" s="70"/>
      <c r="O1289" s="71"/>
      <c r="P1289" s="72">
        <f t="shared" si="100"/>
        <v>4200</v>
      </c>
      <c r="Q1289" s="72">
        <f t="shared" si="101"/>
        <v>75600</v>
      </c>
      <c r="R1289" s="72">
        <f t="shared" si="102"/>
        <v>6000</v>
      </c>
      <c r="S1289" s="72">
        <f t="shared" si="103"/>
        <v>108000</v>
      </c>
      <c r="T1289" s="73">
        <v>0</v>
      </c>
      <c r="U1289" s="164" t="s">
        <v>288</v>
      </c>
      <c r="V1289" s="164">
        <f t="shared" si="99"/>
        <v>7080</v>
      </c>
    </row>
    <row r="1290" spans="2:23" s="74" customFormat="1" ht="15">
      <c r="B1290" s="169" t="s">
        <v>1595</v>
      </c>
      <c r="C1290" s="62" t="s">
        <v>1187</v>
      </c>
      <c r="D1290" s="62"/>
      <c r="E1290" s="85"/>
      <c r="F1290" s="62" t="s">
        <v>916</v>
      </c>
      <c r="G1290" s="62"/>
      <c r="H1290" s="62" t="s">
        <v>1862</v>
      </c>
      <c r="I1290" s="62"/>
      <c r="J1290" s="66"/>
      <c r="K1290" s="67"/>
      <c r="L1290" s="68"/>
      <c r="M1290" s="69"/>
      <c r="N1290" s="70"/>
      <c r="O1290" s="71"/>
      <c r="P1290" s="72">
        <f t="shared" si="100"/>
        <v>0</v>
      </c>
      <c r="Q1290" s="72">
        <f t="shared" si="101"/>
        <v>0</v>
      </c>
      <c r="R1290" s="72">
        <f t="shared" si="102"/>
        <v>0</v>
      </c>
      <c r="S1290" s="72">
        <f t="shared" si="103"/>
        <v>0</v>
      </c>
      <c r="T1290" s="73">
        <v>0.18</v>
      </c>
      <c r="U1290" s="165"/>
      <c r="V1290" s="164">
        <f t="shared" si="99"/>
        <v>0</v>
      </c>
    </row>
    <row r="1291" spans="2:23" s="74" customFormat="1" ht="85.5">
      <c r="B1291" s="169" t="s">
        <v>1619</v>
      </c>
      <c r="C1291" s="87" t="s">
        <v>135</v>
      </c>
      <c r="D1291" s="62" t="s">
        <v>136</v>
      </c>
      <c r="E1291" s="62" t="s">
        <v>1332</v>
      </c>
      <c r="F1291" s="62" t="s">
        <v>891</v>
      </c>
      <c r="G1291" s="62"/>
      <c r="H1291" s="62" t="s">
        <v>1862</v>
      </c>
      <c r="I1291" s="62" t="s">
        <v>1332</v>
      </c>
      <c r="J1291" s="66">
        <v>444262.37</v>
      </c>
      <c r="K1291" s="67"/>
      <c r="L1291" s="68"/>
      <c r="M1291" s="69">
        <v>522662</v>
      </c>
      <c r="N1291" s="70"/>
      <c r="O1291" s="71"/>
      <c r="P1291" s="72">
        <f t="shared" si="100"/>
        <v>444262.37</v>
      </c>
      <c r="Q1291" s="72">
        <f t="shared" si="101"/>
        <v>444262.37</v>
      </c>
      <c r="R1291" s="72">
        <f t="shared" si="102"/>
        <v>442934</v>
      </c>
      <c r="S1291" s="72">
        <f t="shared" si="103"/>
        <v>442934</v>
      </c>
      <c r="T1291" s="73">
        <v>0.18</v>
      </c>
      <c r="U1291" s="164" t="s">
        <v>287</v>
      </c>
      <c r="V1291" s="164">
        <f t="shared" si="99"/>
        <v>522662.12</v>
      </c>
    </row>
    <row r="1292" spans="2:23" s="74" customFormat="1" ht="30">
      <c r="B1292" s="169" t="s">
        <v>1620</v>
      </c>
      <c r="C1292" s="86" t="s">
        <v>1192</v>
      </c>
      <c r="D1292" s="85" t="s">
        <v>1193</v>
      </c>
      <c r="E1292" s="85" t="s">
        <v>778</v>
      </c>
      <c r="F1292" s="62" t="s">
        <v>891</v>
      </c>
      <c r="G1292" s="62"/>
      <c r="H1292" s="62" t="s">
        <v>1862</v>
      </c>
      <c r="I1292" s="62" t="s">
        <v>778</v>
      </c>
      <c r="J1292" s="66">
        <v>1120</v>
      </c>
      <c r="K1292" s="67"/>
      <c r="L1292" s="68"/>
      <c r="M1292" s="69">
        <v>1600</v>
      </c>
      <c r="N1292" s="70"/>
      <c r="O1292" s="71"/>
      <c r="P1292" s="72">
        <f t="shared" si="100"/>
        <v>1120</v>
      </c>
      <c r="Q1292" s="72">
        <f t="shared" si="101"/>
        <v>1120</v>
      </c>
      <c r="R1292" s="72">
        <f t="shared" si="102"/>
        <v>1600</v>
      </c>
      <c r="S1292" s="72">
        <f t="shared" si="103"/>
        <v>1600</v>
      </c>
      <c r="T1292" s="73">
        <v>0</v>
      </c>
      <c r="U1292" s="164" t="s">
        <v>288</v>
      </c>
      <c r="V1292" s="164">
        <f t="shared" si="99"/>
        <v>1888</v>
      </c>
    </row>
    <row r="1293" spans="2:23" s="74" customFormat="1" ht="30">
      <c r="B1293" s="169" t="s">
        <v>1621</v>
      </c>
      <c r="C1293" s="86" t="s">
        <v>1195</v>
      </c>
      <c r="D1293" s="85" t="s">
        <v>1196</v>
      </c>
      <c r="E1293" s="85" t="s">
        <v>778</v>
      </c>
      <c r="F1293" s="62" t="s">
        <v>891</v>
      </c>
      <c r="G1293" s="62"/>
      <c r="H1293" s="62" t="s">
        <v>1862</v>
      </c>
      <c r="I1293" s="62" t="s">
        <v>778</v>
      </c>
      <c r="J1293" s="66">
        <v>14210</v>
      </c>
      <c r="K1293" s="67"/>
      <c r="L1293" s="68"/>
      <c r="M1293" s="69">
        <v>20300</v>
      </c>
      <c r="N1293" s="70"/>
      <c r="O1293" s="71"/>
      <c r="P1293" s="72">
        <f t="shared" si="100"/>
        <v>14210</v>
      </c>
      <c r="Q1293" s="72">
        <f t="shared" si="101"/>
        <v>14210</v>
      </c>
      <c r="R1293" s="72">
        <f t="shared" si="102"/>
        <v>20300</v>
      </c>
      <c r="S1293" s="72">
        <f t="shared" si="103"/>
        <v>20300</v>
      </c>
      <c r="T1293" s="73">
        <v>0</v>
      </c>
      <c r="U1293" s="164" t="s">
        <v>288</v>
      </c>
      <c r="V1293" s="164">
        <f t="shared" si="99"/>
        <v>23954</v>
      </c>
    </row>
    <row r="1294" spans="2:23" s="74" customFormat="1" ht="42.75">
      <c r="B1294" s="169" t="s">
        <v>1622</v>
      </c>
      <c r="C1294" s="87" t="s">
        <v>1198</v>
      </c>
      <c r="D1294" s="62" t="s">
        <v>1199</v>
      </c>
      <c r="E1294" s="85" t="s">
        <v>778</v>
      </c>
      <c r="F1294" s="62" t="s">
        <v>891</v>
      </c>
      <c r="G1294" s="62"/>
      <c r="H1294" s="62" t="s">
        <v>1854</v>
      </c>
      <c r="I1294" s="62" t="s">
        <v>778</v>
      </c>
      <c r="J1294" s="66">
        <v>4200</v>
      </c>
      <c r="K1294" s="67"/>
      <c r="L1294" s="68"/>
      <c r="M1294" s="69">
        <v>6000</v>
      </c>
      <c r="N1294" s="70"/>
      <c r="O1294" s="71"/>
      <c r="P1294" s="72">
        <f t="shared" si="100"/>
        <v>4200</v>
      </c>
      <c r="Q1294" s="72">
        <f t="shared" si="101"/>
        <v>12600</v>
      </c>
      <c r="R1294" s="72">
        <f t="shared" si="102"/>
        <v>6000</v>
      </c>
      <c r="S1294" s="72">
        <f t="shared" si="103"/>
        <v>18000</v>
      </c>
      <c r="T1294" s="73">
        <v>0</v>
      </c>
      <c r="U1294" s="164" t="s">
        <v>288</v>
      </c>
      <c r="V1294" s="164">
        <f t="shared" si="99"/>
        <v>7080</v>
      </c>
    </row>
    <row r="1295" spans="2:23" s="74" customFormat="1" ht="28.5">
      <c r="B1295" s="169" t="s">
        <v>1623</v>
      </c>
      <c r="C1295" s="87" t="s">
        <v>1201</v>
      </c>
      <c r="D1295" s="62" t="s">
        <v>1202</v>
      </c>
      <c r="E1295" s="62" t="s">
        <v>778</v>
      </c>
      <c r="F1295" s="62" t="s">
        <v>891</v>
      </c>
      <c r="G1295" s="62"/>
      <c r="H1295" s="62" t="s">
        <v>1854</v>
      </c>
      <c r="I1295" s="62" t="s">
        <v>778</v>
      </c>
      <c r="J1295" s="66">
        <v>2800</v>
      </c>
      <c r="K1295" s="67"/>
      <c r="L1295" s="68"/>
      <c r="M1295" s="69">
        <v>4000</v>
      </c>
      <c r="N1295" s="70"/>
      <c r="O1295" s="71"/>
      <c r="P1295" s="72">
        <f t="shared" si="100"/>
        <v>2800</v>
      </c>
      <c r="Q1295" s="72">
        <f t="shared" si="101"/>
        <v>8400</v>
      </c>
      <c r="R1295" s="72">
        <f t="shared" si="102"/>
        <v>4000</v>
      </c>
      <c r="S1295" s="72">
        <f t="shared" si="103"/>
        <v>12000</v>
      </c>
      <c r="T1295" s="73">
        <v>0</v>
      </c>
      <c r="U1295" s="164" t="s">
        <v>288</v>
      </c>
      <c r="V1295" s="164">
        <f t="shared" si="99"/>
        <v>4720</v>
      </c>
    </row>
    <row r="1296" spans="2:23" s="74" customFormat="1" ht="42.75">
      <c r="B1296" s="169" t="s">
        <v>1520</v>
      </c>
      <c r="C1296" s="87" t="s">
        <v>22</v>
      </c>
      <c r="D1296" s="62" t="s">
        <v>23</v>
      </c>
      <c r="E1296" s="85" t="s">
        <v>2119</v>
      </c>
      <c r="F1296" s="62" t="s">
        <v>891</v>
      </c>
      <c r="G1296" s="62"/>
      <c r="H1296" s="62" t="s">
        <v>1862</v>
      </c>
      <c r="I1296" s="62" t="s">
        <v>1704</v>
      </c>
      <c r="J1296" s="66"/>
      <c r="K1296" s="67">
        <v>1292.01</v>
      </c>
      <c r="L1296" s="68"/>
      <c r="M1296" s="69"/>
      <c r="N1296" s="70">
        <v>1615</v>
      </c>
      <c r="O1296" s="71"/>
      <c r="P1296" s="72">
        <f t="shared" si="100"/>
        <v>87856.68</v>
      </c>
      <c r="Q1296" s="72">
        <f t="shared" si="101"/>
        <v>87856.68</v>
      </c>
      <c r="R1296" s="72">
        <f t="shared" si="102"/>
        <v>93068</v>
      </c>
      <c r="S1296" s="72">
        <f t="shared" si="103"/>
        <v>93068</v>
      </c>
      <c r="T1296" s="73">
        <v>0.18</v>
      </c>
      <c r="U1296" s="164" t="s">
        <v>286</v>
      </c>
      <c r="V1296" s="164">
        <f t="shared" si="99"/>
        <v>109820.23999999999</v>
      </c>
      <c r="W1296" s="74">
        <v>551</v>
      </c>
    </row>
    <row r="1297" spans="1:22" s="74" customFormat="1" ht="15">
      <c r="B1297" s="169"/>
      <c r="C1297" s="62" t="s">
        <v>968</v>
      </c>
      <c r="D1297" s="62"/>
      <c r="E1297" s="85"/>
      <c r="F1297" s="62"/>
      <c r="G1297" s="62"/>
      <c r="H1297" s="62"/>
      <c r="I1297" s="62"/>
      <c r="J1297" s="66"/>
      <c r="K1297" s="67"/>
      <c r="L1297" s="68"/>
      <c r="M1297" s="69"/>
      <c r="N1297" s="70"/>
      <c r="O1297" s="71"/>
      <c r="P1297" s="72">
        <f t="shared" si="100"/>
        <v>0</v>
      </c>
      <c r="Q1297" s="72">
        <f t="shared" si="101"/>
        <v>0</v>
      </c>
      <c r="R1297" s="72">
        <f t="shared" si="102"/>
        <v>0</v>
      </c>
      <c r="S1297" s="72">
        <f t="shared" si="103"/>
        <v>0</v>
      </c>
      <c r="T1297" s="73">
        <v>0.18</v>
      </c>
      <c r="U1297" s="164"/>
      <c r="V1297" s="164">
        <f t="shared" si="99"/>
        <v>0</v>
      </c>
    </row>
    <row r="1298" spans="1:22" s="74" customFormat="1" ht="15">
      <c r="B1298" s="169"/>
      <c r="C1298" s="62" t="s">
        <v>777</v>
      </c>
      <c r="D1298" s="62"/>
      <c r="E1298" s="85"/>
      <c r="F1298" s="62"/>
      <c r="G1298" s="62"/>
      <c r="H1298" s="62"/>
      <c r="I1298" s="62"/>
      <c r="J1298" s="66"/>
      <c r="K1298" s="67"/>
      <c r="L1298" s="68"/>
      <c r="M1298" s="69"/>
      <c r="N1298" s="70"/>
      <c r="O1298" s="71"/>
      <c r="P1298" s="72">
        <f t="shared" si="100"/>
        <v>0</v>
      </c>
      <c r="Q1298" s="72">
        <f t="shared" si="101"/>
        <v>0</v>
      </c>
      <c r="R1298" s="72">
        <f t="shared" si="102"/>
        <v>0</v>
      </c>
      <c r="S1298" s="72">
        <f t="shared" si="103"/>
        <v>0</v>
      </c>
      <c r="T1298" s="73">
        <v>0.18</v>
      </c>
      <c r="U1298" s="165"/>
      <c r="V1298" s="164">
        <f t="shared" si="99"/>
        <v>0</v>
      </c>
    </row>
    <row r="1299" spans="1:22" s="74" customFormat="1" ht="114">
      <c r="B1299" s="169" t="s">
        <v>1521</v>
      </c>
      <c r="C1299" s="87" t="s">
        <v>1305</v>
      </c>
      <c r="D1299" s="62" t="s">
        <v>1306</v>
      </c>
      <c r="E1299" s="62" t="s">
        <v>572</v>
      </c>
      <c r="F1299" s="62" t="s">
        <v>891</v>
      </c>
      <c r="G1299" s="62"/>
      <c r="H1299" s="62" t="s">
        <v>1977</v>
      </c>
      <c r="I1299" s="62" t="s">
        <v>1744</v>
      </c>
      <c r="J1299" s="66">
        <v>15741</v>
      </c>
      <c r="K1299" s="67"/>
      <c r="L1299" s="68"/>
      <c r="M1299" s="69">
        <v>20988</v>
      </c>
      <c r="N1299" s="70"/>
      <c r="O1299" s="71"/>
      <c r="P1299" s="72">
        <f t="shared" si="100"/>
        <v>15741</v>
      </c>
      <c r="Q1299" s="72">
        <f t="shared" si="101"/>
        <v>188892</v>
      </c>
      <c r="R1299" s="72">
        <f t="shared" si="102"/>
        <v>17787</v>
      </c>
      <c r="S1299" s="72">
        <f t="shared" si="103"/>
        <v>213444</v>
      </c>
      <c r="T1299" s="73">
        <v>0.18</v>
      </c>
      <c r="U1299" s="165" t="s">
        <v>290</v>
      </c>
      <c r="V1299" s="164">
        <f t="shared" si="99"/>
        <v>20988.66</v>
      </c>
    </row>
    <row r="1300" spans="1:22" s="74" customFormat="1" ht="15">
      <c r="B1300" s="169"/>
      <c r="C1300" s="62" t="s">
        <v>917</v>
      </c>
      <c r="D1300" s="62"/>
      <c r="E1300" s="62"/>
      <c r="F1300" s="62"/>
      <c r="G1300" s="62"/>
      <c r="H1300" s="62"/>
      <c r="I1300" s="62"/>
      <c r="J1300" s="66"/>
      <c r="K1300" s="67"/>
      <c r="L1300" s="68"/>
      <c r="M1300" s="69"/>
      <c r="N1300" s="70"/>
      <c r="O1300" s="71"/>
      <c r="P1300" s="72">
        <f t="shared" si="100"/>
        <v>0</v>
      </c>
      <c r="Q1300" s="72">
        <f t="shared" si="101"/>
        <v>0</v>
      </c>
      <c r="R1300" s="72">
        <f t="shared" si="102"/>
        <v>0</v>
      </c>
      <c r="S1300" s="72">
        <f t="shared" si="103"/>
        <v>0</v>
      </c>
      <c r="T1300" s="73">
        <v>0.18</v>
      </c>
      <c r="U1300" s="164"/>
      <c r="V1300" s="164">
        <f t="shared" si="99"/>
        <v>0</v>
      </c>
    </row>
    <row r="1301" spans="1:22" s="74" customFormat="1" ht="15">
      <c r="B1301" s="169"/>
      <c r="C1301" s="62" t="s">
        <v>777</v>
      </c>
      <c r="D1301" s="62"/>
      <c r="E1301" s="62"/>
      <c r="F1301" s="62"/>
      <c r="G1301" s="62"/>
      <c r="H1301" s="62"/>
      <c r="I1301" s="62"/>
      <c r="J1301" s="66"/>
      <c r="K1301" s="67"/>
      <c r="L1301" s="68"/>
      <c r="M1301" s="69"/>
      <c r="N1301" s="70"/>
      <c r="O1301" s="71"/>
      <c r="P1301" s="72">
        <f t="shared" si="100"/>
        <v>0</v>
      </c>
      <c r="Q1301" s="72">
        <f t="shared" si="101"/>
        <v>0</v>
      </c>
      <c r="R1301" s="72">
        <f t="shared" si="102"/>
        <v>0</v>
      </c>
      <c r="S1301" s="72">
        <f t="shared" si="103"/>
        <v>0</v>
      </c>
      <c r="T1301" s="73">
        <v>0.18</v>
      </c>
      <c r="U1301" s="164"/>
      <c r="V1301" s="164">
        <f t="shared" si="99"/>
        <v>0</v>
      </c>
    </row>
    <row r="1302" spans="1:22" s="74" customFormat="1" ht="114">
      <c r="B1302" s="169" t="s">
        <v>1522</v>
      </c>
      <c r="C1302" s="87" t="s">
        <v>1305</v>
      </c>
      <c r="D1302" s="62" t="s">
        <v>1306</v>
      </c>
      <c r="E1302" s="85" t="s">
        <v>572</v>
      </c>
      <c r="F1302" s="62" t="s">
        <v>891</v>
      </c>
      <c r="G1302" s="62"/>
      <c r="H1302" s="62" t="s">
        <v>1880</v>
      </c>
      <c r="I1302" s="62" t="s">
        <v>1744</v>
      </c>
      <c r="J1302" s="66">
        <v>15741</v>
      </c>
      <c r="K1302" s="67"/>
      <c r="L1302" s="68"/>
      <c r="M1302" s="69">
        <v>20988</v>
      </c>
      <c r="N1302" s="70"/>
      <c r="O1302" s="71"/>
      <c r="P1302" s="72">
        <f t="shared" si="100"/>
        <v>15741</v>
      </c>
      <c r="Q1302" s="72">
        <f t="shared" si="101"/>
        <v>141669</v>
      </c>
      <c r="R1302" s="72">
        <f t="shared" si="102"/>
        <v>17787</v>
      </c>
      <c r="S1302" s="72">
        <f t="shared" si="103"/>
        <v>160083</v>
      </c>
      <c r="T1302" s="73">
        <v>0.18</v>
      </c>
      <c r="U1302" s="165" t="s">
        <v>290</v>
      </c>
      <c r="V1302" s="164">
        <f t="shared" si="99"/>
        <v>20988.66</v>
      </c>
    </row>
    <row r="1303" spans="1:22" s="74" customFormat="1" ht="15">
      <c r="B1303" s="169" t="s">
        <v>1523</v>
      </c>
      <c r="C1303" s="87" t="s">
        <v>1319</v>
      </c>
      <c r="D1303" s="62" t="s">
        <v>1320</v>
      </c>
      <c r="E1303" s="85" t="s">
        <v>1321</v>
      </c>
      <c r="F1303" s="62" t="s">
        <v>891</v>
      </c>
      <c r="G1303" s="62"/>
      <c r="H1303" s="62" t="s">
        <v>1901</v>
      </c>
      <c r="I1303" s="62" t="s">
        <v>1744</v>
      </c>
      <c r="J1303" s="66">
        <v>574</v>
      </c>
      <c r="K1303" s="67"/>
      <c r="L1303" s="68"/>
      <c r="M1303" s="69">
        <v>679</v>
      </c>
      <c r="N1303" s="70"/>
      <c r="O1303" s="71"/>
      <c r="P1303" s="72">
        <f t="shared" si="100"/>
        <v>574</v>
      </c>
      <c r="Q1303" s="72">
        <f t="shared" si="101"/>
        <v>1148</v>
      </c>
      <c r="R1303" s="72">
        <f t="shared" si="102"/>
        <v>576</v>
      </c>
      <c r="S1303" s="72">
        <f t="shared" si="103"/>
        <v>1152</v>
      </c>
      <c r="T1303" s="73">
        <v>0.18</v>
      </c>
      <c r="U1303" s="165" t="s">
        <v>289</v>
      </c>
      <c r="V1303" s="164">
        <f t="shared" si="99"/>
        <v>679.68</v>
      </c>
    </row>
    <row r="1304" spans="1:22" s="74" customFormat="1" ht="30">
      <c r="B1304" s="169" t="s">
        <v>1524</v>
      </c>
      <c r="C1304" s="87" t="s">
        <v>1323</v>
      </c>
      <c r="D1304" s="62" t="s">
        <v>1324</v>
      </c>
      <c r="E1304" s="85" t="s">
        <v>1325</v>
      </c>
      <c r="F1304" s="62" t="s">
        <v>891</v>
      </c>
      <c r="G1304" s="62"/>
      <c r="H1304" s="62" t="s">
        <v>1901</v>
      </c>
      <c r="I1304" s="62" t="s">
        <v>2142</v>
      </c>
      <c r="J1304" s="66">
        <v>852</v>
      </c>
      <c r="K1304" s="67"/>
      <c r="L1304" s="68"/>
      <c r="M1304" s="69">
        <v>852</v>
      </c>
      <c r="N1304" s="70"/>
      <c r="O1304" s="71"/>
      <c r="P1304" s="72">
        <f t="shared" si="100"/>
        <v>852</v>
      </c>
      <c r="Q1304" s="72">
        <f t="shared" si="101"/>
        <v>1704</v>
      </c>
      <c r="R1304" s="72">
        <f t="shared" si="102"/>
        <v>723</v>
      </c>
      <c r="S1304" s="72">
        <f t="shared" si="103"/>
        <v>1446</v>
      </c>
      <c r="T1304" s="73">
        <v>0.18</v>
      </c>
      <c r="U1304" s="165" t="s">
        <v>287</v>
      </c>
      <c r="V1304" s="164">
        <f t="shared" si="99"/>
        <v>853.14</v>
      </c>
    </row>
    <row r="1305" spans="1:22" s="74" customFormat="1" ht="15">
      <c r="B1305" s="169"/>
      <c r="C1305" s="62" t="s">
        <v>1350</v>
      </c>
      <c r="D1305" s="62"/>
      <c r="E1305" s="85"/>
      <c r="F1305" s="62"/>
      <c r="G1305" s="62"/>
      <c r="H1305" s="62"/>
      <c r="I1305" s="62"/>
      <c r="J1305" s="66"/>
      <c r="K1305" s="67"/>
      <c r="L1305" s="68"/>
      <c r="M1305" s="69"/>
      <c r="N1305" s="70"/>
      <c r="O1305" s="71"/>
      <c r="P1305" s="72">
        <f t="shared" si="100"/>
        <v>0</v>
      </c>
      <c r="Q1305" s="72">
        <f t="shared" si="101"/>
        <v>0</v>
      </c>
      <c r="R1305" s="72">
        <f t="shared" si="102"/>
        <v>0</v>
      </c>
      <c r="S1305" s="72">
        <f t="shared" si="103"/>
        <v>0</v>
      </c>
      <c r="T1305" s="73">
        <v>0.18</v>
      </c>
      <c r="U1305" s="164"/>
      <c r="V1305" s="164">
        <f t="shared" si="99"/>
        <v>0</v>
      </c>
    </row>
    <row r="1306" spans="1:22" s="74" customFormat="1" ht="15">
      <c r="B1306" s="169"/>
      <c r="C1306" s="62" t="s">
        <v>777</v>
      </c>
      <c r="D1306" s="62"/>
      <c r="E1306" s="85"/>
      <c r="F1306" s="62"/>
      <c r="G1306" s="62"/>
      <c r="H1306" s="62"/>
      <c r="I1306" s="62"/>
      <c r="J1306" s="66"/>
      <c r="K1306" s="67"/>
      <c r="L1306" s="68"/>
      <c r="M1306" s="69"/>
      <c r="N1306" s="70"/>
      <c r="O1306" s="71"/>
      <c r="P1306" s="72">
        <f t="shared" si="100"/>
        <v>0</v>
      </c>
      <c r="Q1306" s="72">
        <f t="shared" si="101"/>
        <v>0</v>
      </c>
      <c r="R1306" s="72">
        <f t="shared" si="102"/>
        <v>0</v>
      </c>
      <c r="S1306" s="72">
        <f t="shared" si="103"/>
        <v>0</v>
      </c>
      <c r="T1306" s="73">
        <v>0.18</v>
      </c>
      <c r="U1306" s="165"/>
      <c r="V1306" s="164">
        <f t="shared" si="99"/>
        <v>0</v>
      </c>
    </row>
    <row r="1307" spans="1:22" s="258" customFormat="1" ht="114">
      <c r="A1307" s="280" t="s">
        <v>2153</v>
      </c>
      <c r="B1307" s="245" t="s">
        <v>1527</v>
      </c>
      <c r="C1307" s="246" t="s">
        <v>143</v>
      </c>
      <c r="D1307" s="247" t="s">
        <v>1306</v>
      </c>
      <c r="E1307" s="259" t="s">
        <v>572</v>
      </c>
      <c r="F1307" s="247" t="s">
        <v>891</v>
      </c>
      <c r="G1307" s="247"/>
      <c r="H1307" s="247" t="s">
        <v>1997</v>
      </c>
      <c r="I1307" s="247" t="s">
        <v>1744</v>
      </c>
      <c r="J1307" s="260">
        <v>15741</v>
      </c>
      <c r="K1307" s="261"/>
      <c r="L1307" s="262"/>
      <c r="M1307" s="263">
        <v>20988</v>
      </c>
      <c r="N1307" s="264"/>
      <c r="O1307" s="265"/>
      <c r="P1307" s="252">
        <f t="shared" si="100"/>
        <v>15741</v>
      </c>
      <c r="Q1307" s="252">
        <f t="shared" si="101"/>
        <v>157410</v>
      </c>
      <c r="R1307" s="252">
        <f t="shared" si="102"/>
        <v>17787</v>
      </c>
      <c r="S1307" s="252">
        <f t="shared" si="103"/>
        <v>177870</v>
      </c>
      <c r="T1307" s="253">
        <v>0.18</v>
      </c>
      <c r="U1307" s="266" t="s">
        <v>290</v>
      </c>
      <c r="V1307" s="267">
        <f t="shared" si="99"/>
        <v>20988.66</v>
      </c>
    </row>
    <row r="1308" spans="1:22" s="74" customFormat="1" ht="15">
      <c r="B1308" s="169" t="s">
        <v>1528</v>
      </c>
      <c r="C1308" s="62" t="s">
        <v>1328</v>
      </c>
      <c r="D1308" s="62"/>
      <c r="E1308" s="85"/>
      <c r="F1308" s="62" t="s">
        <v>916</v>
      </c>
      <c r="G1308" s="62"/>
      <c r="H1308" s="62" t="s">
        <v>1862</v>
      </c>
      <c r="I1308" s="62"/>
      <c r="J1308" s="66"/>
      <c r="K1308" s="67"/>
      <c r="L1308" s="68"/>
      <c r="M1308" s="69"/>
      <c r="N1308" s="70"/>
      <c r="O1308" s="71"/>
      <c r="P1308" s="72">
        <f t="shared" si="100"/>
        <v>0</v>
      </c>
      <c r="Q1308" s="72">
        <f t="shared" si="101"/>
        <v>0</v>
      </c>
      <c r="R1308" s="72">
        <f t="shared" si="102"/>
        <v>0</v>
      </c>
      <c r="S1308" s="72">
        <f t="shared" si="103"/>
        <v>0</v>
      </c>
      <c r="T1308" s="73">
        <v>0.18</v>
      </c>
      <c r="U1308" s="164"/>
      <c r="V1308" s="164">
        <f t="shared" ref="V1308:V1352" si="104">R1308*1.18</f>
        <v>0</v>
      </c>
    </row>
    <row r="1309" spans="1:22" s="74" customFormat="1" ht="90">
      <c r="B1309" s="169" t="s">
        <v>1624</v>
      </c>
      <c r="C1309" s="86" t="s">
        <v>27</v>
      </c>
      <c r="D1309" s="85" t="s">
        <v>28</v>
      </c>
      <c r="E1309" s="85" t="s">
        <v>1332</v>
      </c>
      <c r="F1309" s="62" t="s">
        <v>891</v>
      </c>
      <c r="G1309" s="62"/>
      <c r="H1309" s="62" t="s">
        <v>1862</v>
      </c>
      <c r="I1309" s="62" t="s">
        <v>1332</v>
      </c>
      <c r="J1309" s="66">
        <v>91700</v>
      </c>
      <c r="K1309" s="67"/>
      <c r="L1309" s="68"/>
      <c r="M1309" s="69">
        <v>107893</v>
      </c>
      <c r="N1309" s="70"/>
      <c r="O1309" s="71"/>
      <c r="P1309" s="72">
        <f t="shared" si="100"/>
        <v>91700</v>
      </c>
      <c r="Q1309" s="72">
        <f t="shared" si="101"/>
        <v>91700</v>
      </c>
      <c r="R1309" s="72">
        <f t="shared" si="102"/>
        <v>91435</v>
      </c>
      <c r="S1309" s="72">
        <f t="shared" si="103"/>
        <v>91435</v>
      </c>
      <c r="T1309" s="73">
        <v>0.18</v>
      </c>
      <c r="U1309" s="164" t="s">
        <v>287</v>
      </c>
      <c r="V1309" s="164">
        <f t="shared" si="104"/>
        <v>107893.29999999999</v>
      </c>
    </row>
    <row r="1310" spans="1:22" s="74" customFormat="1" ht="30">
      <c r="B1310" s="169" t="s">
        <v>1625</v>
      </c>
      <c r="C1310" s="86" t="s">
        <v>1192</v>
      </c>
      <c r="D1310" s="85" t="s">
        <v>1193</v>
      </c>
      <c r="E1310" s="85" t="s">
        <v>778</v>
      </c>
      <c r="F1310" s="62" t="s">
        <v>891</v>
      </c>
      <c r="G1310" s="62"/>
      <c r="H1310" s="62" t="s">
        <v>1862</v>
      </c>
      <c r="I1310" s="62" t="s">
        <v>778</v>
      </c>
      <c r="J1310" s="66">
        <v>1120</v>
      </c>
      <c r="K1310" s="67"/>
      <c r="L1310" s="68"/>
      <c r="M1310" s="69">
        <v>1600</v>
      </c>
      <c r="N1310" s="70"/>
      <c r="O1310" s="71"/>
      <c r="P1310" s="72">
        <f t="shared" si="100"/>
        <v>1120</v>
      </c>
      <c r="Q1310" s="72">
        <f t="shared" si="101"/>
        <v>1120</v>
      </c>
      <c r="R1310" s="72">
        <f t="shared" si="102"/>
        <v>1600</v>
      </c>
      <c r="S1310" s="72">
        <f t="shared" si="103"/>
        <v>1600</v>
      </c>
      <c r="T1310" s="73">
        <v>0</v>
      </c>
      <c r="U1310" s="164" t="s">
        <v>288</v>
      </c>
      <c r="V1310" s="164">
        <f t="shared" si="104"/>
        <v>1888</v>
      </c>
    </row>
    <row r="1311" spans="1:22" s="74" customFormat="1" ht="42.75">
      <c r="B1311" s="169" t="s">
        <v>1626</v>
      </c>
      <c r="C1311" s="87" t="s">
        <v>1337</v>
      </c>
      <c r="D1311" s="62" t="s">
        <v>1338</v>
      </c>
      <c r="E1311" s="85" t="s">
        <v>778</v>
      </c>
      <c r="F1311" s="62" t="s">
        <v>891</v>
      </c>
      <c r="G1311" s="62"/>
      <c r="H1311" s="62" t="s">
        <v>1862</v>
      </c>
      <c r="I1311" s="62" t="s">
        <v>778</v>
      </c>
      <c r="J1311" s="66">
        <v>14210</v>
      </c>
      <c r="K1311" s="67"/>
      <c r="L1311" s="68"/>
      <c r="M1311" s="69">
        <v>20300</v>
      </c>
      <c r="N1311" s="70"/>
      <c r="O1311" s="71"/>
      <c r="P1311" s="72">
        <f t="shared" si="100"/>
        <v>14210</v>
      </c>
      <c r="Q1311" s="72">
        <f t="shared" si="101"/>
        <v>14210</v>
      </c>
      <c r="R1311" s="72">
        <f t="shared" si="102"/>
        <v>20300</v>
      </c>
      <c r="S1311" s="72">
        <f t="shared" si="103"/>
        <v>20300</v>
      </c>
      <c r="T1311" s="73">
        <v>0</v>
      </c>
      <c r="U1311" s="164" t="s">
        <v>288</v>
      </c>
      <c r="V1311" s="164">
        <f t="shared" si="104"/>
        <v>23954</v>
      </c>
    </row>
    <row r="1312" spans="1:22" s="74" customFormat="1" ht="42.75">
      <c r="B1312" s="169" t="s">
        <v>1529</v>
      </c>
      <c r="C1312" s="87" t="s">
        <v>32</v>
      </c>
      <c r="D1312" s="62" t="s">
        <v>33</v>
      </c>
      <c r="E1312" s="62" t="s">
        <v>34</v>
      </c>
      <c r="F1312" s="62" t="s">
        <v>891</v>
      </c>
      <c r="G1312" s="62"/>
      <c r="H1312" s="62" t="s">
        <v>1901</v>
      </c>
      <c r="I1312" s="62" t="s">
        <v>1744</v>
      </c>
      <c r="J1312" s="66">
        <v>7837</v>
      </c>
      <c r="K1312" s="67"/>
      <c r="L1312" s="68"/>
      <c r="M1312" s="69">
        <v>8710</v>
      </c>
      <c r="N1312" s="70"/>
      <c r="O1312" s="71"/>
      <c r="P1312" s="72">
        <f t="shared" si="100"/>
        <v>7837</v>
      </c>
      <c r="Q1312" s="72">
        <f t="shared" si="101"/>
        <v>15674</v>
      </c>
      <c r="R1312" s="72">
        <f t="shared" si="102"/>
        <v>7382</v>
      </c>
      <c r="S1312" s="72">
        <f t="shared" si="103"/>
        <v>14764</v>
      </c>
      <c r="T1312" s="73">
        <v>0.18</v>
      </c>
      <c r="U1312" s="164" t="s">
        <v>289</v>
      </c>
      <c r="V1312" s="164">
        <f t="shared" si="104"/>
        <v>8710.76</v>
      </c>
    </row>
    <row r="1313" spans="2:23" s="74" customFormat="1" ht="15">
      <c r="B1313" s="169" t="s">
        <v>1530</v>
      </c>
      <c r="C1313" s="87" t="s">
        <v>1166</v>
      </c>
      <c r="D1313" s="62" t="s">
        <v>36</v>
      </c>
      <c r="E1313" s="85" t="s">
        <v>583</v>
      </c>
      <c r="F1313" s="62" t="s">
        <v>891</v>
      </c>
      <c r="G1313" s="62"/>
      <c r="H1313" s="62" t="s">
        <v>1862</v>
      </c>
      <c r="I1313" s="85" t="s">
        <v>583</v>
      </c>
      <c r="J1313" s="66"/>
      <c r="K1313" s="67">
        <f>N1313*0.8</f>
        <v>432</v>
      </c>
      <c r="L1313" s="68"/>
      <c r="M1313" s="69"/>
      <c r="N1313" s="70">
        <v>540</v>
      </c>
      <c r="O1313" s="71"/>
      <c r="P1313" s="72">
        <f t="shared" si="100"/>
        <v>29376</v>
      </c>
      <c r="Q1313" s="72">
        <f t="shared" si="101"/>
        <v>29376</v>
      </c>
      <c r="R1313" s="72">
        <f t="shared" si="102"/>
        <v>31119</v>
      </c>
      <c r="S1313" s="72">
        <f t="shared" si="103"/>
        <v>31119</v>
      </c>
      <c r="T1313" s="73">
        <v>0.18</v>
      </c>
      <c r="U1313" s="74" t="s">
        <v>286</v>
      </c>
      <c r="V1313" s="164">
        <f t="shared" si="104"/>
        <v>36720.42</v>
      </c>
      <c r="W1313" s="74">
        <v>551</v>
      </c>
    </row>
    <row r="1314" spans="2:23" s="74" customFormat="1" ht="15">
      <c r="B1314" s="169" t="s">
        <v>1531</v>
      </c>
      <c r="C1314" s="87" t="s">
        <v>1173</v>
      </c>
      <c r="D1314" s="62" t="s">
        <v>434</v>
      </c>
      <c r="E1314" s="85" t="s">
        <v>583</v>
      </c>
      <c r="F1314" s="62" t="s">
        <v>891</v>
      </c>
      <c r="G1314" s="62"/>
      <c r="H1314" s="62" t="s">
        <v>1862</v>
      </c>
      <c r="I1314" s="85" t="s">
        <v>583</v>
      </c>
      <c r="J1314" s="66"/>
      <c r="K1314" s="67">
        <v>148</v>
      </c>
      <c r="L1314" s="68"/>
      <c r="M1314" s="69"/>
      <c r="N1314" s="70">
        <v>185</v>
      </c>
      <c r="O1314" s="71"/>
      <c r="P1314" s="72">
        <f t="shared" si="100"/>
        <v>10064</v>
      </c>
      <c r="Q1314" s="72">
        <f t="shared" si="101"/>
        <v>10064</v>
      </c>
      <c r="R1314" s="72">
        <f t="shared" si="102"/>
        <v>10662</v>
      </c>
      <c r="S1314" s="72">
        <f t="shared" si="103"/>
        <v>10662</v>
      </c>
      <c r="T1314" s="73">
        <v>0.18</v>
      </c>
      <c r="U1314" s="74" t="s">
        <v>286</v>
      </c>
      <c r="V1314" s="164">
        <f t="shared" si="104"/>
        <v>12581.16</v>
      </c>
    </row>
    <row r="1315" spans="2:23" s="74" customFormat="1" ht="15">
      <c r="B1315" s="169"/>
      <c r="C1315" s="62" t="s">
        <v>151</v>
      </c>
      <c r="D1315" s="62"/>
      <c r="E1315" s="85"/>
      <c r="F1315" s="62"/>
      <c r="G1315" s="62"/>
      <c r="H1315" s="62"/>
      <c r="I1315" s="62"/>
      <c r="J1315" s="66"/>
      <c r="K1315" s="67"/>
      <c r="L1315" s="68"/>
      <c r="M1315" s="69"/>
      <c r="N1315" s="70"/>
      <c r="O1315" s="71"/>
      <c r="P1315" s="72">
        <f t="shared" si="100"/>
        <v>0</v>
      </c>
      <c r="Q1315" s="72">
        <f t="shared" si="101"/>
        <v>0</v>
      </c>
      <c r="R1315" s="72">
        <f t="shared" si="102"/>
        <v>0</v>
      </c>
      <c r="S1315" s="72">
        <f t="shared" si="103"/>
        <v>0</v>
      </c>
      <c r="T1315" s="73">
        <v>0.18</v>
      </c>
      <c r="U1315" s="165"/>
      <c r="V1315" s="164">
        <f t="shared" si="104"/>
        <v>0</v>
      </c>
    </row>
    <row r="1316" spans="2:23" s="74" customFormat="1" ht="15">
      <c r="B1316" s="169"/>
      <c r="C1316" s="62" t="s">
        <v>777</v>
      </c>
      <c r="D1316" s="62"/>
      <c r="E1316" s="62"/>
      <c r="F1316" s="62"/>
      <c r="G1316" s="62"/>
      <c r="H1316" s="62"/>
      <c r="I1316" s="62"/>
      <c r="J1316" s="66"/>
      <c r="K1316" s="67"/>
      <c r="L1316" s="68"/>
      <c r="M1316" s="69"/>
      <c r="N1316" s="70"/>
      <c r="O1316" s="71"/>
      <c r="P1316" s="72">
        <f t="shared" si="100"/>
        <v>0</v>
      </c>
      <c r="Q1316" s="72">
        <f t="shared" si="101"/>
        <v>0</v>
      </c>
      <c r="R1316" s="72">
        <f t="shared" si="102"/>
        <v>0</v>
      </c>
      <c r="S1316" s="72">
        <f t="shared" si="103"/>
        <v>0</v>
      </c>
      <c r="T1316" s="73">
        <v>0.18</v>
      </c>
      <c r="U1316" s="164"/>
      <c r="V1316" s="164">
        <f t="shared" si="104"/>
        <v>0</v>
      </c>
    </row>
    <row r="1317" spans="2:23" s="74" customFormat="1" ht="114">
      <c r="B1317" s="169" t="s">
        <v>1532</v>
      </c>
      <c r="C1317" s="87" t="s">
        <v>1305</v>
      </c>
      <c r="D1317" s="62" t="s">
        <v>1306</v>
      </c>
      <c r="E1317" s="62" t="s">
        <v>572</v>
      </c>
      <c r="F1317" s="62" t="s">
        <v>891</v>
      </c>
      <c r="G1317" s="62"/>
      <c r="H1317" s="62" t="s">
        <v>1952</v>
      </c>
      <c r="I1317" s="62" t="s">
        <v>1744</v>
      </c>
      <c r="J1317" s="66">
        <v>15741</v>
      </c>
      <c r="K1317" s="67"/>
      <c r="L1317" s="68"/>
      <c r="M1317" s="69">
        <v>20988</v>
      </c>
      <c r="N1317" s="70"/>
      <c r="O1317" s="71"/>
      <c r="P1317" s="72">
        <f t="shared" si="100"/>
        <v>15741</v>
      </c>
      <c r="Q1317" s="72">
        <f t="shared" si="101"/>
        <v>125928</v>
      </c>
      <c r="R1317" s="72">
        <f t="shared" si="102"/>
        <v>17787</v>
      </c>
      <c r="S1317" s="72">
        <f t="shared" si="103"/>
        <v>142296</v>
      </c>
      <c r="T1317" s="73">
        <v>0.18</v>
      </c>
      <c r="U1317" s="165" t="s">
        <v>290</v>
      </c>
      <c r="V1317" s="164">
        <f t="shared" si="104"/>
        <v>20988.66</v>
      </c>
    </row>
    <row r="1318" spans="2:23" s="74" customFormat="1" ht="15">
      <c r="B1318" s="168"/>
      <c r="C1318" s="85" t="s">
        <v>152</v>
      </c>
      <c r="D1318" s="62"/>
      <c r="E1318" s="85"/>
      <c r="F1318" s="85"/>
      <c r="G1318" s="85"/>
      <c r="H1318" s="85"/>
      <c r="I1318" s="62"/>
      <c r="J1318" s="66"/>
      <c r="K1318" s="67"/>
      <c r="L1318" s="68"/>
      <c r="M1318" s="69"/>
      <c r="N1318" s="70"/>
      <c r="O1318" s="71"/>
      <c r="P1318" s="72">
        <f t="shared" si="100"/>
        <v>0</v>
      </c>
      <c r="Q1318" s="72">
        <f t="shared" si="101"/>
        <v>0</v>
      </c>
      <c r="R1318" s="72">
        <f t="shared" si="102"/>
        <v>0</v>
      </c>
      <c r="S1318" s="72">
        <f t="shared" si="103"/>
        <v>0</v>
      </c>
      <c r="T1318" s="73">
        <v>0.18</v>
      </c>
      <c r="U1318" s="164"/>
      <c r="V1318" s="164">
        <f t="shared" si="104"/>
        <v>0</v>
      </c>
    </row>
    <row r="1319" spans="2:23" s="74" customFormat="1" ht="15">
      <c r="B1319" s="169"/>
      <c r="C1319" s="62" t="s">
        <v>777</v>
      </c>
      <c r="D1319" s="62"/>
      <c r="E1319" s="85"/>
      <c r="F1319" s="62"/>
      <c r="G1319" s="62"/>
      <c r="H1319" s="62"/>
      <c r="I1319" s="62"/>
      <c r="J1319" s="66"/>
      <c r="K1319" s="67"/>
      <c r="L1319" s="68"/>
      <c r="M1319" s="69"/>
      <c r="N1319" s="70"/>
      <c r="O1319" s="71"/>
      <c r="P1319" s="72">
        <f t="shared" si="100"/>
        <v>0</v>
      </c>
      <c r="Q1319" s="72">
        <f t="shared" si="101"/>
        <v>0</v>
      </c>
      <c r="R1319" s="72">
        <f t="shared" si="102"/>
        <v>0</v>
      </c>
      <c r="S1319" s="72">
        <f t="shared" si="103"/>
        <v>0</v>
      </c>
      <c r="T1319" s="73">
        <v>0.18</v>
      </c>
      <c r="U1319" s="164"/>
      <c r="V1319" s="164">
        <f t="shared" si="104"/>
        <v>0</v>
      </c>
    </row>
    <row r="1320" spans="2:23" s="74" customFormat="1" ht="114">
      <c r="B1320" s="169" t="s">
        <v>1533</v>
      </c>
      <c r="C1320" s="87" t="s">
        <v>1305</v>
      </c>
      <c r="D1320" s="62" t="s">
        <v>1306</v>
      </c>
      <c r="E1320" s="85" t="s">
        <v>572</v>
      </c>
      <c r="F1320" s="62" t="s">
        <v>891</v>
      </c>
      <c r="G1320" s="62"/>
      <c r="H1320" s="62" t="s">
        <v>1859</v>
      </c>
      <c r="I1320" s="62" t="s">
        <v>1744</v>
      </c>
      <c r="J1320" s="66">
        <v>15741</v>
      </c>
      <c r="K1320" s="67"/>
      <c r="L1320" s="68"/>
      <c r="M1320" s="69">
        <v>20988</v>
      </c>
      <c r="N1320" s="70"/>
      <c r="O1320" s="71"/>
      <c r="P1320" s="72">
        <f t="shared" si="100"/>
        <v>15741</v>
      </c>
      <c r="Q1320" s="72">
        <f t="shared" si="101"/>
        <v>173151</v>
      </c>
      <c r="R1320" s="72">
        <f t="shared" si="102"/>
        <v>17787</v>
      </c>
      <c r="S1320" s="72">
        <f t="shared" si="103"/>
        <v>195657</v>
      </c>
      <c r="T1320" s="73">
        <v>0.18</v>
      </c>
      <c r="U1320" s="165" t="s">
        <v>290</v>
      </c>
      <c r="V1320" s="164">
        <f t="shared" si="104"/>
        <v>20988.66</v>
      </c>
    </row>
    <row r="1321" spans="2:23" s="74" customFormat="1" ht="15">
      <c r="B1321" s="169" t="s">
        <v>1534</v>
      </c>
      <c r="C1321" s="87" t="s">
        <v>1319</v>
      </c>
      <c r="D1321" s="62" t="s">
        <v>1320</v>
      </c>
      <c r="E1321" s="85" t="s">
        <v>1321</v>
      </c>
      <c r="F1321" s="62" t="s">
        <v>891</v>
      </c>
      <c r="G1321" s="62"/>
      <c r="H1321" s="62" t="s">
        <v>1862</v>
      </c>
      <c r="I1321" s="62" t="s">
        <v>1744</v>
      </c>
      <c r="J1321" s="66">
        <v>574</v>
      </c>
      <c r="K1321" s="67"/>
      <c r="L1321" s="68"/>
      <c r="M1321" s="69">
        <v>679</v>
      </c>
      <c r="N1321" s="70"/>
      <c r="O1321" s="71"/>
      <c r="P1321" s="72">
        <f t="shared" si="100"/>
        <v>574</v>
      </c>
      <c r="Q1321" s="72">
        <f t="shared" si="101"/>
        <v>574</v>
      </c>
      <c r="R1321" s="72">
        <f t="shared" si="102"/>
        <v>576</v>
      </c>
      <c r="S1321" s="72">
        <f t="shared" si="103"/>
        <v>576</v>
      </c>
      <c r="T1321" s="73">
        <v>0.18</v>
      </c>
      <c r="U1321" s="165" t="s">
        <v>289</v>
      </c>
      <c r="V1321" s="164">
        <f t="shared" si="104"/>
        <v>679.68</v>
      </c>
    </row>
    <row r="1322" spans="2:23" s="74" customFormat="1" ht="30">
      <c r="B1322" s="169" t="s">
        <v>1535</v>
      </c>
      <c r="C1322" s="87" t="s">
        <v>1323</v>
      </c>
      <c r="D1322" s="62" t="s">
        <v>1324</v>
      </c>
      <c r="E1322" s="85" t="s">
        <v>1325</v>
      </c>
      <c r="F1322" s="62" t="s">
        <v>891</v>
      </c>
      <c r="G1322" s="62"/>
      <c r="H1322" s="62" t="s">
        <v>1862</v>
      </c>
      <c r="I1322" s="62" t="s">
        <v>2142</v>
      </c>
      <c r="J1322" s="66">
        <v>852</v>
      </c>
      <c r="K1322" s="67"/>
      <c r="L1322" s="68"/>
      <c r="M1322" s="69">
        <v>852</v>
      </c>
      <c r="N1322" s="70"/>
      <c r="O1322" s="71"/>
      <c r="P1322" s="72">
        <f t="shared" si="100"/>
        <v>852</v>
      </c>
      <c r="Q1322" s="72">
        <f t="shared" si="101"/>
        <v>852</v>
      </c>
      <c r="R1322" s="72">
        <f t="shared" si="102"/>
        <v>723</v>
      </c>
      <c r="S1322" s="72">
        <f t="shared" si="103"/>
        <v>723</v>
      </c>
      <c r="T1322" s="73">
        <v>0.18</v>
      </c>
      <c r="U1322" s="165" t="s">
        <v>287</v>
      </c>
      <c r="V1322" s="164">
        <f t="shared" si="104"/>
        <v>853.14</v>
      </c>
    </row>
    <row r="1323" spans="2:23" s="74" customFormat="1" ht="15">
      <c r="B1323" s="169"/>
      <c r="C1323" s="62" t="s">
        <v>153</v>
      </c>
      <c r="D1323" s="62"/>
      <c r="E1323" s="85"/>
      <c r="F1323" s="62"/>
      <c r="G1323" s="62"/>
      <c r="H1323" s="62"/>
      <c r="I1323" s="62"/>
      <c r="J1323" s="66"/>
      <c r="K1323" s="67"/>
      <c r="L1323" s="68"/>
      <c r="M1323" s="69"/>
      <c r="N1323" s="70"/>
      <c r="O1323" s="71"/>
      <c r="P1323" s="72">
        <f t="shared" si="100"/>
        <v>0</v>
      </c>
      <c r="Q1323" s="72">
        <f t="shared" si="101"/>
        <v>0</v>
      </c>
      <c r="R1323" s="72">
        <f t="shared" si="102"/>
        <v>0</v>
      </c>
      <c r="S1323" s="72">
        <f t="shared" si="103"/>
        <v>0</v>
      </c>
      <c r="T1323" s="73">
        <v>0.18</v>
      </c>
      <c r="U1323" s="164"/>
      <c r="V1323" s="164">
        <f t="shared" si="104"/>
        <v>0</v>
      </c>
    </row>
    <row r="1324" spans="2:23" s="74" customFormat="1" ht="15">
      <c r="B1324" s="169"/>
      <c r="C1324" s="62" t="s">
        <v>777</v>
      </c>
      <c r="D1324" s="62"/>
      <c r="E1324" s="85"/>
      <c r="F1324" s="62"/>
      <c r="G1324" s="62"/>
      <c r="H1324" s="62"/>
      <c r="I1324" s="62"/>
      <c r="J1324" s="66"/>
      <c r="K1324" s="67"/>
      <c r="L1324" s="68"/>
      <c r="M1324" s="69"/>
      <c r="N1324" s="70"/>
      <c r="O1324" s="71"/>
      <c r="P1324" s="72">
        <f t="shared" si="100"/>
        <v>0</v>
      </c>
      <c r="Q1324" s="72">
        <f t="shared" si="101"/>
        <v>0</v>
      </c>
      <c r="R1324" s="72">
        <f t="shared" si="102"/>
        <v>0</v>
      </c>
      <c r="S1324" s="72">
        <f t="shared" si="103"/>
        <v>0</v>
      </c>
      <c r="T1324" s="73">
        <v>0.18</v>
      </c>
      <c r="U1324" s="165"/>
      <c r="V1324" s="164">
        <f t="shared" si="104"/>
        <v>0</v>
      </c>
    </row>
    <row r="1325" spans="2:23" s="74" customFormat="1" ht="114">
      <c r="B1325" s="169" t="s">
        <v>1536</v>
      </c>
      <c r="C1325" s="87" t="s">
        <v>1305</v>
      </c>
      <c r="D1325" s="62" t="s">
        <v>1306</v>
      </c>
      <c r="E1325" s="85" t="s">
        <v>572</v>
      </c>
      <c r="F1325" s="62" t="s">
        <v>891</v>
      </c>
      <c r="G1325" s="62"/>
      <c r="H1325" s="62" t="s">
        <v>1859</v>
      </c>
      <c r="I1325" s="62" t="s">
        <v>1744</v>
      </c>
      <c r="J1325" s="66">
        <v>15741</v>
      </c>
      <c r="K1325" s="67"/>
      <c r="L1325" s="68"/>
      <c r="M1325" s="69">
        <v>20988</v>
      </c>
      <c r="N1325" s="70"/>
      <c r="O1325" s="71"/>
      <c r="P1325" s="72">
        <f t="shared" si="100"/>
        <v>15741</v>
      </c>
      <c r="Q1325" s="72">
        <f t="shared" si="101"/>
        <v>173151</v>
      </c>
      <c r="R1325" s="72">
        <f t="shared" si="102"/>
        <v>17787</v>
      </c>
      <c r="S1325" s="72">
        <f t="shared" si="103"/>
        <v>195657</v>
      </c>
      <c r="T1325" s="73">
        <v>0.18</v>
      </c>
      <c r="U1325" s="165" t="s">
        <v>290</v>
      </c>
      <c r="V1325" s="164">
        <f t="shared" si="104"/>
        <v>20988.66</v>
      </c>
    </row>
    <row r="1326" spans="2:23" s="74" customFormat="1" ht="15">
      <c r="B1326" s="169"/>
      <c r="C1326" s="62" t="s">
        <v>154</v>
      </c>
      <c r="D1326" s="62"/>
      <c r="E1326" s="85"/>
      <c r="F1326" s="62"/>
      <c r="G1326" s="62"/>
      <c r="H1326" s="62"/>
      <c r="I1326" s="62"/>
      <c r="J1326" s="66"/>
      <c r="K1326" s="67"/>
      <c r="L1326" s="68"/>
      <c r="M1326" s="69"/>
      <c r="N1326" s="70"/>
      <c r="O1326" s="71"/>
      <c r="P1326" s="72">
        <f t="shared" si="100"/>
        <v>0</v>
      </c>
      <c r="Q1326" s="72">
        <f t="shared" si="101"/>
        <v>0</v>
      </c>
      <c r="R1326" s="72">
        <f t="shared" si="102"/>
        <v>0</v>
      </c>
      <c r="S1326" s="72">
        <f t="shared" si="103"/>
        <v>0</v>
      </c>
      <c r="T1326" s="73">
        <v>0.18</v>
      </c>
      <c r="U1326" s="164"/>
      <c r="V1326" s="164">
        <f t="shared" si="104"/>
        <v>0</v>
      </c>
    </row>
    <row r="1327" spans="2:23" s="74" customFormat="1" ht="15">
      <c r="B1327" s="169"/>
      <c r="C1327" s="85" t="s">
        <v>777</v>
      </c>
      <c r="D1327" s="85"/>
      <c r="E1327" s="85"/>
      <c r="F1327" s="62"/>
      <c r="G1327" s="62"/>
      <c r="H1327" s="62"/>
      <c r="I1327" s="62"/>
      <c r="J1327" s="66"/>
      <c r="K1327" s="67"/>
      <c r="L1327" s="68"/>
      <c r="M1327" s="69"/>
      <c r="N1327" s="70"/>
      <c r="O1327" s="71"/>
      <c r="P1327" s="72">
        <f t="shared" si="100"/>
        <v>0</v>
      </c>
      <c r="Q1327" s="72">
        <f t="shared" si="101"/>
        <v>0</v>
      </c>
      <c r="R1327" s="72">
        <f t="shared" si="102"/>
        <v>0</v>
      </c>
      <c r="S1327" s="72">
        <f t="shared" si="103"/>
        <v>0</v>
      </c>
      <c r="T1327" s="73">
        <v>0.18</v>
      </c>
      <c r="U1327" s="164"/>
      <c r="V1327" s="164">
        <f t="shared" si="104"/>
        <v>0</v>
      </c>
    </row>
    <row r="1328" spans="2:23" s="74" customFormat="1" ht="114">
      <c r="B1328" s="169" t="s">
        <v>1537</v>
      </c>
      <c r="C1328" s="87" t="s">
        <v>1305</v>
      </c>
      <c r="D1328" s="62" t="s">
        <v>1306</v>
      </c>
      <c r="E1328" s="85" t="s">
        <v>572</v>
      </c>
      <c r="F1328" s="62" t="s">
        <v>891</v>
      </c>
      <c r="G1328" s="62"/>
      <c r="H1328" s="62" t="s">
        <v>1952</v>
      </c>
      <c r="I1328" s="62" t="s">
        <v>1744</v>
      </c>
      <c r="J1328" s="66">
        <v>15741</v>
      </c>
      <c r="K1328" s="67"/>
      <c r="L1328" s="68"/>
      <c r="M1328" s="69">
        <v>20988</v>
      </c>
      <c r="N1328" s="70"/>
      <c r="O1328" s="71"/>
      <c r="P1328" s="72">
        <f t="shared" si="100"/>
        <v>15741</v>
      </c>
      <c r="Q1328" s="72">
        <f t="shared" si="101"/>
        <v>125928</v>
      </c>
      <c r="R1328" s="72">
        <f t="shared" si="102"/>
        <v>17787</v>
      </c>
      <c r="S1328" s="72">
        <f t="shared" si="103"/>
        <v>142296</v>
      </c>
      <c r="T1328" s="73">
        <v>0.18</v>
      </c>
      <c r="U1328" s="165" t="s">
        <v>290</v>
      </c>
      <c r="V1328" s="164">
        <f t="shared" si="104"/>
        <v>20988.66</v>
      </c>
    </row>
    <row r="1329" spans="1:23" s="74" customFormat="1" ht="15">
      <c r="B1329" s="169"/>
      <c r="C1329" s="62" t="s">
        <v>155</v>
      </c>
      <c r="D1329" s="62"/>
      <c r="E1329" s="85"/>
      <c r="F1329" s="62"/>
      <c r="G1329" s="62"/>
      <c r="H1329" s="62"/>
      <c r="I1329" s="62"/>
      <c r="J1329" s="66"/>
      <c r="K1329" s="67"/>
      <c r="L1329" s="68"/>
      <c r="M1329" s="69"/>
      <c r="N1329" s="70"/>
      <c r="O1329" s="71"/>
      <c r="P1329" s="72">
        <f t="shared" si="100"/>
        <v>0</v>
      </c>
      <c r="Q1329" s="72">
        <f t="shared" si="101"/>
        <v>0</v>
      </c>
      <c r="R1329" s="72">
        <f t="shared" si="102"/>
        <v>0</v>
      </c>
      <c r="S1329" s="72">
        <f t="shared" si="103"/>
        <v>0</v>
      </c>
      <c r="T1329" s="73">
        <v>0.18</v>
      </c>
      <c r="U1329" s="164"/>
      <c r="V1329" s="164">
        <f t="shared" si="104"/>
        <v>0</v>
      </c>
    </row>
    <row r="1330" spans="1:23" s="74" customFormat="1" ht="15">
      <c r="B1330" s="169"/>
      <c r="C1330" s="62" t="s">
        <v>777</v>
      </c>
      <c r="D1330" s="62"/>
      <c r="E1330" s="85"/>
      <c r="F1330" s="62"/>
      <c r="G1330" s="62"/>
      <c r="H1330" s="62"/>
      <c r="I1330" s="62"/>
      <c r="J1330" s="66"/>
      <c r="K1330" s="67"/>
      <c r="L1330" s="68"/>
      <c r="M1330" s="69"/>
      <c r="N1330" s="70"/>
      <c r="O1330" s="71"/>
      <c r="P1330" s="72">
        <f t="shared" si="100"/>
        <v>0</v>
      </c>
      <c r="Q1330" s="72">
        <f t="shared" si="101"/>
        <v>0</v>
      </c>
      <c r="R1330" s="72">
        <f t="shared" si="102"/>
        <v>0</v>
      </c>
      <c r="S1330" s="72">
        <f t="shared" si="103"/>
        <v>0</v>
      </c>
      <c r="T1330" s="73">
        <v>0.18</v>
      </c>
      <c r="U1330" s="165"/>
      <c r="V1330" s="164">
        <f t="shared" si="104"/>
        <v>0</v>
      </c>
    </row>
    <row r="1331" spans="1:23" s="258" customFormat="1" ht="114">
      <c r="A1331" s="280" t="s">
        <v>2154</v>
      </c>
      <c r="B1331" s="245" t="s">
        <v>1538</v>
      </c>
      <c r="C1331" s="246" t="s">
        <v>1305</v>
      </c>
      <c r="D1331" s="247" t="s">
        <v>1306</v>
      </c>
      <c r="E1331" s="259" t="s">
        <v>572</v>
      </c>
      <c r="F1331" s="247" t="s">
        <v>891</v>
      </c>
      <c r="G1331" s="247"/>
      <c r="H1331" s="247" t="s">
        <v>1912</v>
      </c>
      <c r="I1331" s="247" t="s">
        <v>1744</v>
      </c>
      <c r="J1331" s="260">
        <v>15741</v>
      </c>
      <c r="K1331" s="261"/>
      <c r="L1331" s="262"/>
      <c r="M1331" s="263">
        <v>20988</v>
      </c>
      <c r="N1331" s="264"/>
      <c r="O1331" s="265"/>
      <c r="P1331" s="252">
        <f t="shared" si="100"/>
        <v>15741</v>
      </c>
      <c r="Q1331" s="252">
        <f t="shared" si="101"/>
        <v>110187</v>
      </c>
      <c r="R1331" s="252">
        <f t="shared" si="102"/>
        <v>17787</v>
      </c>
      <c r="S1331" s="252">
        <f t="shared" si="103"/>
        <v>124509</v>
      </c>
      <c r="T1331" s="253">
        <v>0.18</v>
      </c>
      <c r="U1331" s="266" t="s">
        <v>290</v>
      </c>
      <c r="V1331" s="267">
        <f t="shared" si="104"/>
        <v>20988.66</v>
      </c>
    </row>
    <row r="1332" spans="1:23" s="74" customFormat="1" ht="42.75">
      <c r="B1332" s="169"/>
      <c r="C1332" s="62" t="s">
        <v>1442</v>
      </c>
      <c r="D1332" s="62"/>
      <c r="E1332" s="85"/>
      <c r="F1332" s="62"/>
      <c r="G1332" s="62"/>
      <c r="H1332" s="62"/>
      <c r="I1332" s="85"/>
      <c r="J1332" s="66"/>
      <c r="K1332" s="67"/>
      <c r="L1332" s="68"/>
      <c r="M1332" s="69"/>
      <c r="N1332" s="70"/>
      <c r="O1332" s="71"/>
      <c r="P1332" s="72">
        <f t="shared" si="100"/>
        <v>0</v>
      </c>
      <c r="Q1332" s="72">
        <f t="shared" si="101"/>
        <v>0</v>
      </c>
      <c r="R1332" s="72">
        <f t="shared" si="102"/>
        <v>0</v>
      </c>
      <c r="S1332" s="72">
        <f t="shared" si="103"/>
        <v>0</v>
      </c>
      <c r="T1332" s="73">
        <v>0.18</v>
      </c>
      <c r="U1332" s="164"/>
      <c r="V1332" s="164">
        <f t="shared" si="104"/>
        <v>0</v>
      </c>
    </row>
    <row r="1333" spans="1:23" s="74" customFormat="1" ht="15">
      <c r="B1333" s="169"/>
      <c r="C1333" s="85" t="s">
        <v>969</v>
      </c>
      <c r="D1333" s="85"/>
      <c r="E1333" s="85"/>
      <c r="F1333" s="62"/>
      <c r="G1333" s="62"/>
      <c r="H1333" s="62"/>
      <c r="I1333" s="62"/>
      <c r="J1333" s="66"/>
      <c r="K1333" s="67"/>
      <c r="L1333" s="68"/>
      <c r="M1333" s="69"/>
      <c r="N1333" s="70"/>
      <c r="O1333" s="71"/>
      <c r="P1333" s="72">
        <f t="shared" si="100"/>
        <v>0</v>
      </c>
      <c r="Q1333" s="72">
        <f t="shared" si="101"/>
        <v>0</v>
      </c>
      <c r="R1333" s="72">
        <f t="shared" si="102"/>
        <v>0</v>
      </c>
      <c r="S1333" s="72">
        <f t="shared" si="103"/>
        <v>0</v>
      </c>
      <c r="T1333" s="73">
        <v>0.18</v>
      </c>
      <c r="U1333" s="164"/>
      <c r="V1333" s="164">
        <f t="shared" si="104"/>
        <v>0</v>
      </c>
    </row>
    <row r="1334" spans="1:23" s="74" customFormat="1" ht="15">
      <c r="B1334" s="169"/>
      <c r="C1334" s="85" t="s">
        <v>649</v>
      </c>
      <c r="D1334" s="85"/>
      <c r="E1334" s="85"/>
      <c r="F1334" s="62"/>
      <c r="G1334" s="62"/>
      <c r="H1334" s="62"/>
      <c r="I1334" s="62"/>
      <c r="J1334" s="66"/>
      <c r="K1334" s="67"/>
      <c r="L1334" s="68"/>
      <c r="M1334" s="69"/>
      <c r="N1334" s="70"/>
      <c r="O1334" s="71"/>
      <c r="P1334" s="72">
        <f t="shared" si="100"/>
        <v>0</v>
      </c>
      <c r="Q1334" s="72">
        <f t="shared" si="101"/>
        <v>0</v>
      </c>
      <c r="R1334" s="72">
        <f t="shared" si="102"/>
        <v>0</v>
      </c>
      <c r="S1334" s="72">
        <f t="shared" si="103"/>
        <v>0</v>
      </c>
      <c r="T1334" s="73">
        <v>0.18</v>
      </c>
      <c r="U1334" s="164"/>
      <c r="V1334" s="164">
        <f t="shared" si="104"/>
        <v>0</v>
      </c>
    </row>
    <row r="1335" spans="1:23" s="74" customFormat="1" ht="28.5">
      <c r="B1335" s="169" t="s">
        <v>1605</v>
      </c>
      <c r="C1335" s="87" t="s">
        <v>418</v>
      </c>
      <c r="D1335" s="62" t="s">
        <v>685</v>
      </c>
      <c r="E1335" s="85" t="s">
        <v>573</v>
      </c>
      <c r="F1335" s="62" t="s">
        <v>891</v>
      </c>
      <c r="G1335" s="62"/>
      <c r="H1335" s="62" t="s">
        <v>1952</v>
      </c>
      <c r="I1335" s="62" t="s">
        <v>1706</v>
      </c>
      <c r="J1335" s="66">
        <v>237.8</v>
      </c>
      <c r="K1335" s="67"/>
      <c r="L1335" s="68"/>
      <c r="M1335" s="69">
        <v>290</v>
      </c>
      <c r="N1335" s="70"/>
      <c r="O1335" s="71"/>
      <c r="P1335" s="72">
        <f t="shared" si="100"/>
        <v>237.8</v>
      </c>
      <c r="Q1335" s="72">
        <f t="shared" si="101"/>
        <v>1902.4</v>
      </c>
      <c r="R1335" s="72">
        <f t="shared" si="102"/>
        <v>246</v>
      </c>
      <c r="S1335" s="72">
        <f t="shared" si="103"/>
        <v>1968</v>
      </c>
      <c r="T1335" s="73">
        <v>0.18</v>
      </c>
      <c r="U1335" s="164" t="s">
        <v>287</v>
      </c>
      <c r="V1335" s="164">
        <f t="shared" si="104"/>
        <v>290.27999999999997</v>
      </c>
    </row>
    <row r="1336" spans="1:23" s="74" customFormat="1" ht="28.5">
      <c r="B1336" s="169" t="s">
        <v>1606</v>
      </c>
      <c r="C1336" s="87" t="s">
        <v>106</v>
      </c>
      <c r="D1336" s="62" t="s">
        <v>107</v>
      </c>
      <c r="E1336" s="62" t="s">
        <v>2119</v>
      </c>
      <c r="F1336" s="62" t="s">
        <v>891</v>
      </c>
      <c r="G1336" s="62"/>
      <c r="H1336" s="62" t="s">
        <v>914</v>
      </c>
      <c r="I1336" s="62" t="s">
        <v>1704</v>
      </c>
      <c r="J1336" s="66"/>
      <c r="K1336" s="67">
        <v>8.8000000000000007</v>
      </c>
      <c r="L1336" s="68"/>
      <c r="M1336" s="69"/>
      <c r="N1336" s="70">
        <v>11</v>
      </c>
      <c r="O1336" s="71"/>
      <c r="P1336" s="72">
        <f t="shared" si="100"/>
        <v>598.40000000000009</v>
      </c>
      <c r="Q1336" s="72">
        <f t="shared" si="101"/>
        <v>2393.6000000000004</v>
      </c>
      <c r="R1336" s="72">
        <f t="shared" si="102"/>
        <v>634</v>
      </c>
      <c r="S1336" s="72">
        <f t="shared" si="103"/>
        <v>2536</v>
      </c>
      <c r="T1336" s="73">
        <v>0.18</v>
      </c>
      <c r="U1336" s="164" t="s">
        <v>286</v>
      </c>
      <c r="V1336" s="164">
        <f t="shared" si="104"/>
        <v>748.12</v>
      </c>
    </row>
    <row r="1337" spans="1:23" s="74" customFormat="1" ht="15">
      <c r="B1337" s="169" t="s">
        <v>1593</v>
      </c>
      <c r="C1337" s="87" t="s">
        <v>109</v>
      </c>
      <c r="D1337" s="62" t="s">
        <v>110</v>
      </c>
      <c r="E1337" s="85" t="s">
        <v>2119</v>
      </c>
      <c r="F1337" s="62" t="s">
        <v>891</v>
      </c>
      <c r="G1337" s="62"/>
      <c r="H1337" s="62" t="s">
        <v>1862</v>
      </c>
      <c r="I1337" s="62" t="s">
        <v>1704</v>
      </c>
      <c r="J1337" s="66"/>
      <c r="K1337" s="67">
        <v>22.8</v>
      </c>
      <c r="L1337" s="68"/>
      <c r="M1337" s="69"/>
      <c r="N1337" s="70">
        <v>28.5</v>
      </c>
      <c r="O1337" s="71"/>
      <c r="P1337" s="72">
        <f t="shared" si="100"/>
        <v>1550.4</v>
      </c>
      <c r="Q1337" s="72">
        <f t="shared" si="101"/>
        <v>1550.4</v>
      </c>
      <c r="R1337" s="72">
        <f t="shared" si="102"/>
        <v>1643</v>
      </c>
      <c r="S1337" s="72">
        <f t="shared" si="103"/>
        <v>1643</v>
      </c>
      <c r="T1337" s="73">
        <v>0.18</v>
      </c>
      <c r="U1337" s="164" t="s">
        <v>286</v>
      </c>
      <c r="V1337" s="164">
        <f t="shared" si="104"/>
        <v>1938.74</v>
      </c>
      <c r="W1337" s="74">
        <v>551</v>
      </c>
    </row>
    <row r="1338" spans="1:23" s="74" customFormat="1" ht="15">
      <c r="B1338" s="169"/>
      <c r="C1338" s="62" t="s">
        <v>917</v>
      </c>
      <c r="D1338" s="62"/>
      <c r="E1338" s="85"/>
      <c r="F1338" s="62"/>
      <c r="G1338" s="62"/>
      <c r="H1338" s="62"/>
      <c r="I1338" s="62"/>
      <c r="J1338" s="66"/>
      <c r="K1338" s="67"/>
      <c r="L1338" s="68"/>
      <c r="M1338" s="69"/>
      <c r="N1338" s="70"/>
      <c r="O1338" s="71"/>
      <c r="P1338" s="72">
        <f t="shared" si="100"/>
        <v>0</v>
      </c>
      <c r="Q1338" s="72">
        <f t="shared" si="101"/>
        <v>0</v>
      </c>
      <c r="R1338" s="72">
        <f t="shared" si="102"/>
        <v>0</v>
      </c>
      <c r="S1338" s="72">
        <f t="shared" si="103"/>
        <v>0</v>
      </c>
      <c r="T1338" s="73">
        <v>0.18</v>
      </c>
      <c r="U1338" s="164"/>
      <c r="V1338" s="164">
        <f t="shared" si="104"/>
        <v>0</v>
      </c>
    </row>
    <row r="1339" spans="1:23" s="74" customFormat="1" ht="15">
      <c r="B1339" s="169"/>
      <c r="C1339" s="62" t="s">
        <v>649</v>
      </c>
      <c r="D1339" s="62"/>
      <c r="E1339" s="85"/>
      <c r="F1339" s="62"/>
      <c r="G1339" s="62"/>
      <c r="H1339" s="62"/>
      <c r="I1339" s="62"/>
      <c r="J1339" s="66"/>
      <c r="K1339" s="67"/>
      <c r="L1339" s="68"/>
      <c r="M1339" s="69"/>
      <c r="N1339" s="70"/>
      <c r="O1339" s="71"/>
      <c r="P1339" s="72">
        <f t="shared" si="100"/>
        <v>0</v>
      </c>
      <c r="Q1339" s="72">
        <f t="shared" si="101"/>
        <v>0</v>
      </c>
      <c r="R1339" s="72">
        <f t="shared" si="102"/>
        <v>0</v>
      </c>
      <c r="S1339" s="72">
        <f t="shared" si="103"/>
        <v>0</v>
      </c>
      <c r="T1339" s="73">
        <v>0.18</v>
      </c>
      <c r="U1339" s="165"/>
      <c r="V1339" s="164">
        <f t="shared" si="104"/>
        <v>0</v>
      </c>
    </row>
    <row r="1340" spans="1:23" s="74" customFormat="1" ht="15">
      <c r="B1340" s="169" t="s">
        <v>1594</v>
      </c>
      <c r="C1340" s="87" t="s">
        <v>59</v>
      </c>
      <c r="D1340" s="62" t="s">
        <v>60</v>
      </c>
      <c r="E1340" s="62" t="s">
        <v>61</v>
      </c>
      <c r="F1340" s="62" t="s">
        <v>891</v>
      </c>
      <c r="G1340" s="62"/>
      <c r="H1340" s="62" t="s">
        <v>1901</v>
      </c>
      <c r="I1340" s="62" t="s">
        <v>1735</v>
      </c>
      <c r="J1340" s="66">
        <v>26.25</v>
      </c>
      <c r="K1340" s="67"/>
      <c r="L1340" s="68"/>
      <c r="M1340" s="69"/>
      <c r="N1340" s="70"/>
      <c r="O1340" s="71"/>
      <c r="P1340" s="72">
        <f t="shared" si="100"/>
        <v>26.25</v>
      </c>
      <c r="Q1340" s="72">
        <f t="shared" si="101"/>
        <v>52.5</v>
      </c>
      <c r="R1340" s="72">
        <f t="shared" si="102"/>
        <v>29</v>
      </c>
      <c r="S1340" s="72">
        <f t="shared" si="103"/>
        <v>58</v>
      </c>
      <c r="T1340" s="73">
        <v>0.18</v>
      </c>
      <c r="U1340" s="165" t="s">
        <v>288</v>
      </c>
      <c r="V1340" s="164">
        <f t="shared" si="104"/>
        <v>34.22</v>
      </c>
    </row>
    <row r="1341" spans="1:23" s="74" customFormat="1" ht="28.5">
      <c r="B1341" s="169" t="s">
        <v>1595</v>
      </c>
      <c r="C1341" s="87" t="s">
        <v>64</v>
      </c>
      <c r="D1341" s="62" t="s">
        <v>65</v>
      </c>
      <c r="E1341" s="62" t="s">
        <v>1808</v>
      </c>
      <c r="F1341" s="62" t="s">
        <v>1359</v>
      </c>
      <c r="G1341" s="62"/>
      <c r="H1341" s="62">
        <v>0.01</v>
      </c>
      <c r="I1341" s="85" t="s">
        <v>1808</v>
      </c>
      <c r="J1341" s="66">
        <v>43590.77</v>
      </c>
      <c r="K1341" s="67"/>
      <c r="L1341" s="68"/>
      <c r="M1341" s="69">
        <v>52519</v>
      </c>
      <c r="N1341" s="70"/>
      <c r="O1341" s="71"/>
      <c r="P1341" s="72">
        <f t="shared" si="100"/>
        <v>43590.77</v>
      </c>
      <c r="Q1341" s="72">
        <f t="shared" si="101"/>
        <v>435.90769999999998</v>
      </c>
      <c r="R1341" s="72">
        <f t="shared" si="102"/>
        <v>44508</v>
      </c>
      <c r="S1341" s="72">
        <f t="shared" si="103"/>
        <v>445.08</v>
      </c>
      <c r="T1341" s="73">
        <v>0.18</v>
      </c>
      <c r="U1341" s="165" t="s">
        <v>287</v>
      </c>
      <c r="V1341" s="164">
        <f t="shared" si="104"/>
        <v>52519.439999999995</v>
      </c>
    </row>
    <row r="1342" spans="1:23" s="74" customFormat="1" ht="30">
      <c r="B1342" s="168" t="s">
        <v>1520</v>
      </c>
      <c r="C1342" s="86" t="s">
        <v>67</v>
      </c>
      <c r="D1342" s="62" t="s">
        <v>68</v>
      </c>
      <c r="E1342" s="85" t="s">
        <v>1261</v>
      </c>
      <c r="F1342" s="85" t="s">
        <v>891</v>
      </c>
      <c r="G1342" s="85"/>
      <c r="H1342" s="85" t="s">
        <v>1901</v>
      </c>
      <c r="I1342" s="62" t="s">
        <v>907</v>
      </c>
      <c r="J1342" s="66">
        <f>M1342*0.743</f>
        <v>118.72396999999999</v>
      </c>
      <c r="K1342" s="67"/>
      <c r="L1342" s="68"/>
      <c r="M1342" s="69">
        <v>159.79</v>
      </c>
      <c r="N1342" s="70"/>
      <c r="O1342" s="71"/>
      <c r="P1342" s="72">
        <f t="shared" si="100"/>
        <v>118.72396999999999</v>
      </c>
      <c r="Q1342" s="72">
        <f t="shared" si="101"/>
        <v>237.44793999999999</v>
      </c>
      <c r="R1342" s="72">
        <f t="shared" si="102"/>
        <v>136</v>
      </c>
      <c r="S1342" s="72">
        <f t="shared" si="103"/>
        <v>272</v>
      </c>
      <c r="T1342" s="73">
        <v>0.18</v>
      </c>
      <c r="U1342" s="165" t="s">
        <v>289</v>
      </c>
      <c r="V1342" s="164">
        <f t="shared" si="104"/>
        <v>160.47999999999999</v>
      </c>
    </row>
    <row r="1343" spans="1:23" s="74" customFormat="1" ht="15">
      <c r="B1343" s="169" t="s">
        <v>1521</v>
      </c>
      <c r="C1343" s="87" t="s">
        <v>71</v>
      </c>
      <c r="D1343" s="62" t="s">
        <v>298</v>
      </c>
      <c r="E1343" s="85" t="s">
        <v>1261</v>
      </c>
      <c r="F1343" s="62" t="s">
        <v>891</v>
      </c>
      <c r="G1343" s="62"/>
      <c r="H1343" s="62" t="s">
        <v>1901</v>
      </c>
      <c r="I1343" s="62" t="s">
        <v>907</v>
      </c>
      <c r="J1343" s="66">
        <f>M1343*0.743</f>
        <v>65.094229999999996</v>
      </c>
      <c r="K1343" s="67"/>
      <c r="L1343" s="68"/>
      <c r="M1343" s="69">
        <v>87.61</v>
      </c>
      <c r="N1343" s="70"/>
      <c r="O1343" s="71"/>
      <c r="P1343" s="72">
        <f t="shared" si="100"/>
        <v>65.094229999999996</v>
      </c>
      <c r="Q1343" s="72">
        <f t="shared" si="101"/>
        <v>130.18845999999999</v>
      </c>
      <c r="R1343" s="72">
        <f t="shared" si="102"/>
        <v>75</v>
      </c>
      <c r="S1343" s="72">
        <f t="shared" si="103"/>
        <v>150</v>
      </c>
      <c r="T1343" s="73">
        <v>0.18</v>
      </c>
      <c r="U1343" s="165" t="s">
        <v>289</v>
      </c>
      <c r="V1343" s="164">
        <f t="shared" si="104"/>
        <v>88.5</v>
      </c>
    </row>
    <row r="1344" spans="1:23" s="74" customFormat="1" ht="15">
      <c r="B1344" s="169" t="s">
        <v>1522</v>
      </c>
      <c r="C1344" s="87" t="s">
        <v>73</v>
      </c>
      <c r="D1344" s="62" t="s">
        <v>1888</v>
      </c>
      <c r="E1344" s="85" t="s">
        <v>1261</v>
      </c>
      <c r="F1344" s="62" t="s">
        <v>1805</v>
      </c>
      <c r="G1344" s="62"/>
      <c r="H1344" s="62" t="s">
        <v>1997</v>
      </c>
      <c r="I1344" s="62" t="s">
        <v>907</v>
      </c>
      <c r="J1344" s="66">
        <f>M1344*0.743</f>
        <v>5.5130600000000003</v>
      </c>
      <c r="K1344" s="67"/>
      <c r="L1344" s="68"/>
      <c r="M1344" s="69">
        <v>7.42</v>
      </c>
      <c r="N1344" s="70"/>
      <c r="O1344" s="71"/>
      <c r="P1344" s="72">
        <f t="shared" si="100"/>
        <v>5.5130600000000003</v>
      </c>
      <c r="Q1344" s="72">
        <f t="shared" si="101"/>
        <v>55.130600000000001</v>
      </c>
      <c r="R1344" s="72">
        <f t="shared" si="102"/>
        <v>7</v>
      </c>
      <c r="S1344" s="72">
        <f t="shared" si="103"/>
        <v>70</v>
      </c>
      <c r="T1344" s="73">
        <v>0.18</v>
      </c>
      <c r="U1344" s="165" t="s">
        <v>289</v>
      </c>
      <c r="V1344" s="164">
        <f t="shared" si="104"/>
        <v>8.26</v>
      </c>
    </row>
    <row r="1345" spans="2:23" s="74" customFormat="1" ht="15">
      <c r="B1345" s="169" t="s">
        <v>1523</v>
      </c>
      <c r="C1345" s="87" t="s">
        <v>1348</v>
      </c>
      <c r="D1345" s="62" t="s">
        <v>1876</v>
      </c>
      <c r="E1345" s="85" t="s">
        <v>1261</v>
      </c>
      <c r="F1345" s="62" t="s">
        <v>891</v>
      </c>
      <c r="G1345" s="62"/>
      <c r="H1345" s="62" t="s">
        <v>1911</v>
      </c>
      <c r="I1345" s="62" t="s">
        <v>907</v>
      </c>
      <c r="J1345" s="66">
        <f>M1345*0.743</f>
        <v>1.6197400000000002</v>
      </c>
      <c r="K1345" s="67"/>
      <c r="L1345" s="68"/>
      <c r="M1345" s="69">
        <v>2.1800000000000002</v>
      </c>
      <c r="N1345" s="70"/>
      <c r="O1345" s="71"/>
      <c r="P1345" s="72">
        <f t="shared" si="100"/>
        <v>1.6197400000000002</v>
      </c>
      <c r="Q1345" s="72">
        <f t="shared" si="101"/>
        <v>32.394800000000004</v>
      </c>
      <c r="R1345" s="72">
        <f t="shared" si="102"/>
        <v>2</v>
      </c>
      <c r="S1345" s="72">
        <f t="shared" si="103"/>
        <v>40</v>
      </c>
      <c r="T1345" s="73">
        <v>0.18</v>
      </c>
      <c r="U1345" s="165" t="s">
        <v>289</v>
      </c>
      <c r="V1345" s="164">
        <f t="shared" si="104"/>
        <v>2.36</v>
      </c>
    </row>
    <row r="1346" spans="2:23" s="74" customFormat="1" ht="15">
      <c r="B1346" s="169"/>
      <c r="C1346" s="62" t="s">
        <v>1350</v>
      </c>
      <c r="D1346" s="62"/>
      <c r="E1346" s="85"/>
      <c r="F1346" s="62"/>
      <c r="G1346" s="62"/>
      <c r="H1346" s="62"/>
      <c r="I1346" s="62"/>
      <c r="J1346" s="66"/>
      <c r="K1346" s="67"/>
      <c r="L1346" s="68"/>
      <c r="M1346" s="69"/>
      <c r="N1346" s="70"/>
      <c r="O1346" s="71"/>
      <c r="P1346" s="72">
        <f t="shared" si="100"/>
        <v>0</v>
      </c>
      <c r="Q1346" s="72">
        <f t="shared" si="101"/>
        <v>0</v>
      </c>
      <c r="R1346" s="72">
        <f t="shared" si="102"/>
        <v>0</v>
      </c>
      <c r="S1346" s="72">
        <f t="shared" si="103"/>
        <v>0</v>
      </c>
      <c r="T1346" s="73">
        <v>0.18</v>
      </c>
      <c r="U1346" s="165"/>
      <c r="V1346" s="164">
        <f t="shared" si="104"/>
        <v>0</v>
      </c>
    </row>
    <row r="1347" spans="2:23" s="74" customFormat="1" ht="15">
      <c r="B1347" s="169"/>
      <c r="C1347" s="62" t="s">
        <v>649</v>
      </c>
      <c r="D1347" s="62"/>
      <c r="E1347" s="85"/>
      <c r="F1347" s="62"/>
      <c r="G1347" s="62"/>
      <c r="H1347" s="62"/>
      <c r="I1347" s="62"/>
      <c r="J1347" s="66"/>
      <c r="K1347" s="67"/>
      <c r="L1347" s="68"/>
      <c r="M1347" s="69"/>
      <c r="N1347" s="70"/>
      <c r="O1347" s="71"/>
      <c r="P1347" s="72">
        <f t="shared" si="100"/>
        <v>0</v>
      </c>
      <c r="Q1347" s="72">
        <f t="shared" si="101"/>
        <v>0</v>
      </c>
      <c r="R1347" s="72">
        <f t="shared" si="102"/>
        <v>0</v>
      </c>
      <c r="S1347" s="72">
        <f t="shared" si="103"/>
        <v>0</v>
      </c>
      <c r="T1347" s="73">
        <v>0.18</v>
      </c>
      <c r="U1347" s="164"/>
      <c r="V1347" s="164">
        <f t="shared" si="104"/>
        <v>0</v>
      </c>
    </row>
    <row r="1348" spans="2:23" s="74" customFormat="1" ht="28.5">
      <c r="B1348" s="169" t="s">
        <v>1524</v>
      </c>
      <c r="C1348" s="87" t="s">
        <v>84</v>
      </c>
      <c r="D1348" s="62" t="s">
        <v>424</v>
      </c>
      <c r="E1348" s="85" t="s">
        <v>573</v>
      </c>
      <c r="F1348" s="62" t="s">
        <v>891</v>
      </c>
      <c r="G1348" s="62"/>
      <c r="H1348" s="62" t="s">
        <v>1854</v>
      </c>
      <c r="I1348" s="62" t="s">
        <v>1706</v>
      </c>
      <c r="J1348" s="66">
        <v>237.8</v>
      </c>
      <c r="K1348" s="67"/>
      <c r="L1348" s="68"/>
      <c r="M1348" s="69">
        <v>290</v>
      </c>
      <c r="N1348" s="70"/>
      <c r="O1348" s="71"/>
      <c r="P1348" s="72">
        <f t="shared" si="100"/>
        <v>237.8</v>
      </c>
      <c r="Q1348" s="72">
        <f t="shared" si="101"/>
        <v>713.40000000000009</v>
      </c>
      <c r="R1348" s="72">
        <f t="shared" si="102"/>
        <v>246</v>
      </c>
      <c r="S1348" s="72">
        <f t="shared" si="103"/>
        <v>738</v>
      </c>
      <c r="T1348" s="73">
        <v>0.18</v>
      </c>
      <c r="U1348" s="164" t="s">
        <v>287</v>
      </c>
      <c r="V1348" s="164">
        <f t="shared" si="104"/>
        <v>290.27999999999997</v>
      </c>
    </row>
    <row r="1349" spans="2:23" s="74" customFormat="1" ht="15">
      <c r="B1349" s="169" t="s">
        <v>1527</v>
      </c>
      <c r="C1349" s="87" t="s">
        <v>85</v>
      </c>
      <c r="D1349" s="62" t="s">
        <v>86</v>
      </c>
      <c r="E1349" s="85" t="s">
        <v>87</v>
      </c>
      <c r="F1349" s="62" t="s">
        <v>891</v>
      </c>
      <c r="G1349" s="62"/>
      <c r="H1349" s="62" t="s">
        <v>1862</v>
      </c>
      <c r="I1349" s="62" t="s">
        <v>1735</v>
      </c>
      <c r="J1349" s="66">
        <v>375</v>
      </c>
      <c r="K1349" s="67"/>
      <c r="L1349" s="68"/>
      <c r="M1349" s="69"/>
      <c r="N1349" s="70"/>
      <c r="O1349" s="71"/>
      <c r="P1349" s="72">
        <f t="shared" ref="P1349:P1412" si="105">J1349+K1349*$K$2+L1349*$L$2</f>
        <v>375</v>
      </c>
      <c r="Q1349" s="72">
        <f t="shared" ref="Q1349:Q1412" si="106">P1349*H1349</f>
        <v>375</v>
      </c>
      <c r="R1349" s="72">
        <f t="shared" ref="R1349:R1412" si="107">IF((M1349+N1349+O1349)=0,ROUND((J1349+K1349*$K$2+L1349*$L$2)*$M$2/(1+T1349),0),ROUNDUP((M1349+N1349*$K$2+O1349*$L$2)/(1+T1349),0))</f>
        <v>413</v>
      </c>
      <c r="S1349" s="72">
        <f t="shared" ref="S1349:S1412" si="108">R1349*H1349</f>
        <v>413</v>
      </c>
      <c r="T1349" s="73">
        <v>0.18</v>
      </c>
      <c r="U1349" s="165" t="s">
        <v>288</v>
      </c>
      <c r="V1349" s="164">
        <f t="shared" si="104"/>
        <v>487.34</v>
      </c>
    </row>
    <row r="1350" spans="2:23" s="74" customFormat="1" ht="15">
      <c r="B1350" s="169" t="s">
        <v>1528</v>
      </c>
      <c r="C1350" s="87" t="s">
        <v>88</v>
      </c>
      <c r="D1350" s="62" t="s">
        <v>89</v>
      </c>
      <c r="E1350" s="85" t="s">
        <v>743</v>
      </c>
      <c r="F1350" s="62" t="s">
        <v>891</v>
      </c>
      <c r="G1350" s="62"/>
      <c r="H1350" s="62" t="s">
        <v>1862</v>
      </c>
      <c r="I1350" s="62" t="s">
        <v>1735</v>
      </c>
      <c r="J1350" s="66">
        <v>650</v>
      </c>
      <c r="K1350" s="67"/>
      <c r="L1350" s="68"/>
      <c r="M1350" s="69"/>
      <c r="N1350" s="70"/>
      <c r="O1350" s="71"/>
      <c r="P1350" s="72">
        <f t="shared" si="105"/>
        <v>650</v>
      </c>
      <c r="Q1350" s="72">
        <f t="shared" si="106"/>
        <v>650</v>
      </c>
      <c r="R1350" s="72">
        <f t="shared" si="107"/>
        <v>716</v>
      </c>
      <c r="S1350" s="72">
        <f t="shared" si="108"/>
        <v>716</v>
      </c>
      <c r="T1350" s="73">
        <v>0.18</v>
      </c>
      <c r="U1350" s="165" t="s">
        <v>288</v>
      </c>
      <c r="V1350" s="164">
        <f t="shared" si="104"/>
        <v>844.88</v>
      </c>
    </row>
    <row r="1351" spans="2:23" s="74" customFormat="1" ht="15">
      <c r="B1351" s="169"/>
      <c r="C1351" s="85" t="s">
        <v>152</v>
      </c>
      <c r="D1351" s="85"/>
      <c r="E1351" s="85"/>
      <c r="F1351" s="62"/>
      <c r="G1351" s="62"/>
      <c r="H1351" s="62"/>
      <c r="I1351" s="62"/>
      <c r="J1351" s="66"/>
      <c r="K1351" s="67"/>
      <c r="L1351" s="68"/>
      <c r="M1351" s="69"/>
      <c r="N1351" s="70"/>
      <c r="O1351" s="71"/>
      <c r="P1351" s="72">
        <f t="shared" si="105"/>
        <v>0</v>
      </c>
      <c r="Q1351" s="72">
        <f t="shared" si="106"/>
        <v>0</v>
      </c>
      <c r="R1351" s="72">
        <f t="shared" si="107"/>
        <v>0</v>
      </c>
      <c r="S1351" s="72">
        <f t="shared" si="108"/>
        <v>0</v>
      </c>
      <c r="T1351" s="73">
        <v>0.18</v>
      </c>
      <c r="U1351" s="164"/>
      <c r="V1351" s="164">
        <f t="shared" si="104"/>
        <v>0</v>
      </c>
    </row>
    <row r="1352" spans="2:23" s="74" customFormat="1" ht="15">
      <c r="B1352" s="169"/>
      <c r="C1352" s="85" t="s">
        <v>649</v>
      </c>
      <c r="D1352" s="85"/>
      <c r="E1352" s="85"/>
      <c r="F1352" s="62"/>
      <c r="G1352" s="62"/>
      <c r="H1352" s="62"/>
      <c r="I1352" s="62"/>
      <c r="J1352" s="66"/>
      <c r="K1352" s="67"/>
      <c r="L1352" s="68"/>
      <c r="M1352" s="69"/>
      <c r="N1352" s="70"/>
      <c r="O1352" s="71"/>
      <c r="P1352" s="72">
        <f t="shared" si="105"/>
        <v>0</v>
      </c>
      <c r="Q1352" s="72">
        <f t="shared" si="106"/>
        <v>0</v>
      </c>
      <c r="R1352" s="72">
        <f t="shared" si="107"/>
        <v>0</v>
      </c>
      <c r="S1352" s="72">
        <f t="shared" si="108"/>
        <v>0</v>
      </c>
      <c r="T1352" s="73">
        <v>0.18</v>
      </c>
      <c r="U1352" s="164"/>
      <c r="V1352" s="164">
        <f t="shared" si="104"/>
        <v>0</v>
      </c>
    </row>
    <row r="1353" spans="2:23" s="74" customFormat="1" ht="15">
      <c r="B1353" s="169" t="s">
        <v>1529</v>
      </c>
      <c r="C1353" s="86" t="s">
        <v>59</v>
      </c>
      <c r="D1353" s="85" t="s">
        <v>60</v>
      </c>
      <c r="E1353" s="85" t="s">
        <v>61</v>
      </c>
      <c r="F1353" s="62" t="s">
        <v>891</v>
      </c>
      <c r="G1353" s="62"/>
      <c r="H1353" s="62" t="s">
        <v>1862</v>
      </c>
      <c r="I1353" s="62" t="s">
        <v>1735</v>
      </c>
      <c r="J1353" s="66">
        <v>26.25</v>
      </c>
      <c r="K1353" s="67"/>
      <c r="L1353" s="68"/>
      <c r="M1353" s="69"/>
      <c r="N1353" s="70"/>
      <c r="O1353" s="71"/>
      <c r="P1353" s="72">
        <f t="shared" si="105"/>
        <v>26.25</v>
      </c>
      <c r="Q1353" s="72">
        <f t="shared" si="106"/>
        <v>26.25</v>
      </c>
      <c r="R1353" s="72">
        <f t="shared" si="107"/>
        <v>29</v>
      </c>
      <c r="S1353" s="72">
        <f t="shared" si="108"/>
        <v>29</v>
      </c>
      <c r="T1353" s="73">
        <v>0.18</v>
      </c>
      <c r="U1353" s="165" t="s">
        <v>288</v>
      </c>
      <c r="V1353" s="164">
        <f t="shared" ref="V1353:V1359" si="109">R1353*1.18</f>
        <v>34.22</v>
      </c>
    </row>
    <row r="1354" spans="2:23" s="74" customFormat="1" ht="28.5">
      <c r="B1354" s="169" t="s">
        <v>1530</v>
      </c>
      <c r="C1354" s="87" t="s">
        <v>64</v>
      </c>
      <c r="D1354" s="62" t="s">
        <v>65</v>
      </c>
      <c r="E1354" s="85" t="s">
        <v>1808</v>
      </c>
      <c r="F1354" s="62" t="s">
        <v>1359</v>
      </c>
      <c r="G1354" s="62"/>
      <c r="H1354" s="62">
        <v>5.0000000000000001E-3</v>
      </c>
      <c r="I1354" s="85" t="s">
        <v>1808</v>
      </c>
      <c r="J1354" s="66">
        <v>43590.77</v>
      </c>
      <c r="K1354" s="67"/>
      <c r="L1354" s="68"/>
      <c r="M1354" s="69">
        <v>52519</v>
      </c>
      <c r="N1354" s="70"/>
      <c r="O1354" s="71"/>
      <c r="P1354" s="72">
        <f t="shared" si="105"/>
        <v>43590.77</v>
      </c>
      <c r="Q1354" s="72">
        <f t="shared" si="106"/>
        <v>217.95384999999999</v>
      </c>
      <c r="R1354" s="72">
        <f t="shared" si="107"/>
        <v>44508</v>
      </c>
      <c r="S1354" s="72">
        <f t="shared" si="108"/>
        <v>222.54</v>
      </c>
      <c r="T1354" s="73">
        <v>0.18</v>
      </c>
      <c r="U1354" s="165" t="s">
        <v>287</v>
      </c>
      <c r="V1354" s="164">
        <f t="shared" si="109"/>
        <v>52519.439999999995</v>
      </c>
    </row>
    <row r="1355" spans="2:23" s="74" customFormat="1" ht="28.5">
      <c r="B1355" s="169" t="s">
        <v>1531</v>
      </c>
      <c r="C1355" s="87" t="s">
        <v>67</v>
      </c>
      <c r="D1355" s="62" t="s">
        <v>68</v>
      </c>
      <c r="E1355" s="85" t="s">
        <v>1261</v>
      </c>
      <c r="F1355" s="62" t="s">
        <v>891</v>
      </c>
      <c r="G1355" s="62"/>
      <c r="H1355" s="62" t="s">
        <v>1862</v>
      </c>
      <c r="I1355" s="62" t="s">
        <v>907</v>
      </c>
      <c r="J1355" s="66">
        <f>M1355*0.743</f>
        <v>118.72396999999999</v>
      </c>
      <c r="K1355" s="67"/>
      <c r="L1355" s="68"/>
      <c r="M1355" s="69">
        <v>159.79</v>
      </c>
      <c r="N1355" s="70"/>
      <c r="O1355" s="71"/>
      <c r="P1355" s="72">
        <f t="shared" si="105"/>
        <v>118.72396999999999</v>
      </c>
      <c r="Q1355" s="72">
        <f t="shared" si="106"/>
        <v>118.72396999999999</v>
      </c>
      <c r="R1355" s="72">
        <f t="shared" si="107"/>
        <v>136</v>
      </c>
      <c r="S1355" s="72">
        <f t="shared" si="108"/>
        <v>136</v>
      </c>
      <c r="T1355" s="73">
        <v>0.18</v>
      </c>
      <c r="U1355" s="165" t="s">
        <v>289</v>
      </c>
      <c r="V1355" s="164">
        <f t="shared" si="109"/>
        <v>160.47999999999999</v>
      </c>
    </row>
    <row r="1356" spans="2:23" s="74" customFormat="1" ht="15">
      <c r="B1356" s="169" t="s">
        <v>1532</v>
      </c>
      <c r="C1356" s="87" t="s">
        <v>71</v>
      </c>
      <c r="D1356" s="62" t="s">
        <v>298</v>
      </c>
      <c r="E1356" s="85" t="s">
        <v>1261</v>
      </c>
      <c r="F1356" s="62" t="s">
        <v>891</v>
      </c>
      <c r="G1356" s="62"/>
      <c r="H1356" s="62" t="s">
        <v>1862</v>
      </c>
      <c r="I1356" s="62" t="s">
        <v>907</v>
      </c>
      <c r="J1356" s="66">
        <f>M1356*0.743</f>
        <v>65.094229999999996</v>
      </c>
      <c r="K1356" s="67"/>
      <c r="L1356" s="68"/>
      <c r="M1356" s="69">
        <v>87.61</v>
      </c>
      <c r="N1356" s="70"/>
      <c r="O1356" s="71"/>
      <c r="P1356" s="72">
        <f t="shared" si="105"/>
        <v>65.094229999999996</v>
      </c>
      <c r="Q1356" s="72">
        <f t="shared" si="106"/>
        <v>65.094229999999996</v>
      </c>
      <c r="R1356" s="72">
        <f t="shared" si="107"/>
        <v>75</v>
      </c>
      <c r="S1356" s="72">
        <f t="shared" si="108"/>
        <v>75</v>
      </c>
      <c r="T1356" s="73">
        <v>0.18</v>
      </c>
      <c r="U1356" s="165" t="s">
        <v>289</v>
      </c>
      <c r="V1356" s="164">
        <f t="shared" si="109"/>
        <v>88.5</v>
      </c>
      <c r="W1356" s="74">
        <v>551</v>
      </c>
    </row>
    <row r="1357" spans="2:23" s="74" customFormat="1" ht="15">
      <c r="B1357" s="169" t="s">
        <v>1533</v>
      </c>
      <c r="C1357" s="87" t="s">
        <v>73</v>
      </c>
      <c r="D1357" s="62" t="s">
        <v>1888</v>
      </c>
      <c r="E1357" s="85" t="s">
        <v>1261</v>
      </c>
      <c r="F1357" s="62" t="s">
        <v>1805</v>
      </c>
      <c r="G1357" s="62"/>
      <c r="H1357" s="62" t="s">
        <v>1930</v>
      </c>
      <c r="I1357" s="62" t="s">
        <v>907</v>
      </c>
      <c r="J1357" s="66">
        <f>M1357*0.743</f>
        <v>5.5130600000000003</v>
      </c>
      <c r="K1357" s="67"/>
      <c r="L1357" s="68"/>
      <c r="M1357" s="69">
        <v>7.42</v>
      </c>
      <c r="N1357" s="70"/>
      <c r="O1357" s="71"/>
      <c r="P1357" s="72">
        <f t="shared" si="105"/>
        <v>5.5130600000000003</v>
      </c>
      <c r="Q1357" s="72">
        <f t="shared" si="106"/>
        <v>27.565300000000001</v>
      </c>
      <c r="R1357" s="72">
        <f t="shared" si="107"/>
        <v>7</v>
      </c>
      <c r="S1357" s="72">
        <f t="shared" si="108"/>
        <v>35</v>
      </c>
      <c r="T1357" s="73">
        <v>0.18</v>
      </c>
      <c r="U1357" s="165" t="s">
        <v>289</v>
      </c>
      <c r="V1357" s="164">
        <f t="shared" si="109"/>
        <v>8.26</v>
      </c>
    </row>
    <row r="1358" spans="2:23" s="74" customFormat="1" ht="15">
      <c r="B1358" s="169" t="s">
        <v>1534</v>
      </c>
      <c r="C1358" s="87" t="s">
        <v>1348</v>
      </c>
      <c r="D1358" s="62" t="s">
        <v>1876</v>
      </c>
      <c r="E1358" s="85" t="s">
        <v>1261</v>
      </c>
      <c r="F1358" s="62" t="s">
        <v>891</v>
      </c>
      <c r="G1358" s="62"/>
      <c r="H1358" s="62" t="s">
        <v>1997</v>
      </c>
      <c r="I1358" s="62" t="s">
        <v>907</v>
      </c>
      <c r="J1358" s="66">
        <f>M1358*0.743</f>
        <v>1.6197400000000002</v>
      </c>
      <c r="K1358" s="67"/>
      <c r="L1358" s="68"/>
      <c r="M1358" s="69">
        <v>2.1800000000000002</v>
      </c>
      <c r="N1358" s="70"/>
      <c r="O1358" s="71"/>
      <c r="P1358" s="72">
        <f t="shared" si="105"/>
        <v>1.6197400000000002</v>
      </c>
      <c r="Q1358" s="72">
        <f t="shared" si="106"/>
        <v>16.197400000000002</v>
      </c>
      <c r="R1358" s="72">
        <f t="shared" si="107"/>
        <v>2</v>
      </c>
      <c r="S1358" s="72">
        <f t="shared" si="108"/>
        <v>20</v>
      </c>
      <c r="T1358" s="73">
        <v>0.18</v>
      </c>
      <c r="U1358" s="165" t="s">
        <v>289</v>
      </c>
      <c r="V1358" s="164">
        <f t="shared" si="109"/>
        <v>2.36</v>
      </c>
    </row>
    <row r="1359" spans="2:23" s="74" customFormat="1" ht="42.75">
      <c r="B1359" s="169"/>
      <c r="C1359" s="62" t="s">
        <v>1443</v>
      </c>
      <c r="D1359" s="62"/>
      <c r="E1359" s="85"/>
      <c r="F1359" s="62"/>
      <c r="G1359" s="62"/>
      <c r="H1359" s="62"/>
      <c r="I1359" s="62"/>
      <c r="J1359" s="66"/>
      <c r="K1359" s="67"/>
      <c r="L1359" s="68"/>
      <c r="M1359" s="69"/>
      <c r="N1359" s="70"/>
      <c r="O1359" s="71"/>
      <c r="P1359" s="72">
        <f t="shared" si="105"/>
        <v>0</v>
      </c>
      <c r="Q1359" s="72">
        <f t="shared" si="106"/>
        <v>0</v>
      </c>
      <c r="R1359" s="72">
        <f t="shared" si="107"/>
        <v>0</v>
      </c>
      <c r="S1359" s="72">
        <f t="shared" si="108"/>
        <v>0</v>
      </c>
      <c r="T1359" s="73">
        <v>0.18</v>
      </c>
      <c r="U1359" s="165"/>
      <c r="V1359" s="164">
        <f t="shared" si="109"/>
        <v>0</v>
      </c>
    </row>
    <row r="1360" spans="2:23" s="74" customFormat="1" ht="15">
      <c r="B1360" s="169"/>
      <c r="C1360" s="62" t="s">
        <v>155</v>
      </c>
      <c r="D1360" s="62"/>
      <c r="E1360" s="62"/>
      <c r="F1360" s="62"/>
      <c r="G1360" s="62"/>
      <c r="H1360" s="62"/>
      <c r="I1360" s="62"/>
      <c r="J1360" s="66"/>
      <c r="K1360" s="67"/>
      <c r="L1360" s="68"/>
      <c r="M1360" s="69"/>
      <c r="N1360" s="70"/>
      <c r="O1360" s="71"/>
      <c r="P1360" s="72">
        <f t="shared" si="105"/>
        <v>0</v>
      </c>
      <c r="Q1360" s="72">
        <f t="shared" si="106"/>
        <v>0</v>
      </c>
      <c r="R1360" s="72">
        <f t="shared" si="107"/>
        <v>0</v>
      </c>
      <c r="S1360" s="72">
        <f t="shared" si="108"/>
        <v>0</v>
      </c>
      <c r="T1360" s="73">
        <v>0.18</v>
      </c>
      <c r="U1360" s="164"/>
      <c r="V1360" s="164">
        <f t="shared" ref="V1360:V1376" si="110">R1360*1.18</f>
        <v>0</v>
      </c>
    </row>
    <row r="1361" spans="1:23" s="74" customFormat="1" ht="15">
      <c r="B1361" s="169"/>
      <c r="C1361" s="62" t="s">
        <v>777</v>
      </c>
      <c r="D1361" s="62"/>
      <c r="E1361" s="62"/>
      <c r="F1361" s="62"/>
      <c r="G1361" s="62"/>
      <c r="H1361" s="62"/>
      <c r="I1361" s="62"/>
      <c r="J1361" s="66"/>
      <c r="K1361" s="67"/>
      <c r="L1361" s="68"/>
      <c r="M1361" s="69"/>
      <c r="N1361" s="70"/>
      <c r="O1361" s="71"/>
      <c r="P1361" s="72">
        <f t="shared" si="105"/>
        <v>0</v>
      </c>
      <c r="Q1361" s="72">
        <f t="shared" si="106"/>
        <v>0</v>
      </c>
      <c r="R1361" s="72">
        <f t="shared" si="107"/>
        <v>0</v>
      </c>
      <c r="S1361" s="72">
        <f t="shared" si="108"/>
        <v>0</v>
      </c>
      <c r="T1361" s="73">
        <v>0.18</v>
      </c>
      <c r="U1361" s="164"/>
      <c r="V1361" s="164">
        <f t="shared" si="110"/>
        <v>0</v>
      </c>
    </row>
    <row r="1362" spans="1:23" s="258" customFormat="1" ht="114">
      <c r="A1362" s="281" t="s">
        <v>2154</v>
      </c>
      <c r="B1362" s="245" t="s">
        <v>1627</v>
      </c>
      <c r="C1362" s="246" t="s">
        <v>1305</v>
      </c>
      <c r="D1362" s="247" t="s">
        <v>1306</v>
      </c>
      <c r="E1362" s="247" t="s">
        <v>572</v>
      </c>
      <c r="F1362" s="247" t="s">
        <v>891</v>
      </c>
      <c r="G1362" s="247"/>
      <c r="H1362" s="247" t="s">
        <v>1952</v>
      </c>
      <c r="I1362" s="247" t="s">
        <v>1744</v>
      </c>
      <c r="J1362" s="260">
        <v>15741</v>
      </c>
      <c r="K1362" s="261"/>
      <c r="L1362" s="262"/>
      <c r="M1362" s="263">
        <v>20988</v>
      </c>
      <c r="N1362" s="264"/>
      <c r="O1362" s="265"/>
      <c r="P1362" s="252">
        <f t="shared" si="105"/>
        <v>15741</v>
      </c>
      <c r="Q1362" s="252">
        <f t="shared" si="106"/>
        <v>125928</v>
      </c>
      <c r="R1362" s="252">
        <f t="shared" si="107"/>
        <v>17787</v>
      </c>
      <c r="S1362" s="252">
        <f t="shared" si="108"/>
        <v>142296</v>
      </c>
      <c r="T1362" s="253">
        <v>0.18</v>
      </c>
      <c r="U1362" s="266" t="s">
        <v>290</v>
      </c>
      <c r="V1362" s="267">
        <f t="shared" si="110"/>
        <v>20988.66</v>
      </c>
    </row>
    <row r="1363" spans="1:23" s="258" customFormat="1" ht="25.5">
      <c r="A1363" s="281" t="s">
        <v>2154</v>
      </c>
      <c r="B1363" s="245" t="s">
        <v>1628</v>
      </c>
      <c r="C1363" s="246" t="s">
        <v>1319</v>
      </c>
      <c r="D1363" s="247" t="s">
        <v>1320</v>
      </c>
      <c r="E1363" s="259" t="s">
        <v>1321</v>
      </c>
      <c r="F1363" s="247" t="s">
        <v>891</v>
      </c>
      <c r="G1363" s="247"/>
      <c r="H1363" s="247" t="s">
        <v>1862</v>
      </c>
      <c r="I1363" s="247" t="s">
        <v>1744</v>
      </c>
      <c r="J1363" s="260">
        <v>574</v>
      </c>
      <c r="K1363" s="261"/>
      <c r="L1363" s="262"/>
      <c r="M1363" s="263">
        <v>679</v>
      </c>
      <c r="N1363" s="264"/>
      <c r="O1363" s="265"/>
      <c r="P1363" s="252">
        <f t="shared" si="105"/>
        <v>574</v>
      </c>
      <c r="Q1363" s="252">
        <f t="shared" si="106"/>
        <v>574</v>
      </c>
      <c r="R1363" s="252">
        <f t="shared" si="107"/>
        <v>576</v>
      </c>
      <c r="S1363" s="252">
        <f t="shared" si="108"/>
        <v>576</v>
      </c>
      <c r="T1363" s="253">
        <v>0.18</v>
      </c>
      <c r="U1363" s="266" t="s">
        <v>289</v>
      </c>
      <c r="V1363" s="267">
        <f t="shared" si="110"/>
        <v>679.68</v>
      </c>
    </row>
    <row r="1364" spans="1:23" s="258" customFormat="1" ht="30">
      <c r="A1364" s="281" t="s">
        <v>2154</v>
      </c>
      <c r="B1364" s="245" t="s">
        <v>1629</v>
      </c>
      <c r="C1364" s="246" t="s">
        <v>1323</v>
      </c>
      <c r="D1364" s="247" t="s">
        <v>1324</v>
      </c>
      <c r="E1364" s="259" t="s">
        <v>1325</v>
      </c>
      <c r="F1364" s="247" t="s">
        <v>891</v>
      </c>
      <c r="G1364" s="247"/>
      <c r="H1364" s="247" t="s">
        <v>1862</v>
      </c>
      <c r="I1364" s="247" t="s">
        <v>2142</v>
      </c>
      <c r="J1364" s="260">
        <v>852</v>
      </c>
      <c r="K1364" s="261"/>
      <c r="L1364" s="262"/>
      <c r="M1364" s="263">
        <v>852</v>
      </c>
      <c r="N1364" s="264"/>
      <c r="O1364" s="265"/>
      <c r="P1364" s="252">
        <f t="shared" si="105"/>
        <v>852</v>
      </c>
      <c r="Q1364" s="252">
        <f t="shared" si="106"/>
        <v>852</v>
      </c>
      <c r="R1364" s="252">
        <f t="shared" si="107"/>
        <v>723</v>
      </c>
      <c r="S1364" s="252">
        <f t="shared" si="108"/>
        <v>723</v>
      </c>
      <c r="T1364" s="253">
        <v>0.18</v>
      </c>
      <c r="U1364" s="266" t="s">
        <v>287</v>
      </c>
      <c r="V1364" s="267">
        <f t="shared" si="110"/>
        <v>853.14</v>
      </c>
    </row>
    <row r="1365" spans="1:23" s="74" customFormat="1" ht="15">
      <c r="B1365" s="169"/>
      <c r="C1365" s="62" t="s">
        <v>162</v>
      </c>
      <c r="D1365" s="62"/>
      <c r="E1365" s="85"/>
      <c r="F1365" s="62"/>
      <c r="G1365" s="62"/>
      <c r="H1365" s="62"/>
      <c r="I1365" s="62"/>
      <c r="J1365" s="66"/>
      <c r="K1365" s="67"/>
      <c r="L1365" s="68"/>
      <c r="M1365" s="69"/>
      <c r="N1365" s="70"/>
      <c r="O1365" s="71"/>
      <c r="P1365" s="72">
        <f t="shared" si="105"/>
        <v>0</v>
      </c>
      <c r="Q1365" s="72">
        <f t="shared" si="106"/>
        <v>0</v>
      </c>
      <c r="R1365" s="72">
        <f t="shared" si="107"/>
        <v>0</v>
      </c>
      <c r="S1365" s="72">
        <f t="shared" si="108"/>
        <v>0</v>
      </c>
      <c r="T1365" s="73">
        <v>0.18</v>
      </c>
      <c r="U1365" s="165"/>
      <c r="V1365" s="164">
        <f t="shared" si="110"/>
        <v>0</v>
      </c>
    </row>
    <row r="1366" spans="1:23" s="74" customFormat="1" ht="15">
      <c r="B1366" s="169"/>
      <c r="C1366" s="62" t="s">
        <v>777</v>
      </c>
      <c r="D1366" s="62"/>
      <c r="E1366" s="85"/>
      <c r="F1366" s="62"/>
      <c r="G1366" s="62"/>
      <c r="H1366" s="62"/>
      <c r="I1366" s="62"/>
      <c r="J1366" s="66"/>
      <c r="K1366" s="67"/>
      <c r="L1366" s="68"/>
      <c r="M1366" s="69"/>
      <c r="N1366" s="70"/>
      <c r="O1366" s="71"/>
      <c r="P1366" s="72">
        <f t="shared" si="105"/>
        <v>0</v>
      </c>
      <c r="Q1366" s="72">
        <f t="shared" si="106"/>
        <v>0</v>
      </c>
      <c r="R1366" s="72">
        <f t="shared" si="107"/>
        <v>0</v>
      </c>
      <c r="S1366" s="72">
        <f t="shared" si="108"/>
        <v>0</v>
      </c>
      <c r="T1366" s="73">
        <v>0.18</v>
      </c>
      <c r="U1366" s="164"/>
      <c r="V1366" s="164">
        <f t="shared" si="110"/>
        <v>0</v>
      </c>
    </row>
    <row r="1367" spans="1:23" s="74" customFormat="1" ht="114">
      <c r="B1367" s="169" t="s">
        <v>1630</v>
      </c>
      <c r="C1367" s="87" t="s">
        <v>1305</v>
      </c>
      <c r="D1367" s="62" t="s">
        <v>1306</v>
      </c>
      <c r="E1367" s="85" t="s">
        <v>572</v>
      </c>
      <c r="F1367" s="62" t="s">
        <v>891</v>
      </c>
      <c r="G1367" s="62"/>
      <c r="H1367" s="62" t="s">
        <v>1997</v>
      </c>
      <c r="I1367" s="62" t="s">
        <v>1744</v>
      </c>
      <c r="J1367" s="66">
        <v>15741</v>
      </c>
      <c r="K1367" s="67"/>
      <c r="L1367" s="68"/>
      <c r="M1367" s="69">
        <v>20988</v>
      </c>
      <c r="N1367" s="70"/>
      <c r="O1367" s="71"/>
      <c r="P1367" s="72">
        <f t="shared" si="105"/>
        <v>15741</v>
      </c>
      <c r="Q1367" s="72">
        <f t="shared" si="106"/>
        <v>157410</v>
      </c>
      <c r="R1367" s="72">
        <f t="shared" si="107"/>
        <v>17787</v>
      </c>
      <c r="S1367" s="72">
        <f t="shared" si="108"/>
        <v>177870</v>
      </c>
      <c r="T1367" s="73">
        <v>0.18</v>
      </c>
      <c r="U1367" s="165" t="s">
        <v>290</v>
      </c>
      <c r="V1367" s="164">
        <f t="shared" si="110"/>
        <v>20988.66</v>
      </c>
    </row>
    <row r="1368" spans="1:23" s="74" customFormat="1" ht="15">
      <c r="B1368" s="169"/>
      <c r="C1368" s="62" t="s">
        <v>164</v>
      </c>
      <c r="D1368" s="62"/>
      <c r="E1368" s="85"/>
      <c r="F1368" s="62"/>
      <c r="G1368" s="62"/>
      <c r="H1368" s="62"/>
      <c r="I1368" s="62"/>
      <c r="J1368" s="66"/>
      <c r="K1368" s="67"/>
      <c r="L1368" s="68"/>
      <c r="M1368" s="69"/>
      <c r="N1368" s="70"/>
      <c r="O1368" s="71"/>
      <c r="P1368" s="72">
        <f t="shared" si="105"/>
        <v>0</v>
      </c>
      <c r="Q1368" s="72">
        <f t="shared" si="106"/>
        <v>0</v>
      </c>
      <c r="R1368" s="72">
        <f t="shared" si="107"/>
        <v>0</v>
      </c>
      <c r="S1368" s="72">
        <f t="shared" si="108"/>
        <v>0</v>
      </c>
      <c r="T1368" s="73">
        <v>0.18</v>
      </c>
      <c r="U1368" s="165"/>
      <c r="V1368" s="164">
        <f t="shared" si="110"/>
        <v>0</v>
      </c>
    </row>
    <row r="1369" spans="1:23" s="74" customFormat="1" ht="15">
      <c r="B1369" s="169"/>
      <c r="C1369" s="62" t="s">
        <v>777</v>
      </c>
      <c r="D1369" s="62"/>
      <c r="E1369" s="85"/>
      <c r="F1369" s="62"/>
      <c r="G1369" s="62"/>
      <c r="H1369" s="62"/>
      <c r="I1369" s="62"/>
      <c r="J1369" s="66"/>
      <c r="K1369" s="67"/>
      <c r="L1369" s="68"/>
      <c r="M1369" s="69"/>
      <c r="N1369" s="70"/>
      <c r="O1369" s="71"/>
      <c r="P1369" s="72">
        <f t="shared" si="105"/>
        <v>0</v>
      </c>
      <c r="Q1369" s="72">
        <f t="shared" si="106"/>
        <v>0</v>
      </c>
      <c r="R1369" s="72">
        <f t="shared" si="107"/>
        <v>0</v>
      </c>
      <c r="S1369" s="72">
        <f t="shared" si="108"/>
        <v>0</v>
      </c>
      <c r="T1369" s="73">
        <v>0.18</v>
      </c>
      <c r="U1369" s="164"/>
      <c r="V1369" s="164">
        <f t="shared" si="110"/>
        <v>0</v>
      </c>
    </row>
    <row r="1370" spans="1:23" s="74" customFormat="1" ht="135">
      <c r="B1370" s="169" t="s">
        <v>1631</v>
      </c>
      <c r="C1370" s="86" t="s">
        <v>1305</v>
      </c>
      <c r="D1370" s="85" t="s">
        <v>1306</v>
      </c>
      <c r="E1370" s="85" t="s">
        <v>572</v>
      </c>
      <c r="F1370" s="62" t="s">
        <v>891</v>
      </c>
      <c r="G1370" s="62"/>
      <c r="H1370" s="62" t="s">
        <v>1997</v>
      </c>
      <c r="I1370" s="62" t="s">
        <v>1744</v>
      </c>
      <c r="J1370" s="66">
        <v>15741</v>
      </c>
      <c r="K1370" s="67"/>
      <c r="L1370" s="68"/>
      <c r="M1370" s="69">
        <v>20988</v>
      </c>
      <c r="N1370" s="70"/>
      <c r="O1370" s="71"/>
      <c r="P1370" s="72">
        <f t="shared" si="105"/>
        <v>15741</v>
      </c>
      <c r="Q1370" s="72">
        <f t="shared" si="106"/>
        <v>157410</v>
      </c>
      <c r="R1370" s="72">
        <f t="shared" si="107"/>
        <v>17787</v>
      </c>
      <c r="S1370" s="72">
        <f t="shared" si="108"/>
        <v>177870</v>
      </c>
      <c r="T1370" s="73">
        <v>0.18</v>
      </c>
      <c r="U1370" s="165" t="s">
        <v>290</v>
      </c>
      <c r="V1370" s="164">
        <f t="shared" si="110"/>
        <v>20988.66</v>
      </c>
    </row>
    <row r="1371" spans="1:23" s="74" customFormat="1" ht="15">
      <c r="B1371" s="169" t="s">
        <v>1632</v>
      </c>
      <c r="C1371" s="85" t="s">
        <v>1328</v>
      </c>
      <c r="D1371" s="85"/>
      <c r="E1371" s="85"/>
      <c r="F1371" s="62" t="s">
        <v>916</v>
      </c>
      <c r="G1371" s="62"/>
      <c r="H1371" s="62" t="s">
        <v>1862</v>
      </c>
      <c r="I1371" s="62"/>
      <c r="J1371" s="66"/>
      <c r="K1371" s="67"/>
      <c r="L1371" s="68"/>
      <c r="M1371" s="69"/>
      <c r="N1371" s="70"/>
      <c r="O1371" s="71"/>
      <c r="P1371" s="72">
        <f t="shared" si="105"/>
        <v>0</v>
      </c>
      <c r="Q1371" s="72">
        <f t="shared" si="106"/>
        <v>0</v>
      </c>
      <c r="R1371" s="72">
        <f t="shared" si="107"/>
        <v>0</v>
      </c>
      <c r="S1371" s="72">
        <f t="shared" si="108"/>
        <v>0</v>
      </c>
      <c r="T1371" s="73">
        <v>0.18</v>
      </c>
      <c r="U1371" s="164"/>
      <c r="V1371" s="164">
        <f t="shared" si="110"/>
        <v>0</v>
      </c>
    </row>
    <row r="1372" spans="1:23" s="74" customFormat="1" ht="85.5">
      <c r="B1372" s="169" t="s">
        <v>1633</v>
      </c>
      <c r="C1372" s="87" t="s">
        <v>27</v>
      </c>
      <c r="D1372" s="62" t="s">
        <v>28</v>
      </c>
      <c r="E1372" s="85" t="s">
        <v>1332</v>
      </c>
      <c r="F1372" s="62" t="s">
        <v>891</v>
      </c>
      <c r="G1372" s="62"/>
      <c r="H1372" s="62" t="s">
        <v>1862</v>
      </c>
      <c r="I1372" s="62" t="s">
        <v>1332</v>
      </c>
      <c r="J1372" s="66">
        <v>91700</v>
      </c>
      <c r="K1372" s="67"/>
      <c r="L1372" s="68"/>
      <c r="M1372" s="69">
        <v>107893</v>
      </c>
      <c r="N1372" s="70"/>
      <c r="O1372" s="71"/>
      <c r="P1372" s="72">
        <f t="shared" si="105"/>
        <v>91700</v>
      </c>
      <c r="Q1372" s="72">
        <f t="shared" si="106"/>
        <v>91700</v>
      </c>
      <c r="R1372" s="72">
        <f t="shared" si="107"/>
        <v>91435</v>
      </c>
      <c r="S1372" s="72">
        <f t="shared" si="108"/>
        <v>91435</v>
      </c>
      <c r="T1372" s="73">
        <v>0.18</v>
      </c>
      <c r="U1372" s="164" t="s">
        <v>287</v>
      </c>
      <c r="V1372" s="164">
        <f t="shared" si="110"/>
        <v>107893.29999999999</v>
      </c>
    </row>
    <row r="1373" spans="1:23" s="74" customFormat="1" ht="28.5">
      <c r="B1373" s="169" t="s">
        <v>1634</v>
      </c>
      <c r="C1373" s="87" t="s">
        <v>1192</v>
      </c>
      <c r="D1373" s="62" t="s">
        <v>1193</v>
      </c>
      <c r="E1373" s="62" t="s">
        <v>778</v>
      </c>
      <c r="F1373" s="62" t="s">
        <v>891</v>
      </c>
      <c r="G1373" s="62"/>
      <c r="H1373" s="62" t="s">
        <v>1862</v>
      </c>
      <c r="I1373" s="62" t="s">
        <v>778</v>
      </c>
      <c r="J1373" s="66">
        <v>1120</v>
      </c>
      <c r="K1373" s="67"/>
      <c r="L1373" s="68"/>
      <c r="M1373" s="69">
        <v>1600</v>
      </c>
      <c r="N1373" s="70"/>
      <c r="O1373" s="71"/>
      <c r="P1373" s="72">
        <f t="shared" si="105"/>
        <v>1120</v>
      </c>
      <c r="Q1373" s="72">
        <f t="shared" si="106"/>
        <v>1120</v>
      </c>
      <c r="R1373" s="72">
        <f t="shared" si="107"/>
        <v>1600</v>
      </c>
      <c r="S1373" s="72">
        <f t="shared" si="108"/>
        <v>1600</v>
      </c>
      <c r="T1373" s="73">
        <v>0</v>
      </c>
      <c r="U1373" s="164" t="s">
        <v>288</v>
      </c>
      <c r="V1373" s="164">
        <f t="shared" si="110"/>
        <v>1888</v>
      </c>
    </row>
    <row r="1374" spans="1:23" s="74" customFormat="1" ht="42.75">
      <c r="B1374" s="169" t="s">
        <v>1635</v>
      </c>
      <c r="C1374" s="87" t="s">
        <v>1337</v>
      </c>
      <c r="D1374" s="62" t="s">
        <v>1338</v>
      </c>
      <c r="E1374" s="85" t="s">
        <v>778</v>
      </c>
      <c r="F1374" s="62" t="s">
        <v>891</v>
      </c>
      <c r="G1374" s="62"/>
      <c r="H1374" s="62" t="s">
        <v>1862</v>
      </c>
      <c r="I1374" s="62" t="s">
        <v>778</v>
      </c>
      <c r="J1374" s="66">
        <v>14210</v>
      </c>
      <c r="K1374" s="67"/>
      <c r="L1374" s="68"/>
      <c r="M1374" s="69">
        <v>20300</v>
      </c>
      <c r="N1374" s="70"/>
      <c r="O1374" s="71"/>
      <c r="P1374" s="72">
        <f t="shared" si="105"/>
        <v>14210</v>
      </c>
      <c r="Q1374" s="72">
        <f t="shared" si="106"/>
        <v>14210</v>
      </c>
      <c r="R1374" s="72">
        <f t="shared" si="107"/>
        <v>20300</v>
      </c>
      <c r="S1374" s="72">
        <f t="shared" si="108"/>
        <v>20300</v>
      </c>
      <c r="T1374" s="73">
        <v>0</v>
      </c>
      <c r="U1374" s="164" t="s">
        <v>288</v>
      </c>
      <c r="V1374" s="164">
        <f t="shared" si="110"/>
        <v>23954</v>
      </c>
      <c r="W1374" s="74">
        <v>551</v>
      </c>
    </row>
    <row r="1375" spans="1:23" s="74" customFormat="1" ht="42.75">
      <c r="B1375" s="169" t="s">
        <v>1636</v>
      </c>
      <c r="C1375" s="87" t="s">
        <v>32</v>
      </c>
      <c r="D1375" s="62" t="s">
        <v>33</v>
      </c>
      <c r="E1375" s="85" t="s">
        <v>34</v>
      </c>
      <c r="F1375" s="62" t="s">
        <v>891</v>
      </c>
      <c r="G1375" s="62"/>
      <c r="H1375" s="62" t="s">
        <v>1901</v>
      </c>
      <c r="I1375" s="85" t="s">
        <v>1744</v>
      </c>
      <c r="J1375" s="66">
        <v>7837</v>
      </c>
      <c r="K1375" s="67"/>
      <c r="L1375" s="68"/>
      <c r="M1375" s="69">
        <v>8710</v>
      </c>
      <c r="N1375" s="70"/>
      <c r="O1375" s="71"/>
      <c r="P1375" s="72">
        <f t="shared" si="105"/>
        <v>7837</v>
      </c>
      <c r="Q1375" s="72">
        <f t="shared" si="106"/>
        <v>15674</v>
      </c>
      <c r="R1375" s="72">
        <f t="shared" si="107"/>
        <v>7382</v>
      </c>
      <c r="S1375" s="72">
        <f t="shared" si="108"/>
        <v>14764</v>
      </c>
      <c r="T1375" s="73">
        <v>0.18</v>
      </c>
      <c r="U1375" s="164" t="s">
        <v>289</v>
      </c>
      <c r="V1375" s="164">
        <f t="shared" si="110"/>
        <v>8710.76</v>
      </c>
    </row>
    <row r="1376" spans="1:23" s="74" customFormat="1" ht="15">
      <c r="B1376" s="169" t="s">
        <v>1637</v>
      </c>
      <c r="C1376" s="87" t="s">
        <v>1166</v>
      </c>
      <c r="D1376" s="62" t="s">
        <v>36</v>
      </c>
      <c r="E1376" s="85" t="s">
        <v>583</v>
      </c>
      <c r="F1376" s="62" t="s">
        <v>891</v>
      </c>
      <c r="G1376" s="62"/>
      <c r="H1376" s="62" t="s">
        <v>1862</v>
      </c>
      <c r="I1376" s="85" t="s">
        <v>583</v>
      </c>
      <c r="J1376" s="66"/>
      <c r="K1376" s="67">
        <f>N1376*0.8</f>
        <v>432</v>
      </c>
      <c r="L1376" s="68"/>
      <c r="M1376" s="69"/>
      <c r="N1376" s="70">
        <v>540</v>
      </c>
      <c r="O1376" s="71"/>
      <c r="P1376" s="72">
        <f t="shared" si="105"/>
        <v>29376</v>
      </c>
      <c r="Q1376" s="72">
        <f t="shared" si="106"/>
        <v>29376</v>
      </c>
      <c r="R1376" s="72">
        <f t="shared" si="107"/>
        <v>31119</v>
      </c>
      <c r="S1376" s="72">
        <f t="shared" si="108"/>
        <v>31119</v>
      </c>
      <c r="T1376" s="73">
        <v>0.18</v>
      </c>
      <c r="U1376" s="74" t="s">
        <v>286</v>
      </c>
      <c r="V1376" s="164">
        <f t="shared" si="110"/>
        <v>36720.42</v>
      </c>
    </row>
    <row r="1377" spans="2:22" s="74" customFormat="1" ht="15">
      <c r="B1377" s="169" t="s">
        <v>1638</v>
      </c>
      <c r="C1377" s="87" t="s">
        <v>1173</v>
      </c>
      <c r="D1377" s="62" t="s">
        <v>434</v>
      </c>
      <c r="E1377" s="85" t="s">
        <v>583</v>
      </c>
      <c r="F1377" s="62" t="s">
        <v>891</v>
      </c>
      <c r="G1377" s="62"/>
      <c r="H1377" s="62" t="s">
        <v>1862</v>
      </c>
      <c r="I1377" s="85" t="s">
        <v>583</v>
      </c>
      <c r="J1377" s="66"/>
      <c r="K1377" s="67">
        <v>148</v>
      </c>
      <c r="L1377" s="68"/>
      <c r="M1377" s="69"/>
      <c r="N1377" s="70">
        <v>185</v>
      </c>
      <c r="O1377" s="71"/>
      <c r="P1377" s="72">
        <f t="shared" si="105"/>
        <v>10064</v>
      </c>
      <c r="Q1377" s="72">
        <f t="shared" si="106"/>
        <v>10064</v>
      </c>
      <c r="R1377" s="72">
        <f t="shared" si="107"/>
        <v>10662</v>
      </c>
      <c r="S1377" s="72">
        <f t="shared" si="108"/>
        <v>10662</v>
      </c>
      <c r="T1377" s="73">
        <v>0.18</v>
      </c>
      <c r="U1377" s="74" t="s">
        <v>286</v>
      </c>
      <c r="V1377" s="164">
        <f t="shared" ref="V1377:V1382" si="111">R1377*1.18</f>
        <v>12581.16</v>
      </c>
    </row>
    <row r="1378" spans="2:22" s="74" customFormat="1" ht="15">
      <c r="B1378" s="169"/>
      <c r="C1378" s="62" t="s">
        <v>173</v>
      </c>
      <c r="D1378" s="62"/>
      <c r="E1378" s="62"/>
      <c r="F1378" s="62"/>
      <c r="G1378" s="62"/>
      <c r="H1378" s="62"/>
      <c r="I1378" s="62"/>
      <c r="J1378" s="66"/>
      <c r="K1378" s="67"/>
      <c r="L1378" s="68"/>
      <c r="M1378" s="69"/>
      <c r="N1378" s="70"/>
      <c r="O1378" s="71"/>
      <c r="P1378" s="72">
        <f t="shared" si="105"/>
        <v>0</v>
      </c>
      <c r="Q1378" s="72">
        <f t="shared" si="106"/>
        <v>0</v>
      </c>
      <c r="R1378" s="72">
        <f t="shared" si="107"/>
        <v>0</v>
      </c>
      <c r="S1378" s="72">
        <f t="shared" si="108"/>
        <v>0</v>
      </c>
      <c r="T1378" s="73">
        <v>0.18</v>
      </c>
      <c r="U1378" s="164"/>
      <c r="V1378" s="164">
        <f t="shared" si="111"/>
        <v>0</v>
      </c>
    </row>
    <row r="1379" spans="2:22" s="74" customFormat="1" ht="15">
      <c r="B1379" s="169"/>
      <c r="C1379" s="62" t="s">
        <v>777</v>
      </c>
      <c r="D1379" s="62"/>
      <c r="E1379" s="62"/>
      <c r="F1379" s="62"/>
      <c r="G1379" s="62"/>
      <c r="H1379" s="62"/>
      <c r="I1379" s="62"/>
      <c r="J1379" s="66"/>
      <c r="K1379" s="67"/>
      <c r="L1379" s="68"/>
      <c r="M1379" s="69"/>
      <c r="N1379" s="70"/>
      <c r="O1379" s="71"/>
      <c r="P1379" s="72">
        <f t="shared" si="105"/>
        <v>0</v>
      </c>
      <c r="Q1379" s="72">
        <f t="shared" si="106"/>
        <v>0</v>
      </c>
      <c r="R1379" s="72">
        <f t="shared" si="107"/>
        <v>0</v>
      </c>
      <c r="S1379" s="72">
        <f t="shared" si="108"/>
        <v>0</v>
      </c>
      <c r="T1379" s="73">
        <v>0.18</v>
      </c>
      <c r="U1379" s="164"/>
      <c r="V1379" s="164">
        <f t="shared" si="111"/>
        <v>0</v>
      </c>
    </row>
    <row r="1380" spans="2:22" s="74" customFormat="1" ht="114">
      <c r="B1380" s="169" t="s">
        <v>1639</v>
      </c>
      <c r="C1380" s="87" t="s">
        <v>1305</v>
      </c>
      <c r="D1380" s="62" t="s">
        <v>1306</v>
      </c>
      <c r="E1380" s="62" t="s">
        <v>572</v>
      </c>
      <c r="F1380" s="62" t="s">
        <v>891</v>
      </c>
      <c r="G1380" s="62"/>
      <c r="H1380" s="62" t="s">
        <v>1859</v>
      </c>
      <c r="I1380" s="62" t="s">
        <v>1744</v>
      </c>
      <c r="J1380" s="66">
        <v>15741</v>
      </c>
      <c r="K1380" s="67"/>
      <c r="L1380" s="68"/>
      <c r="M1380" s="69">
        <v>20988</v>
      </c>
      <c r="N1380" s="70"/>
      <c r="O1380" s="71"/>
      <c r="P1380" s="72">
        <f t="shared" si="105"/>
        <v>15741</v>
      </c>
      <c r="Q1380" s="72">
        <f t="shared" si="106"/>
        <v>173151</v>
      </c>
      <c r="R1380" s="72">
        <f t="shared" si="107"/>
        <v>17787</v>
      </c>
      <c r="S1380" s="72">
        <f t="shared" si="108"/>
        <v>195657</v>
      </c>
      <c r="T1380" s="73">
        <v>0.18</v>
      </c>
      <c r="U1380" s="165" t="s">
        <v>290</v>
      </c>
      <c r="V1380" s="164">
        <f t="shared" si="111"/>
        <v>20988.66</v>
      </c>
    </row>
    <row r="1381" spans="2:22" s="74" customFormat="1" ht="15">
      <c r="B1381" s="169" t="s">
        <v>1640</v>
      </c>
      <c r="C1381" s="87" t="s">
        <v>1319</v>
      </c>
      <c r="D1381" s="62" t="s">
        <v>1320</v>
      </c>
      <c r="E1381" s="62" t="s">
        <v>1321</v>
      </c>
      <c r="F1381" s="62" t="s">
        <v>891</v>
      </c>
      <c r="G1381" s="62"/>
      <c r="H1381" s="62" t="s">
        <v>1862</v>
      </c>
      <c r="I1381" s="62" t="s">
        <v>1744</v>
      </c>
      <c r="J1381" s="66">
        <v>574</v>
      </c>
      <c r="K1381" s="67"/>
      <c r="L1381" s="68"/>
      <c r="M1381" s="69">
        <v>679</v>
      </c>
      <c r="N1381" s="70"/>
      <c r="O1381" s="71"/>
      <c r="P1381" s="72">
        <f t="shared" si="105"/>
        <v>574</v>
      </c>
      <c r="Q1381" s="72">
        <f t="shared" si="106"/>
        <v>574</v>
      </c>
      <c r="R1381" s="72">
        <f t="shared" si="107"/>
        <v>576</v>
      </c>
      <c r="S1381" s="72">
        <f t="shared" si="108"/>
        <v>576</v>
      </c>
      <c r="T1381" s="73">
        <v>0.18</v>
      </c>
      <c r="U1381" s="165" t="s">
        <v>289</v>
      </c>
      <c r="V1381" s="164">
        <f t="shared" si="111"/>
        <v>679.68</v>
      </c>
    </row>
    <row r="1382" spans="2:22" s="74" customFormat="1" ht="28.5">
      <c r="B1382" s="169" t="s">
        <v>1641</v>
      </c>
      <c r="C1382" s="87" t="s">
        <v>1323</v>
      </c>
      <c r="D1382" s="62" t="s">
        <v>1324</v>
      </c>
      <c r="E1382" s="62" t="s">
        <v>1325</v>
      </c>
      <c r="F1382" s="62" t="s">
        <v>891</v>
      </c>
      <c r="G1382" s="62"/>
      <c r="H1382" s="62" t="s">
        <v>1862</v>
      </c>
      <c r="I1382" s="62" t="s">
        <v>2142</v>
      </c>
      <c r="J1382" s="66">
        <v>852</v>
      </c>
      <c r="K1382" s="67"/>
      <c r="L1382" s="68"/>
      <c r="M1382" s="69">
        <v>852</v>
      </c>
      <c r="N1382" s="70"/>
      <c r="O1382" s="71"/>
      <c r="P1382" s="72">
        <f t="shared" si="105"/>
        <v>852</v>
      </c>
      <c r="Q1382" s="72">
        <f t="shared" si="106"/>
        <v>852</v>
      </c>
      <c r="R1382" s="72">
        <f t="shared" si="107"/>
        <v>723</v>
      </c>
      <c r="S1382" s="72">
        <f t="shared" si="108"/>
        <v>723</v>
      </c>
      <c r="T1382" s="73">
        <v>0.18</v>
      </c>
      <c r="U1382" s="165" t="s">
        <v>287</v>
      </c>
      <c r="V1382" s="164">
        <f t="shared" si="111"/>
        <v>853.14</v>
      </c>
    </row>
    <row r="1383" spans="2:22" s="74" customFormat="1" ht="15">
      <c r="B1383" s="169" t="s">
        <v>1642</v>
      </c>
      <c r="C1383" s="62" t="s">
        <v>1187</v>
      </c>
      <c r="D1383" s="62"/>
      <c r="E1383" s="62"/>
      <c r="F1383" s="62" t="s">
        <v>916</v>
      </c>
      <c r="G1383" s="62"/>
      <c r="H1383" s="62" t="s">
        <v>1862</v>
      </c>
      <c r="I1383" s="62"/>
      <c r="J1383" s="66"/>
      <c r="K1383" s="67"/>
      <c r="L1383" s="68"/>
      <c r="M1383" s="69"/>
      <c r="N1383" s="70"/>
      <c r="O1383" s="71"/>
      <c r="P1383" s="72">
        <f t="shared" si="105"/>
        <v>0</v>
      </c>
      <c r="Q1383" s="72">
        <f t="shared" si="106"/>
        <v>0</v>
      </c>
      <c r="R1383" s="72">
        <f t="shared" si="107"/>
        <v>0</v>
      </c>
      <c r="S1383" s="72">
        <f t="shared" si="108"/>
        <v>0</v>
      </c>
      <c r="T1383" s="73">
        <v>0.18</v>
      </c>
      <c r="U1383" s="164"/>
      <c r="V1383" s="164">
        <f t="shared" ref="V1383:V1446" si="112">R1383*1.18</f>
        <v>0</v>
      </c>
    </row>
    <row r="1384" spans="2:22" s="74" customFormat="1" ht="114">
      <c r="B1384" s="168" t="s">
        <v>1643</v>
      </c>
      <c r="C1384" s="86" t="s">
        <v>1189</v>
      </c>
      <c r="D1384" s="62" t="s">
        <v>1190</v>
      </c>
      <c r="E1384" s="62" t="s">
        <v>1332</v>
      </c>
      <c r="F1384" s="85" t="s">
        <v>891</v>
      </c>
      <c r="G1384" s="85"/>
      <c r="H1384" s="85" t="s">
        <v>1862</v>
      </c>
      <c r="I1384" s="62" t="s">
        <v>1332</v>
      </c>
      <c r="J1384" s="66">
        <v>791091.58</v>
      </c>
      <c r="K1384" s="67"/>
      <c r="L1384" s="68"/>
      <c r="M1384" s="69">
        <v>930696</v>
      </c>
      <c r="N1384" s="70"/>
      <c r="O1384" s="71"/>
      <c r="P1384" s="72">
        <f t="shared" si="105"/>
        <v>791091.58</v>
      </c>
      <c r="Q1384" s="72">
        <f t="shared" si="106"/>
        <v>791091.58</v>
      </c>
      <c r="R1384" s="72">
        <f t="shared" si="107"/>
        <v>788726</v>
      </c>
      <c r="S1384" s="72">
        <f t="shared" si="108"/>
        <v>788726</v>
      </c>
      <c r="T1384" s="73">
        <v>0.18</v>
      </c>
      <c r="U1384" s="164" t="s">
        <v>287</v>
      </c>
      <c r="V1384" s="164">
        <f t="shared" si="112"/>
        <v>930696.67999999993</v>
      </c>
    </row>
    <row r="1385" spans="2:22" s="74" customFormat="1" ht="28.5">
      <c r="B1385" s="169" t="s">
        <v>1644</v>
      </c>
      <c r="C1385" s="87" t="s">
        <v>1192</v>
      </c>
      <c r="D1385" s="62" t="s">
        <v>1193</v>
      </c>
      <c r="E1385" s="85" t="s">
        <v>778</v>
      </c>
      <c r="F1385" s="62" t="s">
        <v>891</v>
      </c>
      <c r="G1385" s="62"/>
      <c r="H1385" s="62" t="s">
        <v>1862</v>
      </c>
      <c r="I1385" s="62" t="s">
        <v>778</v>
      </c>
      <c r="J1385" s="66">
        <v>1120</v>
      </c>
      <c r="K1385" s="67"/>
      <c r="L1385" s="68"/>
      <c r="M1385" s="69">
        <v>1600</v>
      </c>
      <c r="N1385" s="70"/>
      <c r="O1385" s="71"/>
      <c r="P1385" s="72">
        <f t="shared" si="105"/>
        <v>1120</v>
      </c>
      <c r="Q1385" s="72">
        <f t="shared" si="106"/>
        <v>1120</v>
      </c>
      <c r="R1385" s="72">
        <f t="shared" si="107"/>
        <v>1600</v>
      </c>
      <c r="S1385" s="72">
        <f t="shared" si="108"/>
        <v>1600</v>
      </c>
      <c r="T1385" s="73">
        <v>0</v>
      </c>
      <c r="U1385" s="164" t="s">
        <v>288</v>
      </c>
      <c r="V1385" s="164">
        <f t="shared" si="112"/>
        <v>1888</v>
      </c>
    </row>
    <row r="1386" spans="2:22" s="74" customFormat="1" ht="28.5">
      <c r="B1386" s="169" t="s">
        <v>1645</v>
      </c>
      <c r="C1386" s="87" t="s">
        <v>1195</v>
      </c>
      <c r="D1386" s="62" t="s">
        <v>1196</v>
      </c>
      <c r="E1386" s="85" t="s">
        <v>778</v>
      </c>
      <c r="F1386" s="62" t="s">
        <v>891</v>
      </c>
      <c r="G1386" s="62"/>
      <c r="H1386" s="62" t="s">
        <v>1862</v>
      </c>
      <c r="I1386" s="62" t="s">
        <v>778</v>
      </c>
      <c r="J1386" s="66">
        <v>14210</v>
      </c>
      <c r="K1386" s="67"/>
      <c r="L1386" s="68"/>
      <c r="M1386" s="69">
        <v>20300</v>
      </c>
      <c r="N1386" s="70"/>
      <c r="O1386" s="71"/>
      <c r="P1386" s="72">
        <f t="shared" si="105"/>
        <v>14210</v>
      </c>
      <c r="Q1386" s="72">
        <f t="shared" si="106"/>
        <v>14210</v>
      </c>
      <c r="R1386" s="72">
        <f t="shared" si="107"/>
        <v>20300</v>
      </c>
      <c r="S1386" s="72">
        <f t="shared" si="108"/>
        <v>20300</v>
      </c>
      <c r="T1386" s="73">
        <v>0</v>
      </c>
      <c r="U1386" s="164" t="s">
        <v>288</v>
      </c>
      <c r="V1386" s="164">
        <f t="shared" si="112"/>
        <v>23954</v>
      </c>
    </row>
    <row r="1387" spans="2:22" s="74" customFormat="1" ht="42.75">
      <c r="B1387" s="169" t="s">
        <v>1646</v>
      </c>
      <c r="C1387" s="87" t="s">
        <v>1198</v>
      </c>
      <c r="D1387" s="62" t="s">
        <v>1199</v>
      </c>
      <c r="E1387" s="85" t="s">
        <v>778</v>
      </c>
      <c r="F1387" s="62" t="s">
        <v>891</v>
      </c>
      <c r="G1387" s="62"/>
      <c r="H1387" s="62" t="s">
        <v>182</v>
      </c>
      <c r="I1387" s="62" t="s">
        <v>778</v>
      </c>
      <c r="J1387" s="66">
        <v>4200</v>
      </c>
      <c r="K1387" s="67"/>
      <c r="L1387" s="68"/>
      <c r="M1387" s="69">
        <v>6000</v>
      </c>
      <c r="N1387" s="70"/>
      <c r="O1387" s="71"/>
      <c r="P1387" s="72">
        <f t="shared" si="105"/>
        <v>4200</v>
      </c>
      <c r="Q1387" s="72">
        <f t="shared" si="106"/>
        <v>222600</v>
      </c>
      <c r="R1387" s="72">
        <f t="shared" si="107"/>
        <v>6000</v>
      </c>
      <c r="S1387" s="72">
        <f t="shared" si="108"/>
        <v>318000</v>
      </c>
      <c r="T1387" s="73">
        <v>0</v>
      </c>
      <c r="U1387" s="164" t="s">
        <v>288</v>
      </c>
      <c r="V1387" s="164">
        <f t="shared" si="112"/>
        <v>7080</v>
      </c>
    </row>
    <row r="1388" spans="2:22" s="74" customFormat="1" ht="15">
      <c r="B1388" s="169" t="s">
        <v>1647</v>
      </c>
      <c r="C1388" s="62" t="s">
        <v>1187</v>
      </c>
      <c r="D1388" s="62"/>
      <c r="E1388" s="85"/>
      <c r="F1388" s="62" t="s">
        <v>916</v>
      </c>
      <c r="G1388" s="62"/>
      <c r="H1388" s="62" t="s">
        <v>1862</v>
      </c>
      <c r="I1388" s="85"/>
      <c r="J1388" s="66"/>
      <c r="K1388" s="67"/>
      <c r="L1388" s="68"/>
      <c r="M1388" s="69"/>
      <c r="N1388" s="70"/>
      <c r="O1388" s="71"/>
      <c r="P1388" s="72">
        <f t="shared" si="105"/>
        <v>0</v>
      </c>
      <c r="Q1388" s="72">
        <f t="shared" si="106"/>
        <v>0</v>
      </c>
      <c r="R1388" s="72">
        <f t="shared" si="107"/>
        <v>0</v>
      </c>
      <c r="S1388" s="72">
        <f t="shared" si="108"/>
        <v>0</v>
      </c>
      <c r="T1388" s="73">
        <v>0.18</v>
      </c>
      <c r="U1388" s="165"/>
      <c r="V1388" s="164">
        <f t="shared" si="112"/>
        <v>0</v>
      </c>
    </row>
    <row r="1389" spans="2:22" s="74" customFormat="1" ht="85.5">
      <c r="B1389" s="169" t="s">
        <v>1648</v>
      </c>
      <c r="C1389" s="87" t="s">
        <v>135</v>
      </c>
      <c r="D1389" s="62" t="s">
        <v>136</v>
      </c>
      <c r="E1389" s="62" t="s">
        <v>1332</v>
      </c>
      <c r="F1389" s="62" t="s">
        <v>891</v>
      </c>
      <c r="G1389" s="62"/>
      <c r="H1389" s="62" t="s">
        <v>1862</v>
      </c>
      <c r="I1389" s="62" t="s">
        <v>1332</v>
      </c>
      <c r="J1389" s="66">
        <v>444262.37</v>
      </c>
      <c r="K1389" s="67"/>
      <c r="L1389" s="68"/>
      <c r="M1389" s="69">
        <v>522662</v>
      </c>
      <c r="N1389" s="70"/>
      <c r="O1389" s="71"/>
      <c r="P1389" s="72">
        <f t="shared" si="105"/>
        <v>444262.37</v>
      </c>
      <c r="Q1389" s="72">
        <f t="shared" si="106"/>
        <v>444262.37</v>
      </c>
      <c r="R1389" s="72">
        <f t="shared" si="107"/>
        <v>442934</v>
      </c>
      <c r="S1389" s="72">
        <f t="shared" si="108"/>
        <v>442934</v>
      </c>
      <c r="T1389" s="73">
        <v>0.18</v>
      </c>
      <c r="U1389" s="164" t="s">
        <v>287</v>
      </c>
      <c r="V1389" s="164">
        <f t="shared" si="112"/>
        <v>522662.12</v>
      </c>
    </row>
    <row r="1390" spans="2:22" s="74" customFormat="1" ht="28.5">
      <c r="B1390" s="169" t="s">
        <v>1649</v>
      </c>
      <c r="C1390" s="87" t="s">
        <v>1192</v>
      </c>
      <c r="D1390" s="62" t="s">
        <v>1193</v>
      </c>
      <c r="E1390" s="85" t="s">
        <v>778</v>
      </c>
      <c r="F1390" s="62" t="s">
        <v>891</v>
      </c>
      <c r="G1390" s="62"/>
      <c r="H1390" s="62" t="s">
        <v>1862</v>
      </c>
      <c r="I1390" s="62" t="s">
        <v>778</v>
      </c>
      <c r="J1390" s="66">
        <v>1120</v>
      </c>
      <c r="K1390" s="67"/>
      <c r="L1390" s="68"/>
      <c r="M1390" s="69">
        <v>1600</v>
      </c>
      <c r="N1390" s="70"/>
      <c r="O1390" s="71"/>
      <c r="P1390" s="72">
        <f t="shared" si="105"/>
        <v>1120</v>
      </c>
      <c r="Q1390" s="72">
        <f t="shared" si="106"/>
        <v>1120</v>
      </c>
      <c r="R1390" s="72">
        <f t="shared" si="107"/>
        <v>1600</v>
      </c>
      <c r="S1390" s="72">
        <f t="shared" si="108"/>
        <v>1600</v>
      </c>
      <c r="T1390" s="73">
        <v>0</v>
      </c>
      <c r="U1390" s="164" t="s">
        <v>288</v>
      </c>
      <c r="V1390" s="164">
        <f t="shared" si="112"/>
        <v>1888</v>
      </c>
    </row>
    <row r="1391" spans="2:22" s="74" customFormat="1" ht="28.5">
      <c r="B1391" s="169" t="s">
        <v>1650</v>
      </c>
      <c r="C1391" s="87" t="s">
        <v>1195</v>
      </c>
      <c r="D1391" s="62" t="s">
        <v>1196</v>
      </c>
      <c r="E1391" s="85" t="s">
        <v>778</v>
      </c>
      <c r="F1391" s="62" t="s">
        <v>891</v>
      </c>
      <c r="G1391" s="62"/>
      <c r="H1391" s="62" t="s">
        <v>1862</v>
      </c>
      <c r="I1391" s="62" t="s">
        <v>778</v>
      </c>
      <c r="J1391" s="66">
        <v>14210</v>
      </c>
      <c r="K1391" s="67"/>
      <c r="L1391" s="68"/>
      <c r="M1391" s="69">
        <v>20300</v>
      </c>
      <c r="N1391" s="70"/>
      <c r="O1391" s="71"/>
      <c r="P1391" s="72">
        <f t="shared" si="105"/>
        <v>14210</v>
      </c>
      <c r="Q1391" s="72">
        <f t="shared" si="106"/>
        <v>14210</v>
      </c>
      <c r="R1391" s="72">
        <f t="shared" si="107"/>
        <v>20300</v>
      </c>
      <c r="S1391" s="72">
        <f t="shared" si="108"/>
        <v>20300</v>
      </c>
      <c r="T1391" s="73">
        <v>0</v>
      </c>
      <c r="U1391" s="164" t="s">
        <v>288</v>
      </c>
      <c r="V1391" s="164">
        <f t="shared" si="112"/>
        <v>23954</v>
      </c>
    </row>
    <row r="1392" spans="2:22" s="74" customFormat="1" ht="42.75">
      <c r="B1392" s="169" t="s">
        <v>1651</v>
      </c>
      <c r="C1392" s="87" t="s">
        <v>1198</v>
      </c>
      <c r="D1392" s="62" t="s">
        <v>1199</v>
      </c>
      <c r="E1392" s="85" t="s">
        <v>778</v>
      </c>
      <c r="F1392" s="62" t="s">
        <v>891</v>
      </c>
      <c r="G1392" s="62"/>
      <c r="H1392" s="62" t="s">
        <v>1930</v>
      </c>
      <c r="I1392" s="62" t="s">
        <v>778</v>
      </c>
      <c r="J1392" s="66">
        <v>4200</v>
      </c>
      <c r="K1392" s="67"/>
      <c r="L1392" s="68"/>
      <c r="M1392" s="69">
        <v>6000</v>
      </c>
      <c r="N1392" s="70"/>
      <c r="O1392" s="71"/>
      <c r="P1392" s="72">
        <f t="shared" si="105"/>
        <v>4200</v>
      </c>
      <c r="Q1392" s="72">
        <f t="shared" si="106"/>
        <v>21000</v>
      </c>
      <c r="R1392" s="72">
        <f t="shared" si="107"/>
        <v>6000</v>
      </c>
      <c r="S1392" s="72">
        <f t="shared" si="108"/>
        <v>30000</v>
      </c>
      <c r="T1392" s="73">
        <v>0</v>
      </c>
      <c r="U1392" s="164" t="s">
        <v>288</v>
      </c>
      <c r="V1392" s="164">
        <f t="shared" si="112"/>
        <v>7080</v>
      </c>
    </row>
    <row r="1393" spans="2:23" s="74" customFormat="1" ht="45">
      <c r="B1393" s="169" t="s">
        <v>1652</v>
      </c>
      <c r="C1393" s="86" t="s">
        <v>1201</v>
      </c>
      <c r="D1393" s="85" t="s">
        <v>1202</v>
      </c>
      <c r="E1393" s="85" t="s">
        <v>778</v>
      </c>
      <c r="F1393" s="62" t="s">
        <v>891</v>
      </c>
      <c r="G1393" s="62"/>
      <c r="H1393" s="62" t="s">
        <v>1930</v>
      </c>
      <c r="I1393" s="62" t="s">
        <v>778</v>
      </c>
      <c r="J1393" s="66">
        <v>2800</v>
      </c>
      <c r="K1393" s="67"/>
      <c r="L1393" s="68"/>
      <c r="M1393" s="69">
        <v>4000</v>
      </c>
      <c r="N1393" s="70"/>
      <c r="O1393" s="71"/>
      <c r="P1393" s="72">
        <f t="shared" si="105"/>
        <v>2800</v>
      </c>
      <c r="Q1393" s="72">
        <f t="shared" si="106"/>
        <v>14000</v>
      </c>
      <c r="R1393" s="72">
        <f t="shared" si="107"/>
        <v>4000</v>
      </c>
      <c r="S1393" s="72">
        <f t="shared" si="108"/>
        <v>20000</v>
      </c>
      <c r="T1393" s="73">
        <v>0</v>
      </c>
      <c r="U1393" s="164" t="s">
        <v>288</v>
      </c>
      <c r="V1393" s="164">
        <f t="shared" si="112"/>
        <v>4720</v>
      </c>
    </row>
    <row r="1394" spans="2:23" s="74" customFormat="1" ht="15">
      <c r="B1394" s="169" t="s">
        <v>1653</v>
      </c>
      <c r="C1394" s="85" t="s">
        <v>1187</v>
      </c>
      <c r="D1394" s="85"/>
      <c r="E1394" s="85"/>
      <c r="F1394" s="62" t="s">
        <v>916</v>
      </c>
      <c r="G1394" s="62"/>
      <c r="H1394" s="62" t="s">
        <v>1862</v>
      </c>
      <c r="I1394" s="62"/>
      <c r="J1394" s="66"/>
      <c r="K1394" s="67"/>
      <c r="L1394" s="68"/>
      <c r="M1394" s="69"/>
      <c r="N1394" s="70"/>
      <c r="O1394" s="71"/>
      <c r="P1394" s="72">
        <f t="shared" si="105"/>
        <v>0</v>
      </c>
      <c r="Q1394" s="72">
        <f t="shared" si="106"/>
        <v>0</v>
      </c>
      <c r="R1394" s="72">
        <f t="shared" si="107"/>
        <v>0</v>
      </c>
      <c r="S1394" s="72">
        <f t="shared" si="108"/>
        <v>0</v>
      </c>
      <c r="T1394" s="73">
        <v>0.18</v>
      </c>
      <c r="U1394" s="164"/>
      <c r="V1394" s="164">
        <f t="shared" si="112"/>
        <v>0</v>
      </c>
    </row>
    <row r="1395" spans="2:23" s="74" customFormat="1" ht="99.75">
      <c r="B1395" s="169" t="s">
        <v>1654</v>
      </c>
      <c r="C1395" s="87" t="s">
        <v>2</v>
      </c>
      <c r="D1395" s="62" t="s">
        <v>3</v>
      </c>
      <c r="E1395" s="62" t="s">
        <v>1332</v>
      </c>
      <c r="F1395" s="62" t="s">
        <v>891</v>
      </c>
      <c r="G1395" s="62"/>
      <c r="H1395" s="62" t="s">
        <v>1862</v>
      </c>
      <c r="I1395" s="62" t="s">
        <v>1332</v>
      </c>
      <c r="J1395" s="66">
        <v>576890.27</v>
      </c>
      <c r="K1395" s="67"/>
      <c r="L1395" s="68"/>
      <c r="M1395" s="69">
        <v>678695</v>
      </c>
      <c r="N1395" s="70"/>
      <c r="O1395" s="71"/>
      <c r="P1395" s="72">
        <f t="shared" si="105"/>
        <v>576890.27</v>
      </c>
      <c r="Q1395" s="72">
        <f t="shared" si="106"/>
        <v>576890.27</v>
      </c>
      <c r="R1395" s="72">
        <f t="shared" si="107"/>
        <v>575166</v>
      </c>
      <c r="S1395" s="72">
        <f t="shared" si="108"/>
        <v>575166</v>
      </c>
      <c r="T1395" s="73">
        <v>0.18</v>
      </c>
      <c r="U1395" s="164" t="s">
        <v>287</v>
      </c>
      <c r="V1395" s="164">
        <f t="shared" si="112"/>
        <v>678695.88</v>
      </c>
    </row>
    <row r="1396" spans="2:23" s="74" customFormat="1" ht="28.5">
      <c r="B1396" s="169" t="s">
        <v>1655</v>
      </c>
      <c r="C1396" s="87" t="s">
        <v>1192</v>
      </c>
      <c r="D1396" s="62" t="s">
        <v>1193</v>
      </c>
      <c r="E1396" s="62" t="s">
        <v>778</v>
      </c>
      <c r="F1396" s="62" t="s">
        <v>891</v>
      </c>
      <c r="G1396" s="62"/>
      <c r="H1396" s="62" t="s">
        <v>1862</v>
      </c>
      <c r="I1396" s="62" t="s">
        <v>778</v>
      </c>
      <c r="J1396" s="66">
        <v>1120</v>
      </c>
      <c r="K1396" s="67"/>
      <c r="L1396" s="68"/>
      <c r="M1396" s="69">
        <v>1600</v>
      </c>
      <c r="N1396" s="70"/>
      <c r="O1396" s="71"/>
      <c r="P1396" s="72">
        <f t="shared" si="105"/>
        <v>1120</v>
      </c>
      <c r="Q1396" s="72">
        <f t="shared" si="106"/>
        <v>1120</v>
      </c>
      <c r="R1396" s="72">
        <f t="shared" si="107"/>
        <v>1600</v>
      </c>
      <c r="S1396" s="72">
        <f t="shared" si="108"/>
        <v>1600</v>
      </c>
      <c r="T1396" s="73">
        <v>0</v>
      </c>
      <c r="U1396" s="164" t="s">
        <v>288</v>
      </c>
      <c r="V1396" s="164">
        <f t="shared" si="112"/>
        <v>1888</v>
      </c>
    </row>
    <row r="1397" spans="2:23" s="74" customFormat="1" ht="28.5">
      <c r="B1397" s="169" t="s">
        <v>1656</v>
      </c>
      <c r="C1397" s="87" t="s">
        <v>1195</v>
      </c>
      <c r="D1397" s="62" t="s">
        <v>1196</v>
      </c>
      <c r="E1397" s="85" t="s">
        <v>778</v>
      </c>
      <c r="F1397" s="62" t="s">
        <v>891</v>
      </c>
      <c r="G1397" s="62"/>
      <c r="H1397" s="62" t="s">
        <v>1862</v>
      </c>
      <c r="I1397" s="62" t="s">
        <v>778</v>
      </c>
      <c r="J1397" s="66">
        <v>14210</v>
      </c>
      <c r="K1397" s="67"/>
      <c r="L1397" s="68"/>
      <c r="M1397" s="69">
        <v>20300</v>
      </c>
      <c r="N1397" s="70"/>
      <c r="O1397" s="71"/>
      <c r="P1397" s="72">
        <f t="shared" si="105"/>
        <v>14210</v>
      </c>
      <c r="Q1397" s="72">
        <f t="shared" si="106"/>
        <v>14210</v>
      </c>
      <c r="R1397" s="72">
        <f t="shared" si="107"/>
        <v>20300</v>
      </c>
      <c r="S1397" s="72">
        <f t="shared" si="108"/>
        <v>20300</v>
      </c>
      <c r="T1397" s="73">
        <v>0</v>
      </c>
      <c r="U1397" s="164" t="s">
        <v>288</v>
      </c>
      <c r="V1397" s="164">
        <f t="shared" si="112"/>
        <v>23954</v>
      </c>
      <c r="W1397" s="74">
        <v>551</v>
      </c>
    </row>
    <row r="1398" spans="2:23" s="74" customFormat="1" ht="42.75">
      <c r="B1398" s="169" t="s">
        <v>1657</v>
      </c>
      <c r="C1398" s="87" t="s">
        <v>1198</v>
      </c>
      <c r="D1398" s="62" t="s">
        <v>1199</v>
      </c>
      <c r="E1398" s="85" t="s">
        <v>778</v>
      </c>
      <c r="F1398" s="62" t="s">
        <v>891</v>
      </c>
      <c r="G1398" s="62"/>
      <c r="H1398" s="62" t="s">
        <v>1859</v>
      </c>
      <c r="I1398" s="62" t="s">
        <v>778</v>
      </c>
      <c r="J1398" s="66">
        <v>4200</v>
      </c>
      <c r="K1398" s="67"/>
      <c r="L1398" s="68"/>
      <c r="M1398" s="69">
        <v>6000</v>
      </c>
      <c r="N1398" s="70"/>
      <c r="O1398" s="71"/>
      <c r="P1398" s="72">
        <f t="shared" si="105"/>
        <v>4200</v>
      </c>
      <c r="Q1398" s="72">
        <f t="shared" si="106"/>
        <v>46200</v>
      </c>
      <c r="R1398" s="72">
        <f t="shared" si="107"/>
        <v>6000</v>
      </c>
      <c r="S1398" s="72">
        <f t="shared" si="108"/>
        <v>66000</v>
      </c>
      <c r="T1398" s="73">
        <v>0</v>
      </c>
      <c r="U1398" s="164" t="s">
        <v>288</v>
      </c>
      <c r="V1398" s="164">
        <f t="shared" si="112"/>
        <v>7080</v>
      </c>
    </row>
    <row r="1399" spans="2:23" s="74" customFormat="1" ht="42.75">
      <c r="B1399" s="169" t="s">
        <v>1658</v>
      </c>
      <c r="C1399" s="87" t="s">
        <v>22</v>
      </c>
      <c r="D1399" s="62" t="s">
        <v>23</v>
      </c>
      <c r="E1399" s="85" t="s">
        <v>2119</v>
      </c>
      <c r="F1399" s="62" t="s">
        <v>891</v>
      </c>
      <c r="G1399" s="62"/>
      <c r="H1399" s="62" t="s">
        <v>1862</v>
      </c>
      <c r="I1399" s="62" t="s">
        <v>1704</v>
      </c>
      <c r="J1399" s="66"/>
      <c r="K1399" s="67">
        <v>1292.01</v>
      </c>
      <c r="L1399" s="68"/>
      <c r="M1399" s="69"/>
      <c r="N1399" s="70">
        <v>1615</v>
      </c>
      <c r="O1399" s="71"/>
      <c r="P1399" s="72">
        <f t="shared" si="105"/>
        <v>87856.68</v>
      </c>
      <c r="Q1399" s="72">
        <f t="shared" si="106"/>
        <v>87856.68</v>
      </c>
      <c r="R1399" s="72">
        <f t="shared" si="107"/>
        <v>93068</v>
      </c>
      <c r="S1399" s="72">
        <f t="shared" si="108"/>
        <v>93068</v>
      </c>
      <c r="T1399" s="73">
        <v>0.18</v>
      </c>
      <c r="U1399" s="164" t="s">
        <v>286</v>
      </c>
      <c r="V1399" s="164">
        <f t="shared" si="112"/>
        <v>109820.23999999999</v>
      </c>
    </row>
    <row r="1400" spans="2:23" s="74" customFormat="1" ht="15">
      <c r="B1400" s="169"/>
      <c r="C1400" s="62" t="s">
        <v>195</v>
      </c>
      <c r="D1400" s="62"/>
      <c r="E1400" s="62"/>
      <c r="F1400" s="62"/>
      <c r="G1400" s="62"/>
      <c r="H1400" s="62"/>
      <c r="I1400" s="62"/>
      <c r="J1400" s="66"/>
      <c r="K1400" s="67"/>
      <c r="L1400" s="68"/>
      <c r="M1400" s="69"/>
      <c r="N1400" s="70"/>
      <c r="O1400" s="71"/>
      <c r="P1400" s="72">
        <f t="shared" si="105"/>
        <v>0</v>
      </c>
      <c r="Q1400" s="72">
        <f t="shared" si="106"/>
        <v>0</v>
      </c>
      <c r="R1400" s="72">
        <f t="shared" si="107"/>
        <v>0</v>
      </c>
      <c r="S1400" s="72">
        <f t="shared" si="108"/>
        <v>0</v>
      </c>
      <c r="T1400" s="73">
        <v>0.18</v>
      </c>
      <c r="U1400" s="164"/>
      <c r="V1400" s="164">
        <f t="shared" si="112"/>
        <v>0</v>
      </c>
    </row>
    <row r="1401" spans="2:23" s="74" customFormat="1" ht="15">
      <c r="B1401" s="169"/>
      <c r="C1401" s="62" t="s">
        <v>777</v>
      </c>
      <c r="D1401" s="62"/>
      <c r="E1401" s="62"/>
      <c r="F1401" s="62"/>
      <c r="G1401" s="62"/>
      <c r="H1401" s="62"/>
      <c r="I1401" s="62"/>
      <c r="J1401" s="66"/>
      <c r="K1401" s="67"/>
      <c r="L1401" s="68"/>
      <c r="M1401" s="69"/>
      <c r="N1401" s="70"/>
      <c r="O1401" s="71"/>
      <c r="P1401" s="72">
        <f t="shared" si="105"/>
        <v>0</v>
      </c>
      <c r="Q1401" s="72">
        <f t="shared" si="106"/>
        <v>0</v>
      </c>
      <c r="R1401" s="72">
        <f t="shared" si="107"/>
        <v>0</v>
      </c>
      <c r="S1401" s="72">
        <f t="shared" si="108"/>
        <v>0</v>
      </c>
      <c r="T1401" s="73">
        <v>0.18</v>
      </c>
      <c r="U1401" s="164"/>
      <c r="V1401" s="164">
        <f t="shared" si="112"/>
        <v>0</v>
      </c>
    </row>
    <row r="1402" spans="2:23" s="74" customFormat="1" ht="114">
      <c r="B1402" s="169" t="s">
        <v>1659</v>
      </c>
      <c r="C1402" s="87" t="s">
        <v>1305</v>
      </c>
      <c r="D1402" s="62" t="s">
        <v>1306</v>
      </c>
      <c r="E1402" s="85" t="s">
        <v>572</v>
      </c>
      <c r="F1402" s="62" t="s">
        <v>891</v>
      </c>
      <c r="G1402" s="62"/>
      <c r="H1402" s="62" t="s">
        <v>1997</v>
      </c>
      <c r="I1402" s="62" t="s">
        <v>1744</v>
      </c>
      <c r="J1402" s="66">
        <v>15741</v>
      </c>
      <c r="K1402" s="67"/>
      <c r="L1402" s="68"/>
      <c r="M1402" s="69">
        <v>20988</v>
      </c>
      <c r="N1402" s="70"/>
      <c r="O1402" s="71"/>
      <c r="P1402" s="72">
        <f t="shared" si="105"/>
        <v>15741</v>
      </c>
      <c r="Q1402" s="72">
        <f t="shared" si="106"/>
        <v>157410</v>
      </c>
      <c r="R1402" s="72">
        <f t="shared" si="107"/>
        <v>17787</v>
      </c>
      <c r="S1402" s="72">
        <f t="shared" si="108"/>
        <v>177870</v>
      </c>
      <c r="T1402" s="73">
        <v>0.18</v>
      </c>
      <c r="U1402" s="165" t="s">
        <v>290</v>
      </c>
      <c r="V1402" s="164">
        <f t="shared" si="112"/>
        <v>20988.66</v>
      </c>
    </row>
    <row r="1403" spans="2:23" s="74" customFormat="1" ht="15">
      <c r="B1403" s="169" t="s">
        <v>1660</v>
      </c>
      <c r="C1403" s="87" t="s">
        <v>1319</v>
      </c>
      <c r="D1403" s="62" t="s">
        <v>1320</v>
      </c>
      <c r="E1403" s="85" t="s">
        <v>1321</v>
      </c>
      <c r="F1403" s="62" t="s">
        <v>891</v>
      </c>
      <c r="G1403" s="62"/>
      <c r="H1403" s="62" t="s">
        <v>1862</v>
      </c>
      <c r="I1403" s="62" t="s">
        <v>1744</v>
      </c>
      <c r="J1403" s="66">
        <v>574</v>
      </c>
      <c r="K1403" s="67"/>
      <c r="L1403" s="68"/>
      <c r="M1403" s="69">
        <v>679</v>
      </c>
      <c r="N1403" s="70"/>
      <c r="O1403" s="71"/>
      <c r="P1403" s="72">
        <f t="shared" si="105"/>
        <v>574</v>
      </c>
      <c r="Q1403" s="72">
        <f t="shared" si="106"/>
        <v>574</v>
      </c>
      <c r="R1403" s="72">
        <f t="shared" si="107"/>
        <v>576</v>
      </c>
      <c r="S1403" s="72">
        <f t="shared" si="108"/>
        <v>576</v>
      </c>
      <c r="T1403" s="73">
        <v>0.18</v>
      </c>
      <c r="U1403" s="165" t="s">
        <v>289</v>
      </c>
      <c r="V1403" s="164">
        <f t="shared" si="112"/>
        <v>679.68</v>
      </c>
    </row>
    <row r="1404" spans="2:23" s="74" customFormat="1" ht="30">
      <c r="B1404" s="169" t="s">
        <v>1661</v>
      </c>
      <c r="C1404" s="87" t="s">
        <v>1323</v>
      </c>
      <c r="D1404" s="62" t="s">
        <v>1324</v>
      </c>
      <c r="E1404" s="85" t="s">
        <v>1325</v>
      </c>
      <c r="F1404" s="62" t="s">
        <v>891</v>
      </c>
      <c r="G1404" s="62"/>
      <c r="H1404" s="62" t="s">
        <v>1862</v>
      </c>
      <c r="I1404" s="62" t="s">
        <v>2142</v>
      </c>
      <c r="J1404" s="66">
        <v>852</v>
      </c>
      <c r="K1404" s="67"/>
      <c r="L1404" s="68"/>
      <c r="M1404" s="69">
        <v>852</v>
      </c>
      <c r="N1404" s="70"/>
      <c r="O1404" s="71"/>
      <c r="P1404" s="72">
        <f t="shared" si="105"/>
        <v>852</v>
      </c>
      <c r="Q1404" s="72">
        <f t="shared" si="106"/>
        <v>852</v>
      </c>
      <c r="R1404" s="72">
        <f t="shared" si="107"/>
        <v>723</v>
      </c>
      <c r="S1404" s="72">
        <f t="shared" si="108"/>
        <v>723</v>
      </c>
      <c r="T1404" s="73">
        <v>0.18</v>
      </c>
      <c r="U1404" s="165" t="s">
        <v>287</v>
      </c>
      <c r="V1404" s="164">
        <f t="shared" si="112"/>
        <v>853.14</v>
      </c>
    </row>
    <row r="1405" spans="2:23" s="74" customFormat="1" ht="15">
      <c r="B1405" s="169"/>
      <c r="C1405" s="62" t="s">
        <v>199</v>
      </c>
      <c r="D1405" s="62"/>
      <c r="E1405" s="85"/>
      <c r="F1405" s="62"/>
      <c r="G1405" s="62"/>
      <c r="H1405" s="62"/>
      <c r="I1405" s="62"/>
      <c r="J1405" s="66"/>
      <c r="K1405" s="67"/>
      <c r="L1405" s="68"/>
      <c r="M1405" s="69"/>
      <c r="N1405" s="70"/>
      <c r="O1405" s="71"/>
      <c r="P1405" s="72">
        <f t="shared" si="105"/>
        <v>0</v>
      </c>
      <c r="Q1405" s="72">
        <f t="shared" si="106"/>
        <v>0</v>
      </c>
      <c r="R1405" s="72">
        <f t="shared" si="107"/>
        <v>0</v>
      </c>
      <c r="S1405" s="72">
        <f t="shared" si="108"/>
        <v>0</v>
      </c>
      <c r="T1405" s="73">
        <v>0.18</v>
      </c>
      <c r="U1405" s="165"/>
      <c r="V1405" s="164">
        <f t="shared" si="112"/>
        <v>0</v>
      </c>
    </row>
    <row r="1406" spans="2:23" s="74" customFormat="1" ht="15">
      <c r="B1406" s="169"/>
      <c r="C1406" s="62" t="s">
        <v>777</v>
      </c>
      <c r="D1406" s="62"/>
      <c r="E1406" s="85"/>
      <c r="F1406" s="62"/>
      <c r="G1406" s="62"/>
      <c r="H1406" s="62"/>
      <c r="I1406" s="62"/>
      <c r="J1406" s="66"/>
      <c r="K1406" s="67"/>
      <c r="L1406" s="68"/>
      <c r="M1406" s="69"/>
      <c r="N1406" s="70"/>
      <c r="O1406" s="71"/>
      <c r="P1406" s="72">
        <f t="shared" si="105"/>
        <v>0</v>
      </c>
      <c r="Q1406" s="72">
        <f t="shared" si="106"/>
        <v>0</v>
      </c>
      <c r="R1406" s="72">
        <f t="shared" si="107"/>
        <v>0</v>
      </c>
      <c r="S1406" s="72">
        <f t="shared" si="108"/>
        <v>0</v>
      </c>
      <c r="T1406" s="73">
        <v>0.18</v>
      </c>
      <c r="U1406" s="165"/>
      <c r="V1406" s="164">
        <f t="shared" si="112"/>
        <v>0</v>
      </c>
    </row>
    <row r="1407" spans="2:23" s="74" customFormat="1" ht="114">
      <c r="B1407" s="169" t="s">
        <v>1662</v>
      </c>
      <c r="C1407" s="87" t="s">
        <v>1305</v>
      </c>
      <c r="D1407" s="62" t="s">
        <v>1306</v>
      </c>
      <c r="E1407" s="85" t="s">
        <v>572</v>
      </c>
      <c r="F1407" s="62" t="s">
        <v>891</v>
      </c>
      <c r="G1407" s="62"/>
      <c r="H1407" s="62" t="s">
        <v>1880</v>
      </c>
      <c r="I1407" s="62" t="s">
        <v>1744</v>
      </c>
      <c r="J1407" s="66">
        <v>15741</v>
      </c>
      <c r="K1407" s="67"/>
      <c r="L1407" s="68"/>
      <c r="M1407" s="69">
        <v>20988</v>
      </c>
      <c r="N1407" s="70"/>
      <c r="O1407" s="71"/>
      <c r="P1407" s="72">
        <f t="shared" si="105"/>
        <v>15741</v>
      </c>
      <c r="Q1407" s="72">
        <f t="shared" si="106"/>
        <v>141669</v>
      </c>
      <c r="R1407" s="72">
        <f t="shared" si="107"/>
        <v>17787</v>
      </c>
      <c r="S1407" s="72">
        <f t="shared" si="108"/>
        <v>160083</v>
      </c>
      <c r="T1407" s="73">
        <v>0.18</v>
      </c>
      <c r="U1407" s="165" t="s">
        <v>290</v>
      </c>
      <c r="V1407" s="164">
        <f t="shared" si="112"/>
        <v>20988.66</v>
      </c>
    </row>
    <row r="1408" spans="2:23" s="74" customFormat="1" ht="15">
      <c r="B1408" s="169" t="s">
        <v>1663</v>
      </c>
      <c r="C1408" s="86" t="s">
        <v>1319</v>
      </c>
      <c r="D1408" s="85" t="s">
        <v>1320</v>
      </c>
      <c r="E1408" s="85" t="s">
        <v>1321</v>
      </c>
      <c r="F1408" s="62" t="s">
        <v>891</v>
      </c>
      <c r="G1408" s="62"/>
      <c r="H1408" s="62" t="s">
        <v>1901</v>
      </c>
      <c r="I1408" s="62" t="s">
        <v>1744</v>
      </c>
      <c r="J1408" s="66">
        <v>574</v>
      </c>
      <c r="K1408" s="67"/>
      <c r="L1408" s="68"/>
      <c r="M1408" s="69">
        <v>679</v>
      </c>
      <c r="N1408" s="70"/>
      <c r="O1408" s="71"/>
      <c r="P1408" s="72">
        <f t="shared" si="105"/>
        <v>574</v>
      </c>
      <c r="Q1408" s="72">
        <f t="shared" si="106"/>
        <v>1148</v>
      </c>
      <c r="R1408" s="72">
        <f t="shared" si="107"/>
        <v>576</v>
      </c>
      <c r="S1408" s="72">
        <f t="shared" si="108"/>
        <v>1152</v>
      </c>
      <c r="T1408" s="73">
        <v>0.18</v>
      </c>
      <c r="U1408" s="165" t="s">
        <v>289</v>
      </c>
      <c r="V1408" s="164">
        <f t="shared" si="112"/>
        <v>679.68</v>
      </c>
    </row>
    <row r="1409" spans="1:23" s="74" customFormat="1" ht="30">
      <c r="B1409" s="169" t="s">
        <v>1664</v>
      </c>
      <c r="C1409" s="86" t="s">
        <v>1323</v>
      </c>
      <c r="D1409" s="85" t="s">
        <v>1324</v>
      </c>
      <c r="E1409" s="85" t="s">
        <v>1325</v>
      </c>
      <c r="F1409" s="62" t="s">
        <v>891</v>
      </c>
      <c r="G1409" s="62"/>
      <c r="H1409" s="62" t="s">
        <v>1901</v>
      </c>
      <c r="I1409" s="62" t="s">
        <v>2142</v>
      </c>
      <c r="J1409" s="66">
        <v>852</v>
      </c>
      <c r="K1409" s="67"/>
      <c r="L1409" s="68"/>
      <c r="M1409" s="69">
        <v>852</v>
      </c>
      <c r="N1409" s="70"/>
      <c r="O1409" s="71"/>
      <c r="P1409" s="72">
        <f t="shared" si="105"/>
        <v>852</v>
      </c>
      <c r="Q1409" s="72">
        <f t="shared" si="106"/>
        <v>1704</v>
      </c>
      <c r="R1409" s="72">
        <f t="shared" si="107"/>
        <v>723</v>
      </c>
      <c r="S1409" s="72">
        <f t="shared" si="108"/>
        <v>1446</v>
      </c>
      <c r="T1409" s="73">
        <v>0.18</v>
      </c>
      <c r="U1409" s="165" t="s">
        <v>287</v>
      </c>
      <c r="V1409" s="164">
        <f t="shared" si="112"/>
        <v>853.14</v>
      </c>
    </row>
    <row r="1410" spans="1:23" s="74" customFormat="1" ht="42.75">
      <c r="B1410" s="169"/>
      <c r="C1410" s="62" t="s">
        <v>1444</v>
      </c>
      <c r="D1410" s="62"/>
      <c r="E1410" s="85"/>
      <c r="F1410" s="62"/>
      <c r="G1410" s="62"/>
      <c r="H1410" s="62"/>
      <c r="I1410" s="62"/>
      <c r="J1410" s="66"/>
      <c r="K1410" s="67"/>
      <c r="L1410" s="68"/>
      <c r="M1410" s="69"/>
      <c r="N1410" s="70"/>
      <c r="O1410" s="71"/>
      <c r="P1410" s="72">
        <f t="shared" si="105"/>
        <v>0</v>
      </c>
      <c r="Q1410" s="72">
        <f t="shared" si="106"/>
        <v>0</v>
      </c>
      <c r="R1410" s="72">
        <f t="shared" si="107"/>
        <v>0</v>
      </c>
      <c r="S1410" s="72">
        <f t="shared" si="108"/>
        <v>0</v>
      </c>
      <c r="T1410" s="73">
        <v>0.18</v>
      </c>
      <c r="U1410" s="164"/>
      <c r="V1410" s="164">
        <f t="shared" si="112"/>
        <v>0</v>
      </c>
    </row>
    <row r="1411" spans="1:23" s="74" customFormat="1" ht="15">
      <c r="B1411" s="169"/>
      <c r="C1411" s="62" t="s">
        <v>155</v>
      </c>
      <c r="D1411" s="62"/>
      <c r="E1411" s="62"/>
      <c r="F1411" s="62"/>
      <c r="G1411" s="62"/>
      <c r="H1411" s="62"/>
      <c r="I1411" s="62"/>
      <c r="J1411" s="66"/>
      <c r="K1411" s="67"/>
      <c r="L1411" s="68"/>
      <c r="M1411" s="69"/>
      <c r="N1411" s="70"/>
      <c r="O1411" s="71"/>
      <c r="P1411" s="72">
        <f t="shared" si="105"/>
        <v>0</v>
      </c>
      <c r="Q1411" s="72">
        <f t="shared" si="106"/>
        <v>0</v>
      </c>
      <c r="R1411" s="72">
        <f t="shared" si="107"/>
        <v>0</v>
      </c>
      <c r="S1411" s="72">
        <f t="shared" si="108"/>
        <v>0</v>
      </c>
      <c r="T1411" s="73">
        <v>0.18</v>
      </c>
      <c r="U1411" s="164"/>
      <c r="V1411" s="164">
        <f t="shared" si="112"/>
        <v>0</v>
      </c>
    </row>
    <row r="1412" spans="1:23" s="74" customFormat="1" ht="15">
      <c r="B1412" s="169"/>
      <c r="C1412" s="62" t="s">
        <v>649</v>
      </c>
      <c r="D1412" s="62"/>
      <c r="E1412" s="85"/>
      <c r="F1412" s="62"/>
      <c r="G1412" s="62"/>
      <c r="H1412" s="62"/>
      <c r="I1412" s="62"/>
      <c r="J1412" s="66"/>
      <c r="K1412" s="67"/>
      <c r="L1412" s="68"/>
      <c r="M1412" s="69"/>
      <c r="N1412" s="70"/>
      <c r="O1412" s="71"/>
      <c r="P1412" s="72">
        <f t="shared" si="105"/>
        <v>0</v>
      </c>
      <c r="Q1412" s="72">
        <f t="shared" si="106"/>
        <v>0</v>
      </c>
      <c r="R1412" s="72">
        <f t="shared" si="107"/>
        <v>0</v>
      </c>
      <c r="S1412" s="72">
        <f t="shared" si="108"/>
        <v>0</v>
      </c>
      <c r="T1412" s="73">
        <v>0.18</v>
      </c>
      <c r="U1412" s="164"/>
      <c r="V1412" s="164">
        <f t="shared" si="112"/>
        <v>0</v>
      </c>
      <c r="W1412" s="74">
        <v>551</v>
      </c>
    </row>
    <row r="1413" spans="1:23" s="258" customFormat="1" ht="25.5">
      <c r="A1413" s="281" t="s">
        <v>2154</v>
      </c>
      <c r="B1413" s="245" t="s">
        <v>1627</v>
      </c>
      <c r="C1413" s="246" t="s">
        <v>59</v>
      </c>
      <c r="D1413" s="247" t="s">
        <v>60</v>
      </c>
      <c r="E1413" s="259" t="s">
        <v>61</v>
      </c>
      <c r="F1413" s="247" t="s">
        <v>891</v>
      </c>
      <c r="G1413" s="247"/>
      <c r="H1413" s="247" t="s">
        <v>1862</v>
      </c>
      <c r="I1413" s="247" t="s">
        <v>1735</v>
      </c>
      <c r="J1413" s="260">
        <v>26.25</v>
      </c>
      <c r="K1413" s="261"/>
      <c r="L1413" s="262"/>
      <c r="M1413" s="263"/>
      <c r="N1413" s="264"/>
      <c r="O1413" s="265"/>
      <c r="P1413" s="252">
        <f t="shared" ref="P1413:P1476" si="113">J1413+K1413*$K$2+L1413*$L$2</f>
        <v>26.25</v>
      </c>
      <c r="Q1413" s="252">
        <f t="shared" ref="Q1413:Q1476" si="114">P1413*H1413</f>
        <v>26.25</v>
      </c>
      <c r="R1413" s="252">
        <f t="shared" ref="R1413:R1476" si="115">IF((M1413+N1413+O1413)=0,ROUND((J1413+K1413*$K$2+L1413*$L$2)*$M$2/(1+T1413),0),ROUNDUP((M1413+N1413*$K$2+O1413*$L$2)/(1+T1413),0))</f>
        <v>29</v>
      </c>
      <c r="S1413" s="252">
        <f t="shared" ref="S1413:S1476" si="116">R1413*H1413</f>
        <v>29</v>
      </c>
      <c r="T1413" s="253">
        <v>0.18</v>
      </c>
      <c r="U1413" s="266" t="s">
        <v>288</v>
      </c>
      <c r="V1413" s="267">
        <f t="shared" si="112"/>
        <v>34.22</v>
      </c>
    </row>
    <row r="1414" spans="1:23" s="258" customFormat="1" ht="28.5">
      <c r="A1414" s="281" t="s">
        <v>2155</v>
      </c>
      <c r="B1414" s="245" t="s">
        <v>1628</v>
      </c>
      <c r="C1414" s="246" t="s">
        <v>64</v>
      </c>
      <c r="D1414" s="247" t="s">
        <v>65</v>
      </c>
      <c r="E1414" s="259" t="s">
        <v>1808</v>
      </c>
      <c r="F1414" s="247" t="s">
        <v>1359</v>
      </c>
      <c r="G1414" s="247"/>
      <c r="H1414" s="247">
        <v>5.0000000000000001E-3</v>
      </c>
      <c r="I1414" s="259" t="s">
        <v>1808</v>
      </c>
      <c r="J1414" s="260">
        <v>43590.77</v>
      </c>
      <c r="K1414" s="261"/>
      <c r="L1414" s="262"/>
      <c r="M1414" s="263">
        <v>52519</v>
      </c>
      <c r="N1414" s="264"/>
      <c r="O1414" s="265"/>
      <c r="P1414" s="252">
        <f t="shared" si="113"/>
        <v>43590.77</v>
      </c>
      <c r="Q1414" s="252">
        <f t="shared" si="114"/>
        <v>217.95384999999999</v>
      </c>
      <c r="R1414" s="252">
        <f t="shared" si="115"/>
        <v>44508</v>
      </c>
      <c r="S1414" s="252">
        <f t="shared" si="116"/>
        <v>222.54</v>
      </c>
      <c r="T1414" s="253">
        <v>0.18</v>
      </c>
      <c r="U1414" s="266" t="s">
        <v>287</v>
      </c>
      <c r="V1414" s="267">
        <f t="shared" si="112"/>
        <v>52519.439999999995</v>
      </c>
    </row>
    <row r="1415" spans="1:23" s="258" customFormat="1" ht="28.5">
      <c r="A1415" s="281" t="s">
        <v>2156</v>
      </c>
      <c r="B1415" s="245" t="s">
        <v>1629</v>
      </c>
      <c r="C1415" s="246" t="s">
        <v>67</v>
      </c>
      <c r="D1415" s="247" t="s">
        <v>68</v>
      </c>
      <c r="E1415" s="259" t="s">
        <v>1261</v>
      </c>
      <c r="F1415" s="247" t="s">
        <v>891</v>
      </c>
      <c r="G1415" s="247"/>
      <c r="H1415" s="247" t="s">
        <v>1862</v>
      </c>
      <c r="I1415" s="247" t="s">
        <v>907</v>
      </c>
      <c r="J1415" s="260">
        <f>M1415*0.743</f>
        <v>118.72396999999999</v>
      </c>
      <c r="K1415" s="261"/>
      <c r="L1415" s="262"/>
      <c r="M1415" s="263">
        <v>159.79</v>
      </c>
      <c r="N1415" s="264"/>
      <c r="O1415" s="265"/>
      <c r="P1415" s="252">
        <f t="shared" si="113"/>
        <v>118.72396999999999</v>
      </c>
      <c r="Q1415" s="252">
        <f t="shared" si="114"/>
        <v>118.72396999999999</v>
      </c>
      <c r="R1415" s="252">
        <f t="shared" si="115"/>
        <v>136</v>
      </c>
      <c r="S1415" s="252">
        <f t="shared" si="116"/>
        <v>136</v>
      </c>
      <c r="T1415" s="253">
        <v>0.18</v>
      </c>
      <c r="U1415" s="266" t="s">
        <v>289</v>
      </c>
      <c r="V1415" s="267">
        <f t="shared" si="112"/>
        <v>160.47999999999999</v>
      </c>
    </row>
    <row r="1416" spans="1:23" s="258" customFormat="1" ht="25.5">
      <c r="A1416" s="281" t="s">
        <v>2157</v>
      </c>
      <c r="B1416" s="245" t="s">
        <v>1630</v>
      </c>
      <c r="C1416" s="246" t="s">
        <v>71</v>
      </c>
      <c r="D1416" s="247" t="s">
        <v>298</v>
      </c>
      <c r="E1416" s="259" t="s">
        <v>1261</v>
      </c>
      <c r="F1416" s="247" t="s">
        <v>891</v>
      </c>
      <c r="G1416" s="247"/>
      <c r="H1416" s="247" t="s">
        <v>1862</v>
      </c>
      <c r="I1416" s="247" t="s">
        <v>907</v>
      </c>
      <c r="J1416" s="260">
        <f>M1416*0.743</f>
        <v>65.094229999999996</v>
      </c>
      <c r="K1416" s="261"/>
      <c r="L1416" s="262"/>
      <c r="M1416" s="263">
        <v>87.61</v>
      </c>
      <c r="N1416" s="264"/>
      <c r="O1416" s="265"/>
      <c r="P1416" s="252">
        <f t="shared" si="113"/>
        <v>65.094229999999996</v>
      </c>
      <c r="Q1416" s="252">
        <f t="shared" si="114"/>
        <v>65.094229999999996</v>
      </c>
      <c r="R1416" s="252">
        <f t="shared" si="115"/>
        <v>75</v>
      </c>
      <c r="S1416" s="252">
        <f t="shared" si="116"/>
        <v>75</v>
      </c>
      <c r="T1416" s="253">
        <v>0.18</v>
      </c>
      <c r="U1416" s="266" t="s">
        <v>289</v>
      </c>
      <c r="V1416" s="267">
        <f t="shared" si="112"/>
        <v>88.5</v>
      </c>
    </row>
    <row r="1417" spans="1:23" s="258" customFormat="1" ht="25.5">
      <c r="A1417" s="281" t="s">
        <v>2158</v>
      </c>
      <c r="B1417" s="282" t="s">
        <v>1631</v>
      </c>
      <c r="C1417" s="283" t="s">
        <v>73</v>
      </c>
      <c r="D1417" s="247" t="s">
        <v>1888</v>
      </c>
      <c r="E1417" s="259" t="s">
        <v>1261</v>
      </c>
      <c r="F1417" s="259" t="s">
        <v>1805</v>
      </c>
      <c r="G1417" s="259"/>
      <c r="H1417" s="259" t="s">
        <v>1930</v>
      </c>
      <c r="I1417" s="247" t="s">
        <v>907</v>
      </c>
      <c r="J1417" s="260">
        <f>M1417*0.743</f>
        <v>5.5130600000000003</v>
      </c>
      <c r="K1417" s="261"/>
      <c r="L1417" s="262"/>
      <c r="M1417" s="263">
        <v>7.42</v>
      </c>
      <c r="N1417" s="264"/>
      <c r="O1417" s="265"/>
      <c r="P1417" s="252">
        <f t="shared" si="113"/>
        <v>5.5130600000000003</v>
      </c>
      <c r="Q1417" s="252">
        <f t="shared" si="114"/>
        <v>27.565300000000001</v>
      </c>
      <c r="R1417" s="252">
        <f t="shared" si="115"/>
        <v>7</v>
      </c>
      <c r="S1417" s="252">
        <f t="shared" si="116"/>
        <v>35</v>
      </c>
      <c r="T1417" s="253">
        <v>0.18</v>
      </c>
      <c r="U1417" s="266" t="s">
        <v>289</v>
      </c>
      <c r="V1417" s="267">
        <f t="shared" si="112"/>
        <v>8.26</v>
      </c>
    </row>
    <row r="1418" spans="1:23" s="258" customFormat="1" ht="25.5">
      <c r="A1418" s="281" t="s">
        <v>2159</v>
      </c>
      <c r="B1418" s="245" t="s">
        <v>1632</v>
      </c>
      <c r="C1418" s="246" t="s">
        <v>1348</v>
      </c>
      <c r="D1418" s="247" t="s">
        <v>1876</v>
      </c>
      <c r="E1418" s="259" t="s">
        <v>1261</v>
      </c>
      <c r="F1418" s="247" t="s">
        <v>891</v>
      </c>
      <c r="G1418" s="247"/>
      <c r="H1418" s="247" t="s">
        <v>1997</v>
      </c>
      <c r="I1418" s="247" t="s">
        <v>907</v>
      </c>
      <c r="J1418" s="260">
        <f>M1418*0.743</f>
        <v>1.6197400000000002</v>
      </c>
      <c r="K1418" s="261"/>
      <c r="L1418" s="262"/>
      <c r="M1418" s="263">
        <v>2.1800000000000002</v>
      </c>
      <c r="N1418" s="264"/>
      <c r="O1418" s="265"/>
      <c r="P1418" s="252">
        <f t="shared" si="113"/>
        <v>1.6197400000000002</v>
      </c>
      <c r="Q1418" s="252">
        <f t="shared" si="114"/>
        <v>16.197400000000002</v>
      </c>
      <c r="R1418" s="252">
        <f t="shared" si="115"/>
        <v>2</v>
      </c>
      <c r="S1418" s="252">
        <f t="shared" si="116"/>
        <v>20</v>
      </c>
      <c r="T1418" s="253">
        <v>0.18</v>
      </c>
      <c r="U1418" s="266" t="s">
        <v>289</v>
      </c>
      <c r="V1418" s="267">
        <f t="shared" si="112"/>
        <v>2.36</v>
      </c>
    </row>
    <row r="1419" spans="1:23" s="74" customFormat="1" ht="15">
      <c r="B1419" s="169"/>
      <c r="C1419" s="62" t="s">
        <v>164</v>
      </c>
      <c r="D1419" s="62"/>
      <c r="E1419" s="85"/>
      <c r="F1419" s="62"/>
      <c r="G1419" s="62"/>
      <c r="H1419" s="62"/>
      <c r="I1419" s="62"/>
      <c r="J1419" s="66"/>
      <c r="K1419" s="67"/>
      <c r="L1419" s="68"/>
      <c r="M1419" s="69"/>
      <c r="N1419" s="70"/>
      <c r="O1419" s="71"/>
      <c r="P1419" s="72">
        <f t="shared" si="113"/>
        <v>0</v>
      </c>
      <c r="Q1419" s="72">
        <f t="shared" si="114"/>
        <v>0</v>
      </c>
      <c r="R1419" s="72">
        <f t="shared" si="115"/>
        <v>0</v>
      </c>
      <c r="S1419" s="72">
        <f t="shared" si="116"/>
        <v>0</v>
      </c>
      <c r="T1419" s="73">
        <v>0.18</v>
      </c>
      <c r="U1419" s="164"/>
      <c r="V1419" s="164">
        <f t="shared" si="112"/>
        <v>0</v>
      </c>
    </row>
    <row r="1420" spans="1:23" s="74" customFormat="1" ht="15">
      <c r="B1420" s="169"/>
      <c r="C1420" s="62" t="s">
        <v>649</v>
      </c>
      <c r="D1420" s="62"/>
      <c r="E1420" s="85"/>
      <c r="F1420" s="62"/>
      <c r="G1420" s="62"/>
      <c r="H1420" s="62"/>
      <c r="I1420" s="62"/>
      <c r="J1420" s="66"/>
      <c r="K1420" s="67"/>
      <c r="L1420" s="68"/>
      <c r="M1420" s="69"/>
      <c r="N1420" s="70"/>
      <c r="O1420" s="71"/>
      <c r="P1420" s="72">
        <f t="shared" si="113"/>
        <v>0</v>
      </c>
      <c r="Q1420" s="72">
        <f t="shared" si="114"/>
        <v>0</v>
      </c>
      <c r="R1420" s="72">
        <f t="shared" si="115"/>
        <v>0</v>
      </c>
      <c r="S1420" s="72">
        <f t="shared" si="116"/>
        <v>0</v>
      </c>
      <c r="T1420" s="73">
        <v>0.18</v>
      </c>
      <c r="U1420" s="164"/>
      <c r="V1420" s="164">
        <f t="shared" si="112"/>
        <v>0</v>
      </c>
    </row>
    <row r="1421" spans="1:23" s="74" customFormat="1" ht="28.5">
      <c r="B1421" s="169" t="s">
        <v>1636</v>
      </c>
      <c r="C1421" s="87" t="s">
        <v>84</v>
      </c>
      <c r="D1421" s="62" t="s">
        <v>424</v>
      </c>
      <c r="E1421" s="85" t="s">
        <v>573</v>
      </c>
      <c r="F1421" s="62" t="s">
        <v>891</v>
      </c>
      <c r="G1421" s="62"/>
      <c r="H1421" s="62" t="s">
        <v>1854</v>
      </c>
      <c r="I1421" s="62" t="s">
        <v>1706</v>
      </c>
      <c r="J1421" s="66">
        <v>237.8</v>
      </c>
      <c r="K1421" s="67"/>
      <c r="L1421" s="68"/>
      <c r="M1421" s="69">
        <v>290</v>
      </c>
      <c r="N1421" s="70"/>
      <c r="O1421" s="71"/>
      <c r="P1421" s="72">
        <f t="shared" si="113"/>
        <v>237.8</v>
      </c>
      <c r="Q1421" s="72">
        <f t="shared" si="114"/>
        <v>713.40000000000009</v>
      </c>
      <c r="R1421" s="72">
        <f t="shared" si="115"/>
        <v>246</v>
      </c>
      <c r="S1421" s="72">
        <f t="shared" si="116"/>
        <v>738</v>
      </c>
      <c r="T1421" s="73">
        <v>0.18</v>
      </c>
      <c r="U1421" s="164" t="s">
        <v>287</v>
      </c>
      <c r="V1421" s="164">
        <f t="shared" si="112"/>
        <v>290.27999999999997</v>
      </c>
    </row>
    <row r="1422" spans="1:23" s="74" customFormat="1" ht="15">
      <c r="B1422" s="169" t="s">
        <v>1637</v>
      </c>
      <c r="C1422" s="87" t="s">
        <v>85</v>
      </c>
      <c r="D1422" s="62" t="s">
        <v>86</v>
      </c>
      <c r="E1422" s="85" t="s">
        <v>87</v>
      </c>
      <c r="F1422" s="62" t="s">
        <v>891</v>
      </c>
      <c r="G1422" s="62"/>
      <c r="H1422" s="62" t="s">
        <v>1862</v>
      </c>
      <c r="I1422" s="62" t="s">
        <v>1735</v>
      </c>
      <c r="J1422" s="66">
        <v>375</v>
      </c>
      <c r="K1422" s="67"/>
      <c r="L1422" s="68"/>
      <c r="M1422" s="69"/>
      <c r="N1422" s="70"/>
      <c r="O1422" s="71"/>
      <c r="P1422" s="72">
        <f t="shared" si="113"/>
        <v>375</v>
      </c>
      <c r="Q1422" s="72">
        <f t="shared" si="114"/>
        <v>375</v>
      </c>
      <c r="R1422" s="72">
        <f t="shared" si="115"/>
        <v>413</v>
      </c>
      <c r="S1422" s="72">
        <f t="shared" si="116"/>
        <v>413</v>
      </c>
      <c r="T1422" s="73">
        <v>0.18</v>
      </c>
      <c r="U1422" s="165" t="s">
        <v>288</v>
      </c>
      <c r="V1422" s="164">
        <f t="shared" si="112"/>
        <v>487.34</v>
      </c>
    </row>
    <row r="1423" spans="1:23" s="74" customFormat="1" ht="15">
      <c r="B1423" s="169" t="s">
        <v>1638</v>
      </c>
      <c r="C1423" s="87" t="s">
        <v>88</v>
      </c>
      <c r="D1423" s="62" t="s">
        <v>89</v>
      </c>
      <c r="E1423" s="85" t="s">
        <v>743</v>
      </c>
      <c r="F1423" s="62" t="s">
        <v>891</v>
      </c>
      <c r="G1423" s="62"/>
      <c r="H1423" s="62" t="s">
        <v>1862</v>
      </c>
      <c r="I1423" s="62" t="s">
        <v>1735</v>
      </c>
      <c r="J1423" s="66">
        <v>650</v>
      </c>
      <c r="K1423" s="67"/>
      <c r="L1423" s="68"/>
      <c r="M1423" s="69"/>
      <c r="N1423" s="70"/>
      <c r="O1423" s="71"/>
      <c r="P1423" s="72">
        <f t="shared" si="113"/>
        <v>650</v>
      </c>
      <c r="Q1423" s="72">
        <f t="shared" si="114"/>
        <v>650</v>
      </c>
      <c r="R1423" s="72">
        <f t="shared" si="115"/>
        <v>716</v>
      </c>
      <c r="S1423" s="72">
        <f t="shared" si="116"/>
        <v>716</v>
      </c>
      <c r="T1423" s="73">
        <v>0.18</v>
      </c>
      <c r="U1423" s="165" t="s">
        <v>288</v>
      </c>
      <c r="V1423" s="164">
        <f t="shared" si="112"/>
        <v>844.88</v>
      </c>
    </row>
    <row r="1424" spans="1:23" s="74" customFormat="1" ht="15">
      <c r="B1424" s="169"/>
      <c r="C1424" s="62" t="s">
        <v>173</v>
      </c>
      <c r="D1424" s="62"/>
      <c r="E1424" s="85"/>
      <c r="F1424" s="62"/>
      <c r="G1424" s="62"/>
      <c r="H1424" s="62"/>
      <c r="I1424" s="62"/>
      <c r="J1424" s="66"/>
      <c r="K1424" s="67"/>
      <c r="L1424" s="68"/>
      <c r="M1424" s="69"/>
      <c r="N1424" s="70"/>
      <c r="O1424" s="71"/>
      <c r="P1424" s="72">
        <f t="shared" si="113"/>
        <v>0</v>
      </c>
      <c r="Q1424" s="72">
        <f t="shared" si="114"/>
        <v>0</v>
      </c>
      <c r="R1424" s="72">
        <f t="shared" si="115"/>
        <v>0</v>
      </c>
      <c r="S1424" s="72">
        <f t="shared" si="116"/>
        <v>0</v>
      </c>
      <c r="T1424" s="73">
        <v>0.18</v>
      </c>
      <c r="U1424" s="165"/>
      <c r="V1424" s="164">
        <f t="shared" si="112"/>
        <v>0</v>
      </c>
    </row>
    <row r="1425" spans="2:23" s="74" customFormat="1" ht="15">
      <c r="B1425" s="169"/>
      <c r="C1425" s="62" t="s">
        <v>649</v>
      </c>
      <c r="D1425" s="62"/>
      <c r="E1425" s="85"/>
      <c r="F1425" s="62"/>
      <c r="G1425" s="62"/>
      <c r="H1425" s="62"/>
      <c r="I1425" s="62"/>
      <c r="J1425" s="66"/>
      <c r="K1425" s="67"/>
      <c r="L1425" s="68"/>
      <c r="M1425" s="69"/>
      <c r="N1425" s="70"/>
      <c r="O1425" s="71"/>
      <c r="P1425" s="72">
        <f t="shared" si="113"/>
        <v>0</v>
      </c>
      <c r="Q1425" s="72">
        <f t="shared" si="114"/>
        <v>0</v>
      </c>
      <c r="R1425" s="72">
        <f t="shared" si="115"/>
        <v>0</v>
      </c>
      <c r="S1425" s="72">
        <f t="shared" si="116"/>
        <v>0</v>
      </c>
      <c r="T1425" s="73">
        <v>0.18</v>
      </c>
      <c r="U1425" s="164"/>
      <c r="V1425" s="164">
        <f t="shared" si="112"/>
        <v>0</v>
      </c>
    </row>
    <row r="1426" spans="2:23" s="74" customFormat="1" ht="30">
      <c r="B1426" s="169" t="s">
        <v>1639</v>
      </c>
      <c r="C1426" s="86" t="s">
        <v>418</v>
      </c>
      <c r="D1426" s="85" t="s">
        <v>685</v>
      </c>
      <c r="E1426" s="85" t="s">
        <v>573</v>
      </c>
      <c r="F1426" s="62" t="s">
        <v>891</v>
      </c>
      <c r="G1426" s="62"/>
      <c r="H1426" s="62" t="s">
        <v>1988</v>
      </c>
      <c r="I1426" s="62" t="s">
        <v>1706</v>
      </c>
      <c r="J1426" s="66">
        <v>237.8</v>
      </c>
      <c r="K1426" s="67"/>
      <c r="L1426" s="68"/>
      <c r="M1426" s="69">
        <v>290</v>
      </c>
      <c r="N1426" s="70"/>
      <c r="O1426" s="71"/>
      <c r="P1426" s="72">
        <f t="shared" si="113"/>
        <v>237.8</v>
      </c>
      <c r="Q1426" s="72">
        <f t="shared" si="114"/>
        <v>1426.8000000000002</v>
      </c>
      <c r="R1426" s="72">
        <f t="shared" si="115"/>
        <v>246</v>
      </c>
      <c r="S1426" s="72">
        <f t="shared" si="116"/>
        <v>1476</v>
      </c>
      <c r="T1426" s="73">
        <v>0.18</v>
      </c>
      <c r="U1426" s="164" t="s">
        <v>287</v>
      </c>
      <c r="V1426" s="164">
        <f t="shared" si="112"/>
        <v>290.27999999999997</v>
      </c>
    </row>
    <row r="1427" spans="2:23" s="74" customFormat="1" ht="30">
      <c r="B1427" s="169" t="s">
        <v>1640</v>
      </c>
      <c r="C1427" s="86" t="s">
        <v>106</v>
      </c>
      <c r="D1427" s="85" t="s">
        <v>107</v>
      </c>
      <c r="E1427" s="85" t="s">
        <v>2119</v>
      </c>
      <c r="F1427" s="62" t="s">
        <v>891</v>
      </c>
      <c r="G1427" s="62"/>
      <c r="H1427" s="62" t="s">
        <v>1854</v>
      </c>
      <c r="I1427" s="62" t="s">
        <v>1704</v>
      </c>
      <c r="J1427" s="66"/>
      <c r="K1427" s="67">
        <v>8.8000000000000007</v>
      </c>
      <c r="L1427" s="68"/>
      <c r="M1427" s="69"/>
      <c r="N1427" s="70">
        <v>11</v>
      </c>
      <c r="O1427" s="71"/>
      <c r="P1427" s="72">
        <f t="shared" si="113"/>
        <v>598.40000000000009</v>
      </c>
      <c r="Q1427" s="72">
        <f t="shared" si="114"/>
        <v>1795.2000000000003</v>
      </c>
      <c r="R1427" s="72">
        <f t="shared" si="115"/>
        <v>634</v>
      </c>
      <c r="S1427" s="72">
        <f t="shared" si="116"/>
        <v>1902</v>
      </c>
      <c r="T1427" s="73">
        <v>0.18</v>
      </c>
      <c r="U1427" s="164" t="s">
        <v>286</v>
      </c>
      <c r="V1427" s="164">
        <f t="shared" si="112"/>
        <v>748.12</v>
      </c>
    </row>
    <row r="1428" spans="2:23" s="74" customFormat="1" ht="15">
      <c r="B1428" s="169" t="s">
        <v>1641</v>
      </c>
      <c r="C1428" s="87" t="s">
        <v>109</v>
      </c>
      <c r="D1428" s="62" t="s">
        <v>110</v>
      </c>
      <c r="E1428" s="85" t="s">
        <v>2119</v>
      </c>
      <c r="F1428" s="62" t="s">
        <v>891</v>
      </c>
      <c r="G1428" s="62"/>
      <c r="H1428" s="62" t="s">
        <v>1862</v>
      </c>
      <c r="I1428" s="62" t="s">
        <v>1704</v>
      </c>
      <c r="J1428" s="66"/>
      <c r="K1428" s="67">
        <v>22.8</v>
      </c>
      <c r="L1428" s="68"/>
      <c r="M1428" s="69"/>
      <c r="N1428" s="70">
        <v>28.5</v>
      </c>
      <c r="O1428" s="71"/>
      <c r="P1428" s="72">
        <f t="shared" si="113"/>
        <v>1550.4</v>
      </c>
      <c r="Q1428" s="72">
        <f t="shared" si="114"/>
        <v>1550.4</v>
      </c>
      <c r="R1428" s="72">
        <f t="shared" si="115"/>
        <v>1643</v>
      </c>
      <c r="S1428" s="72">
        <f t="shared" si="116"/>
        <v>1643</v>
      </c>
      <c r="T1428" s="73">
        <v>0.18</v>
      </c>
      <c r="U1428" s="164" t="s">
        <v>286</v>
      </c>
      <c r="V1428" s="164">
        <f t="shared" si="112"/>
        <v>1938.74</v>
      </c>
    </row>
    <row r="1429" spans="2:23" s="74" customFormat="1" ht="15">
      <c r="B1429" s="169" t="s">
        <v>1642</v>
      </c>
      <c r="C1429" s="87" t="s">
        <v>59</v>
      </c>
      <c r="D1429" s="62" t="s">
        <v>60</v>
      </c>
      <c r="E1429" s="62" t="s">
        <v>61</v>
      </c>
      <c r="F1429" s="62" t="s">
        <v>891</v>
      </c>
      <c r="G1429" s="62"/>
      <c r="H1429" s="62" t="s">
        <v>1862</v>
      </c>
      <c r="I1429" s="62" t="s">
        <v>1735</v>
      </c>
      <c r="J1429" s="66">
        <v>26.25</v>
      </c>
      <c r="K1429" s="67"/>
      <c r="L1429" s="68"/>
      <c r="M1429" s="69"/>
      <c r="N1429" s="70"/>
      <c r="O1429" s="71"/>
      <c r="P1429" s="72">
        <f t="shared" si="113"/>
        <v>26.25</v>
      </c>
      <c r="Q1429" s="72">
        <f t="shared" si="114"/>
        <v>26.25</v>
      </c>
      <c r="R1429" s="72">
        <f t="shared" si="115"/>
        <v>29</v>
      </c>
      <c r="S1429" s="72">
        <f t="shared" si="116"/>
        <v>29</v>
      </c>
      <c r="T1429" s="73">
        <v>0.18</v>
      </c>
      <c r="U1429" s="165" t="s">
        <v>288</v>
      </c>
      <c r="V1429" s="164">
        <f t="shared" si="112"/>
        <v>34.22</v>
      </c>
    </row>
    <row r="1430" spans="2:23" s="74" customFormat="1" ht="28.5">
      <c r="B1430" s="169" t="s">
        <v>1647</v>
      </c>
      <c r="C1430" s="87" t="s">
        <v>64</v>
      </c>
      <c r="D1430" s="62" t="s">
        <v>65</v>
      </c>
      <c r="E1430" s="85" t="s">
        <v>1808</v>
      </c>
      <c r="F1430" s="62" t="s">
        <v>1359</v>
      </c>
      <c r="G1430" s="62"/>
      <c r="H1430" s="62">
        <v>5.0000000000000001E-3</v>
      </c>
      <c r="I1430" s="85" t="s">
        <v>1808</v>
      </c>
      <c r="J1430" s="66">
        <v>43590.77</v>
      </c>
      <c r="K1430" s="67"/>
      <c r="L1430" s="68"/>
      <c r="M1430" s="69">
        <v>52519</v>
      </c>
      <c r="N1430" s="70"/>
      <c r="O1430" s="71"/>
      <c r="P1430" s="72">
        <f t="shared" si="113"/>
        <v>43590.77</v>
      </c>
      <c r="Q1430" s="72">
        <f t="shared" si="114"/>
        <v>217.95384999999999</v>
      </c>
      <c r="R1430" s="72">
        <f t="shared" si="115"/>
        <v>44508</v>
      </c>
      <c r="S1430" s="72">
        <f t="shared" si="116"/>
        <v>222.54</v>
      </c>
      <c r="T1430" s="73">
        <v>0.18</v>
      </c>
      <c r="U1430" s="165" t="s">
        <v>287</v>
      </c>
      <c r="V1430" s="164">
        <f t="shared" si="112"/>
        <v>52519.439999999995</v>
      </c>
      <c r="W1430" s="74">
        <v>551</v>
      </c>
    </row>
    <row r="1431" spans="2:23" s="74" customFormat="1" ht="28.5">
      <c r="B1431" s="169" t="s">
        <v>1653</v>
      </c>
      <c r="C1431" s="87" t="s">
        <v>67</v>
      </c>
      <c r="D1431" s="62" t="s">
        <v>68</v>
      </c>
      <c r="E1431" s="85" t="s">
        <v>1261</v>
      </c>
      <c r="F1431" s="62" t="s">
        <v>891</v>
      </c>
      <c r="G1431" s="62"/>
      <c r="H1431" s="62" t="s">
        <v>1862</v>
      </c>
      <c r="I1431" s="62" t="s">
        <v>907</v>
      </c>
      <c r="J1431" s="66">
        <f>M1431*0.743</f>
        <v>118.72396999999999</v>
      </c>
      <c r="K1431" s="67"/>
      <c r="L1431" s="68"/>
      <c r="M1431" s="69">
        <v>159.79</v>
      </c>
      <c r="N1431" s="70"/>
      <c r="O1431" s="71"/>
      <c r="P1431" s="72">
        <f t="shared" si="113"/>
        <v>118.72396999999999</v>
      </c>
      <c r="Q1431" s="72">
        <f t="shared" si="114"/>
        <v>118.72396999999999</v>
      </c>
      <c r="R1431" s="72">
        <f t="shared" si="115"/>
        <v>136</v>
      </c>
      <c r="S1431" s="72">
        <f t="shared" si="116"/>
        <v>136</v>
      </c>
      <c r="T1431" s="73">
        <v>0.18</v>
      </c>
      <c r="U1431" s="165" t="s">
        <v>289</v>
      </c>
      <c r="V1431" s="164">
        <f t="shared" si="112"/>
        <v>160.47999999999999</v>
      </c>
    </row>
    <row r="1432" spans="2:23" s="74" customFormat="1" ht="15">
      <c r="B1432" s="169" t="s">
        <v>1658</v>
      </c>
      <c r="C1432" s="87" t="s">
        <v>71</v>
      </c>
      <c r="D1432" s="62" t="s">
        <v>298</v>
      </c>
      <c r="E1432" s="85" t="s">
        <v>1261</v>
      </c>
      <c r="F1432" s="62" t="s">
        <v>891</v>
      </c>
      <c r="G1432" s="62"/>
      <c r="H1432" s="62" t="s">
        <v>1862</v>
      </c>
      <c r="I1432" s="62" t="s">
        <v>907</v>
      </c>
      <c r="J1432" s="66">
        <f>M1432*0.743</f>
        <v>65.094229999999996</v>
      </c>
      <c r="K1432" s="67"/>
      <c r="L1432" s="68"/>
      <c r="M1432" s="69">
        <v>87.61</v>
      </c>
      <c r="N1432" s="70"/>
      <c r="O1432" s="71"/>
      <c r="P1432" s="72">
        <f t="shared" si="113"/>
        <v>65.094229999999996</v>
      </c>
      <c r="Q1432" s="72">
        <f t="shared" si="114"/>
        <v>65.094229999999996</v>
      </c>
      <c r="R1432" s="72">
        <f t="shared" si="115"/>
        <v>75</v>
      </c>
      <c r="S1432" s="72">
        <f t="shared" si="116"/>
        <v>75</v>
      </c>
      <c r="T1432" s="73">
        <v>0.18</v>
      </c>
      <c r="U1432" s="165" t="s">
        <v>289</v>
      </c>
      <c r="V1432" s="164">
        <f t="shared" si="112"/>
        <v>88.5</v>
      </c>
    </row>
    <row r="1433" spans="2:23" s="74" customFormat="1" ht="15">
      <c r="B1433" s="169" t="s">
        <v>1659</v>
      </c>
      <c r="C1433" s="87" t="s">
        <v>73</v>
      </c>
      <c r="D1433" s="62" t="s">
        <v>1888</v>
      </c>
      <c r="E1433" s="85" t="s">
        <v>1261</v>
      </c>
      <c r="F1433" s="62" t="s">
        <v>1805</v>
      </c>
      <c r="G1433" s="62"/>
      <c r="H1433" s="62" t="s">
        <v>1930</v>
      </c>
      <c r="I1433" s="62" t="s">
        <v>907</v>
      </c>
      <c r="J1433" s="66">
        <f>M1433*0.743</f>
        <v>5.5130600000000003</v>
      </c>
      <c r="K1433" s="67"/>
      <c r="L1433" s="68"/>
      <c r="M1433" s="69">
        <v>7.42</v>
      </c>
      <c r="N1433" s="70"/>
      <c r="O1433" s="71"/>
      <c r="P1433" s="72">
        <f t="shared" si="113"/>
        <v>5.5130600000000003</v>
      </c>
      <c r="Q1433" s="72">
        <f t="shared" si="114"/>
        <v>27.565300000000001</v>
      </c>
      <c r="R1433" s="72">
        <f t="shared" si="115"/>
        <v>7</v>
      </c>
      <c r="S1433" s="72">
        <f t="shared" si="116"/>
        <v>35</v>
      </c>
      <c r="T1433" s="73">
        <v>0.18</v>
      </c>
      <c r="U1433" s="165" t="s">
        <v>289</v>
      </c>
      <c r="V1433" s="164">
        <f t="shared" si="112"/>
        <v>8.26</v>
      </c>
    </row>
    <row r="1434" spans="2:23" s="74" customFormat="1" ht="15">
      <c r="B1434" s="169" t="s">
        <v>1660</v>
      </c>
      <c r="C1434" s="87" t="s">
        <v>1348</v>
      </c>
      <c r="D1434" s="62" t="s">
        <v>1876</v>
      </c>
      <c r="E1434" s="85" t="s">
        <v>1261</v>
      </c>
      <c r="F1434" s="62" t="s">
        <v>891</v>
      </c>
      <c r="G1434" s="62"/>
      <c r="H1434" s="62" t="s">
        <v>1997</v>
      </c>
      <c r="I1434" s="62" t="s">
        <v>907</v>
      </c>
      <c r="J1434" s="66">
        <f>M1434*0.743</f>
        <v>1.6197400000000002</v>
      </c>
      <c r="K1434" s="67"/>
      <c r="L1434" s="68"/>
      <c r="M1434" s="69">
        <v>2.1800000000000002</v>
      </c>
      <c r="N1434" s="70"/>
      <c r="O1434" s="71"/>
      <c r="P1434" s="72">
        <f t="shared" si="113"/>
        <v>1.6197400000000002</v>
      </c>
      <c r="Q1434" s="72">
        <f t="shared" si="114"/>
        <v>16.197400000000002</v>
      </c>
      <c r="R1434" s="72">
        <f t="shared" si="115"/>
        <v>2</v>
      </c>
      <c r="S1434" s="72">
        <f t="shared" si="116"/>
        <v>20</v>
      </c>
      <c r="T1434" s="73">
        <v>0.18</v>
      </c>
      <c r="U1434" s="165" t="s">
        <v>289</v>
      </c>
      <c r="V1434" s="164">
        <f t="shared" si="112"/>
        <v>2.36</v>
      </c>
    </row>
    <row r="1435" spans="2:23" s="74" customFormat="1" ht="15">
      <c r="B1435" s="169"/>
      <c r="C1435" s="62" t="s">
        <v>195</v>
      </c>
      <c r="D1435" s="62"/>
      <c r="E1435" s="62"/>
      <c r="F1435" s="62"/>
      <c r="G1435" s="62"/>
      <c r="H1435" s="62"/>
      <c r="I1435" s="62"/>
      <c r="J1435" s="66"/>
      <c r="K1435" s="67"/>
      <c r="L1435" s="68"/>
      <c r="M1435" s="69"/>
      <c r="N1435" s="70"/>
      <c r="O1435" s="71"/>
      <c r="P1435" s="72">
        <f t="shared" si="113"/>
        <v>0</v>
      </c>
      <c r="Q1435" s="72">
        <f t="shared" si="114"/>
        <v>0</v>
      </c>
      <c r="R1435" s="72">
        <f t="shared" si="115"/>
        <v>0</v>
      </c>
      <c r="S1435" s="72">
        <f t="shared" si="116"/>
        <v>0</v>
      </c>
      <c r="T1435" s="73">
        <v>0.18</v>
      </c>
      <c r="U1435" s="164"/>
      <c r="V1435" s="164">
        <f t="shared" si="112"/>
        <v>0</v>
      </c>
    </row>
    <row r="1436" spans="2:23" s="74" customFormat="1" ht="15">
      <c r="B1436" s="169"/>
      <c r="C1436" s="62" t="s">
        <v>649</v>
      </c>
      <c r="D1436" s="62"/>
      <c r="E1436" s="85"/>
      <c r="F1436" s="62"/>
      <c r="G1436" s="62"/>
      <c r="H1436" s="62"/>
      <c r="I1436" s="62"/>
      <c r="J1436" s="66"/>
      <c r="K1436" s="67"/>
      <c r="L1436" s="68"/>
      <c r="M1436" s="69"/>
      <c r="N1436" s="70"/>
      <c r="O1436" s="71"/>
      <c r="P1436" s="72">
        <f t="shared" si="113"/>
        <v>0</v>
      </c>
      <c r="Q1436" s="72">
        <f t="shared" si="114"/>
        <v>0</v>
      </c>
      <c r="R1436" s="72">
        <f t="shared" si="115"/>
        <v>0</v>
      </c>
      <c r="S1436" s="72">
        <f t="shared" si="116"/>
        <v>0</v>
      </c>
      <c r="T1436" s="73">
        <v>0.18</v>
      </c>
      <c r="U1436" s="164"/>
      <c r="V1436" s="164">
        <f t="shared" si="112"/>
        <v>0</v>
      </c>
    </row>
    <row r="1437" spans="2:23" s="74" customFormat="1" ht="15">
      <c r="B1437" s="169" t="s">
        <v>1661</v>
      </c>
      <c r="C1437" s="87" t="s">
        <v>59</v>
      </c>
      <c r="D1437" s="62" t="s">
        <v>60</v>
      </c>
      <c r="E1437" s="85" t="s">
        <v>61</v>
      </c>
      <c r="F1437" s="62" t="s">
        <v>891</v>
      </c>
      <c r="G1437" s="62"/>
      <c r="H1437" s="62" t="s">
        <v>1862</v>
      </c>
      <c r="I1437" s="62" t="s">
        <v>1735</v>
      </c>
      <c r="J1437" s="66">
        <v>26.25</v>
      </c>
      <c r="K1437" s="67"/>
      <c r="L1437" s="68"/>
      <c r="M1437" s="69"/>
      <c r="N1437" s="70"/>
      <c r="O1437" s="71"/>
      <c r="P1437" s="72">
        <f t="shared" si="113"/>
        <v>26.25</v>
      </c>
      <c r="Q1437" s="72">
        <f t="shared" si="114"/>
        <v>26.25</v>
      </c>
      <c r="R1437" s="72">
        <f t="shared" si="115"/>
        <v>29</v>
      </c>
      <c r="S1437" s="72">
        <f t="shared" si="116"/>
        <v>29</v>
      </c>
      <c r="T1437" s="73">
        <v>0.18</v>
      </c>
      <c r="U1437" s="165" t="s">
        <v>288</v>
      </c>
      <c r="V1437" s="164">
        <f t="shared" si="112"/>
        <v>34.22</v>
      </c>
    </row>
    <row r="1438" spans="2:23" s="74" customFormat="1" ht="28.5">
      <c r="B1438" s="169" t="s">
        <v>1662</v>
      </c>
      <c r="C1438" s="87" t="s">
        <v>64</v>
      </c>
      <c r="D1438" s="62" t="s">
        <v>65</v>
      </c>
      <c r="E1438" s="85" t="s">
        <v>1808</v>
      </c>
      <c r="F1438" s="62" t="s">
        <v>1359</v>
      </c>
      <c r="G1438" s="62"/>
      <c r="H1438" s="62">
        <v>5.0000000000000001E-3</v>
      </c>
      <c r="I1438" s="85" t="s">
        <v>1808</v>
      </c>
      <c r="J1438" s="66">
        <v>43590.77</v>
      </c>
      <c r="K1438" s="67"/>
      <c r="L1438" s="68"/>
      <c r="M1438" s="69">
        <v>52519</v>
      </c>
      <c r="N1438" s="70"/>
      <c r="O1438" s="71"/>
      <c r="P1438" s="72">
        <f t="shared" si="113"/>
        <v>43590.77</v>
      </c>
      <c r="Q1438" s="72">
        <f t="shared" si="114"/>
        <v>217.95384999999999</v>
      </c>
      <c r="R1438" s="72">
        <f t="shared" si="115"/>
        <v>44508</v>
      </c>
      <c r="S1438" s="72">
        <f t="shared" si="116"/>
        <v>222.54</v>
      </c>
      <c r="T1438" s="73">
        <v>0.18</v>
      </c>
      <c r="U1438" s="165" t="s">
        <v>287</v>
      </c>
      <c r="V1438" s="164">
        <f t="shared" si="112"/>
        <v>52519.439999999995</v>
      </c>
    </row>
    <row r="1439" spans="2:23" s="74" customFormat="1" ht="28.5">
      <c r="B1439" s="169" t="s">
        <v>1663</v>
      </c>
      <c r="C1439" s="87" t="s">
        <v>67</v>
      </c>
      <c r="D1439" s="62" t="s">
        <v>68</v>
      </c>
      <c r="E1439" s="85" t="s">
        <v>1261</v>
      </c>
      <c r="F1439" s="62" t="s">
        <v>891</v>
      </c>
      <c r="G1439" s="62"/>
      <c r="H1439" s="62" t="s">
        <v>1862</v>
      </c>
      <c r="I1439" s="62" t="s">
        <v>907</v>
      </c>
      <c r="J1439" s="66">
        <f>M1439*0.743</f>
        <v>118.72396999999999</v>
      </c>
      <c r="K1439" s="67"/>
      <c r="L1439" s="68"/>
      <c r="M1439" s="69">
        <v>159.79</v>
      </c>
      <c r="N1439" s="70"/>
      <c r="O1439" s="71"/>
      <c r="P1439" s="72">
        <f t="shared" si="113"/>
        <v>118.72396999999999</v>
      </c>
      <c r="Q1439" s="72">
        <f t="shared" si="114"/>
        <v>118.72396999999999</v>
      </c>
      <c r="R1439" s="72">
        <f t="shared" si="115"/>
        <v>136</v>
      </c>
      <c r="S1439" s="72">
        <f t="shared" si="116"/>
        <v>136</v>
      </c>
      <c r="T1439" s="73">
        <v>0.18</v>
      </c>
      <c r="U1439" s="165" t="s">
        <v>289</v>
      </c>
      <c r="V1439" s="164">
        <f t="shared" si="112"/>
        <v>160.47999999999999</v>
      </c>
    </row>
    <row r="1440" spans="2:23" s="74" customFormat="1" ht="15">
      <c r="B1440" s="169" t="s">
        <v>1664</v>
      </c>
      <c r="C1440" s="87" t="s">
        <v>71</v>
      </c>
      <c r="D1440" s="62" t="s">
        <v>298</v>
      </c>
      <c r="E1440" s="85" t="s">
        <v>1261</v>
      </c>
      <c r="F1440" s="62" t="s">
        <v>891</v>
      </c>
      <c r="G1440" s="62"/>
      <c r="H1440" s="62" t="s">
        <v>1862</v>
      </c>
      <c r="I1440" s="62" t="s">
        <v>907</v>
      </c>
      <c r="J1440" s="66">
        <f>M1440*0.743</f>
        <v>65.094229999999996</v>
      </c>
      <c r="K1440" s="67"/>
      <c r="L1440" s="68"/>
      <c r="M1440" s="69">
        <v>87.61</v>
      </c>
      <c r="N1440" s="70"/>
      <c r="O1440" s="71"/>
      <c r="P1440" s="72">
        <f t="shared" si="113"/>
        <v>65.094229999999996</v>
      </c>
      <c r="Q1440" s="72">
        <f t="shared" si="114"/>
        <v>65.094229999999996</v>
      </c>
      <c r="R1440" s="72">
        <f t="shared" si="115"/>
        <v>75</v>
      </c>
      <c r="S1440" s="72">
        <f t="shared" si="116"/>
        <v>75</v>
      </c>
      <c r="T1440" s="73">
        <v>0.18</v>
      </c>
      <c r="U1440" s="165" t="s">
        <v>289</v>
      </c>
      <c r="V1440" s="164">
        <f t="shared" si="112"/>
        <v>88.5</v>
      </c>
    </row>
    <row r="1441" spans="2:23" s="74" customFormat="1" ht="15">
      <c r="B1441" s="169" t="s">
        <v>1665</v>
      </c>
      <c r="C1441" s="87" t="s">
        <v>73</v>
      </c>
      <c r="D1441" s="62" t="s">
        <v>1888</v>
      </c>
      <c r="E1441" s="85" t="s">
        <v>1261</v>
      </c>
      <c r="F1441" s="62" t="s">
        <v>1805</v>
      </c>
      <c r="G1441" s="62"/>
      <c r="H1441" s="62" t="s">
        <v>1930</v>
      </c>
      <c r="I1441" s="62" t="s">
        <v>907</v>
      </c>
      <c r="J1441" s="66">
        <f>M1441*0.743</f>
        <v>5.5130600000000003</v>
      </c>
      <c r="K1441" s="67"/>
      <c r="L1441" s="68"/>
      <c r="M1441" s="69">
        <v>7.42</v>
      </c>
      <c r="N1441" s="70"/>
      <c r="O1441" s="71"/>
      <c r="P1441" s="72">
        <f t="shared" si="113"/>
        <v>5.5130600000000003</v>
      </c>
      <c r="Q1441" s="72">
        <f t="shared" si="114"/>
        <v>27.565300000000001</v>
      </c>
      <c r="R1441" s="72">
        <f t="shared" si="115"/>
        <v>7</v>
      </c>
      <c r="S1441" s="72">
        <f t="shared" si="116"/>
        <v>35</v>
      </c>
      <c r="T1441" s="73">
        <v>0.18</v>
      </c>
      <c r="U1441" s="165" t="s">
        <v>289</v>
      </c>
      <c r="V1441" s="164">
        <f t="shared" si="112"/>
        <v>8.26</v>
      </c>
    </row>
    <row r="1442" spans="2:23" s="74" customFormat="1" ht="15">
      <c r="B1442" s="169" t="s">
        <v>1666</v>
      </c>
      <c r="C1442" s="87" t="s">
        <v>1348</v>
      </c>
      <c r="D1442" s="62" t="s">
        <v>1876</v>
      </c>
      <c r="E1442" s="85" t="s">
        <v>1261</v>
      </c>
      <c r="F1442" s="62" t="s">
        <v>891</v>
      </c>
      <c r="G1442" s="62"/>
      <c r="H1442" s="62" t="s">
        <v>1997</v>
      </c>
      <c r="I1442" s="62" t="s">
        <v>907</v>
      </c>
      <c r="J1442" s="66">
        <f>M1442*0.743</f>
        <v>1.6197400000000002</v>
      </c>
      <c r="K1442" s="67"/>
      <c r="L1442" s="68"/>
      <c r="M1442" s="69">
        <v>2.1800000000000002</v>
      </c>
      <c r="N1442" s="70"/>
      <c r="O1442" s="71"/>
      <c r="P1442" s="72">
        <f t="shared" si="113"/>
        <v>1.6197400000000002</v>
      </c>
      <c r="Q1442" s="72">
        <f t="shared" si="114"/>
        <v>16.197400000000002</v>
      </c>
      <c r="R1442" s="72">
        <f t="shared" si="115"/>
        <v>2</v>
      </c>
      <c r="S1442" s="72">
        <f t="shared" si="116"/>
        <v>20</v>
      </c>
      <c r="T1442" s="73">
        <v>0.18</v>
      </c>
      <c r="U1442" s="165" t="s">
        <v>289</v>
      </c>
      <c r="V1442" s="164">
        <f t="shared" si="112"/>
        <v>2.36</v>
      </c>
    </row>
    <row r="1443" spans="2:23" s="74" customFormat="1" ht="15">
      <c r="B1443" s="169"/>
      <c r="C1443" s="85" t="s">
        <v>199</v>
      </c>
      <c r="D1443" s="85"/>
      <c r="E1443" s="85"/>
      <c r="F1443" s="62"/>
      <c r="G1443" s="62"/>
      <c r="H1443" s="62"/>
      <c r="I1443" s="62"/>
      <c r="J1443" s="66"/>
      <c r="K1443" s="67"/>
      <c r="L1443" s="68"/>
      <c r="M1443" s="69"/>
      <c r="N1443" s="70"/>
      <c r="O1443" s="71"/>
      <c r="P1443" s="72">
        <f t="shared" si="113"/>
        <v>0</v>
      </c>
      <c r="Q1443" s="72">
        <f t="shared" si="114"/>
        <v>0</v>
      </c>
      <c r="R1443" s="72">
        <f t="shared" si="115"/>
        <v>0</v>
      </c>
      <c r="S1443" s="72">
        <f t="shared" si="116"/>
        <v>0</v>
      </c>
      <c r="T1443" s="73">
        <v>0.18</v>
      </c>
      <c r="U1443" s="164"/>
      <c r="V1443" s="164">
        <f t="shared" si="112"/>
        <v>0</v>
      </c>
    </row>
    <row r="1444" spans="2:23" s="74" customFormat="1" ht="15">
      <c r="B1444" s="169"/>
      <c r="C1444" s="85" t="s">
        <v>649</v>
      </c>
      <c r="D1444" s="85"/>
      <c r="E1444" s="85"/>
      <c r="F1444" s="62"/>
      <c r="G1444" s="62"/>
      <c r="H1444" s="62"/>
      <c r="I1444" s="62"/>
      <c r="J1444" s="66"/>
      <c r="K1444" s="67"/>
      <c r="L1444" s="68"/>
      <c r="M1444" s="69"/>
      <c r="N1444" s="70"/>
      <c r="O1444" s="71"/>
      <c r="P1444" s="72">
        <f t="shared" si="113"/>
        <v>0</v>
      </c>
      <c r="Q1444" s="72">
        <f t="shared" si="114"/>
        <v>0</v>
      </c>
      <c r="R1444" s="72">
        <f t="shared" si="115"/>
        <v>0</v>
      </c>
      <c r="S1444" s="72">
        <f t="shared" si="116"/>
        <v>0</v>
      </c>
      <c r="T1444" s="73">
        <v>0.18</v>
      </c>
      <c r="U1444" s="164"/>
      <c r="V1444" s="164">
        <f t="shared" si="112"/>
        <v>0</v>
      </c>
    </row>
    <row r="1445" spans="2:23" s="74" customFormat="1" ht="15">
      <c r="B1445" s="169" t="s">
        <v>1667</v>
      </c>
      <c r="C1445" s="87" t="s">
        <v>59</v>
      </c>
      <c r="D1445" s="62" t="s">
        <v>60</v>
      </c>
      <c r="E1445" s="85" t="s">
        <v>61</v>
      </c>
      <c r="F1445" s="62" t="s">
        <v>891</v>
      </c>
      <c r="G1445" s="62"/>
      <c r="H1445" s="62" t="s">
        <v>1901</v>
      </c>
      <c r="I1445" s="62" t="s">
        <v>1735</v>
      </c>
      <c r="J1445" s="66">
        <v>26.25</v>
      </c>
      <c r="K1445" s="67"/>
      <c r="L1445" s="68"/>
      <c r="M1445" s="69"/>
      <c r="N1445" s="70"/>
      <c r="O1445" s="71"/>
      <c r="P1445" s="72">
        <f t="shared" si="113"/>
        <v>26.25</v>
      </c>
      <c r="Q1445" s="72">
        <f t="shared" si="114"/>
        <v>52.5</v>
      </c>
      <c r="R1445" s="72">
        <f t="shared" si="115"/>
        <v>29</v>
      </c>
      <c r="S1445" s="72">
        <f t="shared" si="116"/>
        <v>58</v>
      </c>
      <c r="T1445" s="73">
        <v>0.18</v>
      </c>
      <c r="U1445" s="165" t="s">
        <v>288</v>
      </c>
      <c r="V1445" s="164">
        <f t="shared" si="112"/>
        <v>34.22</v>
      </c>
    </row>
    <row r="1446" spans="2:23" s="74" customFormat="1" ht="28.5">
      <c r="B1446" s="169" t="s">
        <v>1668</v>
      </c>
      <c r="C1446" s="87" t="s">
        <v>64</v>
      </c>
      <c r="D1446" s="62" t="s">
        <v>65</v>
      </c>
      <c r="E1446" s="62" t="s">
        <v>1808</v>
      </c>
      <c r="F1446" s="62" t="s">
        <v>1359</v>
      </c>
      <c r="G1446" s="62"/>
      <c r="H1446" s="62">
        <v>0.01</v>
      </c>
      <c r="I1446" s="85" t="s">
        <v>1808</v>
      </c>
      <c r="J1446" s="66">
        <v>43590.77</v>
      </c>
      <c r="K1446" s="67"/>
      <c r="L1446" s="68"/>
      <c r="M1446" s="69">
        <v>52519</v>
      </c>
      <c r="N1446" s="70"/>
      <c r="O1446" s="71"/>
      <c r="P1446" s="72">
        <f t="shared" si="113"/>
        <v>43590.77</v>
      </c>
      <c r="Q1446" s="72">
        <f t="shared" si="114"/>
        <v>435.90769999999998</v>
      </c>
      <c r="R1446" s="72">
        <f t="shared" si="115"/>
        <v>44508</v>
      </c>
      <c r="S1446" s="72">
        <f t="shared" si="116"/>
        <v>445.08</v>
      </c>
      <c r="T1446" s="73">
        <v>0.18</v>
      </c>
      <c r="U1446" s="165" t="s">
        <v>287</v>
      </c>
      <c r="V1446" s="164">
        <f t="shared" si="112"/>
        <v>52519.439999999995</v>
      </c>
    </row>
    <row r="1447" spans="2:23" s="74" customFormat="1" ht="28.5">
      <c r="B1447" s="169" t="s">
        <v>1669</v>
      </c>
      <c r="C1447" s="87" t="s">
        <v>67</v>
      </c>
      <c r="D1447" s="62" t="s">
        <v>68</v>
      </c>
      <c r="E1447" s="85" t="s">
        <v>1261</v>
      </c>
      <c r="F1447" s="62" t="s">
        <v>891</v>
      </c>
      <c r="G1447" s="62"/>
      <c r="H1447" s="62" t="s">
        <v>1901</v>
      </c>
      <c r="I1447" s="62" t="s">
        <v>907</v>
      </c>
      <c r="J1447" s="66">
        <f>M1447*0.743</f>
        <v>118.72396999999999</v>
      </c>
      <c r="K1447" s="67"/>
      <c r="L1447" s="68"/>
      <c r="M1447" s="69">
        <v>159.79</v>
      </c>
      <c r="N1447" s="70"/>
      <c r="O1447" s="71"/>
      <c r="P1447" s="72">
        <f t="shared" si="113"/>
        <v>118.72396999999999</v>
      </c>
      <c r="Q1447" s="72">
        <f t="shared" si="114"/>
        <v>237.44793999999999</v>
      </c>
      <c r="R1447" s="72">
        <f t="shared" si="115"/>
        <v>136</v>
      </c>
      <c r="S1447" s="72">
        <f t="shared" si="116"/>
        <v>272</v>
      </c>
      <c r="T1447" s="73">
        <v>0.18</v>
      </c>
      <c r="U1447" s="165" t="s">
        <v>289</v>
      </c>
      <c r="V1447" s="164">
        <f t="shared" ref="V1447:V1510" si="117">R1447*1.18</f>
        <v>160.47999999999999</v>
      </c>
      <c r="W1447" s="74">
        <v>551</v>
      </c>
    </row>
    <row r="1448" spans="2:23" s="74" customFormat="1" ht="15">
      <c r="B1448" s="169" t="s">
        <v>1670</v>
      </c>
      <c r="C1448" s="87" t="s">
        <v>71</v>
      </c>
      <c r="D1448" s="62" t="s">
        <v>298</v>
      </c>
      <c r="E1448" s="85" t="s">
        <v>1261</v>
      </c>
      <c r="F1448" s="62" t="s">
        <v>891</v>
      </c>
      <c r="G1448" s="62"/>
      <c r="H1448" s="62" t="s">
        <v>1901</v>
      </c>
      <c r="I1448" s="62" t="s">
        <v>907</v>
      </c>
      <c r="J1448" s="66">
        <f>M1448*0.743</f>
        <v>65.094229999999996</v>
      </c>
      <c r="K1448" s="67"/>
      <c r="L1448" s="68"/>
      <c r="M1448" s="69">
        <v>87.61</v>
      </c>
      <c r="N1448" s="70"/>
      <c r="O1448" s="71"/>
      <c r="P1448" s="72">
        <f t="shared" si="113"/>
        <v>65.094229999999996</v>
      </c>
      <c r="Q1448" s="72">
        <f t="shared" si="114"/>
        <v>130.18845999999999</v>
      </c>
      <c r="R1448" s="72">
        <f t="shared" si="115"/>
        <v>75</v>
      </c>
      <c r="S1448" s="72">
        <f t="shared" si="116"/>
        <v>150</v>
      </c>
      <c r="T1448" s="73">
        <v>0.18</v>
      </c>
      <c r="U1448" s="165" t="s">
        <v>289</v>
      </c>
      <c r="V1448" s="164">
        <f t="shared" si="117"/>
        <v>88.5</v>
      </c>
    </row>
    <row r="1449" spans="2:23" s="74" customFormat="1" ht="15">
      <c r="B1449" s="169" t="s">
        <v>1671</v>
      </c>
      <c r="C1449" s="87" t="s">
        <v>73</v>
      </c>
      <c r="D1449" s="62" t="s">
        <v>1888</v>
      </c>
      <c r="E1449" s="85" t="s">
        <v>1261</v>
      </c>
      <c r="F1449" s="62" t="s">
        <v>1805</v>
      </c>
      <c r="G1449" s="62"/>
      <c r="H1449" s="62" t="s">
        <v>1997</v>
      </c>
      <c r="I1449" s="62" t="s">
        <v>907</v>
      </c>
      <c r="J1449" s="66">
        <f>M1449*0.743</f>
        <v>5.5130600000000003</v>
      </c>
      <c r="K1449" s="67"/>
      <c r="L1449" s="68"/>
      <c r="M1449" s="69">
        <v>7.42</v>
      </c>
      <c r="N1449" s="70"/>
      <c r="O1449" s="71"/>
      <c r="P1449" s="72">
        <f t="shared" si="113"/>
        <v>5.5130600000000003</v>
      </c>
      <c r="Q1449" s="72">
        <f t="shared" si="114"/>
        <v>55.130600000000001</v>
      </c>
      <c r="R1449" s="72">
        <f t="shared" si="115"/>
        <v>7</v>
      </c>
      <c r="S1449" s="72">
        <f t="shared" si="116"/>
        <v>70</v>
      </c>
      <c r="T1449" s="73">
        <v>0.18</v>
      </c>
      <c r="U1449" s="165" t="s">
        <v>289</v>
      </c>
      <c r="V1449" s="164">
        <f t="shared" si="117"/>
        <v>8.26</v>
      </c>
    </row>
    <row r="1450" spans="2:23" s="74" customFormat="1" ht="15">
      <c r="B1450" s="169" t="s">
        <v>1672</v>
      </c>
      <c r="C1450" s="87" t="s">
        <v>1348</v>
      </c>
      <c r="D1450" s="62" t="s">
        <v>1876</v>
      </c>
      <c r="E1450" s="85" t="s">
        <v>1261</v>
      </c>
      <c r="F1450" s="62" t="s">
        <v>891</v>
      </c>
      <c r="G1450" s="62"/>
      <c r="H1450" s="62" t="s">
        <v>1911</v>
      </c>
      <c r="I1450" s="62" t="s">
        <v>907</v>
      </c>
      <c r="J1450" s="66">
        <f>M1450*0.743</f>
        <v>1.6197400000000002</v>
      </c>
      <c r="K1450" s="67"/>
      <c r="L1450" s="68"/>
      <c r="M1450" s="69">
        <v>2.1800000000000002</v>
      </c>
      <c r="N1450" s="70"/>
      <c r="O1450" s="71"/>
      <c r="P1450" s="72">
        <f t="shared" si="113"/>
        <v>1.6197400000000002</v>
      </c>
      <c r="Q1450" s="72">
        <f t="shared" si="114"/>
        <v>32.394800000000004</v>
      </c>
      <c r="R1450" s="72">
        <f t="shared" si="115"/>
        <v>2</v>
      </c>
      <c r="S1450" s="72">
        <f t="shared" si="116"/>
        <v>40</v>
      </c>
      <c r="T1450" s="73">
        <v>0.18</v>
      </c>
      <c r="U1450" s="165" t="s">
        <v>289</v>
      </c>
      <c r="V1450" s="164">
        <f t="shared" si="117"/>
        <v>2.36</v>
      </c>
    </row>
    <row r="1451" spans="2:23" s="74" customFormat="1" ht="28.5">
      <c r="B1451" s="169"/>
      <c r="C1451" s="62" t="s">
        <v>1445</v>
      </c>
      <c r="D1451" s="62"/>
      <c r="E1451" s="62"/>
      <c r="F1451" s="62"/>
      <c r="G1451" s="62"/>
      <c r="H1451" s="62"/>
      <c r="I1451" s="62"/>
      <c r="J1451" s="66"/>
      <c r="K1451" s="67"/>
      <c r="L1451" s="68"/>
      <c r="M1451" s="69"/>
      <c r="N1451" s="70"/>
      <c r="O1451" s="71"/>
      <c r="P1451" s="72">
        <f t="shared" si="113"/>
        <v>0</v>
      </c>
      <c r="Q1451" s="72">
        <f t="shared" si="114"/>
        <v>0</v>
      </c>
      <c r="R1451" s="72">
        <f t="shared" si="115"/>
        <v>0</v>
      </c>
      <c r="S1451" s="72">
        <f t="shared" si="116"/>
        <v>0</v>
      </c>
      <c r="T1451" s="73">
        <v>0.18</v>
      </c>
      <c r="U1451" s="164"/>
      <c r="V1451" s="164">
        <f t="shared" si="117"/>
        <v>0</v>
      </c>
    </row>
    <row r="1452" spans="2:23" s="74" customFormat="1" ht="15">
      <c r="B1452" s="168"/>
      <c r="C1452" s="85" t="s">
        <v>1424</v>
      </c>
      <c r="D1452" s="62"/>
      <c r="E1452" s="85"/>
      <c r="F1452" s="85"/>
      <c r="G1452" s="85"/>
      <c r="H1452" s="85"/>
      <c r="I1452" s="62"/>
      <c r="J1452" s="66"/>
      <c r="K1452" s="67"/>
      <c r="L1452" s="68"/>
      <c r="M1452" s="69"/>
      <c r="N1452" s="70"/>
      <c r="O1452" s="71"/>
      <c r="P1452" s="72">
        <f t="shared" si="113"/>
        <v>0</v>
      </c>
      <c r="Q1452" s="72">
        <f t="shared" si="114"/>
        <v>0</v>
      </c>
      <c r="R1452" s="72">
        <f t="shared" si="115"/>
        <v>0</v>
      </c>
      <c r="S1452" s="72">
        <f t="shared" si="116"/>
        <v>0</v>
      </c>
      <c r="T1452" s="73">
        <v>0.18</v>
      </c>
      <c r="U1452" s="164"/>
      <c r="V1452" s="164">
        <f t="shared" si="117"/>
        <v>0</v>
      </c>
    </row>
    <row r="1453" spans="2:23" s="74" customFormat="1" ht="15">
      <c r="B1453" s="169"/>
      <c r="C1453" s="62" t="s">
        <v>566</v>
      </c>
      <c r="D1453" s="62"/>
      <c r="E1453" s="85"/>
      <c r="F1453" s="62"/>
      <c r="G1453" s="62"/>
      <c r="H1453" s="62"/>
      <c r="I1453" s="62"/>
      <c r="J1453" s="66"/>
      <c r="K1453" s="67"/>
      <c r="L1453" s="68"/>
      <c r="M1453" s="69"/>
      <c r="N1453" s="70"/>
      <c r="O1453" s="71"/>
      <c r="P1453" s="72">
        <f t="shared" si="113"/>
        <v>0</v>
      </c>
      <c r="Q1453" s="72">
        <f t="shared" si="114"/>
        <v>0</v>
      </c>
      <c r="R1453" s="72">
        <f t="shared" si="115"/>
        <v>0</v>
      </c>
      <c r="S1453" s="72">
        <f t="shared" si="116"/>
        <v>0</v>
      </c>
      <c r="T1453" s="73">
        <v>0.18</v>
      </c>
      <c r="U1453" s="164"/>
      <c r="V1453" s="164">
        <f t="shared" si="117"/>
        <v>0</v>
      </c>
    </row>
    <row r="1454" spans="2:23" s="74" customFormat="1" ht="15">
      <c r="B1454" s="169" t="s">
        <v>1481</v>
      </c>
      <c r="C1454" s="62" t="s">
        <v>567</v>
      </c>
      <c r="D1454" s="62"/>
      <c r="E1454" s="85"/>
      <c r="F1454" s="62" t="s">
        <v>891</v>
      </c>
      <c r="G1454" s="62"/>
      <c r="H1454" s="62" t="s">
        <v>1901</v>
      </c>
      <c r="I1454" s="62"/>
      <c r="J1454" s="66"/>
      <c r="K1454" s="67"/>
      <c r="L1454" s="68"/>
      <c r="M1454" s="69"/>
      <c r="N1454" s="70"/>
      <c r="O1454" s="71"/>
      <c r="P1454" s="72">
        <f t="shared" si="113"/>
        <v>0</v>
      </c>
      <c r="Q1454" s="72">
        <f t="shared" si="114"/>
        <v>0</v>
      </c>
      <c r="R1454" s="72">
        <f t="shared" si="115"/>
        <v>0</v>
      </c>
      <c r="S1454" s="72">
        <f t="shared" si="116"/>
        <v>0</v>
      </c>
      <c r="T1454" s="73">
        <v>0.18</v>
      </c>
      <c r="U1454" s="164"/>
      <c r="V1454" s="164">
        <f t="shared" si="117"/>
        <v>0</v>
      </c>
    </row>
    <row r="1455" spans="2:23" s="74" customFormat="1" ht="28.5">
      <c r="B1455" s="169" t="s">
        <v>1491</v>
      </c>
      <c r="C1455" s="87" t="s">
        <v>569</v>
      </c>
      <c r="D1455" s="62" t="s">
        <v>570</v>
      </c>
      <c r="E1455" s="85" t="s">
        <v>297</v>
      </c>
      <c r="F1455" s="62" t="s">
        <v>891</v>
      </c>
      <c r="G1455" s="62"/>
      <c r="H1455" s="62">
        <v>2</v>
      </c>
      <c r="I1455" s="62" t="s">
        <v>1735</v>
      </c>
      <c r="J1455" s="66">
        <v>32.19</v>
      </c>
      <c r="K1455" s="67"/>
      <c r="L1455" s="68"/>
      <c r="M1455" s="69"/>
      <c r="N1455" s="70"/>
      <c r="O1455" s="71"/>
      <c r="P1455" s="72">
        <f t="shared" si="113"/>
        <v>32.19</v>
      </c>
      <c r="Q1455" s="72">
        <f t="shared" si="114"/>
        <v>64.38</v>
      </c>
      <c r="R1455" s="72">
        <f t="shared" si="115"/>
        <v>35</v>
      </c>
      <c r="S1455" s="72">
        <f t="shared" si="116"/>
        <v>70</v>
      </c>
      <c r="T1455" s="73">
        <v>0.18</v>
      </c>
      <c r="U1455" s="165" t="s">
        <v>288</v>
      </c>
      <c r="V1455" s="164">
        <f t="shared" si="117"/>
        <v>41.3</v>
      </c>
    </row>
    <row r="1456" spans="2:23" s="74" customFormat="1" ht="42.75">
      <c r="B1456" s="169" t="s">
        <v>1492</v>
      </c>
      <c r="C1456" s="87" t="s">
        <v>1493</v>
      </c>
      <c r="D1456" s="62" t="s">
        <v>1223</v>
      </c>
      <c r="E1456" s="85" t="s">
        <v>1224</v>
      </c>
      <c r="F1456" s="62" t="s">
        <v>891</v>
      </c>
      <c r="G1456" s="62"/>
      <c r="H1456" s="62">
        <v>6</v>
      </c>
      <c r="I1456" s="62" t="s">
        <v>1735</v>
      </c>
      <c r="J1456" s="66">
        <v>10.42</v>
      </c>
      <c r="K1456" s="67"/>
      <c r="L1456" s="68"/>
      <c r="M1456" s="69"/>
      <c r="N1456" s="70"/>
      <c r="O1456" s="71"/>
      <c r="P1456" s="72">
        <f t="shared" si="113"/>
        <v>10.42</v>
      </c>
      <c r="Q1456" s="72">
        <f t="shared" si="114"/>
        <v>62.519999999999996</v>
      </c>
      <c r="R1456" s="72">
        <f t="shared" si="115"/>
        <v>11</v>
      </c>
      <c r="S1456" s="72">
        <f t="shared" si="116"/>
        <v>66</v>
      </c>
      <c r="T1456" s="73">
        <v>0.18</v>
      </c>
      <c r="U1456" s="165" t="s">
        <v>288</v>
      </c>
      <c r="V1456" s="164">
        <f t="shared" si="117"/>
        <v>12.979999999999999</v>
      </c>
    </row>
    <row r="1457" spans="2:23" s="74" customFormat="1" ht="28.5">
      <c r="B1457" s="169" t="s">
        <v>1673</v>
      </c>
      <c r="C1457" s="62" t="s">
        <v>1226</v>
      </c>
      <c r="D1457" s="62"/>
      <c r="E1457" s="85"/>
      <c r="F1457" s="62" t="s">
        <v>916</v>
      </c>
      <c r="G1457" s="62"/>
      <c r="H1457" s="62" t="s">
        <v>1862</v>
      </c>
      <c r="I1457" s="62"/>
      <c r="J1457" s="66"/>
      <c r="K1457" s="67"/>
      <c r="L1457" s="68"/>
      <c r="M1457" s="69"/>
      <c r="N1457" s="70"/>
      <c r="O1457" s="71"/>
      <c r="P1457" s="72">
        <f t="shared" si="113"/>
        <v>0</v>
      </c>
      <c r="Q1457" s="72">
        <f t="shared" si="114"/>
        <v>0</v>
      </c>
      <c r="R1457" s="72">
        <f t="shared" si="115"/>
        <v>0</v>
      </c>
      <c r="S1457" s="72">
        <f t="shared" si="116"/>
        <v>0</v>
      </c>
      <c r="T1457" s="73">
        <v>0.18</v>
      </c>
      <c r="U1457" s="164"/>
      <c r="V1457" s="164">
        <f t="shared" si="117"/>
        <v>0</v>
      </c>
    </row>
    <row r="1458" spans="2:23" s="74" customFormat="1" ht="57">
      <c r="B1458" s="169" t="s">
        <v>1495</v>
      </c>
      <c r="C1458" s="87" t="s">
        <v>1228</v>
      </c>
      <c r="D1458" s="62" t="s">
        <v>1229</v>
      </c>
      <c r="E1458" s="85" t="s">
        <v>1224</v>
      </c>
      <c r="F1458" s="62" t="s">
        <v>891</v>
      </c>
      <c r="G1458" s="62"/>
      <c r="H1458" s="62" t="s">
        <v>1862</v>
      </c>
      <c r="I1458" s="62" t="s">
        <v>1735</v>
      </c>
      <c r="J1458" s="66">
        <v>189.69</v>
      </c>
      <c r="K1458" s="67"/>
      <c r="L1458" s="68"/>
      <c r="M1458" s="69"/>
      <c r="N1458" s="70"/>
      <c r="O1458" s="71"/>
      <c r="P1458" s="72">
        <f t="shared" si="113"/>
        <v>189.69</v>
      </c>
      <c r="Q1458" s="72">
        <f t="shared" si="114"/>
        <v>189.69</v>
      </c>
      <c r="R1458" s="72">
        <f t="shared" si="115"/>
        <v>209</v>
      </c>
      <c r="S1458" s="72">
        <f t="shared" si="116"/>
        <v>209</v>
      </c>
      <c r="T1458" s="73">
        <v>0.18</v>
      </c>
      <c r="U1458" s="165" t="s">
        <v>289</v>
      </c>
      <c r="V1458" s="164">
        <f t="shared" si="117"/>
        <v>246.61999999999998</v>
      </c>
    </row>
    <row r="1459" spans="2:23" s="74" customFormat="1" ht="57">
      <c r="B1459" s="169" t="s">
        <v>1496</v>
      </c>
      <c r="C1459" s="87" t="s">
        <v>1231</v>
      </c>
      <c r="D1459" s="62" t="s">
        <v>1232</v>
      </c>
      <c r="E1459" s="85" t="s">
        <v>1122</v>
      </c>
      <c r="F1459" s="62" t="s">
        <v>891</v>
      </c>
      <c r="G1459" s="62"/>
      <c r="H1459" s="62" t="s">
        <v>1862</v>
      </c>
      <c r="I1459" s="62" t="s">
        <v>1744</v>
      </c>
      <c r="J1459" s="66">
        <v>4070</v>
      </c>
      <c r="K1459" s="67"/>
      <c r="L1459" s="68"/>
      <c r="M1459" s="69">
        <v>5500</v>
      </c>
      <c r="N1459" s="70"/>
      <c r="O1459" s="71"/>
      <c r="P1459" s="72">
        <f t="shared" si="113"/>
        <v>4070</v>
      </c>
      <c r="Q1459" s="72">
        <f t="shared" si="114"/>
        <v>4070</v>
      </c>
      <c r="R1459" s="72">
        <f t="shared" si="115"/>
        <v>4662</v>
      </c>
      <c r="S1459" s="72">
        <f t="shared" si="116"/>
        <v>4662</v>
      </c>
      <c r="T1459" s="73">
        <v>0.18</v>
      </c>
      <c r="U1459" s="164" t="s">
        <v>287</v>
      </c>
      <c r="V1459" s="164">
        <f t="shared" si="117"/>
        <v>5501.16</v>
      </c>
    </row>
    <row r="1460" spans="2:23" s="74" customFormat="1" ht="42.75">
      <c r="B1460" s="169" t="s">
        <v>1497</v>
      </c>
      <c r="C1460" s="87" t="s">
        <v>1498</v>
      </c>
      <c r="D1460" s="62" t="s">
        <v>1236</v>
      </c>
      <c r="E1460" s="85" t="s">
        <v>1237</v>
      </c>
      <c r="F1460" s="62" t="s">
        <v>891</v>
      </c>
      <c r="G1460" s="62"/>
      <c r="H1460" s="62" t="s">
        <v>1930</v>
      </c>
      <c r="I1460" s="62" t="s">
        <v>1735</v>
      </c>
      <c r="J1460" s="66">
        <v>29.99</v>
      </c>
      <c r="K1460" s="67"/>
      <c r="L1460" s="68"/>
      <c r="M1460" s="69"/>
      <c r="N1460" s="70"/>
      <c r="O1460" s="71">
        <v>0.56000000000000005</v>
      </c>
      <c r="P1460" s="72">
        <f t="shared" si="113"/>
        <v>29.99</v>
      </c>
      <c r="Q1460" s="72">
        <f t="shared" si="114"/>
        <v>149.94999999999999</v>
      </c>
      <c r="R1460" s="72">
        <f t="shared" si="115"/>
        <v>38</v>
      </c>
      <c r="S1460" s="72">
        <f t="shared" si="116"/>
        <v>190</v>
      </c>
      <c r="T1460" s="73">
        <v>0.18</v>
      </c>
      <c r="U1460" s="165" t="s">
        <v>288</v>
      </c>
      <c r="V1460" s="164">
        <f t="shared" si="117"/>
        <v>44.839999999999996</v>
      </c>
    </row>
    <row r="1461" spans="2:23" s="74" customFormat="1" ht="45">
      <c r="B1461" s="169" t="s">
        <v>1499</v>
      </c>
      <c r="C1461" s="86" t="s">
        <v>1500</v>
      </c>
      <c r="D1461" s="62" t="s">
        <v>804</v>
      </c>
      <c r="E1461" s="85" t="s">
        <v>1237</v>
      </c>
      <c r="F1461" s="62" t="s">
        <v>891</v>
      </c>
      <c r="G1461" s="62"/>
      <c r="H1461" s="62" t="s">
        <v>1930</v>
      </c>
      <c r="I1461" s="62" t="s">
        <v>1735</v>
      </c>
      <c r="J1461" s="66">
        <v>29.99</v>
      </c>
      <c r="K1461" s="67"/>
      <c r="L1461" s="68"/>
      <c r="M1461" s="69"/>
      <c r="N1461" s="70"/>
      <c r="O1461" s="71">
        <v>0.56000000000000005</v>
      </c>
      <c r="P1461" s="72">
        <f t="shared" si="113"/>
        <v>29.99</v>
      </c>
      <c r="Q1461" s="72">
        <f t="shared" si="114"/>
        <v>149.94999999999999</v>
      </c>
      <c r="R1461" s="72">
        <f t="shared" si="115"/>
        <v>38</v>
      </c>
      <c r="S1461" s="72">
        <f t="shared" si="116"/>
        <v>190</v>
      </c>
      <c r="T1461" s="73">
        <v>0.18</v>
      </c>
      <c r="U1461" s="165" t="s">
        <v>288</v>
      </c>
      <c r="V1461" s="164">
        <f t="shared" si="117"/>
        <v>44.839999999999996</v>
      </c>
    </row>
    <row r="1462" spans="2:23" s="74" customFormat="1" ht="45">
      <c r="B1462" s="169" t="s">
        <v>1501</v>
      </c>
      <c r="C1462" s="86" t="s">
        <v>1502</v>
      </c>
      <c r="D1462" s="85" t="s">
        <v>1244</v>
      </c>
      <c r="E1462" s="85" t="s">
        <v>1237</v>
      </c>
      <c r="F1462" s="62" t="s">
        <v>891</v>
      </c>
      <c r="G1462" s="62"/>
      <c r="H1462" s="62" t="s">
        <v>1930</v>
      </c>
      <c r="I1462" s="62" t="s">
        <v>1735</v>
      </c>
      <c r="J1462" s="66">
        <v>110.17</v>
      </c>
      <c r="K1462" s="67"/>
      <c r="L1462" s="68"/>
      <c r="M1462" s="69"/>
      <c r="N1462" s="70"/>
      <c r="O1462" s="71">
        <v>1.87</v>
      </c>
      <c r="P1462" s="72">
        <f t="shared" si="113"/>
        <v>110.17</v>
      </c>
      <c r="Q1462" s="72">
        <f t="shared" si="114"/>
        <v>550.85</v>
      </c>
      <c r="R1462" s="72">
        <f t="shared" si="115"/>
        <v>124</v>
      </c>
      <c r="S1462" s="72">
        <f t="shared" si="116"/>
        <v>620</v>
      </c>
      <c r="T1462" s="73">
        <v>0.18</v>
      </c>
      <c r="U1462" s="165" t="s">
        <v>288</v>
      </c>
      <c r="V1462" s="164">
        <f t="shared" si="117"/>
        <v>146.32</v>
      </c>
    </row>
    <row r="1463" spans="2:23" s="74" customFormat="1" ht="30">
      <c r="B1463" s="169" t="s">
        <v>1503</v>
      </c>
      <c r="C1463" s="87" t="s">
        <v>1246</v>
      </c>
      <c r="D1463" s="62" t="s">
        <v>1247</v>
      </c>
      <c r="E1463" s="85" t="s">
        <v>1237</v>
      </c>
      <c r="F1463" s="62" t="s">
        <v>891</v>
      </c>
      <c r="G1463" s="62"/>
      <c r="H1463" s="62" t="s">
        <v>1862</v>
      </c>
      <c r="I1463" s="62" t="s">
        <v>1735</v>
      </c>
      <c r="J1463" s="66">
        <v>22.39</v>
      </c>
      <c r="K1463" s="67"/>
      <c r="L1463" s="68"/>
      <c r="M1463" s="69"/>
      <c r="N1463" s="70"/>
      <c r="O1463" s="71">
        <v>0.38</v>
      </c>
      <c r="P1463" s="72">
        <f t="shared" si="113"/>
        <v>22.39</v>
      </c>
      <c r="Q1463" s="72">
        <f t="shared" si="114"/>
        <v>22.39</v>
      </c>
      <c r="R1463" s="72">
        <f t="shared" si="115"/>
        <v>26</v>
      </c>
      <c r="S1463" s="72">
        <f t="shared" si="116"/>
        <v>26</v>
      </c>
      <c r="T1463" s="73">
        <v>0.18</v>
      </c>
      <c r="U1463" s="165" t="s">
        <v>288</v>
      </c>
      <c r="V1463" s="164">
        <f t="shared" si="117"/>
        <v>30.68</v>
      </c>
    </row>
    <row r="1464" spans="2:23" s="74" customFormat="1" ht="28.5">
      <c r="B1464" s="169" t="s">
        <v>1504</v>
      </c>
      <c r="C1464" s="87" t="s">
        <v>1250</v>
      </c>
      <c r="D1464" s="62" t="s">
        <v>1251</v>
      </c>
      <c r="E1464" s="62" t="s">
        <v>1237</v>
      </c>
      <c r="F1464" s="62" t="s">
        <v>891</v>
      </c>
      <c r="G1464" s="62"/>
      <c r="H1464" s="62" t="s">
        <v>1862</v>
      </c>
      <c r="I1464" s="62" t="s">
        <v>1735</v>
      </c>
      <c r="J1464" s="66">
        <v>30.05</v>
      </c>
      <c r="K1464" s="67"/>
      <c r="L1464" s="68"/>
      <c r="M1464" s="69"/>
      <c r="N1464" s="70"/>
      <c r="O1464" s="71">
        <v>0.51</v>
      </c>
      <c r="P1464" s="72">
        <f t="shared" si="113"/>
        <v>30.05</v>
      </c>
      <c r="Q1464" s="72">
        <f t="shared" si="114"/>
        <v>30.05</v>
      </c>
      <c r="R1464" s="72">
        <f t="shared" si="115"/>
        <v>34</v>
      </c>
      <c r="S1464" s="72">
        <f t="shared" si="116"/>
        <v>34</v>
      </c>
      <c r="T1464" s="73">
        <v>0.18</v>
      </c>
      <c r="U1464" s="165" t="s">
        <v>288</v>
      </c>
      <c r="V1464" s="164">
        <f t="shared" si="117"/>
        <v>40.119999999999997</v>
      </c>
    </row>
    <row r="1465" spans="2:23" s="74" customFormat="1" ht="30">
      <c r="B1465" s="169" t="s">
        <v>1505</v>
      </c>
      <c r="C1465" s="87" t="s">
        <v>212</v>
      </c>
      <c r="D1465" s="62" t="s">
        <v>1254</v>
      </c>
      <c r="E1465" s="85" t="s">
        <v>1237</v>
      </c>
      <c r="F1465" s="62" t="s">
        <v>891</v>
      </c>
      <c r="G1465" s="62"/>
      <c r="H1465" s="62" t="s">
        <v>1854</v>
      </c>
      <c r="I1465" s="62" t="s">
        <v>1735</v>
      </c>
      <c r="J1465" s="66">
        <v>61.27</v>
      </c>
      <c r="K1465" s="67"/>
      <c r="L1465" s="68"/>
      <c r="M1465" s="69"/>
      <c r="N1465" s="70"/>
      <c r="O1465" s="71">
        <v>1.04</v>
      </c>
      <c r="P1465" s="72">
        <f t="shared" si="113"/>
        <v>61.27</v>
      </c>
      <c r="Q1465" s="72">
        <f t="shared" si="114"/>
        <v>183.81</v>
      </c>
      <c r="R1465" s="72">
        <f t="shared" si="115"/>
        <v>69</v>
      </c>
      <c r="S1465" s="72">
        <f t="shared" si="116"/>
        <v>207</v>
      </c>
      <c r="T1465" s="73">
        <v>0.18</v>
      </c>
      <c r="U1465" s="165" t="s">
        <v>288</v>
      </c>
      <c r="V1465" s="164">
        <f t="shared" si="117"/>
        <v>81.42</v>
      </c>
      <c r="W1465" s="74">
        <v>551</v>
      </c>
    </row>
    <row r="1466" spans="2:23" s="74" customFormat="1" ht="30">
      <c r="B1466" s="169" t="s">
        <v>1506</v>
      </c>
      <c r="C1466" s="87" t="s">
        <v>1256</v>
      </c>
      <c r="D1466" s="62" t="s">
        <v>1257</v>
      </c>
      <c r="E1466" s="85" t="s">
        <v>1237</v>
      </c>
      <c r="F1466" s="62" t="s">
        <v>891</v>
      </c>
      <c r="G1466" s="62"/>
      <c r="H1466" s="62" t="s">
        <v>1901</v>
      </c>
      <c r="I1466" s="62" t="s">
        <v>1735</v>
      </c>
      <c r="J1466" s="66">
        <v>95.4</v>
      </c>
      <c r="K1466" s="67"/>
      <c r="L1466" s="68"/>
      <c r="M1466" s="69"/>
      <c r="N1466" s="70"/>
      <c r="O1466" s="71">
        <v>1.37</v>
      </c>
      <c r="P1466" s="72">
        <f t="shared" si="113"/>
        <v>95.4</v>
      </c>
      <c r="Q1466" s="72">
        <f t="shared" si="114"/>
        <v>190.8</v>
      </c>
      <c r="R1466" s="72">
        <f t="shared" si="115"/>
        <v>91</v>
      </c>
      <c r="S1466" s="72">
        <f t="shared" si="116"/>
        <v>182</v>
      </c>
      <c r="T1466" s="73">
        <v>0.18</v>
      </c>
      <c r="U1466" s="165" t="s">
        <v>288</v>
      </c>
      <c r="V1466" s="164">
        <f t="shared" si="117"/>
        <v>107.38</v>
      </c>
    </row>
    <row r="1467" spans="2:23" s="74" customFormat="1" ht="28.5">
      <c r="B1467" s="169" t="s">
        <v>1674</v>
      </c>
      <c r="C1467" s="87" t="s">
        <v>1259</v>
      </c>
      <c r="D1467" s="62" t="s">
        <v>1260</v>
      </c>
      <c r="E1467" s="85" t="s">
        <v>1261</v>
      </c>
      <c r="F1467" s="62" t="s">
        <v>891</v>
      </c>
      <c r="G1467" s="62"/>
      <c r="H1467" s="62" t="s">
        <v>1930</v>
      </c>
      <c r="I1467" s="62" t="s">
        <v>907</v>
      </c>
      <c r="J1467" s="66">
        <f>M1467*0.743</f>
        <v>1742.6099099999999</v>
      </c>
      <c r="K1467" s="67"/>
      <c r="L1467" s="68"/>
      <c r="M1467" s="69">
        <v>2345.37</v>
      </c>
      <c r="N1467" s="70"/>
      <c r="O1467" s="71"/>
      <c r="P1467" s="72">
        <f t="shared" si="113"/>
        <v>1742.6099099999999</v>
      </c>
      <c r="Q1467" s="72">
        <f t="shared" si="114"/>
        <v>8713.0495499999997</v>
      </c>
      <c r="R1467" s="72">
        <f t="shared" si="115"/>
        <v>1988</v>
      </c>
      <c r="S1467" s="72">
        <f t="shared" si="116"/>
        <v>9940</v>
      </c>
      <c r="T1467" s="73">
        <v>0.18</v>
      </c>
      <c r="U1467" s="165" t="s">
        <v>289</v>
      </c>
      <c r="V1467" s="164">
        <f t="shared" si="117"/>
        <v>2345.8399999999997</v>
      </c>
    </row>
    <row r="1468" spans="2:23" s="74" customFormat="1" ht="15">
      <c r="B1468" s="169"/>
      <c r="C1468" s="62" t="s">
        <v>1868</v>
      </c>
      <c r="D1468" s="62"/>
      <c r="E1468" s="85"/>
      <c r="F1468" s="62"/>
      <c r="G1468" s="62"/>
      <c r="H1468" s="62"/>
      <c r="I1468" s="62"/>
      <c r="J1468" s="66"/>
      <c r="K1468" s="67"/>
      <c r="L1468" s="68"/>
      <c r="M1468" s="69"/>
      <c r="N1468" s="70"/>
      <c r="O1468" s="71"/>
      <c r="P1468" s="72">
        <f t="shared" si="113"/>
        <v>0</v>
      </c>
      <c r="Q1468" s="72">
        <f t="shared" si="114"/>
        <v>0</v>
      </c>
      <c r="R1468" s="72">
        <f t="shared" si="115"/>
        <v>0</v>
      </c>
      <c r="S1468" s="72">
        <f t="shared" si="116"/>
        <v>0</v>
      </c>
      <c r="T1468" s="73">
        <v>0.18</v>
      </c>
      <c r="U1468" s="165"/>
      <c r="V1468" s="164">
        <f t="shared" si="117"/>
        <v>0</v>
      </c>
    </row>
    <row r="1469" spans="2:23" s="74" customFormat="1" ht="57">
      <c r="B1469" s="169" t="s">
        <v>1675</v>
      </c>
      <c r="C1469" s="87" t="s">
        <v>1676</v>
      </c>
      <c r="D1469" s="62" t="s">
        <v>1263</v>
      </c>
      <c r="E1469" s="85" t="s">
        <v>343</v>
      </c>
      <c r="F1469" s="62" t="s">
        <v>1359</v>
      </c>
      <c r="G1469" s="62"/>
      <c r="H1469" s="62" t="s">
        <v>216</v>
      </c>
      <c r="I1469" s="62" t="s">
        <v>1735</v>
      </c>
      <c r="J1469" s="66">
        <v>62340</v>
      </c>
      <c r="K1469" s="67"/>
      <c r="L1469" s="68"/>
      <c r="M1469" s="69"/>
      <c r="N1469" s="70"/>
      <c r="O1469" s="71"/>
      <c r="P1469" s="72">
        <f t="shared" si="113"/>
        <v>62340</v>
      </c>
      <c r="Q1469" s="72">
        <f t="shared" si="114"/>
        <v>3117</v>
      </c>
      <c r="R1469" s="72">
        <f t="shared" si="115"/>
        <v>68680</v>
      </c>
      <c r="S1469" s="72">
        <f t="shared" si="116"/>
        <v>3434</v>
      </c>
      <c r="T1469" s="73">
        <v>0.18</v>
      </c>
      <c r="U1469" s="165" t="s">
        <v>289</v>
      </c>
      <c r="V1469" s="164">
        <f t="shared" si="117"/>
        <v>81042.399999999994</v>
      </c>
    </row>
    <row r="1470" spans="2:23" s="74" customFormat="1" ht="57">
      <c r="B1470" s="169" t="s">
        <v>1677</v>
      </c>
      <c r="C1470" s="87" t="s">
        <v>1678</v>
      </c>
      <c r="D1470" s="62" t="s">
        <v>1267</v>
      </c>
      <c r="E1470" s="85" t="s">
        <v>343</v>
      </c>
      <c r="F1470" s="62" t="s">
        <v>1359</v>
      </c>
      <c r="G1470" s="62"/>
      <c r="H1470" s="62" t="s">
        <v>219</v>
      </c>
      <c r="I1470" s="62" t="s">
        <v>1735</v>
      </c>
      <c r="J1470" s="66">
        <v>85260</v>
      </c>
      <c r="K1470" s="67"/>
      <c r="L1470" s="68"/>
      <c r="M1470" s="69"/>
      <c r="N1470" s="70"/>
      <c r="O1470" s="71"/>
      <c r="P1470" s="72">
        <f t="shared" si="113"/>
        <v>85260</v>
      </c>
      <c r="Q1470" s="72">
        <f t="shared" si="114"/>
        <v>56271.600000000006</v>
      </c>
      <c r="R1470" s="72">
        <f t="shared" si="115"/>
        <v>93931</v>
      </c>
      <c r="S1470" s="72">
        <f t="shared" si="116"/>
        <v>61994.460000000006</v>
      </c>
      <c r="T1470" s="73">
        <v>0.18</v>
      </c>
      <c r="U1470" s="165" t="s">
        <v>289</v>
      </c>
      <c r="V1470" s="164">
        <f t="shared" si="117"/>
        <v>110838.57999999999</v>
      </c>
    </row>
    <row r="1471" spans="2:23" s="74" customFormat="1" ht="57">
      <c r="B1471" s="169" t="s">
        <v>1679</v>
      </c>
      <c r="C1471" s="87" t="s">
        <v>1680</v>
      </c>
      <c r="D1471" s="62" t="s">
        <v>1275</v>
      </c>
      <c r="E1471" s="85" t="s">
        <v>343</v>
      </c>
      <c r="F1471" s="62" t="s">
        <v>1359</v>
      </c>
      <c r="G1471" s="62"/>
      <c r="H1471" s="62" t="s">
        <v>1288</v>
      </c>
      <c r="I1471" s="62" t="s">
        <v>1735</v>
      </c>
      <c r="J1471" s="66">
        <v>37190</v>
      </c>
      <c r="K1471" s="67"/>
      <c r="L1471" s="68"/>
      <c r="M1471" s="69"/>
      <c r="N1471" s="70"/>
      <c r="O1471" s="71"/>
      <c r="P1471" s="72">
        <f t="shared" si="113"/>
        <v>37190</v>
      </c>
      <c r="Q1471" s="72">
        <f t="shared" si="114"/>
        <v>743.80000000000007</v>
      </c>
      <c r="R1471" s="72">
        <f t="shared" si="115"/>
        <v>40972</v>
      </c>
      <c r="S1471" s="72">
        <f t="shared" si="116"/>
        <v>819.44</v>
      </c>
      <c r="T1471" s="73">
        <v>0.18</v>
      </c>
      <c r="U1471" s="165" t="s">
        <v>288</v>
      </c>
      <c r="V1471" s="164">
        <f t="shared" si="117"/>
        <v>48346.96</v>
      </c>
    </row>
    <row r="1472" spans="2:23" s="74" customFormat="1" ht="15">
      <c r="B1472" s="169"/>
      <c r="C1472" s="62" t="s">
        <v>1278</v>
      </c>
      <c r="D1472" s="62"/>
      <c r="E1472" s="85"/>
      <c r="F1472" s="62"/>
      <c r="G1472" s="62"/>
      <c r="H1472" s="62"/>
      <c r="I1472" s="85"/>
      <c r="J1472" s="66"/>
      <c r="K1472" s="67"/>
      <c r="L1472" s="68"/>
      <c r="M1472" s="69"/>
      <c r="N1472" s="70"/>
      <c r="O1472" s="71"/>
      <c r="P1472" s="72">
        <f t="shared" si="113"/>
        <v>0</v>
      </c>
      <c r="Q1472" s="72">
        <f t="shared" si="114"/>
        <v>0</v>
      </c>
      <c r="R1472" s="72">
        <f t="shared" si="115"/>
        <v>0</v>
      </c>
      <c r="S1472" s="72">
        <f t="shared" si="116"/>
        <v>0</v>
      </c>
      <c r="T1472" s="73">
        <v>0.18</v>
      </c>
      <c r="U1472" s="164"/>
      <c r="V1472" s="164">
        <f t="shared" si="117"/>
        <v>0</v>
      </c>
    </row>
    <row r="1473" spans="2:23" s="74" customFormat="1" ht="30">
      <c r="B1473" s="169" t="s">
        <v>1481</v>
      </c>
      <c r="C1473" s="86" t="s">
        <v>222</v>
      </c>
      <c r="D1473" s="85" t="s">
        <v>1888</v>
      </c>
      <c r="E1473" s="85" t="s">
        <v>1261</v>
      </c>
      <c r="F1473" s="62" t="s">
        <v>1805</v>
      </c>
      <c r="G1473" s="62"/>
      <c r="H1473" s="62" t="s">
        <v>565</v>
      </c>
      <c r="I1473" s="62" t="s">
        <v>907</v>
      </c>
      <c r="J1473" s="66">
        <f>M1473*0.743</f>
        <v>5.5130600000000003</v>
      </c>
      <c r="K1473" s="67"/>
      <c r="L1473" s="68"/>
      <c r="M1473" s="69">
        <v>7.42</v>
      </c>
      <c r="N1473" s="70"/>
      <c r="O1473" s="71"/>
      <c r="P1473" s="72">
        <f t="shared" si="113"/>
        <v>5.5130600000000003</v>
      </c>
      <c r="Q1473" s="72">
        <f t="shared" si="114"/>
        <v>3307.8360000000002</v>
      </c>
      <c r="R1473" s="72">
        <f t="shared" si="115"/>
        <v>7</v>
      </c>
      <c r="S1473" s="72">
        <f t="shared" si="116"/>
        <v>4200</v>
      </c>
      <c r="T1473" s="73">
        <v>0.18</v>
      </c>
      <c r="U1473" s="165" t="s">
        <v>289</v>
      </c>
      <c r="V1473" s="164">
        <f t="shared" si="117"/>
        <v>8.26</v>
      </c>
    </row>
    <row r="1474" spans="2:23" s="74" customFormat="1" ht="30">
      <c r="B1474" s="169" t="s">
        <v>1494</v>
      </c>
      <c r="C1474" s="86" t="s">
        <v>223</v>
      </c>
      <c r="D1474" s="85" t="s">
        <v>1876</v>
      </c>
      <c r="E1474" s="85" t="s">
        <v>1261</v>
      </c>
      <c r="F1474" s="62" t="s">
        <v>891</v>
      </c>
      <c r="G1474" s="62"/>
      <c r="H1474" s="62" t="s">
        <v>1948</v>
      </c>
      <c r="I1474" s="62" t="s">
        <v>907</v>
      </c>
      <c r="J1474" s="66">
        <f>M1474*0.743</f>
        <v>1.6197400000000002</v>
      </c>
      <c r="K1474" s="67"/>
      <c r="L1474" s="68"/>
      <c r="M1474" s="69">
        <v>2.1800000000000002</v>
      </c>
      <c r="N1474" s="70"/>
      <c r="O1474" s="71"/>
      <c r="P1474" s="72">
        <f t="shared" si="113"/>
        <v>1.6197400000000002</v>
      </c>
      <c r="Q1474" s="72">
        <f t="shared" si="114"/>
        <v>3239.4800000000005</v>
      </c>
      <c r="R1474" s="72">
        <f t="shared" si="115"/>
        <v>2</v>
      </c>
      <c r="S1474" s="72">
        <f t="shared" si="116"/>
        <v>4000</v>
      </c>
      <c r="T1474" s="73">
        <v>0.18</v>
      </c>
      <c r="U1474" s="165" t="s">
        <v>289</v>
      </c>
      <c r="V1474" s="164">
        <f t="shared" si="117"/>
        <v>2.36</v>
      </c>
    </row>
    <row r="1475" spans="2:23" s="74" customFormat="1" ht="42.75">
      <c r="B1475" s="169" t="s">
        <v>1507</v>
      </c>
      <c r="C1475" s="87" t="s">
        <v>1279</v>
      </c>
      <c r="D1475" s="62" t="s">
        <v>1280</v>
      </c>
      <c r="E1475" s="85" t="s">
        <v>1224</v>
      </c>
      <c r="F1475" s="62" t="s">
        <v>891</v>
      </c>
      <c r="G1475" s="62"/>
      <c r="H1475" s="62" t="s">
        <v>225</v>
      </c>
      <c r="I1475" s="62" t="s">
        <v>1735</v>
      </c>
      <c r="J1475" s="66">
        <v>1.45</v>
      </c>
      <c r="K1475" s="67"/>
      <c r="L1475" s="68"/>
      <c r="M1475" s="69"/>
      <c r="N1475" s="70"/>
      <c r="O1475" s="71"/>
      <c r="P1475" s="72">
        <f t="shared" si="113"/>
        <v>1.45</v>
      </c>
      <c r="Q1475" s="72">
        <f t="shared" si="114"/>
        <v>108.75</v>
      </c>
      <c r="R1475" s="72">
        <f t="shared" si="115"/>
        <v>2</v>
      </c>
      <c r="S1475" s="72">
        <f t="shared" si="116"/>
        <v>150</v>
      </c>
      <c r="T1475" s="73">
        <v>0.18</v>
      </c>
      <c r="U1475" s="165" t="s">
        <v>288</v>
      </c>
      <c r="V1475" s="164">
        <f t="shared" si="117"/>
        <v>2.36</v>
      </c>
    </row>
    <row r="1476" spans="2:23" s="74" customFormat="1" ht="28.5">
      <c r="B1476" s="169" t="s">
        <v>1510</v>
      </c>
      <c r="C1476" s="87" t="s">
        <v>1281</v>
      </c>
      <c r="D1476" s="62" t="s">
        <v>390</v>
      </c>
      <c r="E1476" s="62" t="s">
        <v>1224</v>
      </c>
      <c r="F1476" s="62" t="s">
        <v>912</v>
      </c>
      <c r="G1476" s="62"/>
      <c r="H1476" s="62">
        <v>2</v>
      </c>
      <c r="I1476" s="62" t="s">
        <v>1735</v>
      </c>
      <c r="J1476" s="66">
        <v>54.03</v>
      </c>
      <c r="K1476" s="67"/>
      <c r="L1476" s="68"/>
      <c r="M1476" s="69"/>
      <c r="N1476" s="70"/>
      <c r="O1476" s="71"/>
      <c r="P1476" s="72">
        <f t="shared" si="113"/>
        <v>54.03</v>
      </c>
      <c r="Q1476" s="72">
        <f t="shared" si="114"/>
        <v>108.06</v>
      </c>
      <c r="R1476" s="72">
        <f t="shared" si="115"/>
        <v>60</v>
      </c>
      <c r="S1476" s="72">
        <f t="shared" si="116"/>
        <v>120</v>
      </c>
      <c r="T1476" s="73">
        <v>0.18</v>
      </c>
      <c r="U1476" s="165" t="s">
        <v>288</v>
      </c>
      <c r="V1476" s="164">
        <f t="shared" si="117"/>
        <v>70.8</v>
      </c>
    </row>
    <row r="1477" spans="2:23" s="74" customFormat="1" ht="30">
      <c r="B1477" s="169" t="s">
        <v>1519</v>
      </c>
      <c r="C1477" s="87" t="s">
        <v>1681</v>
      </c>
      <c r="D1477" s="62" t="s">
        <v>1283</v>
      </c>
      <c r="E1477" s="85" t="s">
        <v>1284</v>
      </c>
      <c r="F1477" s="62" t="s">
        <v>891</v>
      </c>
      <c r="G1477" s="62"/>
      <c r="H1477" s="62" t="s">
        <v>1901</v>
      </c>
      <c r="I1477" s="62" t="s">
        <v>1735</v>
      </c>
      <c r="J1477" s="66">
        <v>6.19</v>
      </c>
      <c r="K1477" s="67"/>
      <c r="L1477" s="68"/>
      <c r="M1477" s="69"/>
      <c r="N1477" s="70"/>
      <c r="O1477" s="71"/>
      <c r="P1477" s="72">
        <f t="shared" ref="P1477:P1540" si="118">J1477+K1477*$K$2+L1477*$L$2</f>
        <v>6.19</v>
      </c>
      <c r="Q1477" s="72">
        <f t="shared" ref="Q1477:Q1540" si="119">P1477*H1477</f>
        <v>12.38</v>
      </c>
      <c r="R1477" s="72">
        <f t="shared" ref="R1477:R1540" si="120">IF((M1477+N1477+O1477)=0,ROUND((J1477+K1477*$K$2+L1477*$L$2)*$M$2/(1+T1477),0),ROUNDUP((M1477+N1477*$K$2+O1477*$L$2)/(1+T1477),0))</f>
        <v>7</v>
      </c>
      <c r="S1477" s="72">
        <f t="shared" ref="S1477:S1540" si="121">R1477*H1477</f>
        <v>14</v>
      </c>
      <c r="T1477" s="73">
        <v>0.18</v>
      </c>
      <c r="U1477" s="165" t="s">
        <v>288</v>
      </c>
      <c r="V1477" s="164">
        <f t="shared" si="117"/>
        <v>8.26</v>
      </c>
      <c r="W1477" s="74">
        <v>551</v>
      </c>
    </row>
    <row r="1478" spans="2:23" s="74" customFormat="1" ht="15">
      <c r="B1478" s="169"/>
      <c r="C1478" s="62" t="s">
        <v>228</v>
      </c>
      <c r="D1478" s="62"/>
      <c r="E1478" s="85"/>
      <c r="F1478" s="62"/>
      <c r="G1478" s="62"/>
      <c r="H1478" s="62"/>
      <c r="I1478" s="62"/>
      <c r="J1478" s="66"/>
      <c r="K1478" s="67"/>
      <c r="L1478" s="68"/>
      <c r="M1478" s="69"/>
      <c r="N1478" s="70"/>
      <c r="O1478" s="71"/>
      <c r="P1478" s="72">
        <f t="shared" si="118"/>
        <v>0</v>
      </c>
      <c r="Q1478" s="72">
        <f t="shared" si="119"/>
        <v>0</v>
      </c>
      <c r="R1478" s="72">
        <f t="shared" si="120"/>
        <v>0</v>
      </c>
      <c r="S1478" s="72">
        <f t="shared" si="121"/>
        <v>0</v>
      </c>
      <c r="T1478" s="73">
        <v>0.18</v>
      </c>
      <c r="U1478" s="164"/>
      <c r="V1478" s="164">
        <f t="shared" si="117"/>
        <v>0</v>
      </c>
    </row>
    <row r="1479" spans="2:23" s="74" customFormat="1" ht="15">
      <c r="B1479" s="169"/>
      <c r="C1479" s="62" t="s">
        <v>566</v>
      </c>
      <c r="D1479" s="62"/>
      <c r="E1479" s="85"/>
      <c r="F1479" s="62"/>
      <c r="G1479" s="62"/>
      <c r="H1479" s="62"/>
      <c r="I1479" s="85"/>
      <c r="J1479" s="66"/>
      <c r="K1479" s="67"/>
      <c r="L1479" s="68"/>
      <c r="M1479" s="69"/>
      <c r="N1479" s="70"/>
      <c r="O1479" s="71"/>
      <c r="P1479" s="72">
        <f t="shared" si="118"/>
        <v>0</v>
      </c>
      <c r="Q1479" s="72">
        <f t="shared" si="119"/>
        <v>0</v>
      </c>
      <c r="R1479" s="72">
        <f t="shared" si="120"/>
        <v>0</v>
      </c>
      <c r="S1479" s="72">
        <f t="shared" si="121"/>
        <v>0</v>
      </c>
      <c r="T1479" s="73">
        <v>0.18</v>
      </c>
      <c r="U1479" s="165"/>
      <c r="V1479" s="164">
        <f t="shared" si="117"/>
        <v>0</v>
      </c>
    </row>
    <row r="1480" spans="2:23" s="74" customFormat="1" ht="15">
      <c r="B1480" s="169" t="s">
        <v>1481</v>
      </c>
      <c r="C1480" s="62" t="s">
        <v>567</v>
      </c>
      <c r="D1480" s="62"/>
      <c r="E1480" s="62"/>
      <c r="F1480" s="62" t="s">
        <v>891</v>
      </c>
      <c r="G1480" s="62"/>
      <c r="H1480" s="62" t="s">
        <v>1901</v>
      </c>
      <c r="I1480" s="62"/>
      <c r="J1480" s="66"/>
      <c r="K1480" s="67"/>
      <c r="L1480" s="68"/>
      <c r="M1480" s="69"/>
      <c r="N1480" s="70"/>
      <c r="O1480" s="71"/>
      <c r="P1480" s="72">
        <f t="shared" si="118"/>
        <v>0</v>
      </c>
      <c r="Q1480" s="72">
        <f t="shared" si="119"/>
        <v>0</v>
      </c>
      <c r="R1480" s="72">
        <f t="shared" si="120"/>
        <v>0</v>
      </c>
      <c r="S1480" s="72">
        <f t="shared" si="121"/>
        <v>0</v>
      </c>
      <c r="T1480" s="73">
        <v>0.18</v>
      </c>
      <c r="U1480" s="164"/>
      <c r="V1480" s="164">
        <f t="shared" si="117"/>
        <v>0</v>
      </c>
    </row>
    <row r="1481" spans="2:23" s="74" customFormat="1" ht="28.5">
      <c r="B1481" s="169" t="s">
        <v>1491</v>
      </c>
      <c r="C1481" s="87" t="s">
        <v>569</v>
      </c>
      <c r="D1481" s="62" t="s">
        <v>570</v>
      </c>
      <c r="E1481" s="62" t="s">
        <v>297</v>
      </c>
      <c r="F1481" s="62" t="s">
        <v>891</v>
      </c>
      <c r="G1481" s="62"/>
      <c r="H1481" s="62">
        <v>2</v>
      </c>
      <c r="I1481" s="62" t="s">
        <v>1735</v>
      </c>
      <c r="J1481" s="66">
        <v>32.19</v>
      </c>
      <c r="K1481" s="67"/>
      <c r="L1481" s="68"/>
      <c r="M1481" s="69"/>
      <c r="N1481" s="70"/>
      <c r="O1481" s="71"/>
      <c r="P1481" s="72">
        <f t="shared" si="118"/>
        <v>32.19</v>
      </c>
      <c r="Q1481" s="72">
        <f t="shared" si="119"/>
        <v>64.38</v>
      </c>
      <c r="R1481" s="72">
        <f t="shared" si="120"/>
        <v>35</v>
      </c>
      <c r="S1481" s="72">
        <f t="shared" si="121"/>
        <v>70</v>
      </c>
      <c r="T1481" s="73">
        <v>0.18</v>
      </c>
      <c r="U1481" s="165" t="s">
        <v>288</v>
      </c>
      <c r="V1481" s="164">
        <f t="shared" si="117"/>
        <v>41.3</v>
      </c>
    </row>
    <row r="1482" spans="2:23" s="74" customFormat="1" ht="60">
      <c r="B1482" s="168" t="s">
        <v>1492</v>
      </c>
      <c r="C1482" s="86" t="s">
        <v>1493</v>
      </c>
      <c r="D1482" s="62" t="s">
        <v>1223</v>
      </c>
      <c r="E1482" s="85" t="s">
        <v>1224</v>
      </c>
      <c r="F1482" s="85" t="s">
        <v>891</v>
      </c>
      <c r="G1482" s="85"/>
      <c r="H1482" s="85">
        <v>6</v>
      </c>
      <c r="I1482" s="62" t="s">
        <v>1735</v>
      </c>
      <c r="J1482" s="66">
        <v>10.42</v>
      </c>
      <c r="K1482" s="67"/>
      <c r="L1482" s="68"/>
      <c r="M1482" s="69"/>
      <c r="N1482" s="70"/>
      <c r="O1482" s="71"/>
      <c r="P1482" s="72">
        <f t="shared" si="118"/>
        <v>10.42</v>
      </c>
      <c r="Q1482" s="72">
        <f t="shared" si="119"/>
        <v>62.519999999999996</v>
      </c>
      <c r="R1482" s="72">
        <f t="shared" si="120"/>
        <v>11</v>
      </c>
      <c r="S1482" s="72">
        <f t="shared" si="121"/>
        <v>66</v>
      </c>
      <c r="T1482" s="73">
        <v>0.18</v>
      </c>
      <c r="U1482" s="165" t="s">
        <v>288</v>
      </c>
      <c r="V1482" s="164">
        <f t="shared" si="117"/>
        <v>12.979999999999999</v>
      </c>
    </row>
    <row r="1483" spans="2:23" s="74" customFormat="1" ht="28.5">
      <c r="B1483" s="169" t="s">
        <v>1673</v>
      </c>
      <c r="C1483" s="62" t="s">
        <v>1226</v>
      </c>
      <c r="D1483" s="62"/>
      <c r="E1483" s="85"/>
      <c r="F1483" s="62" t="s">
        <v>916</v>
      </c>
      <c r="G1483" s="62"/>
      <c r="H1483" s="62" t="s">
        <v>1862</v>
      </c>
      <c r="I1483" s="62"/>
      <c r="J1483" s="66"/>
      <c r="K1483" s="67"/>
      <c r="L1483" s="68"/>
      <c r="M1483" s="69"/>
      <c r="N1483" s="70"/>
      <c r="O1483" s="71"/>
      <c r="P1483" s="72">
        <f t="shared" si="118"/>
        <v>0</v>
      </c>
      <c r="Q1483" s="72">
        <f t="shared" si="119"/>
        <v>0</v>
      </c>
      <c r="R1483" s="72">
        <f t="shared" si="120"/>
        <v>0</v>
      </c>
      <c r="S1483" s="72">
        <f t="shared" si="121"/>
        <v>0</v>
      </c>
      <c r="T1483" s="73">
        <v>0.18</v>
      </c>
      <c r="U1483" s="164"/>
      <c r="V1483" s="164">
        <f t="shared" si="117"/>
        <v>0</v>
      </c>
    </row>
    <row r="1484" spans="2:23" s="74" customFormat="1" ht="57">
      <c r="B1484" s="169" t="s">
        <v>1495</v>
      </c>
      <c r="C1484" s="87" t="s">
        <v>1228</v>
      </c>
      <c r="D1484" s="62" t="s">
        <v>1229</v>
      </c>
      <c r="E1484" s="85" t="s">
        <v>1224</v>
      </c>
      <c r="F1484" s="62" t="s">
        <v>891</v>
      </c>
      <c r="G1484" s="62"/>
      <c r="H1484" s="62" t="s">
        <v>1862</v>
      </c>
      <c r="I1484" s="62" t="s">
        <v>1735</v>
      </c>
      <c r="J1484" s="66">
        <v>189.69</v>
      </c>
      <c r="K1484" s="67"/>
      <c r="L1484" s="68"/>
      <c r="M1484" s="69"/>
      <c r="N1484" s="70"/>
      <c r="O1484" s="71"/>
      <c r="P1484" s="72">
        <f t="shared" si="118"/>
        <v>189.69</v>
      </c>
      <c r="Q1484" s="72">
        <f t="shared" si="119"/>
        <v>189.69</v>
      </c>
      <c r="R1484" s="72">
        <f t="shared" si="120"/>
        <v>209</v>
      </c>
      <c r="S1484" s="72">
        <f t="shared" si="121"/>
        <v>209</v>
      </c>
      <c r="T1484" s="73">
        <v>0.18</v>
      </c>
      <c r="U1484" s="165" t="s">
        <v>289</v>
      </c>
      <c r="V1484" s="164">
        <f t="shared" si="117"/>
        <v>246.61999999999998</v>
      </c>
    </row>
    <row r="1485" spans="2:23" s="74" customFormat="1" ht="57">
      <c r="B1485" s="169" t="s">
        <v>1496</v>
      </c>
      <c r="C1485" s="87" t="s">
        <v>1231</v>
      </c>
      <c r="D1485" s="62" t="s">
        <v>1232</v>
      </c>
      <c r="E1485" s="85" t="s">
        <v>1122</v>
      </c>
      <c r="F1485" s="62" t="s">
        <v>891</v>
      </c>
      <c r="G1485" s="62"/>
      <c r="H1485" s="62" t="s">
        <v>1862</v>
      </c>
      <c r="I1485" s="62" t="s">
        <v>1744</v>
      </c>
      <c r="J1485" s="66">
        <v>4070</v>
      </c>
      <c r="K1485" s="67"/>
      <c r="L1485" s="68"/>
      <c r="M1485" s="69">
        <v>5500</v>
      </c>
      <c r="N1485" s="70"/>
      <c r="O1485" s="71"/>
      <c r="P1485" s="72">
        <f t="shared" si="118"/>
        <v>4070</v>
      </c>
      <c r="Q1485" s="72">
        <f t="shared" si="119"/>
        <v>4070</v>
      </c>
      <c r="R1485" s="72">
        <f t="shared" si="120"/>
        <v>4662</v>
      </c>
      <c r="S1485" s="72">
        <f t="shared" si="121"/>
        <v>4662</v>
      </c>
      <c r="T1485" s="73">
        <v>0.18</v>
      </c>
      <c r="U1485" s="164" t="s">
        <v>287</v>
      </c>
      <c r="V1485" s="164">
        <f t="shared" si="117"/>
        <v>5501.16</v>
      </c>
    </row>
    <row r="1486" spans="2:23" s="74" customFormat="1" ht="42.75">
      <c r="B1486" s="169" t="s">
        <v>1497</v>
      </c>
      <c r="C1486" s="87" t="s">
        <v>1498</v>
      </c>
      <c r="D1486" s="62" t="s">
        <v>1236</v>
      </c>
      <c r="E1486" s="85" t="s">
        <v>1237</v>
      </c>
      <c r="F1486" s="62" t="s">
        <v>891</v>
      </c>
      <c r="G1486" s="62"/>
      <c r="H1486" s="62" t="s">
        <v>1930</v>
      </c>
      <c r="I1486" s="62" t="s">
        <v>1735</v>
      </c>
      <c r="J1486" s="66">
        <v>29.99</v>
      </c>
      <c r="K1486" s="67"/>
      <c r="L1486" s="68"/>
      <c r="M1486" s="69"/>
      <c r="N1486" s="70"/>
      <c r="O1486" s="71">
        <v>0.56000000000000005</v>
      </c>
      <c r="P1486" s="72">
        <f t="shared" si="118"/>
        <v>29.99</v>
      </c>
      <c r="Q1486" s="72">
        <f t="shared" si="119"/>
        <v>149.94999999999999</v>
      </c>
      <c r="R1486" s="72">
        <f t="shared" si="120"/>
        <v>38</v>
      </c>
      <c r="S1486" s="72">
        <f t="shared" si="121"/>
        <v>190</v>
      </c>
      <c r="T1486" s="73">
        <v>0.18</v>
      </c>
      <c r="U1486" s="165" t="s">
        <v>288</v>
      </c>
      <c r="V1486" s="164">
        <f t="shared" si="117"/>
        <v>44.839999999999996</v>
      </c>
    </row>
    <row r="1487" spans="2:23" s="74" customFormat="1" ht="42.75">
      <c r="B1487" s="169" t="s">
        <v>1499</v>
      </c>
      <c r="C1487" s="87" t="s">
        <v>1500</v>
      </c>
      <c r="D1487" s="62" t="s">
        <v>804</v>
      </c>
      <c r="E1487" s="85" t="s">
        <v>1237</v>
      </c>
      <c r="F1487" s="62" t="s">
        <v>891</v>
      </c>
      <c r="G1487" s="62"/>
      <c r="H1487" s="62" t="s">
        <v>1930</v>
      </c>
      <c r="I1487" s="62" t="s">
        <v>1735</v>
      </c>
      <c r="J1487" s="66">
        <v>29.99</v>
      </c>
      <c r="K1487" s="67"/>
      <c r="L1487" s="68"/>
      <c r="M1487" s="69"/>
      <c r="N1487" s="70"/>
      <c r="O1487" s="71">
        <v>0.56000000000000005</v>
      </c>
      <c r="P1487" s="72">
        <f t="shared" si="118"/>
        <v>29.99</v>
      </c>
      <c r="Q1487" s="72">
        <f t="shared" si="119"/>
        <v>149.94999999999999</v>
      </c>
      <c r="R1487" s="72">
        <f t="shared" si="120"/>
        <v>38</v>
      </c>
      <c r="S1487" s="72">
        <f t="shared" si="121"/>
        <v>190</v>
      </c>
      <c r="T1487" s="73">
        <v>0.18</v>
      </c>
      <c r="U1487" s="165" t="s">
        <v>288</v>
      </c>
      <c r="V1487" s="164">
        <f t="shared" si="117"/>
        <v>44.839999999999996</v>
      </c>
    </row>
    <row r="1488" spans="2:23" s="74" customFormat="1" ht="42.75">
      <c r="B1488" s="169" t="s">
        <v>1501</v>
      </c>
      <c r="C1488" s="87" t="s">
        <v>1502</v>
      </c>
      <c r="D1488" s="62" t="s">
        <v>1244</v>
      </c>
      <c r="E1488" s="85" t="s">
        <v>1237</v>
      </c>
      <c r="F1488" s="62" t="s">
        <v>891</v>
      </c>
      <c r="G1488" s="62"/>
      <c r="H1488" s="62" t="s">
        <v>1930</v>
      </c>
      <c r="I1488" s="62" t="s">
        <v>1735</v>
      </c>
      <c r="J1488" s="66">
        <v>110.17</v>
      </c>
      <c r="K1488" s="67"/>
      <c r="L1488" s="68"/>
      <c r="M1488" s="69"/>
      <c r="N1488" s="70"/>
      <c r="O1488" s="71">
        <v>1.87</v>
      </c>
      <c r="P1488" s="72">
        <f t="shared" si="118"/>
        <v>110.17</v>
      </c>
      <c r="Q1488" s="72">
        <f t="shared" si="119"/>
        <v>550.85</v>
      </c>
      <c r="R1488" s="72">
        <f t="shared" si="120"/>
        <v>124</v>
      </c>
      <c r="S1488" s="72">
        <f t="shared" si="121"/>
        <v>620</v>
      </c>
      <c r="T1488" s="73">
        <v>0.18</v>
      </c>
      <c r="U1488" s="165" t="s">
        <v>288</v>
      </c>
      <c r="V1488" s="164">
        <f t="shared" si="117"/>
        <v>146.32</v>
      </c>
    </row>
    <row r="1489" spans="2:23" s="74" customFormat="1" ht="30">
      <c r="B1489" s="169" t="s">
        <v>1503</v>
      </c>
      <c r="C1489" s="87" t="s">
        <v>1246</v>
      </c>
      <c r="D1489" s="62" t="s">
        <v>1247</v>
      </c>
      <c r="E1489" s="85" t="s">
        <v>1237</v>
      </c>
      <c r="F1489" s="62" t="s">
        <v>891</v>
      </c>
      <c r="G1489" s="62"/>
      <c r="H1489" s="62" t="s">
        <v>1862</v>
      </c>
      <c r="I1489" s="62" t="s">
        <v>1735</v>
      </c>
      <c r="J1489" s="66">
        <v>22.39</v>
      </c>
      <c r="K1489" s="67"/>
      <c r="L1489" s="68"/>
      <c r="M1489" s="69"/>
      <c r="N1489" s="70"/>
      <c r="O1489" s="71">
        <v>0.38</v>
      </c>
      <c r="P1489" s="72">
        <f t="shared" si="118"/>
        <v>22.39</v>
      </c>
      <c r="Q1489" s="72">
        <f t="shared" si="119"/>
        <v>22.39</v>
      </c>
      <c r="R1489" s="72">
        <f t="shared" si="120"/>
        <v>26</v>
      </c>
      <c r="S1489" s="72">
        <f t="shared" si="121"/>
        <v>26</v>
      </c>
      <c r="T1489" s="73">
        <v>0.18</v>
      </c>
      <c r="U1489" s="165" t="s">
        <v>288</v>
      </c>
      <c r="V1489" s="164">
        <f t="shared" si="117"/>
        <v>30.68</v>
      </c>
    </row>
    <row r="1490" spans="2:23" s="74" customFormat="1" ht="30">
      <c r="B1490" s="169" t="s">
        <v>1504</v>
      </c>
      <c r="C1490" s="87" t="s">
        <v>1250</v>
      </c>
      <c r="D1490" s="62" t="s">
        <v>1251</v>
      </c>
      <c r="E1490" s="85" t="s">
        <v>1237</v>
      </c>
      <c r="F1490" s="62" t="s">
        <v>891</v>
      </c>
      <c r="G1490" s="62"/>
      <c r="H1490" s="62" t="s">
        <v>1862</v>
      </c>
      <c r="I1490" s="62" t="s">
        <v>1735</v>
      </c>
      <c r="J1490" s="66">
        <v>30.05</v>
      </c>
      <c r="K1490" s="67"/>
      <c r="L1490" s="68"/>
      <c r="M1490" s="69"/>
      <c r="N1490" s="70"/>
      <c r="O1490" s="71">
        <v>0.51</v>
      </c>
      <c r="P1490" s="72">
        <f t="shared" si="118"/>
        <v>30.05</v>
      </c>
      <c r="Q1490" s="72">
        <f t="shared" si="119"/>
        <v>30.05</v>
      </c>
      <c r="R1490" s="72">
        <f t="shared" si="120"/>
        <v>34</v>
      </c>
      <c r="S1490" s="72">
        <f t="shared" si="121"/>
        <v>34</v>
      </c>
      <c r="T1490" s="73">
        <v>0.18</v>
      </c>
      <c r="U1490" s="165" t="s">
        <v>288</v>
      </c>
      <c r="V1490" s="164">
        <f t="shared" si="117"/>
        <v>40.119999999999997</v>
      </c>
    </row>
    <row r="1491" spans="2:23" s="74" customFormat="1" ht="30">
      <c r="B1491" s="169" t="s">
        <v>1505</v>
      </c>
      <c r="C1491" s="86" t="s">
        <v>212</v>
      </c>
      <c r="D1491" s="85" t="s">
        <v>1254</v>
      </c>
      <c r="E1491" s="85" t="s">
        <v>1237</v>
      </c>
      <c r="F1491" s="62" t="s">
        <v>891</v>
      </c>
      <c r="G1491" s="62"/>
      <c r="H1491" s="62" t="s">
        <v>1854</v>
      </c>
      <c r="I1491" s="62" t="s">
        <v>1735</v>
      </c>
      <c r="J1491" s="66">
        <v>61.27</v>
      </c>
      <c r="K1491" s="67"/>
      <c r="L1491" s="68"/>
      <c r="M1491" s="69"/>
      <c r="N1491" s="70"/>
      <c r="O1491" s="71">
        <v>1.04</v>
      </c>
      <c r="P1491" s="72">
        <f t="shared" si="118"/>
        <v>61.27</v>
      </c>
      <c r="Q1491" s="72">
        <f t="shared" si="119"/>
        <v>183.81</v>
      </c>
      <c r="R1491" s="72">
        <f t="shared" si="120"/>
        <v>69</v>
      </c>
      <c r="S1491" s="72">
        <f t="shared" si="121"/>
        <v>207</v>
      </c>
      <c r="T1491" s="73">
        <v>0.18</v>
      </c>
      <c r="U1491" s="165" t="s">
        <v>288</v>
      </c>
      <c r="V1491" s="164">
        <f t="shared" si="117"/>
        <v>81.42</v>
      </c>
    </row>
    <row r="1492" spans="2:23" s="74" customFormat="1" ht="30">
      <c r="B1492" s="169" t="s">
        <v>1506</v>
      </c>
      <c r="C1492" s="86" t="s">
        <v>1256</v>
      </c>
      <c r="D1492" s="85" t="s">
        <v>1257</v>
      </c>
      <c r="E1492" s="85" t="s">
        <v>1237</v>
      </c>
      <c r="F1492" s="62" t="s">
        <v>891</v>
      </c>
      <c r="G1492" s="62"/>
      <c r="H1492" s="62" t="s">
        <v>1901</v>
      </c>
      <c r="I1492" s="62" t="s">
        <v>1735</v>
      </c>
      <c r="J1492" s="66">
        <v>95.4</v>
      </c>
      <c r="K1492" s="67"/>
      <c r="L1492" s="68"/>
      <c r="M1492" s="69"/>
      <c r="N1492" s="70"/>
      <c r="O1492" s="71">
        <v>1.37</v>
      </c>
      <c r="P1492" s="72">
        <f t="shared" si="118"/>
        <v>95.4</v>
      </c>
      <c r="Q1492" s="72">
        <f t="shared" si="119"/>
        <v>190.8</v>
      </c>
      <c r="R1492" s="72">
        <f t="shared" si="120"/>
        <v>91</v>
      </c>
      <c r="S1492" s="72">
        <f t="shared" si="121"/>
        <v>182</v>
      </c>
      <c r="T1492" s="73">
        <v>0.18</v>
      </c>
      <c r="U1492" s="165" t="s">
        <v>288</v>
      </c>
      <c r="V1492" s="164">
        <f t="shared" si="117"/>
        <v>107.38</v>
      </c>
    </row>
    <row r="1493" spans="2:23" s="74" customFormat="1" ht="28.5">
      <c r="B1493" s="169" t="s">
        <v>1674</v>
      </c>
      <c r="C1493" s="87" t="s">
        <v>1259</v>
      </c>
      <c r="D1493" s="62" t="s">
        <v>1260</v>
      </c>
      <c r="E1493" s="85" t="s">
        <v>1261</v>
      </c>
      <c r="F1493" s="62" t="s">
        <v>891</v>
      </c>
      <c r="G1493" s="62"/>
      <c r="H1493" s="62" t="s">
        <v>1930</v>
      </c>
      <c r="I1493" s="62" t="s">
        <v>907</v>
      </c>
      <c r="J1493" s="66">
        <f>M1493*0.743</f>
        <v>1742.6099099999999</v>
      </c>
      <c r="K1493" s="67"/>
      <c r="L1493" s="68"/>
      <c r="M1493" s="69">
        <v>2345.37</v>
      </c>
      <c r="N1493" s="70"/>
      <c r="O1493" s="71"/>
      <c r="P1493" s="72">
        <f t="shared" si="118"/>
        <v>1742.6099099999999</v>
      </c>
      <c r="Q1493" s="72">
        <f t="shared" si="119"/>
        <v>8713.0495499999997</v>
      </c>
      <c r="R1493" s="72">
        <f t="shared" si="120"/>
        <v>1988</v>
      </c>
      <c r="S1493" s="72">
        <f t="shared" si="121"/>
        <v>9940</v>
      </c>
      <c r="T1493" s="73">
        <v>0.18</v>
      </c>
      <c r="U1493" s="165" t="s">
        <v>289</v>
      </c>
      <c r="V1493" s="164">
        <f t="shared" si="117"/>
        <v>2345.8399999999997</v>
      </c>
    </row>
    <row r="1494" spans="2:23" s="74" customFormat="1" ht="15">
      <c r="B1494" s="169"/>
      <c r="C1494" s="62" t="s">
        <v>1868</v>
      </c>
      <c r="D1494" s="62"/>
      <c r="E1494" s="62"/>
      <c r="F1494" s="62"/>
      <c r="G1494" s="62"/>
      <c r="H1494" s="62"/>
      <c r="I1494" s="85"/>
      <c r="J1494" s="66"/>
      <c r="K1494" s="67"/>
      <c r="L1494" s="68"/>
      <c r="M1494" s="69"/>
      <c r="N1494" s="70"/>
      <c r="O1494" s="71"/>
      <c r="P1494" s="72">
        <f t="shared" si="118"/>
        <v>0</v>
      </c>
      <c r="Q1494" s="72">
        <f t="shared" si="119"/>
        <v>0</v>
      </c>
      <c r="R1494" s="72">
        <f t="shared" si="120"/>
        <v>0</v>
      </c>
      <c r="S1494" s="72">
        <f t="shared" si="121"/>
        <v>0</v>
      </c>
      <c r="T1494" s="73">
        <v>0.18</v>
      </c>
      <c r="U1494" s="164"/>
      <c r="V1494" s="164">
        <f t="shared" si="117"/>
        <v>0</v>
      </c>
    </row>
    <row r="1495" spans="2:23" s="74" customFormat="1" ht="57">
      <c r="B1495" s="169" t="s">
        <v>1481</v>
      </c>
      <c r="C1495" s="87" t="s">
        <v>1676</v>
      </c>
      <c r="D1495" s="62" t="s">
        <v>1263</v>
      </c>
      <c r="E1495" s="85" t="s">
        <v>343</v>
      </c>
      <c r="F1495" s="62" t="s">
        <v>1359</v>
      </c>
      <c r="G1495" s="62"/>
      <c r="H1495" s="62" t="s">
        <v>216</v>
      </c>
      <c r="I1495" s="62" t="s">
        <v>1735</v>
      </c>
      <c r="J1495" s="66">
        <v>62340</v>
      </c>
      <c r="K1495" s="67"/>
      <c r="L1495" s="68"/>
      <c r="M1495" s="69"/>
      <c r="N1495" s="70"/>
      <c r="O1495" s="71"/>
      <c r="P1495" s="72">
        <f t="shared" si="118"/>
        <v>62340</v>
      </c>
      <c r="Q1495" s="72">
        <f t="shared" si="119"/>
        <v>3117</v>
      </c>
      <c r="R1495" s="72">
        <f t="shared" si="120"/>
        <v>68680</v>
      </c>
      <c r="S1495" s="72">
        <f t="shared" si="121"/>
        <v>3434</v>
      </c>
      <c r="T1495" s="73">
        <v>0.18</v>
      </c>
      <c r="U1495" s="165" t="s">
        <v>289</v>
      </c>
      <c r="V1495" s="164">
        <f t="shared" si="117"/>
        <v>81042.399999999994</v>
      </c>
      <c r="W1495" s="74">
        <v>551</v>
      </c>
    </row>
    <row r="1496" spans="2:23" s="74" customFormat="1" ht="57">
      <c r="B1496" s="169" t="s">
        <v>1677</v>
      </c>
      <c r="C1496" s="87" t="s">
        <v>1678</v>
      </c>
      <c r="D1496" s="62" t="s">
        <v>1267</v>
      </c>
      <c r="E1496" s="85" t="s">
        <v>343</v>
      </c>
      <c r="F1496" s="62" t="s">
        <v>1359</v>
      </c>
      <c r="G1496" s="62"/>
      <c r="H1496" s="62" t="s">
        <v>219</v>
      </c>
      <c r="I1496" s="62" t="s">
        <v>1735</v>
      </c>
      <c r="J1496" s="66">
        <v>85260</v>
      </c>
      <c r="K1496" s="67"/>
      <c r="L1496" s="68"/>
      <c r="M1496" s="69"/>
      <c r="N1496" s="70"/>
      <c r="O1496" s="71"/>
      <c r="P1496" s="72">
        <f t="shared" si="118"/>
        <v>85260</v>
      </c>
      <c r="Q1496" s="72">
        <f t="shared" si="119"/>
        <v>56271.600000000006</v>
      </c>
      <c r="R1496" s="72">
        <f t="shared" si="120"/>
        <v>93931</v>
      </c>
      <c r="S1496" s="72">
        <f t="shared" si="121"/>
        <v>61994.460000000006</v>
      </c>
      <c r="T1496" s="73">
        <v>0.18</v>
      </c>
      <c r="U1496" s="165" t="s">
        <v>289</v>
      </c>
      <c r="V1496" s="164">
        <f t="shared" si="117"/>
        <v>110838.57999999999</v>
      </c>
    </row>
    <row r="1497" spans="2:23" s="74" customFormat="1" ht="57">
      <c r="B1497" s="169" t="s">
        <v>1679</v>
      </c>
      <c r="C1497" s="87" t="s">
        <v>1680</v>
      </c>
      <c r="D1497" s="62" t="s">
        <v>1275</v>
      </c>
      <c r="E1497" s="85" t="s">
        <v>343</v>
      </c>
      <c r="F1497" s="62" t="s">
        <v>1359</v>
      </c>
      <c r="G1497" s="62"/>
      <c r="H1497" s="62" t="s">
        <v>1288</v>
      </c>
      <c r="I1497" s="62" t="s">
        <v>1735</v>
      </c>
      <c r="J1497" s="66">
        <v>37190</v>
      </c>
      <c r="K1497" s="67"/>
      <c r="L1497" s="68"/>
      <c r="M1497" s="69"/>
      <c r="N1497" s="70"/>
      <c r="O1497" s="71"/>
      <c r="P1497" s="72">
        <f t="shared" si="118"/>
        <v>37190</v>
      </c>
      <c r="Q1497" s="72">
        <f t="shared" si="119"/>
        <v>743.80000000000007</v>
      </c>
      <c r="R1497" s="72">
        <f t="shared" si="120"/>
        <v>40972</v>
      </c>
      <c r="S1497" s="72">
        <f t="shared" si="121"/>
        <v>819.44</v>
      </c>
      <c r="T1497" s="73">
        <v>0.18</v>
      </c>
      <c r="U1497" s="165" t="s">
        <v>288</v>
      </c>
      <c r="V1497" s="164">
        <f t="shared" si="117"/>
        <v>48346.96</v>
      </c>
    </row>
    <row r="1498" spans="2:23" s="74" customFormat="1" ht="15">
      <c r="B1498" s="169"/>
      <c r="C1498" s="62" t="s">
        <v>1278</v>
      </c>
      <c r="D1498" s="62"/>
      <c r="E1498" s="62"/>
      <c r="F1498" s="62"/>
      <c r="G1498" s="62"/>
      <c r="H1498" s="62"/>
      <c r="I1498" s="62"/>
      <c r="J1498" s="66"/>
      <c r="K1498" s="67"/>
      <c r="L1498" s="68"/>
      <c r="M1498" s="69"/>
      <c r="N1498" s="70"/>
      <c r="O1498" s="71"/>
      <c r="P1498" s="72">
        <f t="shared" si="118"/>
        <v>0</v>
      </c>
      <c r="Q1498" s="72">
        <f t="shared" si="119"/>
        <v>0</v>
      </c>
      <c r="R1498" s="72">
        <f t="shared" si="120"/>
        <v>0</v>
      </c>
      <c r="S1498" s="72">
        <f t="shared" si="121"/>
        <v>0</v>
      </c>
      <c r="T1498" s="73">
        <v>0.18</v>
      </c>
      <c r="U1498" s="164"/>
      <c r="V1498" s="164">
        <f t="shared" si="117"/>
        <v>0</v>
      </c>
    </row>
    <row r="1499" spans="2:23" s="74" customFormat="1" ht="28.5">
      <c r="B1499" s="169" t="s">
        <v>1481</v>
      </c>
      <c r="C1499" s="87" t="s">
        <v>222</v>
      </c>
      <c r="D1499" s="62" t="s">
        <v>1888</v>
      </c>
      <c r="E1499" s="62" t="s">
        <v>1261</v>
      </c>
      <c r="F1499" s="62" t="s">
        <v>1805</v>
      </c>
      <c r="G1499" s="62"/>
      <c r="H1499" s="62" t="s">
        <v>565</v>
      </c>
      <c r="I1499" s="62" t="s">
        <v>907</v>
      </c>
      <c r="J1499" s="66">
        <f>M1499*0.743</f>
        <v>5.5130600000000003</v>
      </c>
      <c r="K1499" s="67"/>
      <c r="L1499" s="68"/>
      <c r="M1499" s="69">
        <v>7.42</v>
      </c>
      <c r="N1499" s="70"/>
      <c r="O1499" s="71"/>
      <c r="P1499" s="72">
        <f t="shared" si="118"/>
        <v>5.5130600000000003</v>
      </c>
      <c r="Q1499" s="72">
        <f t="shared" si="119"/>
        <v>3307.8360000000002</v>
      </c>
      <c r="R1499" s="72">
        <f t="shared" si="120"/>
        <v>7</v>
      </c>
      <c r="S1499" s="72">
        <f t="shared" si="121"/>
        <v>4200</v>
      </c>
      <c r="T1499" s="73">
        <v>0.18</v>
      </c>
      <c r="U1499" s="165" t="s">
        <v>289</v>
      </c>
      <c r="V1499" s="164">
        <f t="shared" si="117"/>
        <v>8.26</v>
      </c>
    </row>
    <row r="1500" spans="2:23" s="74" customFormat="1" ht="15">
      <c r="B1500" s="169" t="s">
        <v>1494</v>
      </c>
      <c r="C1500" s="87" t="s">
        <v>223</v>
      </c>
      <c r="D1500" s="62" t="s">
        <v>1876</v>
      </c>
      <c r="E1500" s="62" t="s">
        <v>1261</v>
      </c>
      <c r="F1500" s="62" t="s">
        <v>891</v>
      </c>
      <c r="G1500" s="62"/>
      <c r="H1500" s="62" t="s">
        <v>1948</v>
      </c>
      <c r="I1500" s="62" t="s">
        <v>907</v>
      </c>
      <c r="J1500" s="66">
        <f>M1500*0.743</f>
        <v>1.6197400000000002</v>
      </c>
      <c r="K1500" s="67"/>
      <c r="L1500" s="68"/>
      <c r="M1500" s="69">
        <v>2.1800000000000002</v>
      </c>
      <c r="N1500" s="70"/>
      <c r="O1500" s="71"/>
      <c r="P1500" s="72">
        <f t="shared" si="118"/>
        <v>1.6197400000000002</v>
      </c>
      <c r="Q1500" s="72">
        <f t="shared" si="119"/>
        <v>3239.4800000000005</v>
      </c>
      <c r="R1500" s="72">
        <f t="shared" si="120"/>
        <v>2</v>
      </c>
      <c r="S1500" s="72">
        <f t="shared" si="121"/>
        <v>4000</v>
      </c>
      <c r="T1500" s="73">
        <v>0.18</v>
      </c>
      <c r="U1500" s="165" t="s">
        <v>289</v>
      </c>
      <c r="V1500" s="164">
        <f t="shared" si="117"/>
        <v>2.36</v>
      </c>
    </row>
    <row r="1501" spans="2:23" s="74" customFormat="1" ht="42.75">
      <c r="B1501" s="169" t="s">
        <v>1507</v>
      </c>
      <c r="C1501" s="87" t="s">
        <v>1279</v>
      </c>
      <c r="D1501" s="62" t="s">
        <v>1280</v>
      </c>
      <c r="E1501" s="85" t="s">
        <v>1224</v>
      </c>
      <c r="F1501" s="62" t="s">
        <v>891</v>
      </c>
      <c r="G1501" s="62"/>
      <c r="H1501" s="62" t="s">
        <v>225</v>
      </c>
      <c r="I1501" s="62" t="s">
        <v>1735</v>
      </c>
      <c r="J1501" s="66">
        <v>1.45</v>
      </c>
      <c r="K1501" s="67"/>
      <c r="L1501" s="68"/>
      <c r="M1501" s="69"/>
      <c r="N1501" s="70"/>
      <c r="O1501" s="71"/>
      <c r="P1501" s="72">
        <f t="shared" si="118"/>
        <v>1.45</v>
      </c>
      <c r="Q1501" s="72">
        <f t="shared" si="119"/>
        <v>108.75</v>
      </c>
      <c r="R1501" s="72">
        <f t="shared" si="120"/>
        <v>2</v>
      </c>
      <c r="S1501" s="72">
        <f t="shared" si="121"/>
        <v>150</v>
      </c>
      <c r="T1501" s="73">
        <v>0.18</v>
      </c>
      <c r="U1501" s="165" t="s">
        <v>288</v>
      </c>
      <c r="V1501" s="164">
        <f t="shared" si="117"/>
        <v>2.36</v>
      </c>
    </row>
    <row r="1502" spans="2:23" s="74" customFormat="1" ht="28.5">
      <c r="B1502" s="169" t="s">
        <v>1510</v>
      </c>
      <c r="C1502" s="87" t="s">
        <v>1281</v>
      </c>
      <c r="D1502" s="62" t="s">
        <v>390</v>
      </c>
      <c r="E1502" s="85" t="s">
        <v>1224</v>
      </c>
      <c r="F1502" s="62" t="s">
        <v>912</v>
      </c>
      <c r="G1502" s="62"/>
      <c r="H1502" s="62">
        <v>2</v>
      </c>
      <c r="I1502" s="62" t="s">
        <v>1735</v>
      </c>
      <c r="J1502" s="66">
        <v>54.03</v>
      </c>
      <c r="K1502" s="67"/>
      <c r="L1502" s="68"/>
      <c r="M1502" s="69"/>
      <c r="N1502" s="70"/>
      <c r="O1502" s="71"/>
      <c r="P1502" s="72">
        <f t="shared" si="118"/>
        <v>54.03</v>
      </c>
      <c r="Q1502" s="72">
        <f t="shared" si="119"/>
        <v>108.06</v>
      </c>
      <c r="R1502" s="72">
        <f t="shared" si="120"/>
        <v>60</v>
      </c>
      <c r="S1502" s="72">
        <f t="shared" si="121"/>
        <v>120</v>
      </c>
      <c r="T1502" s="73">
        <v>0.18</v>
      </c>
      <c r="U1502" s="165" t="s">
        <v>288</v>
      </c>
      <c r="V1502" s="164">
        <f t="shared" si="117"/>
        <v>70.8</v>
      </c>
    </row>
    <row r="1503" spans="2:23" s="74" customFormat="1" ht="30">
      <c r="B1503" s="169" t="s">
        <v>1519</v>
      </c>
      <c r="C1503" s="87" t="s">
        <v>1681</v>
      </c>
      <c r="D1503" s="62" t="s">
        <v>1283</v>
      </c>
      <c r="E1503" s="85" t="s">
        <v>1284</v>
      </c>
      <c r="F1503" s="62" t="s">
        <v>891</v>
      </c>
      <c r="G1503" s="62"/>
      <c r="H1503" s="62" t="s">
        <v>1901</v>
      </c>
      <c r="I1503" s="62" t="s">
        <v>1735</v>
      </c>
      <c r="J1503" s="66">
        <v>6.19</v>
      </c>
      <c r="K1503" s="67"/>
      <c r="L1503" s="68"/>
      <c r="M1503" s="69"/>
      <c r="N1503" s="70"/>
      <c r="O1503" s="71"/>
      <c r="P1503" s="72">
        <f t="shared" si="118"/>
        <v>6.19</v>
      </c>
      <c r="Q1503" s="72">
        <f t="shared" si="119"/>
        <v>12.38</v>
      </c>
      <c r="R1503" s="72">
        <f t="shared" si="120"/>
        <v>7</v>
      </c>
      <c r="S1503" s="72">
        <f t="shared" si="121"/>
        <v>14</v>
      </c>
      <c r="T1503" s="73">
        <v>0.18</v>
      </c>
      <c r="U1503" s="165" t="s">
        <v>288</v>
      </c>
      <c r="V1503" s="164">
        <f t="shared" si="117"/>
        <v>8.26</v>
      </c>
    </row>
    <row r="1504" spans="2:23" s="74" customFormat="1" ht="15">
      <c r="B1504" s="169"/>
      <c r="C1504" s="62" t="s">
        <v>229</v>
      </c>
      <c r="D1504" s="62"/>
      <c r="E1504" s="85"/>
      <c r="F1504" s="62"/>
      <c r="G1504" s="62"/>
      <c r="H1504" s="62"/>
      <c r="I1504" s="62"/>
      <c r="J1504" s="66"/>
      <c r="K1504" s="67"/>
      <c r="L1504" s="68"/>
      <c r="M1504" s="69"/>
      <c r="N1504" s="70"/>
      <c r="O1504" s="71"/>
      <c r="P1504" s="72">
        <f t="shared" si="118"/>
        <v>0</v>
      </c>
      <c r="Q1504" s="72">
        <f t="shared" si="119"/>
        <v>0</v>
      </c>
      <c r="R1504" s="72">
        <f t="shared" si="120"/>
        <v>0</v>
      </c>
      <c r="S1504" s="72">
        <f t="shared" si="121"/>
        <v>0</v>
      </c>
      <c r="T1504" s="73">
        <v>0.18</v>
      </c>
      <c r="U1504" s="164"/>
      <c r="V1504" s="164">
        <f t="shared" si="117"/>
        <v>0</v>
      </c>
    </row>
    <row r="1505" spans="2:23" s="74" customFormat="1" ht="15">
      <c r="B1505" s="169"/>
      <c r="C1505" s="62" t="s">
        <v>566</v>
      </c>
      <c r="D1505" s="62"/>
      <c r="E1505" s="85"/>
      <c r="F1505" s="62"/>
      <c r="G1505" s="62"/>
      <c r="H1505" s="62"/>
      <c r="I1505" s="62"/>
      <c r="J1505" s="66"/>
      <c r="K1505" s="67"/>
      <c r="L1505" s="68"/>
      <c r="M1505" s="69"/>
      <c r="N1505" s="70"/>
      <c r="O1505" s="71"/>
      <c r="P1505" s="72">
        <f t="shared" si="118"/>
        <v>0</v>
      </c>
      <c r="Q1505" s="72">
        <f t="shared" si="119"/>
        <v>0</v>
      </c>
      <c r="R1505" s="72">
        <f t="shared" si="120"/>
        <v>0</v>
      </c>
      <c r="S1505" s="72">
        <f t="shared" si="121"/>
        <v>0</v>
      </c>
      <c r="T1505" s="73">
        <v>0.18</v>
      </c>
      <c r="U1505" s="165"/>
      <c r="V1505" s="164">
        <f t="shared" si="117"/>
        <v>0</v>
      </c>
    </row>
    <row r="1506" spans="2:23" s="74" customFormat="1" ht="15">
      <c r="B1506" s="169" t="s">
        <v>1481</v>
      </c>
      <c r="C1506" s="62" t="s">
        <v>567</v>
      </c>
      <c r="D1506" s="62"/>
      <c r="E1506" s="85"/>
      <c r="F1506" s="62" t="s">
        <v>891</v>
      </c>
      <c r="G1506" s="62"/>
      <c r="H1506" s="62" t="s">
        <v>1862</v>
      </c>
      <c r="I1506" s="62"/>
      <c r="J1506" s="66"/>
      <c r="K1506" s="67"/>
      <c r="L1506" s="68"/>
      <c r="M1506" s="69"/>
      <c r="N1506" s="70"/>
      <c r="O1506" s="71"/>
      <c r="P1506" s="72">
        <f t="shared" si="118"/>
        <v>0</v>
      </c>
      <c r="Q1506" s="72">
        <f t="shared" si="119"/>
        <v>0</v>
      </c>
      <c r="R1506" s="72">
        <f t="shared" si="120"/>
        <v>0</v>
      </c>
      <c r="S1506" s="72">
        <f t="shared" si="121"/>
        <v>0</v>
      </c>
      <c r="T1506" s="73">
        <v>0.18</v>
      </c>
      <c r="U1506" s="165"/>
      <c r="V1506" s="164">
        <f t="shared" si="117"/>
        <v>0</v>
      </c>
    </row>
    <row r="1507" spans="2:23" s="74" customFormat="1" ht="28.5">
      <c r="B1507" s="169" t="s">
        <v>1491</v>
      </c>
      <c r="C1507" s="87" t="s">
        <v>569</v>
      </c>
      <c r="D1507" s="62" t="s">
        <v>570</v>
      </c>
      <c r="E1507" s="85" t="s">
        <v>297</v>
      </c>
      <c r="F1507" s="62" t="s">
        <v>891</v>
      </c>
      <c r="G1507" s="62"/>
      <c r="H1507" s="62" t="s">
        <v>1862</v>
      </c>
      <c r="I1507" s="62" t="s">
        <v>1735</v>
      </c>
      <c r="J1507" s="66">
        <v>32.19</v>
      </c>
      <c r="K1507" s="67"/>
      <c r="L1507" s="68"/>
      <c r="M1507" s="69"/>
      <c r="N1507" s="70"/>
      <c r="O1507" s="71"/>
      <c r="P1507" s="72">
        <f t="shared" si="118"/>
        <v>32.19</v>
      </c>
      <c r="Q1507" s="72">
        <f t="shared" si="119"/>
        <v>32.19</v>
      </c>
      <c r="R1507" s="72">
        <f t="shared" si="120"/>
        <v>35</v>
      </c>
      <c r="S1507" s="72">
        <f t="shared" si="121"/>
        <v>35</v>
      </c>
      <c r="T1507" s="73">
        <v>0.18</v>
      </c>
      <c r="U1507" s="165" t="s">
        <v>288</v>
      </c>
      <c r="V1507" s="164">
        <f t="shared" si="117"/>
        <v>41.3</v>
      </c>
    </row>
    <row r="1508" spans="2:23" s="74" customFormat="1" ht="60">
      <c r="B1508" s="169" t="s">
        <v>1492</v>
      </c>
      <c r="C1508" s="86" t="s">
        <v>1493</v>
      </c>
      <c r="D1508" s="85" t="s">
        <v>1223</v>
      </c>
      <c r="E1508" s="85" t="s">
        <v>1224</v>
      </c>
      <c r="F1508" s="62" t="s">
        <v>891</v>
      </c>
      <c r="G1508" s="62"/>
      <c r="H1508" s="62" t="s">
        <v>1854</v>
      </c>
      <c r="I1508" s="62" t="s">
        <v>1735</v>
      </c>
      <c r="J1508" s="66">
        <v>10.42</v>
      </c>
      <c r="K1508" s="67"/>
      <c r="L1508" s="68"/>
      <c r="M1508" s="69"/>
      <c r="N1508" s="70"/>
      <c r="O1508" s="71"/>
      <c r="P1508" s="72">
        <f t="shared" si="118"/>
        <v>10.42</v>
      </c>
      <c r="Q1508" s="72">
        <f t="shared" si="119"/>
        <v>31.259999999999998</v>
      </c>
      <c r="R1508" s="72">
        <f t="shared" si="120"/>
        <v>11</v>
      </c>
      <c r="S1508" s="72">
        <f t="shared" si="121"/>
        <v>33</v>
      </c>
      <c r="T1508" s="73">
        <v>0.18</v>
      </c>
      <c r="U1508" s="165" t="s">
        <v>288</v>
      </c>
      <c r="V1508" s="164">
        <f t="shared" si="117"/>
        <v>12.979999999999999</v>
      </c>
    </row>
    <row r="1509" spans="2:23" s="74" customFormat="1" ht="28.5">
      <c r="B1509" s="169" t="s">
        <v>1673</v>
      </c>
      <c r="C1509" s="85" t="s">
        <v>1226</v>
      </c>
      <c r="D1509" s="85"/>
      <c r="E1509" s="85"/>
      <c r="F1509" s="62" t="s">
        <v>916</v>
      </c>
      <c r="G1509" s="62"/>
      <c r="H1509" s="62" t="s">
        <v>1854</v>
      </c>
      <c r="I1509" s="62"/>
      <c r="J1509" s="66"/>
      <c r="K1509" s="67"/>
      <c r="L1509" s="68"/>
      <c r="M1509" s="69"/>
      <c r="N1509" s="70"/>
      <c r="O1509" s="71"/>
      <c r="P1509" s="72">
        <f t="shared" si="118"/>
        <v>0</v>
      </c>
      <c r="Q1509" s="72">
        <f t="shared" si="119"/>
        <v>0</v>
      </c>
      <c r="R1509" s="72">
        <f t="shared" si="120"/>
        <v>0</v>
      </c>
      <c r="S1509" s="72">
        <f t="shared" si="121"/>
        <v>0</v>
      </c>
      <c r="T1509" s="73">
        <v>0.18</v>
      </c>
      <c r="U1509" s="164"/>
      <c r="V1509" s="164">
        <f t="shared" si="117"/>
        <v>0</v>
      </c>
    </row>
    <row r="1510" spans="2:23" s="74" customFormat="1" ht="57">
      <c r="B1510" s="169" t="s">
        <v>1495</v>
      </c>
      <c r="C1510" s="87" t="s">
        <v>1228</v>
      </c>
      <c r="D1510" s="62" t="s">
        <v>1229</v>
      </c>
      <c r="E1510" s="85" t="s">
        <v>1224</v>
      </c>
      <c r="F1510" s="62" t="s">
        <v>891</v>
      </c>
      <c r="G1510" s="62"/>
      <c r="H1510" s="62">
        <v>3</v>
      </c>
      <c r="I1510" s="62" t="s">
        <v>1735</v>
      </c>
      <c r="J1510" s="66">
        <v>189.69</v>
      </c>
      <c r="K1510" s="67"/>
      <c r="L1510" s="68"/>
      <c r="M1510" s="69"/>
      <c r="N1510" s="70"/>
      <c r="O1510" s="71"/>
      <c r="P1510" s="72">
        <f t="shared" si="118"/>
        <v>189.69</v>
      </c>
      <c r="Q1510" s="72">
        <f t="shared" si="119"/>
        <v>569.06999999999994</v>
      </c>
      <c r="R1510" s="72">
        <f t="shared" si="120"/>
        <v>209</v>
      </c>
      <c r="S1510" s="72">
        <f t="shared" si="121"/>
        <v>627</v>
      </c>
      <c r="T1510" s="73">
        <v>0.18</v>
      </c>
      <c r="U1510" s="165" t="s">
        <v>289</v>
      </c>
      <c r="V1510" s="164">
        <f t="shared" si="117"/>
        <v>246.61999999999998</v>
      </c>
    </row>
    <row r="1511" spans="2:23" s="74" customFormat="1" ht="57">
      <c r="B1511" s="169" t="s">
        <v>1496</v>
      </c>
      <c r="C1511" s="87" t="s">
        <v>1231</v>
      </c>
      <c r="D1511" s="62" t="s">
        <v>1232</v>
      </c>
      <c r="E1511" s="62" t="s">
        <v>1122</v>
      </c>
      <c r="F1511" s="62" t="s">
        <v>891</v>
      </c>
      <c r="G1511" s="62"/>
      <c r="H1511" s="62">
        <v>3</v>
      </c>
      <c r="I1511" s="62" t="s">
        <v>1744</v>
      </c>
      <c r="J1511" s="66">
        <v>4070</v>
      </c>
      <c r="K1511" s="67"/>
      <c r="L1511" s="68"/>
      <c r="M1511" s="69">
        <v>5500</v>
      </c>
      <c r="N1511" s="70"/>
      <c r="O1511" s="71"/>
      <c r="P1511" s="72">
        <f t="shared" si="118"/>
        <v>4070</v>
      </c>
      <c r="Q1511" s="72">
        <f t="shared" si="119"/>
        <v>12210</v>
      </c>
      <c r="R1511" s="72">
        <f t="shared" si="120"/>
        <v>4662</v>
      </c>
      <c r="S1511" s="72">
        <f t="shared" si="121"/>
        <v>13986</v>
      </c>
      <c r="T1511" s="73">
        <v>0.18</v>
      </c>
      <c r="U1511" s="164" t="s">
        <v>287</v>
      </c>
      <c r="V1511" s="164">
        <f t="shared" ref="V1511:V1574" si="122">R1511*1.18</f>
        <v>5501.16</v>
      </c>
    </row>
    <row r="1512" spans="2:23" s="74" customFormat="1" ht="42.75">
      <c r="B1512" s="169" t="s">
        <v>1497</v>
      </c>
      <c r="C1512" s="87" t="s">
        <v>1498</v>
      </c>
      <c r="D1512" s="62" t="s">
        <v>1236</v>
      </c>
      <c r="E1512" s="85" t="s">
        <v>1237</v>
      </c>
      <c r="F1512" s="62" t="s">
        <v>891</v>
      </c>
      <c r="G1512" s="62"/>
      <c r="H1512" s="62">
        <v>15</v>
      </c>
      <c r="I1512" s="62" t="s">
        <v>1735</v>
      </c>
      <c r="J1512" s="66">
        <v>29.99</v>
      </c>
      <c r="K1512" s="67"/>
      <c r="L1512" s="68"/>
      <c r="M1512" s="69"/>
      <c r="N1512" s="70"/>
      <c r="O1512" s="71">
        <v>0.56000000000000005</v>
      </c>
      <c r="P1512" s="72">
        <f t="shared" si="118"/>
        <v>29.99</v>
      </c>
      <c r="Q1512" s="72">
        <f t="shared" si="119"/>
        <v>449.84999999999997</v>
      </c>
      <c r="R1512" s="72">
        <f t="shared" si="120"/>
        <v>38</v>
      </c>
      <c r="S1512" s="72">
        <f t="shared" si="121"/>
        <v>570</v>
      </c>
      <c r="T1512" s="73">
        <v>0.18</v>
      </c>
      <c r="U1512" s="165" t="s">
        <v>288</v>
      </c>
      <c r="V1512" s="164">
        <f t="shared" si="122"/>
        <v>44.839999999999996</v>
      </c>
      <c r="W1512" s="74">
        <v>551</v>
      </c>
    </row>
    <row r="1513" spans="2:23" s="74" customFormat="1" ht="42.75">
      <c r="B1513" s="169" t="s">
        <v>1499</v>
      </c>
      <c r="C1513" s="87" t="s">
        <v>1500</v>
      </c>
      <c r="D1513" s="62" t="s">
        <v>804</v>
      </c>
      <c r="E1513" s="85" t="s">
        <v>1237</v>
      </c>
      <c r="F1513" s="62" t="s">
        <v>891</v>
      </c>
      <c r="G1513" s="62"/>
      <c r="H1513" s="62">
        <v>15</v>
      </c>
      <c r="I1513" s="62" t="s">
        <v>1735</v>
      </c>
      <c r="J1513" s="66">
        <v>29.99</v>
      </c>
      <c r="K1513" s="67"/>
      <c r="L1513" s="68"/>
      <c r="M1513" s="69"/>
      <c r="N1513" s="70"/>
      <c r="O1513" s="71">
        <v>0.56000000000000005</v>
      </c>
      <c r="P1513" s="72">
        <f t="shared" si="118"/>
        <v>29.99</v>
      </c>
      <c r="Q1513" s="72">
        <f t="shared" si="119"/>
        <v>449.84999999999997</v>
      </c>
      <c r="R1513" s="72">
        <f t="shared" si="120"/>
        <v>38</v>
      </c>
      <c r="S1513" s="72">
        <f t="shared" si="121"/>
        <v>570</v>
      </c>
      <c r="T1513" s="73">
        <v>0.18</v>
      </c>
      <c r="U1513" s="165" t="s">
        <v>288</v>
      </c>
      <c r="V1513" s="164">
        <f t="shared" si="122"/>
        <v>44.839999999999996</v>
      </c>
    </row>
    <row r="1514" spans="2:23" s="74" customFormat="1" ht="42.75">
      <c r="B1514" s="169" t="s">
        <v>1501</v>
      </c>
      <c r="C1514" s="87" t="s">
        <v>1502</v>
      </c>
      <c r="D1514" s="62" t="s">
        <v>1244</v>
      </c>
      <c r="E1514" s="85" t="s">
        <v>1237</v>
      </c>
      <c r="F1514" s="62" t="s">
        <v>891</v>
      </c>
      <c r="G1514" s="62"/>
      <c r="H1514" s="62">
        <v>15</v>
      </c>
      <c r="I1514" s="62" t="s">
        <v>1735</v>
      </c>
      <c r="J1514" s="66">
        <v>110.17</v>
      </c>
      <c r="K1514" s="67"/>
      <c r="L1514" s="68"/>
      <c r="M1514" s="69"/>
      <c r="N1514" s="70"/>
      <c r="O1514" s="71">
        <v>1.87</v>
      </c>
      <c r="P1514" s="72">
        <f t="shared" si="118"/>
        <v>110.17</v>
      </c>
      <c r="Q1514" s="72">
        <f t="shared" si="119"/>
        <v>1652.55</v>
      </c>
      <c r="R1514" s="72">
        <f t="shared" si="120"/>
        <v>124</v>
      </c>
      <c r="S1514" s="72">
        <f t="shared" si="121"/>
        <v>1860</v>
      </c>
      <c r="T1514" s="73">
        <v>0.18</v>
      </c>
      <c r="U1514" s="165" t="s">
        <v>288</v>
      </c>
      <c r="V1514" s="164">
        <f t="shared" si="122"/>
        <v>146.32</v>
      </c>
    </row>
    <row r="1515" spans="2:23" s="74" customFormat="1" ht="28.5">
      <c r="B1515" s="169" t="s">
        <v>1503</v>
      </c>
      <c r="C1515" s="87" t="s">
        <v>1246</v>
      </c>
      <c r="D1515" s="62" t="s">
        <v>1247</v>
      </c>
      <c r="E1515" s="62" t="s">
        <v>1237</v>
      </c>
      <c r="F1515" s="62" t="s">
        <v>891</v>
      </c>
      <c r="G1515" s="62"/>
      <c r="H1515" s="62">
        <v>3</v>
      </c>
      <c r="I1515" s="62" t="s">
        <v>1735</v>
      </c>
      <c r="J1515" s="66">
        <v>22.39</v>
      </c>
      <c r="K1515" s="67"/>
      <c r="L1515" s="68"/>
      <c r="M1515" s="69"/>
      <c r="N1515" s="70"/>
      <c r="O1515" s="71">
        <v>0.38</v>
      </c>
      <c r="P1515" s="72">
        <f t="shared" si="118"/>
        <v>22.39</v>
      </c>
      <c r="Q1515" s="72">
        <f t="shared" si="119"/>
        <v>67.17</v>
      </c>
      <c r="R1515" s="72">
        <f t="shared" si="120"/>
        <v>26</v>
      </c>
      <c r="S1515" s="72">
        <f t="shared" si="121"/>
        <v>78</v>
      </c>
      <c r="T1515" s="73">
        <v>0.18</v>
      </c>
      <c r="U1515" s="165" t="s">
        <v>288</v>
      </c>
      <c r="V1515" s="164">
        <f t="shared" si="122"/>
        <v>30.68</v>
      </c>
    </row>
    <row r="1516" spans="2:23" s="74" customFormat="1" ht="28.5">
      <c r="B1516" s="169" t="s">
        <v>1504</v>
      </c>
      <c r="C1516" s="87" t="s">
        <v>1250</v>
      </c>
      <c r="D1516" s="62" t="s">
        <v>1251</v>
      </c>
      <c r="E1516" s="62" t="s">
        <v>1237</v>
      </c>
      <c r="F1516" s="62" t="s">
        <v>891</v>
      </c>
      <c r="G1516" s="62"/>
      <c r="H1516" s="62">
        <v>3</v>
      </c>
      <c r="I1516" s="62" t="s">
        <v>1735</v>
      </c>
      <c r="J1516" s="66">
        <v>30.05</v>
      </c>
      <c r="K1516" s="67"/>
      <c r="L1516" s="68"/>
      <c r="M1516" s="69"/>
      <c r="N1516" s="70"/>
      <c r="O1516" s="71">
        <v>0.51</v>
      </c>
      <c r="P1516" s="72">
        <f t="shared" si="118"/>
        <v>30.05</v>
      </c>
      <c r="Q1516" s="72">
        <f t="shared" si="119"/>
        <v>90.15</v>
      </c>
      <c r="R1516" s="72">
        <f t="shared" si="120"/>
        <v>34</v>
      </c>
      <c r="S1516" s="72">
        <f t="shared" si="121"/>
        <v>102</v>
      </c>
      <c r="T1516" s="73">
        <v>0.18</v>
      </c>
      <c r="U1516" s="165" t="s">
        <v>288</v>
      </c>
      <c r="V1516" s="164">
        <f t="shared" si="122"/>
        <v>40.119999999999997</v>
      </c>
    </row>
    <row r="1517" spans="2:23" s="74" customFormat="1" ht="30">
      <c r="B1517" s="168" t="s">
        <v>1505</v>
      </c>
      <c r="C1517" s="86" t="s">
        <v>212</v>
      </c>
      <c r="D1517" s="62" t="s">
        <v>1254</v>
      </c>
      <c r="E1517" s="85" t="s">
        <v>1237</v>
      </c>
      <c r="F1517" s="85" t="s">
        <v>891</v>
      </c>
      <c r="G1517" s="85"/>
      <c r="H1517" s="85">
        <v>9</v>
      </c>
      <c r="I1517" s="62" t="s">
        <v>1735</v>
      </c>
      <c r="J1517" s="66">
        <v>61.27</v>
      </c>
      <c r="K1517" s="67"/>
      <c r="L1517" s="68"/>
      <c r="M1517" s="69"/>
      <c r="N1517" s="70"/>
      <c r="O1517" s="71">
        <v>1.04</v>
      </c>
      <c r="P1517" s="72">
        <f t="shared" si="118"/>
        <v>61.27</v>
      </c>
      <c r="Q1517" s="72">
        <f t="shared" si="119"/>
        <v>551.43000000000006</v>
      </c>
      <c r="R1517" s="72">
        <f t="shared" si="120"/>
        <v>69</v>
      </c>
      <c r="S1517" s="72">
        <f t="shared" si="121"/>
        <v>621</v>
      </c>
      <c r="T1517" s="73">
        <v>0.18</v>
      </c>
      <c r="U1517" s="165" t="s">
        <v>288</v>
      </c>
      <c r="V1517" s="164">
        <f t="shared" si="122"/>
        <v>81.42</v>
      </c>
    </row>
    <row r="1518" spans="2:23" s="74" customFormat="1" ht="30">
      <c r="B1518" s="169" t="s">
        <v>1506</v>
      </c>
      <c r="C1518" s="87" t="s">
        <v>1256</v>
      </c>
      <c r="D1518" s="62" t="s">
        <v>1257</v>
      </c>
      <c r="E1518" s="85" t="s">
        <v>1237</v>
      </c>
      <c r="F1518" s="62" t="s">
        <v>891</v>
      </c>
      <c r="G1518" s="62"/>
      <c r="H1518" s="62">
        <v>6</v>
      </c>
      <c r="I1518" s="62" t="s">
        <v>1735</v>
      </c>
      <c r="J1518" s="66">
        <v>95.4</v>
      </c>
      <c r="K1518" s="67"/>
      <c r="L1518" s="68"/>
      <c r="M1518" s="69"/>
      <c r="N1518" s="70"/>
      <c r="O1518" s="71">
        <v>1.37</v>
      </c>
      <c r="P1518" s="72">
        <f t="shared" si="118"/>
        <v>95.4</v>
      </c>
      <c r="Q1518" s="72">
        <f t="shared" si="119"/>
        <v>572.40000000000009</v>
      </c>
      <c r="R1518" s="72">
        <f t="shared" si="120"/>
        <v>91</v>
      </c>
      <c r="S1518" s="72">
        <f t="shared" si="121"/>
        <v>546</v>
      </c>
      <c r="T1518" s="73">
        <v>0.18</v>
      </c>
      <c r="U1518" s="165" t="s">
        <v>288</v>
      </c>
      <c r="V1518" s="164">
        <f t="shared" si="122"/>
        <v>107.38</v>
      </c>
    </row>
    <row r="1519" spans="2:23" s="74" customFormat="1" ht="28.5">
      <c r="B1519" s="169" t="s">
        <v>1674</v>
      </c>
      <c r="C1519" s="62" t="s">
        <v>230</v>
      </c>
      <c r="D1519" s="62"/>
      <c r="E1519" s="85"/>
      <c r="F1519" s="62" t="s">
        <v>916</v>
      </c>
      <c r="G1519" s="62"/>
      <c r="H1519" s="62" t="s">
        <v>1988</v>
      </c>
      <c r="I1519" s="62"/>
      <c r="J1519" s="66"/>
      <c r="K1519" s="67"/>
      <c r="L1519" s="68"/>
      <c r="M1519" s="69"/>
      <c r="N1519" s="70"/>
      <c r="O1519" s="71"/>
      <c r="P1519" s="72">
        <f t="shared" si="118"/>
        <v>0</v>
      </c>
      <c r="Q1519" s="72">
        <f t="shared" si="119"/>
        <v>0</v>
      </c>
      <c r="R1519" s="72">
        <f t="shared" si="120"/>
        <v>0</v>
      </c>
      <c r="S1519" s="72">
        <f t="shared" si="121"/>
        <v>0</v>
      </c>
      <c r="T1519" s="73">
        <v>0.18</v>
      </c>
      <c r="U1519" s="164"/>
      <c r="V1519" s="164">
        <f t="shared" si="122"/>
        <v>0</v>
      </c>
    </row>
    <row r="1520" spans="2:23" s="74" customFormat="1" ht="28.5">
      <c r="B1520" s="169" t="s">
        <v>1682</v>
      </c>
      <c r="C1520" s="87" t="s">
        <v>232</v>
      </c>
      <c r="D1520" s="62" t="s">
        <v>233</v>
      </c>
      <c r="E1520" s="85" t="s">
        <v>1261</v>
      </c>
      <c r="F1520" s="62" t="s">
        <v>891</v>
      </c>
      <c r="G1520" s="62"/>
      <c r="H1520" s="62">
        <v>6</v>
      </c>
      <c r="I1520" s="62" t="s">
        <v>907</v>
      </c>
      <c r="J1520" s="66">
        <f>M1520*0.743</f>
        <v>37.424909999999997</v>
      </c>
      <c r="K1520" s="67"/>
      <c r="L1520" s="68"/>
      <c r="M1520" s="69">
        <v>50.37</v>
      </c>
      <c r="N1520" s="70"/>
      <c r="O1520" s="71"/>
      <c r="P1520" s="72">
        <f t="shared" si="118"/>
        <v>37.424909999999997</v>
      </c>
      <c r="Q1520" s="72">
        <f t="shared" si="119"/>
        <v>224.54945999999998</v>
      </c>
      <c r="R1520" s="72">
        <f t="shared" si="120"/>
        <v>43</v>
      </c>
      <c r="S1520" s="72">
        <f t="shared" si="121"/>
        <v>258</v>
      </c>
      <c r="T1520" s="73">
        <v>0.18</v>
      </c>
      <c r="U1520" s="165" t="s">
        <v>289</v>
      </c>
      <c r="V1520" s="164">
        <f t="shared" si="122"/>
        <v>50.739999999999995</v>
      </c>
    </row>
    <row r="1521" spans="2:23" s="74" customFormat="1" ht="42.75">
      <c r="B1521" s="169" t="s">
        <v>1683</v>
      </c>
      <c r="C1521" s="87" t="s">
        <v>236</v>
      </c>
      <c r="D1521" s="62" t="s">
        <v>237</v>
      </c>
      <c r="E1521" s="85" t="s">
        <v>1261</v>
      </c>
      <c r="F1521" s="62" t="s">
        <v>891</v>
      </c>
      <c r="G1521" s="62"/>
      <c r="H1521" s="62">
        <v>6</v>
      </c>
      <c r="I1521" s="62" t="s">
        <v>907</v>
      </c>
      <c r="J1521" s="66">
        <f>M1521*0.743</f>
        <v>133.20504</v>
      </c>
      <c r="K1521" s="67"/>
      <c r="L1521" s="68"/>
      <c r="M1521" s="69">
        <v>179.28</v>
      </c>
      <c r="N1521" s="70"/>
      <c r="O1521" s="71"/>
      <c r="P1521" s="72">
        <f t="shared" si="118"/>
        <v>133.20504</v>
      </c>
      <c r="Q1521" s="72">
        <f t="shared" si="119"/>
        <v>799.23023999999998</v>
      </c>
      <c r="R1521" s="72">
        <f t="shared" si="120"/>
        <v>152</v>
      </c>
      <c r="S1521" s="72">
        <f t="shared" si="121"/>
        <v>912</v>
      </c>
      <c r="T1521" s="73">
        <v>0.18</v>
      </c>
      <c r="U1521" s="165" t="s">
        <v>289</v>
      </c>
      <c r="V1521" s="164">
        <f t="shared" si="122"/>
        <v>179.35999999999999</v>
      </c>
    </row>
    <row r="1522" spans="2:23" s="74" customFormat="1" ht="45">
      <c r="B1522" s="169" t="s">
        <v>1510</v>
      </c>
      <c r="C1522" s="87" t="s">
        <v>239</v>
      </c>
      <c r="D1522" s="62" t="s">
        <v>1718</v>
      </c>
      <c r="E1522" s="85" t="s">
        <v>241</v>
      </c>
      <c r="F1522" s="62" t="s">
        <v>891</v>
      </c>
      <c r="G1522" s="62"/>
      <c r="H1522" s="62" t="s">
        <v>1862</v>
      </c>
      <c r="I1522" s="62" t="s">
        <v>1704</v>
      </c>
      <c r="J1522" s="66">
        <v>904</v>
      </c>
      <c r="K1522" s="67"/>
      <c r="L1522" s="68"/>
      <c r="M1522" s="69"/>
      <c r="N1522" s="70"/>
      <c r="O1522" s="71"/>
      <c r="P1522" s="72">
        <f t="shared" si="118"/>
        <v>904</v>
      </c>
      <c r="Q1522" s="72">
        <f t="shared" si="119"/>
        <v>904</v>
      </c>
      <c r="R1522" s="72">
        <f t="shared" si="120"/>
        <v>996</v>
      </c>
      <c r="S1522" s="72">
        <f t="shared" si="121"/>
        <v>996</v>
      </c>
      <c r="T1522" s="73">
        <v>0.18</v>
      </c>
      <c r="U1522" s="164" t="s">
        <v>288</v>
      </c>
      <c r="V1522" s="164">
        <f t="shared" si="122"/>
        <v>1175.28</v>
      </c>
    </row>
    <row r="1523" spans="2:23" s="74" customFormat="1" ht="28.5">
      <c r="B1523" s="169" t="s">
        <v>1519</v>
      </c>
      <c r="C1523" s="87" t="s">
        <v>1259</v>
      </c>
      <c r="D1523" s="62" t="s">
        <v>1260</v>
      </c>
      <c r="E1523" s="85" t="s">
        <v>1261</v>
      </c>
      <c r="F1523" s="62" t="s">
        <v>891</v>
      </c>
      <c r="G1523" s="62"/>
      <c r="H1523" s="62" t="s">
        <v>1952</v>
      </c>
      <c r="I1523" s="62" t="s">
        <v>907</v>
      </c>
      <c r="J1523" s="66">
        <f>M1523*0.743</f>
        <v>1742.6099099999999</v>
      </c>
      <c r="K1523" s="67"/>
      <c r="L1523" s="68"/>
      <c r="M1523" s="69">
        <v>2345.37</v>
      </c>
      <c r="N1523" s="70"/>
      <c r="O1523" s="71"/>
      <c r="P1523" s="72">
        <f t="shared" si="118"/>
        <v>1742.6099099999999</v>
      </c>
      <c r="Q1523" s="72">
        <f t="shared" si="119"/>
        <v>13940.879279999999</v>
      </c>
      <c r="R1523" s="72">
        <f t="shared" si="120"/>
        <v>1988</v>
      </c>
      <c r="S1523" s="72">
        <f t="shared" si="121"/>
        <v>15904</v>
      </c>
      <c r="T1523" s="73">
        <v>0.18</v>
      </c>
      <c r="U1523" s="165" t="s">
        <v>289</v>
      </c>
      <c r="V1523" s="164">
        <f t="shared" si="122"/>
        <v>2345.8399999999997</v>
      </c>
    </row>
    <row r="1524" spans="2:23" s="74" customFormat="1" ht="15">
      <c r="B1524" s="169" t="s">
        <v>1684</v>
      </c>
      <c r="C1524" s="62" t="s">
        <v>243</v>
      </c>
      <c r="D1524" s="62"/>
      <c r="E1524" s="85"/>
      <c r="F1524" s="62" t="s">
        <v>916</v>
      </c>
      <c r="G1524" s="62"/>
      <c r="H1524" s="62" t="s">
        <v>1862</v>
      </c>
      <c r="I1524" s="62"/>
      <c r="J1524" s="66"/>
      <c r="K1524" s="67"/>
      <c r="L1524" s="68"/>
      <c r="M1524" s="69"/>
      <c r="N1524" s="70"/>
      <c r="O1524" s="71"/>
      <c r="P1524" s="72">
        <f t="shared" si="118"/>
        <v>0</v>
      </c>
      <c r="Q1524" s="72">
        <f t="shared" si="119"/>
        <v>0</v>
      </c>
      <c r="R1524" s="72">
        <f t="shared" si="120"/>
        <v>0</v>
      </c>
      <c r="S1524" s="72">
        <f t="shared" si="121"/>
        <v>0</v>
      </c>
      <c r="T1524" s="73">
        <v>0.18</v>
      </c>
      <c r="U1524" s="165"/>
      <c r="V1524" s="164">
        <f t="shared" si="122"/>
        <v>0</v>
      </c>
    </row>
    <row r="1525" spans="2:23" s="74" customFormat="1" ht="15">
      <c r="B1525" s="169" t="s">
        <v>1685</v>
      </c>
      <c r="C1525" s="87" t="s">
        <v>245</v>
      </c>
      <c r="D1525" s="62" t="s">
        <v>1707</v>
      </c>
      <c r="E1525" s="85" t="s">
        <v>573</v>
      </c>
      <c r="F1525" s="62" t="s">
        <v>891</v>
      </c>
      <c r="G1525" s="62"/>
      <c r="H1525" s="62" t="s">
        <v>1862</v>
      </c>
      <c r="I1525" s="62" t="s">
        <v>1706</v>
      </c>
      <c r="J1525" s="66">
        <f>M1525*0.85</f>
        <v>1062.5</v>
      </c>
      <c r="K1525" s="67"/>
      <c r="L1525" s="68"/>
      <c r="M1525" s="69">
        <v>1250</v>
      </c>
      <c r="N1525" s="70"/>
      <c r="O1525" s="71"/>
      <c r="P1525" s="72">
        <f t="shared" si="118"/>
        <v>1062.5</v>
      </c>
      <c r="Q1525" s="72">
        <f t="shared" si="119"/>
        <v>1062.5</v>
      </c>
      <c r="R1525" s="72">
        <f t="shared" si="120"/>
        <v>1060</v>
      </c>
      <c r="S1525" s="72">
        <f t="shared" si="121"/>
        <v>1060</v>
      </c>
      <c r="T1525" s="73">
        <v>0.18</v>
      </c>
      <c r="U1525" s="164" t="s">
        <v>287</v>
      </c>
      <c r="V1525" s="164">
        <f t="shared" si="122"/>
        <v>1250.8</v>
      </c>
    </row>
    <row r="1526" spans="2:23" s="74" customFormat="1" ht="30">
      <c r="B1526" s="169" t="s">
        <v>1686</v>
      </c>
      <c r="C1526" s="86" t="s">
        <v>803</v>
      </c>
      <c r="D1526" s="85" t="s">
        <v>802</v>
      </c>
      <c r="E1526" s="85" t="s">
        <v>1355</v>
      </c>
      <c r="F1526" s="62" t="s">
        <v>891</v>
      </c>
      <c r="G1526" s="62"/>
      <c r="H1526" s="62" t="s">
        <v>1862</v>
      </c>
      <c r="I1526" s="62" t="s">
        <v>1735</v>
      </c>
      <c r="J1526" s="66">
        <v>153.21</v>
      </c>
      <c r="K1526" s="67"/>
      <c r="L1526" s="68"/>
      <c r="M1526" s="69"/>
      <c r="N1526" s="70"/>
      <c r="O1526" s="71"/>
      <c r="P1526" s="72">
        <f t="shared" si="118"/>
        <v>153.21</v>
      </c>
      <c r="Q1526" s="72">
        <f t="shared" si="119"/>
        <v>153.21</v>
      </c>
      <c r="R1526" s="72">
        <f t="shared" si="120"/>
        <v>169</v>
      </c>
      <c r="S1526" s="72">
        <f t="shared" si="121"/>
        <v>169</v>
      </c>
      <c r="T1526" s="73">
        <v>0.18</v>
      </c>
      <c r="U1526" s="165" t="s">
        <v>288</v>
      </c>
      <c r="V1526" s="164" t="s">
        <v>801</v>
      </c>
    </row>
    <row r="1527" spans="2:23" s="74" customFormat="1" ht="30">
      <c r="B1527" s="169" t="s">
        <v>1687</v>
      </c>
      <c r="C1527" s="86" t="s">
        <v>800</v>
      </c>
      <c r="D1527" s="85" t="s">
        <v>798</v>
      </c>
      <c r="E1527" s="85" t="s">
        <v>1355</v>
      </c>
      <c r="F1527" s="62" t="s">
        <v>891</v>
      </c>
      <c r="G1527" s="62"/>
      <c r="H1527" s="62" t="s">
        <v>1988</v>
      </c>
      <c r="I1527" s="62" t="s">
        <v>1735</v>
      </c>
      <c r="J1527" s="66">
        <v>166.06</v>
      </c>
      <c r="K1527" s="67"/>
      <c r="L1527" s="68"/>
      <c r="M1527" s="69"/>
      <c r="N1527" s="70"/>
      <c r="O1527" s="71"/>
      <c r="P1527" s="72">
        <f t="shared" si="118"/>
        <v>166.06</v>
      </c>
      <c r="Q1527" s="72">
        <f t="shared" si="119"/>
        <v>996.36</v>
      </c>
      <c r="R1527" s="72">
        <f t="shared" si="120"/>
        <v>183</v>
      </c>
      <c r="S1527" s="72">
        <f t="shared" si="121"/>
        <v>1098</v>
      </c>
      <c r="T1527" s="73">
        <v>0.18</v>
      </c>
      <c r="U1527" s="165" t="s">
        <v>288</v>
      </c>
      <c r="V1527" s="164" t="s">
        <v>799</v>
      </c>
    </row>
    <row r="1528" spans="2:23" s="74" customFormat="1" ht="28.5">
      <c r="B1528" s="169" t="s">
        <v>1688</v>
      </c>
      <c r="C1528" s="87" t="s">
        <v>258</v>
      </c>
      <c r="D1528" s="62" t="s">
        <v>259</v>
      </c>
      <c r="E1528" s="85" t="s">
        <v>1224</v>
      </c>
      <c r="F1528" s="62" t="s">
        <v>891</v>
      </c>
      <c r="G1528" s="62"/>
      <c r="H1528" s="62" t="s">
        <v>1862</v>
      </c>
      <c r="I1528" s="62" t="s">
        <v>1735</v>
      </c>
      <c r="J1528" s="66">
        <v>547.66999999999996</v>
      </c>
      <c r="K1528" s="67"/>
      <c r="L1528" s="68"/>
      <c r="M1528" s="69"/>
      <c r="N1528" s="70"/>
      <c r="O1528" s="71"/>
      <c r="P1528" s="72">
        <f t="shared" si="118"/>
        <v>547.66999999999996</v>
      </c>
      <c r="Q1528" s="72">
        <f t="shared" si="119"/>
        <v>547.66999999999996</v>
      </c>
      <c r="R1528" s="72">
        <f t="shared" si="120"/>
        <v>603</v>
      </c>
      <c r="S1528" s="72">
        <f t="shared" si="121"/>
        <v>603</v>
      </c>
      <c r="T1528" s="73">
        <v>0.18</v>
      </c>
      <c r="U1528" s="165" t="s">
        <v>288</v>
      </c>
      <c r="V1528" s="164">
        <f t="shared" si="122"/>
        <v>711.54</v>
      </c>
    </row>
    <row r="1529" spans="2:23" s="74" customFormat="1" ht="15">
      <c r="B1529" s="169"/>
      <c r="C1529" s="62" t="s">
        <v>1868</v>
      </c>
      <c r="D1529" s="62"/>
      <c r="E1529" s="62"/>
      <c r="F1529" s="62"/>
      <c r="G1529" s="62"/>
      <c r="H1529" s="62"/>
      <c r="I1529" s="62"/>
      <c r="J1529" s="66"/>
      <c r="K1529" s="67"/>
      <c r="L1529" s="68"/>
      <c r="M1529" s="69"/>
      <c r="N1529" s="70"/>
      <c r="O1529" s="71"/>
      <c r="P1529" s="72">
        <f t="shared" si="118"/>
        <v>0</v>
      </c>
      <c r="Q1529" s="72">
        <f t="shared" si="119"/>
        <v>0</v>
      </c>
      <c r="R1529" s="72">
        <f t="shared" si="120"/>
        <v>0</v>
      </c>
      <c r="S1529" s="72">
        <f t="shared" si="121"/>
        <v>0</v>
      </c>
      <c r="T1529" s="73">
        <v>0.18</v>
      </c>
      <c r="U1529" s="164"/>
      <c r="V1529" s="164">
        <f t="shared" si="122"/>
        <v>0</v>
      </c>
    </row>
    <row r="1530" spans="2:23" s="74" customFormat="1" ht="57">
      <c r="B1530" s="169" t="s">
        <v>1675</v>
      </c>
      <c r="C1530" s="87" t="s">
        <v>1676</v>
      </c>
      <c r="D1530" s="62" t="s">
        <v>1263</v>
      </c>
      <c r="E1530" s="85" t="s">
        <v>343</v>
      </c>
      <c r="F1530" s="62" t="s">
        <v>1359</v>
      </c>
      <c r="G1530" s="62"/>
      <c r="H1530" s="62" t="s">
        <v>481</v>
      </c>
      <c r="I1530" s="62" t="s">
        <v>1735</v>
      </c>
      <c r="J1530" s="66">
        <v>62340</v>
      </c>
      <c r="K1530" s="67"/>
      <c r="L1530" s="68"/>
      <c r="M1530" s="69"/>
      <c r="N1530" s="70"/>
      <c r="O1530" s="71"/>
      <c r="P1530" s="72">
        <f t="shared" si="118"/>
        <v>62340</v>
      </c>
      <c r="Q1530" s="72">
        <f t="shared" si="119"/>
        <v>6857.4</v>
      </c>
      <c r="R1530" s="72">
        <f t="shared" si="120"/>
        <v>68680</v>
      </c>
      <c r="S1530" s="72">
        <f t="shared" si="121"/>
        <v>7554.8</v>
      </c>
      <c r="T1530" s="73">
        <v>0.18</v>
      </c>
      <c r="U1530" s="165" t="s">
        <v>289</v>
      </c>
      <c r="V1530" s="164">
        <f t="shared" si="122"/>
        <v>81042.399999999994</v>
      </c>
      <c r="W1530" s="74">
        <v>551</v>
      </c>
    </row>
    <row r="1531" spans="2:23" s="74" customFormat="1" ht="57">
      <c r="B1531" s="169" t="s">
        <v>1677</v>
      </c>
      <c r="C1531" s="87" t="s">
        <v>1678</v>
      </c>
      <c r="D1531" s="62" t="s">
        <v>1267</v>
      </c>
      <c r="E1531" s="85" t="s">
        <v>343</v>
      </c>
      <c r="F1531" s="62" t="s">
        <v>1359</v>
      </c>
      <c r="G1531" s="62"/>
      <c r="H1531" s="62" t="s">
        <v>261</v>
      </c>
      <c r="I1531" s="62" t="s">
        <v>1735</v>
      </c>
      <c r="J1531" s="66">
        <v>85260</v>
      </c>
      <c r="K1531" s="67"/>
      <c r="L1531" s="68"/>
      <c r="M1531" s="69"/>
      <c r="N1531" s="70"/>
      <c r="O1531" s="71"/>
      <c r="P1531" s="72">
        <f t="shared" si="118"/>
        <v>85260</v>
      </c>
      <c r="Q1531" s="72">
        <f t="shared" si="119"/>
        <v>34956.6</v>
      </c>
      <c r="R1531" s="72">
        <f t="shared" si="120"/>
        <v>93931</v>
      </c>
      <c r="S1531" s="72">
        <f t="shared" si="121"/>
        <v>38511.71</v>
      </c>
      <c r="T1531" s="73">
        <v>0.18</v>
      </c>
      <c r="U1531" s="165" t="s">
        <v>289</v>
      </c>
      <c r="V1531" s="164">
        <f t="shared" si="122"/>
        <v>110838.57999999999</v>
      </c>
    </row>
    <row r="1532" spans="2:23" s="74" customFormat="1" ht="57">
      <c r="B1532" s="169" t="s">
        <v>1679</v>
      </c>
      <c r="C1532" s="87" t="s">
        <v>1689</v>
      </c>
      <c r="D1532" s="62" t="s">
        <v>263</v>
      </c>
      <c r="E1532" s="85" t="s">
        <v>343</v>
      </c>
      <c r="F1532" s="62" t="s">
        <v>1359</v>
      </c>
      <c r="G1532" s="62"/>
      <c r="H1532" s="62" t="s">
        <v>1288</v>
      </c>
      <c r="I1532" s="62" t="s">
        <v>1735</v>
      </c>
      <c r="J1532" s="66">
        <v>328670</v>
      </c>
      <c r="K1532" s="67"/>
      <c r="L1532" s="68"/>
      <c r="M1532" s="69"/>
      <c r="N1532" s="70"/>
      <c r="O1532" s="71"/>
      <c r="P1532" s="72">
        <f t="shared" si="118"/>
        <v>328670</v>
      </c>
      <c r="Q1532" s="72">
        <f t="shared" si="119"/>
        <v>6573.4000000000005</v>
      </c>
      <c r="R1532" s="72">
        <f t="shared" si="120"/>
        <v>362094</v>
      </c>
      <c r="S1532" s="72">
        <f t="shared" si="121"/>
        <v>7241.88</v>
      </c>
      <c r="T1532" s="73">
        <v>0.18</v>
      </c>
      <c r="U1532" s="165" t="s">
        <v>289</v>
      </c>
      <c r="V1532" s="164">
        <f t="shared" si="122"/>
        <v>427270.92</v>
      </c>
    </row>
    <row r="1533" spans="2:23" s="74" customFormat="1" ht="57">
      <c r="B1533" s="169" t="s">
        <v>1690</v>
      </c>
      <c r="C1533" s="87" t="s">
        <v>1680</v>
      </c>
      <c r="D1533" s="62" t="s">
        <v>1275</v>
      </c>
      <c r="E1533" s="85" t="s">
        <v>343</v>
      </c>
      <c r="F1533" s="62" t="s">
        <v>1359</v>
      </c>
      <c r="G1533" s="62"/>
      <c r="H1533" s="62" t="s">
        <v>1288</v>
      </c>
      <c r="I1533" s="62" t="s">
        <v>1735</v>
      </c>
      <c r="J1533" s="66">
        <v>37190</v>
      </c>
      <c r="K1533" s="67"/>
      <c r="L1533" s="68"/>
      <c r="M1533" s="69"/>
      <c r="N1533" s="70"/>
      <c r="O1533" s="71"/>
      <c r="P1533" s="72">
        <f t="shared" si="118"/>
        <v>37190</v>
      </c>
      <c r="Q1533" s="72">
        <f t="shared" si="119"/>
        <v>743.80000000000007</v>
      </c>
      <c r="R1533" s="72">
        <f t="shared" si="120"/>
        <v>40972</v>
      </c>
      <c r="S1533" s="72">
        <f t="shared" si="121"/>
        <v>819.44</v>
      </c>
      <c r="T1533" s="73">
        <v>0.18</v>
      </c>
      <c r="U1533" s="165" t="s">
        <v>288</v>
      </c>
      <c r="V1533" s="164">
        <f t="shared" si="122"/>
        <v>48346.96</v>
      </c>
    </row>
    <row r="1534" spans="2:23" s="74" customFormat="1" ht="15">
      <c r="B1534" s="169"/>
      <c r="C1534" s="62" t="s">
        <v>1278</v>
      </c>
      <c r="D1534" s="62"/>
      <c r="E1534" s="62"/>
      <c r="F1534" s="62"/>
      <c r="G1534" s="62"/>
      <c r="H1534" s="62"/>
      <c r="I1534" s="62"/>
      <c r="J1534" s="66"/>
      <c r="K1534" s="67"/>
      <c r="L1534" s="68"/>
      <c r="M1534" s="69"/>
      <c r="N1534" s="70"/>
      <c r="O1534" s="71"/>
      <c r="P1534" s="72">
        <f t="shared" si="118"/>
        <v>0</v>
      </c>
      <c r="Q1534" s="72">
        <f t="shared" si="119"/>
        <v>0</v>
      </c>
      <c r="R1534" s="72">
        <f t="shared" si="120"/>
        <v>0</v>
      </c>
      <c r="S1534" s="72">
        <f t="shared" si="121"/>
        <v>0</v>
      </c>
      <c r="T1534" s="73">
        <v>0.18</v>
      </c>
      <c r="U1534" s="164"/>
      <c r="V1534" s="164">
        <f t="shared" si="122"/>
        <v>0</v>
      </c>
    </row>
    <row r="1535" spans="2:23" s="74" customFormat="1" ht="28.5">
      <c r="B1535" s="169" t="s">
        <v>1481</v>
      </c>
      <c r="C1535" s="87" t="s">
        <v>222</v>
      </c>
      <c r="D1535" s="62" t="s">
        <v>1888</v>
      </c>
      <c r="E1535" s="85" t="s">
        <v>1261</v>
      </c>
      <c r="F1535" s="62" t="s">
        <v>1805</v>
      </c>
      <c r="G1535" s="62"/>
      <c r="H1535" s="62" t="s">
        <v>266</v>
      </c>
      <c r="I1535" s="62" t="s">
        <v>907</v>
      </c>
      <c r="J1535" s="66">
        <f t="shared" ref="J1535:J1543" si="123">M1535*0.743</f>
        <v>5.5130600000000003</v>
      </c>
      <c r="K1535" s="67"/>
      <c r="L1535" s="68"/>
      <c r="M1535" s="69">
        <v>7.42</v>
      </c>
      <c r="N1535" s="70"/>
      <c r="O1535" s="71"/>
      <c r="P1535" s="72">
        <f t="shared" si="118"/>
        <v>5.5130600000000003</v>
      </c>
      <c r="Q1535" s="72">
        <f t="shared" si="119"/>
        <v>1350.6997000000001</v>
      </c>
      <c r="R1535" s="72">
        <f t="shared" si="120"/>
        <v>7</v>
      </c>
      <c r="S1535" s="72">
        <f t="shared" si="121"/>
        <v>1715</v>
      </c>
      <c r="T1535" s="73">
        <v>0.18</v>
      </c>
      <c r="U1535" s="165" t="s">
        <v>289</v>
      </c>
      <c r="V1535" s="164">
        <f t="shared" si="122"/>
        <v>8.26</v>
      </c>
    </row>
    <row r="1536" spans="2:23" s="74" customFormat="1" ht="15">
      <c r="B1536" s="169" t="s">
        <v>1494</v>
      </c>
      <c r="C1536" s="87" t="s">
        <v>223</v>
      </c>
      <c r="D1536" s="62" t="s">
        <v>1876</v>
      </c>
      <c r="E1536" s="85" t="s">
        <v>1261</v>
      </c>
      <c r="F1536" s="62" t="s">
        <v>891</v>
      </c>
      <c r="G1536" s="62"/>
      <c r="H1536" s="62" t="s">
        <v>1962</v>
      </c>
      <c r="I1536" s="62" t="s">
        <v>907</v>
      </c>
      <c r="J1536" s="66">
        <f t="shared" si="123"/>
        <v>1.6197400000000002</v>
      </c>
      <c r="K1536" s="67"/>
      <c r="L1536" s="68"/>
      <c r="M1536" s="69">
        <v>2.1800000000000002</v>
      </c>
      <c r="N1536" s="70"/>
      <c r="O1536" s="71"/>
      <c r="P1536" s="72">
        <f t="shared" si="118"/>
        <v>1.6197400000000002</v>
      </c>
      <c r="Q1536" s="72">
        <f t="shared" si="119"/>
        <v>809.87000000000012</v>
      </c>
      <c r="R1536" s="72">
        <f t="shared" si="120"/>
        <v>2</v>
      </c>
      <c r="S1536" s="72">
        <f t="shared" si="121"/>
        <v>1000</v>
      </c>
      <c r="T1536" s="73">
        <v>0.18</v>
      </c>
      <c r="U1536" s="165" t="s">
        <v>289</v>
      </c>
      <c r="V1536" s="164">
        <f t="shared" si="122"/>
        <v>2.36</v>
      </c>
    </row>
    <row r="1537" spans="2:23" s="74" customFormat="1" ht="28.5">
      <c r="B1537" s="169" t="s">
        <v>1507</v>
      </c>
      <c r="C1537" s="87" t="s">
        <v>1447</v>
      </c>
      <c r="D1537" s="62" t="s">
        <v>495</v>
      </c>
      <c r="E1537" s="85" t="s">
        <v>1261</v>
      </c>
      <c r="F1537" s="62" t="s">
        <v>891</v>
      </c>
      <c r="G1537" s="62"/>
      <c r="H1537" s="62" t="s">
        <v>1997</v>
      </c>
      <c r="I1537" s="62" t="s">
        <v>907</v>
      </c>
      <c r="J1537" s="66">
        <f t="shared" si="123"/>
        <v>436.89885999999996</v>
      </c>
      <c r="K1537" s="67"/>
      <c r="L1537" s="68"/>
      <c r="M1537" s="69">
        <v>588.02</v>
      </c>
      <c r="N1537" s="70"/>
      <c r="O1537" s="71"/>
      <c r="P1537" s="72">
        <f t="shared" si="118"/>
        <v>436.89885999999996</v>
      </c>
      <c r="Q1537" s="72">
        <f t="shared" si="119"/>
        <v>4368.9885999999997</v>
      </c>
      <c r="R1537" s="72">
        <f t="shared" si="120"/>
        <v>499</v>
      </c>
      <c r="S1537" s="72">
        <f t="shared" si="121"/>
        <v>4990</v>
      </c>
      <c r="T1537" s="73">
        <v>0.18</v>
      </c>
      <c r="U1537" s="165" t="s">
        <v>286</v>
      </c>
      <c r="V1537" s="164">
        <f t="shared" si="122"/>
        <v>588.81999999999994</v>
      </c>
    </row>
    <row r="1538" spans="2:23" s="74" customFormat="1" ht="15">
      <c r="B1538" s="169" t="s">
        <v>1510</v>
      </c>
      <c r="C1538" s="87" t="s">
        <v>1344</v>
      </c>
      <c r="D1538" s="62" t="s">
        <v>510</v>
      </c>
      <c r="E1538" s="85" t="s">
        <v>1261</v>
      </c>
      <c r="F1538" s="62" t="s">
        <v>891</v>
      </c>
      <c r="G1538" s="62"/>
      <c r="H1538" s="62" t="s">
        <v>914</v>
      </c>
      <c r="I1538" s="62" t="s">
        <v>907</v>
      </c>
      <c r="J1538" s="66">
        <f t="shared" si="123"/>
        <v>197.12532999999999</v>
      </c>
      <c r="K1538" s="67"/>
      <c r="L1538" s="68"/>
      <c r="M1538" s="69">
        <v>265.31</v>
      </c>
      <c r="N1538" s="70"/>
      <c r="O1538" s="71"/>
      <c r="P1538" s="72">
        <f t="shared" si="118"/>
        <v>197.12532999999999</v>
      </c>
      <c r="Q1538" s="72">
        <f t="shared" si="119"/>
        <v>788.50131999999996</v>
      </c>
      <c r="R1538" s="72">
        <f t="shared" si="120"/>
        <v>225</v>
      </c>
      <c r="S1538" s="72">
        <f t="shared" si="121"/>
        <v>900</v>
      </c>
      <c r="T1538" s="73">
        <v>0.18</v>
      </c>
      <c r="U1538" s="165" t="s">
        <v>289</v>
      </c>
      <c r="V1538" s="164">
        <f t="shared" si="122"/>
        <v>265.5</v>
      </c>
    </row>
    <row r="1539" spans="2:23" s="74" customFormat="1" ht="15">
      <c r="B1539" s="169" t="s">
        <v>1519</v>
      </c>
      <c r="C1539" s="87" t="s">
        <v>269</v>
      </c>
      <c r="D1539" s="62" t="s">
        <v>270</v>
      </c>
      <c r="E1539" s="85" t="s">
        <v>1261</v>
      </c>
      <c r="F1539" s="62" t="s">
        <v>891</v>
      </c>
      <c r="G1539" s="62"/>
      <c r="H1539" s="62" t="s">
        <v>914</v>
      </c>
      <c r="I1539" s="62" t="s">
        <v>907</v>
      </c>
      <c r="J1539" s="66">
        <f t="shared" si="123"/>
        <v>265.76366999999999</v>
      </c>
      <c r="K1539" s="67"/>
      <c r="L1539" s="68"/>
      <c r="M1539" s="69">
        <v>357.69</v>
      </c>
      <c r="N1539" s="70"/>
      <c r="O1539" s="71"/>
      <c r="P1539" s="72">
        <f t="shared" si="118"/>
        <v>265.76366999999999</v>
      </c>
      <c r="Q1539" s="72">
        <f t="shared" si="119"/>
        <v>1063.05468</v>
      </c>
      <c r="R1539" s="72">
        <f t="shared" si="120"/>
        <v>304</v>
      </c>
      <c r="S1539" s="72">
        <f t="shared" si="121"/>
        <v>1216</v>
      </c>
      <c r="T1539" s="73">
        <v>0.18</v>
      </c>
      <c r="U1539" s="165" t="s">
        <v>289</v>
      </c>
      <c r="V1539" s="164">
        <f t="shared" si="122"/>
        <v>358.71999999999997</v>
      </c>
    </row>
    <row r="1540" spans="2:23" s="74" customFormat="1" ht="15">
      <c r="B1540" s="169" t="s">
        <v>1684</v>
      </c>
      <c r="C1540" s="87" t="s">
        <v>272</v>
      </c>
      <c r="D1540" s="62" t="s">
        <v>273</v>
      </c>
      <c r="E1540" s="85" t="s">
        <v>1261</v>
      </c>
      <c r="F1540" s="62" t="s">
        <v>891</v>
      </c>
      <c r="G1540" s="62"/>
      <c r="H1540" s="62" t="s">
        <v>1901</v>
      </c>
      <c r="I1540" s="62" t="s">
        <v>907</v>
      </c>
      <c r="J1540" s="66">
        <f t="shared" si="123"/>
        <v>167.65795</v>
      </c>
      <c r="K1540" s="67"/>
      <c r="L1540" s="68"/>
      <c r="M1540" s="69">
        <v>225.65</v>
      </c>
      <c r="N1540" s="70"/>
      <c r="O1540" s="71"/>
      <c r="P1540" s="72">
        <f t="shared" si="118"/>
        <v>167.65795</v>
      </c>
      <c r="Q1540" s="72">
        <f t="shared" si="119"/>
        <v>335.3159</v>
      </c>
      <c r="R1540" s="72">
        <f t="shared" si="120"/>
        <v>192</v>
      </c>
      <c r="S1540" s="72">
        <f t="shared" si="121"/>
        <v>384</v>
      </c>
      <c r="T1540" s="73">
        <v>0.18</v>
      </c>
      <c r="U1540" s="165" t="s">
        <v>286</v>
      </c>
      <c r="V1540" s="164">
        <f t="shared" si="122"/>
        <v>226.56</v>
      </c>
    </row>
    <row r="1541" spans="2:23" s="74" customFormat="1" ht="15">
      <c r="B1541" s="169" t="s">
        <v>1691</v>
      </c>
      <c r="C1541" s="86" t="s">
        <v>1345</v>
      </c>
      <c r="D1541" s="85" t="s">
        <v>502</v>
      </c>
      <c r="E1541" s="85" t="s">
        <v>1261</v>
      </c>
      <c r="F1541" s="62" t="s">
        <v>891</v>
      </c>
      <c r="G1541" s="62"/>
      <c r="H1541" s="62" t="s">
        <v>1911</v>
      </c>
      <c r="I1541" s="62" t="s">
        <v>907</v>
      </c>
      <c r="J1541" s="66">
        <f t="shared" si="123"/>
        <v>20.083290000000002</v>
      </c>
      <c r="K1541" s="67"/>
      <c r="L1541" s="68"/>
      <c r="M1541" s="69">
        <v>27.03</v>
      </c>
      <c r="N1541" s="70"/>
      <c r="O1541" s="71"/>
      <c r="P1541" s="72">
        <f t="shared" ref="P1541:P1604" si="124">J1541+K1541*$K$2+L1541*$L$2</f>
        <v>20.083290000000002</v>
      </c>
      <c r="Q1541" s="72">
        <f t="shared" ref="Q1541:Q1604" si="125">P1541*H1541</f>
        <v>401.66580000000005</v>
      </c>
      <c r="R1541" s="72">
        <f t="shared" ref="R1541:R1604" si="126">IF((M1541+N1541+O1541)=0,ROUND((J1541+K1541*$K$2+L1541*$L$2)*$M$2/(1+T1541),0),ROUNDUP((M1541+N1541*$K$2+O1541*$L$2)/(1+T1541),0))</f>
        <v>23</v>
      </c>
      <c r="S1541" s="72">
        <f t="shared" ref="S1541:S1604" si="127">R1541*H1541</f>
        <v>460</v>
      </c>
      <c r="T1541" s="73">
        <v>0.18</v>
      </c>
      <c r="U1541" s="165" t="s">
        <v>289</v>
      </c>
      <c r="V1541" s="164">
        <f t="shared" si="122"/>
        <v>27.139999999999997</v>
      </c>
    </row>
    <row r="1542" spans="2:23" s="74" customFormat="1" ht="15">
      <c r="B1542" s="169" t="s">
        <v>1692</v>
      </c>
      <c r="C1542" s="86" t="s">
        <v>1346</v>
      </c>
      <c r="D1542" s="85" t="s">
        <v>504</v>
      </c>
      <c r="E1542" s="85" t="s">
        <v>1261</v>
      </c>
      <c r="F1542" s="62" t="s">
        <v>891</v>
      </c>
      <c r="G1542" s="62"/>
      <c r="H1542" s="62" t="s">
        <v>1911</v>
      </c>
      <c r="I1542" s="62" t="s">
        <v>907</v>
      </c>
      <c r="J1542" s="66">
        <f t="shared" si="123"/>
        <v>36.154379999999996</v>
      </c>
      <c r="K1542" s="67"/>
      <c r="L1542" s="68"/>
      <c r="M1542" s="69">
        <v>48.66</v>
      </c>
      <c r="N1542" s="70"/>
      <c r="O1542" s="71"/>
      <c r="P1542" s="72">
        <f t="shared" si="124"/>
        <v>36.154379999999996</v>
      </c>
      <c r="Q1542" s="72">
        <f t="shared" si="125"/>
        <v>723.08759999999995</v>
      </c>
      <c r="R1542" s="72">
        <f t="shared" si="126"/>
        <v>42</v>
      </c>
      <c r="S1542" s="72">
        <f t="shared" si="127"/>
        <v>840</v>
      </c>
      <c r="T1542" s="73">
        <v>0.18</v>
      </c>
      <c r="U1542" s="165" t="s">
        <v>289</v>
      </c>
      <c r="V1542" s="164">
        <f t="shared" si="122"/>
        <v>49.559999999999995</v>
      </c>
    </row>
    <row r="1543" spans="2:23" s="74" customFormat="1" ht="15">
      <c r="B1543" s="169" t="s">
        <v>1693</v>
      </c>
      <c r="C1543" s="87" t="s">
        <v>1347</v>
      </c>
      <c r="D1543" s="62" t="s">
        <v>278</v>
      </c>
      <c r="E1543" s="85" t="s">
        <v>1261</v>
      </c>
      <c r="F1543" s="62" t="s">
        <v>891</v>
      </c>
      <c r="G1543" s="62"/>
      <c r="H1543" s="62" t="s">
        <v>1930</v>
      </c>
      <c r="I1543" s="62" t="s">
        <v>907</v>
      </c>
      <c r="J1543" s="66">
        <f t="shared" si="123"/>
        <v>74.72350999999999</v>
      </c>
      <c r="K1543" s="67"/>
      <c r="L1543" s="68"/>
      <c r="M1543" s="69">
        <v>100.57</v>
      </c>
      <c r="N1543" s="70"/>
      <c r="O1543" s="71"/>
      <c r="P1543" s="72">
        <f t="shared" si="124"/>
        <v>74.72350999999999</v>
      </c>
      <c r="Q1543" s="72">
        <f t="shared" si="125"/>
        <v>373.61754999999994</v>
      </c>
      <c r="R1543" s="72">
        <f t="shared" si="126"/>
        <v>86</v>
      </c>
      <c r="S1543" s="72">
        <f t="shared" si="127"/>
        <v>430</v>
      </c>
      <c r="T1543" s="73">
        <v>0.18</v>
      </c>
      <c r="U1543" s="165" t="s">
        <v>289</v>
      </c>
      <c r="V1543" s="164">
        <f t="shared" si="122"/>
        <v>101.47999999999999</v>
      </c>
    </row>
    <row r="1544" spans="2:23" s="74" customFormat="1" ht="42.75">
      <c r="B1544" s="169" t="s">
        <v>1694</v>
      </c>
      <c r="C1544" s="87" t="s">
        <v>1279</v>
      </c>
      <c r="D1544" s="62" t="s">
        <v>1280</v>
      </c>
      <c r="E1544" s="62" t="s">
        <v>1224</v>
      </c>
      <c r="F1544" s="62" t="s">
        <v>891</v>
      </c>
      <c r="G1544" s="62"/>
      <c r="H1544" s="62" t="s">
        <v>225</v>
      </c>
      <c r="I1544" s="62" t="s">
        <v>1735</v>
      </c>
      <c r="J1544" s="66">
        <v>1.45</v>
      </c>
      <c r="K1544" s="67"/>
      <c r="L1544" s="68"/>
      <c r="M1544" s="69"/>
      <c r="N1544" s="70"/>
      <c r="O1544" s="71"/>
      <c r="P1544" s="72">
        <f t="shared" si="124"/>
        <v>1.45</v>
      </c>
      <c r="Q1544" s="72">
        <f t="shared" si="125"/>
        <v>108.75</v>
      </c>
      <c r="R1544" s="72">
        <f t="shared" si="126"/>
        <v>2</v>
      </c>
      <c r="S1544" s="72">
        <f t="shared" si="127"/>
        <v>150</v>
      </c>
      <c r="T1544" s="73">
        <v>0.18</v>
      </c>
      <c r="U1544" s="165" t="s">
        <v>288</v>
      </c>
      <c r="V1544" s="164">
        <f t="shared" si="122"/>
        <v>2.36</v>
      </c>
    </row>
    <row r="1545" spans="2:23" s="74" customFormat="1" ht="28.5">
      <c r="B1545" s="169" t="s">
        <v>1695</v>
      </c>
      <c r="C1545" s="87" t="s">
        <v>1281</v>
      </c>
      <c r="D1545" s="62" t="s">
        <v>390</v>
      </c>
      <c r="E1545" s="85" t="s">
        <v>1224</v>
      </c>
      <c r="F1545" s="62" t="s">
        <v>912</v>
      </c>
      <c r="G1545" s="62"/>
      <c r="H1545" s="62">
        <v>2</v>
      </c>
      <c r="I1545" s="62" t="s">
        <v>1735</v>
      </c>
      <c r="J1545" s="66">
        <v>54.03</v>
      </c>
      <c r="K1545" s="67"/>
      <c r="L1545" s="68"/>
      <c r="M1545" s="69"/>
      <c r="N1545" s="70"/>
      <c r="O1545" s="71"/>
      <c r="P1545" s="72">
        <f t="shared" si="124"/>
        <v>54.03</v>
      </c>
      <c r="Q1545" s="72">
        <f t="shared" si="125"/>
        <v>108.06</v>
      </c>
      <c r="R1545" s="72">
        <f t="shared" si="126"/>
        <v>60</v>
      </c>
      <c r="S1545" s="72">
        <f t="shared" si="127"/>
        <v>120</v>
      </c>
      <c r="T1545" s="73">
        <v>0.18</v>
      </c>
      <c r="U1545" s="165" t="s">
        <v>288</v>
      </c>
      <c r="V1545" s="164">
        <f t="shared" si="122"/>
        <v>70.8</v>
      </c>
      <c r="W1545" s="74">
        <v>551</v>
      </c>
    </row>
    <row r="1546" spans="2:23" s="74" customFormat="1" ht="30">
      <c r="B1546" s="169" t="s">
        <v>1696</v>
      </c>
      <c r="C1546" s="87" t="s">
        <v>1681</v>
      </c>
      <c r="D1546" s="62" t="s">
        <v>1283</v>
      </c>
      <c r="E1546" s="85" t="s">
        <v>1284</v>
      </c>
      <c r="F1546" s="62" t="s">
        <v>891</v>
      </c>
      <c r="G1546" s="62"/>
      <c r="H1546" s="62" t="s">
        <v>1901</v>
      </c>
      <c r="I1546" s="62" t="s">
        <v>1735</v>
      </c>
      <c r="J1546" s="66">
        <v>6.19</v>
      </c>
      <c r="K1546" s="67"/>
      <c r="L1546" s="68"/>
      <c r="M1546" s="69"/>
      <c r="N1546" s="70"/>
      <c r="O1546" s="71"/>
      <c r="P1546" s="72">
        <f t="shared" si="124"/>
        <v>6.19</v>
      </c>
      <c r="Q1546" s="72">
        <f t="shared" si="125"/>
        <v>12.38</v>
      </c>
      <c r="R1546" s="72">
        <f t="shared" si="126"/>
        <v>7</v>
      </c>
      <c r="S1546" s="72">
        <f t="shared" si="127"/>
        <v>14</v>
      </c>
      <c r="T1546" s="73">
        <v>0.18</v>
      </c>
      <c r="U1546" s="165" t="s">
        <v>288</v>
      </c>
      <c r="V1546" s="164">
        <f t="shared" si="122"/>
        <v>8.26</v>
      </c>
    </row>
    <row r="1547" spans="2:23" s="74" customFormat="1" ht="15">
      <c r="B1547" s="169"/>
      <c r="C1547" s="62" t="s">
        <v>282</v>
      </c>
      <c r="D1547" s="62"/>
      <c r="E1547" s="85"/>
      <c r="F1547" s="62"/>
      <c r="G1547" s="62"/>
      <c r="H1547" s="62"/>
      <c r="I1547" s="62"/>
      <c r="J1547" s="66"/>
      <c r="K1547" s="67"/>
      <c r="L1547" s="68"/>
      <c r="M1547" s="69"/>
      <c r="N1547" s="70"/>
      <c r="O1547" s="71"/>
      <c r="P1547" s="72">
        <f t="shared" si="124"/>
        <v>0</v>
      </c>
      <c r="Q1547" s="72">
        <f t="shared" si="125"/>
        <v>0</v>
      </c>
      <c r="R1547" s="72">
        <f t="shared" si="126"/>
        <v>0</v>
      </c>
      <c r="S1547" s="72">
        <f t="shared" si="127"/>
        <v>0</v>
      </c>
      <c r="T1547" s="73">
        <v>0.18</v>
      </c>
      <c r="U1547" s="165"/>
      <c r="V1547" s="164">
        <f t="shared" si="122"/>
        <v>0</v>
      </c>
    </row>
    <row r="1548" spans="2:23" s="74" customFormat="1" ht="15">
      <c r="B1548" s="169"/>
      <c r="C1548" s="62" t="s">
        <v>566</v>
      </c>
      <c r="D1548" s="62"/>
      <c r="E1548" s="62"/>
      <c r="F1548" s="62"/>
      <c r="G1548" s="62"/>
      <c r="H1548" s="62"/>
      <c r="I1548" s="62"/>
      <c r="J1548" s="66"/>
      <c r="K1548" s="67"/>
      <c r="L1548" s="68"/>
      <c r="M1548" s="69"/>
      <c r="N1548" s="70"/>
      <c r="O1548" s="71"/>
      <c r="P1548" s="72">
        <f t="shared" si="124"/>
        <v>0</v>
      </c>
      <c r="Q1548" s="72">
        <f t="shared" si="125"/>
        <v>0</v>
      </c>
      <c r="R1548" s="72">
        <f t="shared" si="126"/>
        <v>0</v>
      </c>
      <c r="S1548" s="72">
        <f t="shared" si="127"/>
        <v>0</v>
      </c>
      <c r="T1548" s="73">
        <v>0.18</v>
      </c>
      <c r="U1548" s="164"/>
      <c r="V1548" s="164">
        <f t="shared" si="122"/>
        <v>0</v>
      </c>
    </row>
    <row r="1549" spans="2:23" s="74" customFormat="1" ht="15">
      <c r="B1549" s="169" t="s">
        <v>1481</v>
      </c>
      <c r="C1549" s="62" t="s">
        <v>567</v>
      </c>
      <c r="D1549" s="62"/>
      <c r="E1549" s="62"/>
      <c r="F1549" s="62" t="s">
        <v>891</v>
      </c>
      <c r="G1549" s="62"/>
      <c r="H1549" s="62" t="s">
        <v>914</v>
      </c>
      <c r="I1549" s="62"/>
      <c r="J1549" s="66"/>
      <c r="K1549" s="67"/>
      <c r="L1549" s="68"/>
      <c r="M1549" s="69"/>
      <c r="N1549" s="70"/>
      <c r="O1549" s="71"/>
      <c r="P1549" s="72">
        <f t="shared" si="124"/>
        <v>0</v>
      </c>
      <c r="Q1549" s="72">
        <f t="shared" si="125"/>
        <v>0</v>
      </c>
      <c r="R1549" s="72">
        <f t="shared" si="126"/>
        <v>0</v>
      </c>
      <c r="S1549" s="72">
        <f t="shared" si="127"/>
        <v>0</v>
      </c>
      <c r="T1549" s="73">
        <v>0.18</v>
      </c>
      <c r="U1549" s="164"/>
      <c r="V1549" s="164">
        <f t="shared" si="122"/>
        <v>0</v>
      </c>
    </row>
    <row r="1550" spans="2:23" s="74" customFormat="1" ht="30">
      <c r="B1550" s="168" t="s">
        <v>1491</v>
      </c>
      <c r="C1550" s="86" t="s">
        <v>569</v>
      </c>
      <c r="D1550" s="62" t="s">
        <v>570</v>
      </c>
      <c r="E1550" s="85" t="s">
        <v>297</v>
      </c>
      <c r="F1550" s="85" t="s">
        <v>891</v>
      </c>
      <c r="G1550" s="85"/>
      <c r="H1550" s="85">
        <v>4</v>
      </c>
      <c r="I1550" s="62" t="s">
        <v>1735</v>
      </c>
      <c r="J1550" s="66">
        <v>32.19</v>
      </c>
      <c r="K1550" s="67"/>
      <c r="L1550" s="68"/>
      <c r="M1550" s="69"/>
      <c r="N1550" s="70"/>
      <c r="O1550" s="71"/>
      <c r="P1550" s="72">
        <f t="shared" si="124"/>
        <v>32.19</v>
      </c>
      <c r="Q1550" s="72">
        <f t="shared" si="125"/>
        <v>128.76</v>
      </c>
      <c r="R1550" s="72">
        <f t="shared" si="126"/>
        <v>35</v>
      </c>
      <c r="S1550" s="72">
        <f t="shared" si="127"/>
        <v>140</v>
      </c>
      <c r="T1550" s="73">
        <v>0.18</v>
      </c>
      <c r="U1550" s="165" t="s">
        <v>288</v>
      </c>
      <c r="V1550" s="164">
        <f t="shared" si="122"/>
        <v>41.3</v>
      </c>
    </row>
    <row r="1551" spans="2:23" s="74" customFormat="1" ht="42.75">
      <c r="B1551" s="169" t="s">
        <v>1492</v>
      </c>
      <c r="C1551" s="87" t="s">
        <v>1493</v>
      </c>
      <c r="D1551" s="62" t="s">
        <v>1223</v>
      </c>
      <c r="E1551" s="85" t="s">
        <v>1224</v>
      </c>
      <c r="F1551" s="62" t="s">
        <v>891</v>
      </c>
      <c r="G1551" s="62"/>
      <c r="H1551" s="62">
        <v>12</v>
      </c>
      <c r="I1551" s="62" t="s">
        <v>1735</v>
      </c>
      <c r="J1551" s="66">
        <v>10.42</v>
      </c>
      <c r="K1551" s="67"/>
      <c r="L1551" s="68"/>
      <c r="M1551" s="69"/>
      <c r="N1551" s="70"/>
      <c r="O1551" s="71"/>
      <c r="P1551" s="72">
        <f t="shared" si="124"/>
        <v>10.42</v>
      </c>
      <c r="Q1551" s="72">
        <f t="shared" si="125"/>
        <v>125.03999999999999</v>
      </c>
      <c r="R1551" s="72">
        <f t="shared" si="126"/>
        <v>11</v>
      </c>
      <c r="S1551" s="72">
        <f t="shared" si="127"/>
        <v>132</v>
      </c>
      <c r="T1551" s="73">
        <v>0.18</v>
      </c>
      <c r="U1551" s="165" t="s">
        <v>288</v>
      </c>
      <c r="V1551" s="164">
        <f t="shared" si="122"/>
        <v>12.979999999999999</v>
      </c>
    </row>
    <row r="1552" spans="2:23" s="74" customFormat="1" ht="15">
      <c r="B1552" s="169" t="s">
        <v>1494</v>
      </c>
      <c r="C1552" s="62" t="s">
        <v>1226</v>
      </c>
      <c r="D1552" s="62"/>
      <c r="E1552" s="85"/>
      <c r="F1552" s="62" t="s">
        <v>916</v>
      </c>
      <c r="G1552" s="62"/>
      <c r="H1552" s="62" t="s">
        <v>914</v>
      </c>
      <c r="I1552" s="62"/>
      <c r="J1552" s="66"/>
      <c r="K1552" s="67"/>
      <c r="L1552" s="68"/>
      <c r="M1552" s="69"/>
      <c r="N1552" s="70"/>
      <c r="O1552" s="71"/>
      <c r="P1552" s="72">
        <f t="shared" si="124"/>
        <v>0</v>
      </c>
      <c r="Q1552" s="72">
        <f t="shared" si="125"/>
        <v>0</v>
      </c>
      <c r="R1552" s="72">
        <f t="shared" si="126"/>
        <v>0</v>
      </c>
      <c r="S1552" s="72">
        <f t="shared" si="127"/>
        <v>0</v>
      </c>
      <c r="T1552" s="73">
        <v>0.18</v>
      </c>
      <c r="U1552" s="164"/>
      <c r="V1552" s="164">
        <f t="shared" si="122"/>
        <v>0</v>
      </c>
    </row>
    <row r="1553" spans="2:23" s="74" customFormat="1" ht="57">
      <c r="B1553" s="169" t="s">
        <v>1495</v>
      </c>
      <c r="C1553" s="87" t="s">
        <v>1228</v>
      </c>
      <c r="D1553" s="62" t="s">
        <v>1229</v>
      </c>
      <c r="E1553" s="85" t="s">
        <v>1224</v>
      </c>
      <c r="F1553" s="62" t="s">
        <v>891</v>
      </c>
      <c r="G1553" s="62"/>
      <c r="H1553" s="62">
        <v>4</v>
      </c>
      <c r="I1553" s="62" t="s">
        <v>1735</v>
      </c>
      <c r="J1553" s="66">
        <v>189.69</v>
      </c>
      <c r="K1553" s="67"/>
      <c r="L1553" s="68"/>
      <c r="M1553" s="69"/>
      <c r="N1553" s="70"/>
      <c r="O1553" s="71"/>
      <c r="P1553" s="72">
        <f t="shared" si="124"/>
        <v>189.69</v>
      </c>
      <c r="Q1553" s="72">
        <f t="shared" si="125"/>
        <v>758.76</v>
      </c>
      <c r="R1553" s="72">
        <f t="shared" si="126"/>
        <v>209</v>
      </c>
      <c r="S1553" s="72">
        <f t="shared" si="127"/>
        <v>836</v>
      </c>
      <c r="T1553" s="73">
        <v>0.18</v>
      </c>
      <c r="U1553" s="165" t="s">
        <v>289</v>
      </c>
      <c r="V1553" s="164">
        <f t="shared" si="122"/>
        <v>246.61999999999998</v>
      </c>
    </row>
    <row r="1554" spans="2:23" s="74" customFormat="1" ht="57">
      <c r="B1554" s="169" t="s">
        <v>1496</v>
      </c>
      <c r="C1554" s="87" t="s">
        <v>1231</v>
      </c>
      <c r="D1554" s="62" t="s">
        <v>1232</v>
      </c>
      <c r="E1554" s="85" t="s">
        <v>1122</v>
      </c>
      <c r="F1554" s="62" t="s">
        <v>891</v>
      </c>
      <c r="G1554" s="62"/>
      <c r="H1554" s="62">
        <v>4</v>
      </c>
      <c r="I1554" s="62" t="s">
        <v>1744</v>
      </c>
      <c r="J1554" s="66">
        <v>4070</v>
      </c>
      <c r="K1554" s="67"/>
      <c r="L1554" s="68"/>
      <c r="M1554" s="69">
        <v>5500</v>
      </c>
      <c r="N1554" s="70"/>
      <c r="O1554" s="71"/>
      <c r="P1554" s="72">
        <f t="shared" si="124"/>
        <v>4070</v>
      </c>
      <c r="Q1554" s="72">
        <f t="shared" si="125"/>
        <v>16280</v>
      </c>
      <c r="R1554" s="72">
        <f t="shared" si="126"/>
        <v>4662</v>
      </c>
      <c r="S1554" s="72">
        <f t="shared" si="127"/>
        <v>18648</v>
      </c>
      <c r="T1554" s="73">
        <v>0.18</v>
      </c>
      <c r="U1554" s="164" t="s">
        <v>287</v>
      </c>
      <c r="V1554" s="164">
        <f t="shared" si="122"/>
        <v>5501.16</v>
      </c>
    </row>
    <row r="1555" spans="2:23" s="74" customFormat="1" ht="42.75">
      <c r="B1555" s="169" t="s">
        <v>1497</v>
      </c>
      <c r="C1555" s="87" t="s">
        <v>1498</v>
      </c>
      <c r="D1555" s="62" t="s">
        <v>1236</v>
      </c>
      <c r="E1555" s="85" t="s">
        <v>1237</v>
      </c>
      <c r="F1555" s="62" t="s">
        <v>891</v>
      </c>
      <c r="G1555" s="62"/>
      <c r="H1555" s="62">
        <v>20</v>
      </c>
      <c r="I1555" s="62" t="s">
        <v>1735</v>
      </c>
      <c r="J1555" s="66">
        <v>29.99</v>
      </c>
      <c r="K1555" s="67"/>
      <c r="L1555" s="68"/>
      <c r="M1555" s="69"/>
      <c r="N1555" s="70"/>
      <c r="O1555" s="71">
        <v>0.56000000000000005</v>
      </c>
      <c r="P1555" s="72">
        <f t="shared" si="124"/>
        <v>29.99</v>
      </c>
      <c r="Q1555" s="72">
        <f t="shared" si="125"/>
        <v>599.79999999999995</v>
      </c>
      <c r="R1555" s="72">
        <f t="shared" si="126"/>
        <v>38</v>
      </c>
      <c r="S1555" s="72">
        <f t="shared" si="127"/>
        <v>760</v>
      </c>
      <c r="T1555" s="73">
        <v>0.18</v>
      </c>
      <c r="U1555" s="165" t="s">
        <v>288</v>
      </c>
      <c r="V1555" s="164">
        <f t="shared" si="122"/>
        <v>44.839999999999996</v>
      </c>
    </row>
    <row r="1556" spans="2:23" s="74" customFormat="1" ht="42.75">
      <c r="B1556" s="169" t="s">
        <v>1499</v>
      </c>
      <c r="C1556" s="87" t="s">
        <v>1500</v>
      </c>
      <c r="D1556" s="62" t="s">
        <v>804</v>
      </c>
      <c r="E1556" s="85" t="s">
        <v>1237</v>
      </c>
      <c r="F1556" s="62" t="s">
        <v>891</v>
      </c>
      <c r="G1556" s="62"/>
      <c r="H1556" s="62">
        <v>20</v>
      </c>
      <c r="I1556" s="62" t="s">
        <v>1735</v>
      </c>
      <c r="J1556" s="66">
        <v>29.99</v>
      </c>
      <c r="K1556" s="67"/>
      <c r="L1556" s="68"/>
      <c r="M1556" s="69"/>
      <c r="N1556" s="70"/>
      <c r="O1556" s="71">
        <v>0.56000000000000005</v>
      </c>
      <c r="P1556" s="72">
        <f t="shared" si="124"/>
        <v>29.99</v>
      </c>
      <c r="Q1556" s="72">
        <f t="shared" si="125"/>
        <v>599.79999999999995</v>
      </c>
      <c r="R1556" s="72">
        <f t="shared" si="126"/>
        <v>38</v>
      </c>
      <c r="S1556" s="72">
        <f t="shared" si="127"/>
        <v>760</v>
      </c>
      <c r="T1556" s="73">
        <v>0.18</v>
      </c>
      <c r="U1556" s="165" t="s">
        <v>288</v>
      </c>
      <c r="V1556" s="164">
        <f t="shared" si="122"/>
        <v>44.839999999999996</v>
      </c>
    </row>
    <row r="1557" spans="2:23" s="74" customFormat="1" ht="42.75">
      <c r="B1557" s="169" t="s">
        <v>1501</v>
      </c>
      <c r="C1557" s="87" t="s">
        <v>1502</v>
      </c>
      <c r="D1557" s="62" t="s">
        <v>1244</v>
      </c>
      <c r="E1557" s="85" t="s">
        <v>1237</v>
      </c>
      <c r="F1557" s="62" t="s">
        <v>891</v>
      </c>
      <c r="G1557" s="62"/>
      <c r="H1557" s="62">
        <v>20</v>
      </c>
      <c r="I1557" s="62" t="s">
        <v>1735</v>
      </c>
      <c r="J1557" s="66">
        <v>110.17</v>
      </c>
      <c r="K1557" s="67"/>
      <c r="L1557" s="68"/>
      <c r="M1557" s="69"/>
      <c r="N1557" s="70"/>
      <c r="O1557" s="71">
        <v>1.87</v>
      </c>
      <c r="P1557" s="72">
        <f t="shared" si="124"/>
        <v>110.17</v>
      </c>
      <c r="Q1557" s="72">
        <f t="shared" si="125"/>
        <v>2203.4</v>
      </c>
      <c r="R1557" s="72">
        <f t="shared" si="126"/>
        <v>124</v>
      </c>
      <c r="S1557" s="72">
        <f t="shared" si="127"/>
        <v>2480</v>
      </c>
      <c r="T1557" s="73">
        <v>0.18</v>
      </c>
      <c r="U1557" s="165" t="s">
        <v>288</v>
      </c>
      <c r="V1557" s="164">
        <f t="shared" si="122"/>
        <v>146.32</v>
      </c>
    </row>
    <row r="1558" spans="2:23" s="74" customFormat="1" ht="30">
      <c r="B1558" s="169" t="s">
        <v>1503</v>
      </c>
      <c r="C1558" s="87" t="s">
        <v>1246</v>
      </c>
      <c r="D1558" s="62" t="s">
        <v>1247</v>
      </c>
      <c r="E1558" s="85" t="s">
        <v>1237</v>
      </c>
      <c r="F1558" s="62" t="s">
        <v>891</v>
      </c>
      <c r="G1558" s="62"/>
      <c r="H1558" s="62">
        <v>4</v>
      </c>
      <c r="I1558" s="62" t="s">
        <v>1735</v>
      </c>
      <c r="J1558" s="66">
        <v>22.39</v>
      </c>
      <c r="K1558" s="67"/>
      <c r="L1558" s="68"/>
      <c r="M1558" s="69"/>
      <c r="N1558" s="70"/>
      <c r="O1558" s="71">
        <v>0.38</v>
      </c>
      <c r="P1558" s="72">
        <f t="shared" si="124"/>
        <v>22.39</v>
      </c>
      <c r="Q1558" s="72">
        <f t="shared" si="125"/>
        <v>89.56</v>
      </c>
      <c r="R1558" s="72">
        <f t="shared" si="126"/>
        <v>26</v>
      </c>
      <c r="S1558" s="72">
        <f t="shared" si="127"/>
        <v>104</v>
      </c>
      <c r="T1558" s="73">
        <v>0.18</v>
      </c>
      <c r="U1558" s="165" t="s">
        <v>288</v>
      </c>
      <c r="V1558" s="164">
        <f t="shared" si="122"/>
        <v>30.68</v>
      </c>
    </row>
    <row r="1559" spans="2:23" s="74" customFormat="1" ht="30">
      <c r="B1559" s="169" t="s">
        <v>1504</v>
      </c>
      <c r="C1559" s="86" t="s">
        <v>1250</v>
      </c>
      <c r="D1559" s="85" t="s">
        <v>1251</v>
      </c>
      <c r="E1559" s="85" t="s">
        <v>1237</v>
      </c>
      <c r="F1559" s="62" t="s">
        <v>891</v>
      </c>
      <c r="G1559" s="62"/>
      <c r="H1559" s="62">
        <v>4</v>
      </c>
      <c r="I1559" s="62" t="s">
        <v>1735</v>
      </c>
      <c r="J1559" s="66">
        <v>30.05</v>
      </c>
      <c r="K1559" s="67"/>
      <c r="L1559" s="68"/>
      <c r="M1559" s="69"/>
      <c r="N1559" s="70"/>
      <c r="O1559" s="71">
        <v>0.51</v>
      </c>
      <c r="P1559" s="72">
        <f t="shared" si="124"/>
        <v>30.05</v>
      </c>
      <c r="Q1559" s="72">
        <f t="shared" si="125"/>
        <v>120.2</v>
      </c>
      <c r="R1559" s="72">
        <f t="shared" si="126"/>
        <v>34</v>
      </c>
      <c r="S1559" s="72">
        <f t="shared" si="127"/>
        <v>136</v>
      </c>
      <c r="T1559" s="73">
        <v>0.18</v>
      </c>
      <c r="U1559" s="165" t="s">
        <v>288</v>
      </c>
      <c r="V1559" s="164">
        <f t="shared" si="122"/>
        <v>40.119999999999997</v>
      </c>
    </row>
    <row r="1560" spans="2:23" s="74" customFormat="1" ht="30">
      <c r="B1560" s="169" t="s">
        <v>1505</v>
      </c>
      <c r="C1560" s="86" t="s">
        <v>212</v>
      </c>
      <c r="D1560" s="85" t="s">
        <v>1254</v>
      </c>
      <c r="E1560" s="85" t="s">
        <v>1237</v>
      </c>
      <c r="F1560" s="62" t="s">
        <v>891</v>
      </c>
      <c r="G1560" s="62"/>
      <c r="H1560" s="62">
        <v>12</v>
      </c>
      <c r="I1560" s="62" t="s">
        <v>1735</v>
      </c>
      <c r="J1560" s="66">
        <v>61.27</v>
      </c>
      <c r="K1560" s="67"/>
      <c r="L1560" s="68"/>
      <c r="M1560" s="69"/>
      <c r="N1560" s="70"/>
      <c r="O1560" s="71">
        <v>1.04</v>
      </c>
      <c r="P1560" s="72">
        <f t="shared" si="124"/>
        <v>61.27</v>
      </c>
      <c r="Q1560" s="72">
        <f t="shared" si="125"/>
        <v>735.24</v>
      </c>
      <c r="R1560" s="72">
        <f t="shared" si="126"/>
        <v>69</v>
      </c>
      <c r="S1560" s="72">
        <f t="shared" si="127"/>
        <v>828</v>
      </c>
      <c r="T1560" s="73">
        <v>0.18</v>
      </c>
      <c r="U1560" s="165" t="s">
        <v>288</v>
      </c>
      <c r="V1560" s="164">
        <f t="shared" si="122"/>
        <v>81.42</v>
      </c>
    </row>
    <row r="1561" spans="2:23" s="74" customFormat="1" ht="30">
      <c r="B1561" s="169" t="s">
        <v>1506</v>
      </c>
      <c r="C1561" s="87" t="s">
        <v>1256</v>
      </c>
      <c r="D1561" s="62" t="s">
        <v>1257</v>
      </c>
      <c r="E1561" s="85" t="s">
        <v>1237</v>
      </c>
      <c r="F1561" s="62" t="s">
        <v>891</v>
      </c>
      <c r="G1561" s="62"/>
      <c r="H1561" s="62">
        <v>8</v>
      </c>
      <c r="I1561" s="62" t="s">
        <v>1735</v>
      </c>
      <c r="J1561" s="66">
        <v>95.4</v>
      </c>
      <c r="K1561" s="67"/>
      <c r="L1561" s="68"/>
      <c r="M1561" s="69"/>
      <c r="N1561" s="70"/>
      <c r="O1561" s="71">
        <v>1.37</v>
      </c>
      <c r="P1561" s="72">
        <f t="shared" si="124"/>
        <v>95.4</v>
      </c>
      <c r="Q1561" s="72">
        <f t="shared" si="125"/>
        <v>763.2</v>
      </c>
      <c r="R1561" s="72">
        <f t="shared" si="126"/>
        <v>91</v>
      </c>
      <c r="S1561" s="72">
        <f t="shared" si="127"/>
        <v>728</v>
      </c>
      <c r="T1561" s="73">
        <v>0.18</v>
      </c>
      <c r="U1561" s="165" t="s">
        <v>288</v>
      </c>
      <c r="V1561" s="164">
        <f t="shared" si="122"/>
        <v>107.38</v>
      </c>
    </row>
    <row r="1562" spans="2:23" s="74" customFormat="1" ht="28.5">
      <c r="B1562" s="169" t="s">
        <v>1507</v>
      </c>
      <c r="C1562" s="87" t="s">
        <v>1259</v>
      </c>
      <c r="D1562" s="62" t="s">
        <v>1260</v>
      </c>
      <c r="E1562" s="62" t="s">
        <v>1261</v>
      </c>
      <c r="F1562" s="62" t="s">
        <v>891</v>
      </c>
      <c r="G1562" s="62"/>
      <c r="H1562" s="62" t="s">
        <v>1862</v>
      </c>
      <c r="I1562" s="62" t="s">
        <v>907</v>
      </c>
      <c r="J1562" s="66">
        <f>M1562*0.743</f>
        <v>1742.6099099999999</v>
      </c>
      <c r="K1562" s="67"/>
      <c r="L1562" s="68"/>
      <c r="M1562" s="69">
        <v>2345.37</v>
      </c>
      <c r="N1562" s="70"/>
      <c r="O1562" s="71"/>
      <c r="P1562" s="72">
        <f t="shared" si="124"/>
        <v>1742.6099099999999</v>
      </c>
      <c r="Q1562" s="72">
        <f t="shared" si="125"/>
        <v>1742.6099099999999</v>
      </c>
      <c r="R1562" s="72">
        <f t="shared" si="126"/>
        <v>1988</v>
      </c>
      <c r="S1562" s="72">
        <f t="shared" si="127"/>
        <v>1988</v>
      </c>
      <c r="T1562" s="73">
        <v>0.18</v>
      </c>
      <c r="U1562" s="165" t="s">
        <v>289</v>
      </c>
      <c r="V1562" s="164">
        <f t="shared" si="122"/>
        <v>2345.8399999999997</v>
      </c>
    </row>
    <row r="1563" spans="2:23" s="74" customFormat="1" ht="15">
      <c r="B1563" s="169"/>
      <c r="C1563" s="62" t="s">
        <v>1868</v>
      </c>
      <c r="D1563" s="62"/>
      <c r="E1563" s="85"/>
      <c r="F1563" s="62"/>
      <c r="G1563" s="62"/>
      <c r="H1563" s="62"/>
      <c r="I1563" s="62"/>
      <c r="J1563" s="66"/>
      <c r="K1563" s="67"/>
      <c r="L1563" s="68"/>
      <c r="M1563" s="69"/>
      <c r="N1563" s="70"/>
      <c r="O1563" s="71"/>
      <c r="P1563" s="72">
        <f t="shared" si="124"/>
        <v>0</v>
      </c>
      <c r="Q1563" s="72">
        <f t="shared" si="125"/>
        <v>0</v>
      </c>
      <c r="R1563" s="72">
        <f t="shared" si="126"/>
        <v>0</v>
      </c>
      <c r="S1563" s="72">
        <f t="shared" si="127"/>
        <v>0</v>
      </c>
      <c r="T1563" s="73">
        <v>0.18</v>
      </c>
      <c r="U1563" s="164"/>
      <c r="V1563" s="164">
        <f t="shared" si="122"/>
        <v>0</v>
      </c>
      <c r="W1563" s="74">
        <v>551</v>
      </c>
    </row>
    <row r="1564" spans="2:23" s="74" customFormat="1" ht="57">
      <c r="B1564" s="169" t="s">
        <v>1481</v>
      </c>
      <c r="C1564" s="87" t="s">
        <v>1697</v>
      </c>
      <c r="D1564" s="62" t="s">
        <v>1263</v>
      </c>
      <c r="E1564" s="85" t="s">
        <v>343</v>
      </c>
      <c r="F1564" s="62" t="s">
        <v>1359</v>
      </c>
      <c r="G1564" s="62"/>
      <c r="H1564" s="62" t="s">
        <v>284</v>
      </c>
      <c r="I1564" s="62" t="s">
        <v>1735</v>
      </c>
      <c r="J1564" s="66">
        <v>62340</v>
      </c>
      <c r="K1564" s="67"/>
      <c r="L1564" s="68"/>
      <c r="M1564" s="69"/>
      <c r="N1564" s="70"/>
      <c r="O1564" s="71"/>
      <c r="P1564" s="72">
        <f t="shared" si="124"/>
        <v>62340</v>
      </c>
      <c r="Q1564" s="72">
        <f t="shared" si="125"/>
        <v>10597.800000000001</v>
      </c>
      <c r="R1564" s="72">
        <f t="shared" si="126"/>
        <v>68680</v>
      </c>
      <c r="S1564" s="72">
        <f t="shared" si="127"/>
        <v>11675.6</v>
      </c>
      <c r="T1564" s="73">
        <v>0.18</v>
      </c>
      <c r="U1564" s="165" t="s">
        <v>289</v>
      </c>
      <c r="V1564" s="164">
        <f t="shared" si="122"/>
        <v>81042.399999999994</v>
      </c>
    </row>
    <row r="1565" spans="2:23" s="74" customFormat="1" ht="57">
      <c r="B1565" s="169" t="s">
        <v>1494</v>
      </c>
      <c r="C1565" s="87" t="s">
        <v>1698</v>
      </c>
      <c r="D1565" s="62" t="s">
        <v>1267</v>
      </c>
      <c r="E1565" s="85" t="s">
        <v>343</v>
      </c>
      <c r="F1565" s="62" t="s">
        <v>1359</v>
      </c>
      <c r="G1565" s="62"/>
      <c r="H1565" s="62" t="s">
        <v>1411</v>
      </c>
      <c r="I1565" s="62" t="s">
        <v>1735</v>
      </c>
      <c r="J1565" s="66">
        <v>85260</v>
      </c>
      <c r="K1565" s="67"/>
      <c r="L1565" s="68"/>
      <c r="M1565" s="69"/>
      <c r="N1565" s="70"/>
      <c r="O1565" s="71"/>
      <c r="P1565" s="72">
        <f t="shared" si="124"/>
        <v>85260</v>
      </c>
      <c r="Q1565" s="72">
        <f t="shared" si="125"/>
        <v>24725.399999999998</v>
      </c>
      <c r="R1565" s="72">
        <f t="shared" si="126"/>
        <v>93931</v>
      </c>
      <c r="S1565" s="72">
        <f t="shared" si="127"/>
        <v>27239.989999999998</v>
      </c>
      <c r="T1565" s="73">
        <v>0.18</v>
      </c>
      <c r="U1565" s="165" t="s">
        <v>289</v>
      </c>
      <c r="V1565" s="164">
        <f t="shared" si="122"/>
        <v>110838.57999999999</v>
      </c>
    </row>
    <row r="1566" spans="2:23" s="74" customFormat="1" ht="42.75">
      <c r="B1566" s="169" t="s">
        <v>1507</v>
      </c>
      <c r="C1566" s="87" t="s">
        <v>1270</v>
      </c>
      <c r="D1566" s="62" t="s">
        <v>1271</v>
      </c>
      <c r="E1566" s="85" t="s">
        <v>343</v>
      </c>
      <c r="F1566" s="62" t="s">
        <v>1359</v>
      </c>
      <c r="G1566" s="62"/>
      <c r="H1566" s="62" t="s">
        <v>1412</v>
      </c>
      <c r="I1566" s="62" t="s">
        <v>1735</v>
      </c>
      <c r="J1566" s="66">
        <v>489180</v>
      </c>
      <c r="K1566" s="67"/>
      <c r="L1566" s="68"/>
      <c r="M1566" s="69"/>
      <c r="N1566" s="70"/>
      <c r="O1566" s="71"/>
      <c r="P1566" s="72">
        <f t="shared" si="124"/>
        <v>489180</v>
      </c>
      <c r="Q1566" s="72">
        <f t="shared" si="125"/>
        <v>29350.799999999999</v>
      </c>
      <c r="R1566" s="72">
        <f t="shared" si="126"/>
        <v>538927</v>
      </c>
      <c r="S1566" s="72">
        <f t="shared" si="127"/>
        <v>32335.62</v>
      </c>
      <c r="T1566" s="73">
        <v>0.18</v>
      </c>
      <c r="U1566" s="165" t="s">
        <v>289</v>
      </c>
      <c r="V1566" s="164">
        <f t="shared" si="122"/>
        <v>635933.86</v>
      </c>
    </row>
    <row r="1567" spans="2:23" s="74" customFormat="1" ht="57">
      <c r="B1567" s="169" t="s">
        <v>1510</v>
      </c>
      <c r="C1567" s="87" t="s">
        <v>1680</v>
      </c>
      <c r="D1567" s="62" t="s">
        <v>1275</v>
      </c>
      <c r="E1567" s="85" t="s">
        <v>343</v>
      </c>
      <c r="F1567" s="62" t="s">
        <v>1359</v>
      </c>
      <c r="G1567" s="62"/>
      <c r="H1567" s="62" t="s">
        <v>1413</v>
      </c>
      <c r="I1567" s="62" t="s">
        <v>1735</v>
      </c>
      <c r="J1567" s="66">
        <v>37190</v>
      </c>
      <c r="K1567" s="67"/>
      <c r="L1567" s="68"/>
      <c r="M1567" s="69"/>
      <c r="N1567" s="70"/>
      <c r="O1567" s="71"/>
      <c r="P1567" s="72">
        <f t="shared" si="124"/>
        <v>37190</v>
      </c>
      <c r="Q1567" s="72">
        <f t="shared" si="125"/>
        <v>2231.4</v>
      </c>
      <c r="R1567" s="72">
        <f t="shared" si="126"/>
        <v>40972</v>
      </c>
      <c r="S1567" s="72">
        <f t="shared" si="127"/>
        <v>2458.3199999999997</v>
      </c>
      <c r="T1567" s="73">
        <v>0.18</v>
      </c>
      <c r="U1567" s="165" t="s">
        <v>288</v>
      </c>
      <c r="V1567" s="164">
        <f t="shared" si="122"/>
        <v>48346.96</v>
      </c>
    </row>
    <row r="1568" spans="2:23" s="74" customFormat="1" ht="15">
      <c r="B1568" s="169"/>
      <c r="C1568" s="62" t="s">
        <v>1278</v>
      </c>
      <c r="D1568" s="62"/>
      <c r="E1568" s="62"/>
      <c r="F1568" s="62"/>
      <c r="G1568" s="62"/>
      <c r="H1568" s="62"/>
      <c r="I1568" s="62"/>
      <c r="J1568" s="66"/>
      <c r="K1568" s="67"/>
      <c r="L1568" s="68"/>
      <c r="M1568" s="69"/>
      <c r="N1568" s="70"/>
      <c r="O1568" s="71"/>
      <c r="P1568" s="72">
        <f t="shared" si="124"/>
        <v>0</v>
      </c>
      <c r="Q1568" s="72">
        <f t="shared" si="125"/>
        <v>0</v>
      </c>
      <c r="R1568" s="72">
        <f t="shared" si="126"/>
        <v>0</v>
      </c>
      <c r="S1568" s="72">
        <f t="shared" si="127"/>
        <v>0</v>
      </c>
      <c r="T1568" s="73">
        <v>0.18</v>
      </c>
      <c r="U1568" s="164"/>
      <c r="V1568" s="164">
        <f t="shared" si="122"/>
        <v>0</v>
      </c>
    </row>
    <row r="1569" spans="2:23" s="74" customFormat="1" ht="42.75">
      <c r="B1569" s="169" t="s">
        <v>1481</v>
      </c>
      <c r="C1569" s="87" t="s">
        <v>1279</v>
      </c>
      <c r="D1569" s="62" t="s">
        <v>1280</v>
      </c>
      <c r="E1569" s="85" t="s">
        <v>1224</v>
      </c>
      <c r="F1569" s="62" t="s">
        <v>891</v>
      </c>
      <c r="G1569" s="62"/>
      <c r="H1569" s="62" t="s">
        <v>225</v>
      </c>
      <c r="I1569" s="62" t="s">
        <v>1735</v>
      </c>
      <c r="J1569" s="66">
        <v>1.45</v>
      </c>
      <c r="K1569" s="67"/>
      <c r="L1569" s="68"/>
      <c r="M1569" s="69"/>
      <c r="N1569" s="70"/>
      <c r="O1569" s="71"/>
      <c r="P1569" s="72">
        <f t="shared" si="124"/>
        <v>1.45</v>
      </c>
      <c r="Q1569" s="72">
        <f t="shared" si="125"/>
        <v>108.75</v>
      </c>
      <c r="R1569" s="72">
        <f t="shared" si="126"/>
        <v>2</v>
      </c>
      <c r="S1569" s="72">
        <f t="shared" si="127"/>
        <v>150</v>
      </c>
      <c r="T1569" s="73">
        <v>0.18</v>
      </c>
      <c r="U1569" s="165" t="s">
        <v>288</v>
      </c>
      <c r="V1569" s="164">
        <f t="shared" si="122"/>
        <v>2.36</v>
      </c>
    </row>
    <row r="1570" spans="2:23" s="74" customFormat="1" ht="28.5">
      <c r="B1570" s="169" t="s">
        <v>1494</v>
      </c>
      <c r="C1570" s="87" t="s">
        <v>1281</v>
      </c>
      <c r="D1570" s="62" t="s">
        <v>390</v>
      </c>
      <c r="E1570" s="85" t="s">
        <v>1224</v>
      </c>
      <c r="F1570" s="62" t="s">
        <v>912</v>
      </c>
      <c r="G1570" s="62"/>
      <c r="H1570" s="62">
        <v>2</v>
      </c>
      <c r="I1570" s="62" t="s">
        <v>1735</v>
      </c>
      <c r="J1570" s="66">
        <v>54.03</v>
      </c>
      <c r="K1570" s="67"/>
      <c r="L1570" s="68"/>
      <c r="M1570" s="69"/>
      <c r="N1570" s="70"/>
      <c r="O1570" s="71"/>
      <c r="P1570" s="72">
        <f t="shared" si="124"/>
        <v>54.03</v>
      </c>
      <c r="Q1570" s="72">
        <f t="shared" si="125"/>
        <v>108.06</v>
      </c>
      <c r="R1570" s="72">
        <f t="shared" si="126"/>
        <v>60</v>
      </c>
      <c r="S1570" s="72">
        <f t="shared" si="127"/>
        <v>120</v>
      </c>
      <c r="T1570" s="73">
        <v>0.18</v>
      </c>
      <c r="U1570" s="165" t="s">
        <v>288</v>
      </c>
      <c r="V1570" s="164">
        <f t="shared" si="122"/>
        <v>70.8</v>
      </c>
    </row>
    <row r="1571" spans="2:23" s="74" customFormat="1" ht="30">
      <c r="B1571" s="169" t="s">
        <v>1507</v>
      </c>
      <c r="C1571" s="87" t="s">
        <v>1681</v>
      </c>
      <c r="D1571" s="62" t="s">
        <v>1283</v>
      </c>
      <c r="E1571" s="85" t="s">
        <v>1284</v>
      </c>
      <c r="F1571" s="62" t="s">
        <v>891</v>
      </c>
      <c r="G1571" s="62"/>
      <c r="H1571" s="62" t="s">
        <v>1988</v>
      </c>
      <c r="I1571" s="62" t="s">
        <v>1735</v>
      </c>
      <c r="J1571" s="66">
        <v>6.19</v>
      </c>
      <c r="K1571" s="67"/>
      <c r="L1571" s="68"/>
      <c r="M1571" s="69"/>
      <c r="N1571" s="70"/>
      <c r="O1571" s="71"/>
      <c r="P1571" s="72">
        <f t="shared" si="124"/>
        <v>6.19</v>
      </c>
      <c r="Q1571" s="72">
        <f t="shared" si="125"/>
        <v>37.14</v>
      </c>
      <c r="R1571" s="72">
        <f t="shared" si="126"/>
        <v>7</v>
      </c>
      <c r="S1571" s="72">
        <f t="shared" si="127"/>
        <v>42</v>
      </c>
      <c r="T1571" s="73">
        <v>0.18</v>
      </c>
      <c r="U1571" s="165" t="s">
        <v>288</v>
      </c>
      <c r="V1571" s="164">
        <f t="shared" si="122"/>
        <v>8.26</v>
      </c>
    </row>
    <row r="1572" spans="2:23" s="74" customFormat="1" ht="15">
      <c r="B1572" s="169"/>
      <c r="C1572" s="62" t="s">
        <v>1414</v>
      </c>
      <c r="D1572" s="62"/>
      <c r="E1572" s="85"/>
      <c r="F1572" s="62"/>
      <c r="G1572" s="62"/>
      <c r="H1572" s="62"/>
      <c r="I1572" s="62"/>
      <c r="J1572" s="66"/>
      <c r="K1572" s="67"/>
      <c r="L1572" s="68"/>
      <c r="M1572" s="69"/>
      <c r="N1572" s="70"/>
      <c r="O1572" s="71"/>
      <c r="P1572" s="72">
        <f t="shared" si="124"/>
        <v>0</v>
      </c>
      <c r="Q1572" s="72">
        <f t="shared" si="125"/>
        <v>0</v>
      </c>
      <c r="R1572" s="72">
        <f t="shared" si="126"/>
        <v>0</v>
      </c>
      <c r="S1572" s="72">
        <f t="shared" si="127"/>
        <v>0</v>
      </c>
      <c r="T1572" s="73">
        <v>0.18</v>
      </c>
      <c r="U1572" s="164"/>
      <c r="V1572" s="164">
        <f t="shared" si="122"/>
        <v>0</v>
      </c>
    </row>
    <row r="1573" spans="2:23" s="74" customFormat="1" ht="15">
      <c r="B1573" s="169"/>
      <c r="C1573" s="62" t="s">
        <v>566</v>
      </c>
      <c r="D1573" s="62"/>
      <c r="E1573" s="85"/>
      <c r="F1573" s="62"/>
      <c r="G1573" s="62"/>
      <c r="H1573" s="62"/>
      <c r="I1573" s="62"/>
      <c r="J1573" s="66"/>
      <c r="K1573" s="67"/>
      <c r="L1573" s="68"/>
      <c r="M1573" s="69"/>
      <c r="N1573" s="70"/>
      <c r="O1573" s="71"/>
      <c r="P1573" s="72">
        <f t="shared" si="124"/>
        <v>0</v>
      </c>
      <c r="Q1573" s="72">
        <f t="shared" si="125"/>
        <v>0</v>
      </c>
      <c r="R1573" s="72">
        <f t="shared" si="126"/>
        <v>0</v>
      </c>
      <c r="S1573" s="72">
        <f t="shared" si="127"/>
        <v>0</v>
      </c>
      <c r="T1573" s="73">
        <v>0.18</v>
      </c>
      <c r="U1573" s="165"/>
      <c r="V1573" s="164">
        <f t="shared" si="122"/>
        <v>0</v>
      </c>
    </row>
    <row r="1574" spans="2:23" s="74" customFormat="1" ht="15">
      <c r="B1574" s="169" t="s">
        <v>1481</v>
      </c>
      <c r="C1574" s="62" t="s">
        <v>567</v>
      </c>
      <c r="D1574" s="62"/>
      <c r="E1574" s="85"/>
      <c r="F1574" s="62" t="s">
        <v>891</v>
      </c>
      <c r="G1574" s="62"/>
      <c r="H1574" s="62" t="s">
        <v>914</v>
      </c>
      <c r="I1574" s="62"/>
      <c r="J1574" s="66"/>
      <c r="K1574" s="67"/>
      <c r="L1574" s="68"/>
      <c r="M1574" s="69"/>
      <c r="N1574" s="70"/>
      <c r="O1574" s="71"/>
      <c r="P1574" s="72">
        <f t="shared" si="124"/>
        <v>0</v>
      </c>
      <c r="Q1574" s="72">
        <f t="shared" si="125"/>
        <v>0</v>
      </c>
      <c r="R1574" s="72">
        <f t="shared" si="126"/>
        <v>0</v>
      </c>
      <c r="S1574" s="72">
        <f t="shared" si="127"/>
        <v>0</v>
      </c>
      <c r="T1574" s="73">
        <v>0.18</v>
      </c>
      <c r="U1574" s="165"/>
      <c r="V1574" s="164">
        <f t="shared" si="122"/>
        <v>0</v>
      </c>
    </row>
    <row r="1575" spans="2:23" s="74" customFormat="1" ht="28.5">
      <c r="B1575" s="169" t="s">
        <v>1491</v>
      </c>
      <c r="C1575" s="87" t="s">
        <v>569</v>
      </c>
      <c r="D1575" s="62" t="s">
        <v>570</v>
      </c>
      <c r="E1575" s="85" t="s">
        <v>297</v>
      </c>
      <c r="F1575" s="62" t="s">
        <v>891</v>
      </c>
      <c r="G1575" s="62"/>
      <c r="H1575" s="62">
        <v>4</v>
      </c>
      <c r="I1575" s="62" t="s">
        <v>1735</v>
      </c>
      <c r="J1575" s="66">
        <v>32.19</v>
      </c>
      <c r="K1575" s="67"/>
      <c r="L1575" s="68"/>
      <c r="M1575" s="69"/>
      <c r="N1575" s="70"/>
      <c r="O1575" s="71"/>
      <c r="P1575" s="72">
        <f t="shared" si="124"/>
        <v>32.19</v>
      </c>
      <c r="Q1575" s="72">
        <f t="shared" si="125"/>
        <v>128.76</v>
      </c>
      <c r="R1575" s="72">
        <f t="shared" si="126"/>
        <v>35</v>
      </c>
      <c r="S1575" s="72">
        <f t="shared" si="127"/>
        <v>140</v>
      </c>
      <c r="T1575" s="73">
        <v>0.18</v>
      </c>
      <c r="U1575" s="165" t="s">
        <v>288</v>
      </c>
      <c r="V1575" s="164">
        <f t="shared" ref="V1575:V1593" si="128">R1575*1.18</f>
        <v>41.3</v>
      </c>
    </row>
    <row r="1576" spans="2:23" s="74" customFormat="1" ht="60">
      <c r="B1576" s="169" t="s">
        <v>1492</v>
      </c>
      <c r="C1576" s="86" t="s">
        <v>1493</v>
      </c>
      <c r="D1576" s="85" t="s">
        <v>1223</v>
      </c>
      <c r="E1576" s="85" t="s">
        <v>1224</v>
      </c>
      <c r="F1576" s="62" t="s">
        <v>891</v>
      </c>
      <c r="G1576" s="62"/>
      <c r="H1576" s="62">
        <v>12</v>
      </c>
      <c r="I1576" s="62" t="s">
        <v>1735</v>
      </c>
      <c r="J1576" s="66">
        <v>10.42</v>
      </c>
      <c r="K1576" s="67"/>
      <c r="L1576" s="68"/>
      <c r="M1576" s="69"/>
      <c r="N1576" s="70"/>
      <c r="O1576" s="71"/>
      <c r="P1576" s="72">
        <f t="shared" si="124"/>
        <v>10.42</v>
      </c>
      <c r="Q1576" s="72">
        <f t="shared" si="125"/>
        <v>125.03999999999999</v>
      </c>
      <c r="R1576" s="72">
        <f t="shared" si="126"/>
        <v>11</v>
      </c>
      <c r="S1576" s="72">
        <f t="shared" si="127"/>
        <v>132</v>
      </c>
      <c r="T1576" s="73">
        <v>0.18</v>
      </c>
      <c r="U1576" s="165" t="s">
        <v>288</v>
      </c>
      <c r="V1576" s="164">
        <f t="shared" si="128"/>
        <v>12.979999999999999</v>
      </c>
    </row>
    <row r="1577" spans="2:23" s="74" customFormat="1" ht="15">
      <c r="B1577" s="169" t="s">
        <v>1494</v>
      </c>
      <c r="C1577" s="85" t="s">
        <v>1226</v>
      </c>
      <c r="D1577" s="85"/>
      <c r="E1577" s="85"/>
      <c r="F1577" s="62" t="s">
        <v>916</v>
      </c>
      <c r="G1577" s="62"/>
      <c r="H1577" s="62" t="s">
        <v>914</v>
      </c>
      <c r="I1577" s="85"/>
      <c r="J1577" s="66"/>
      <c r="K1577" s="67"/>
      <c r="L1577" s="68"/>
      <c r="M1577" s="69"/>
      <c r="N1577" s="70"/>
      <c r="O1577" s="71"/>
      <c r="P1577" s="72">
        <f t="shared" si="124"/>
        <v>0</v>
      </c>
      <c r="Q1577" s="72">
        <f t="shared" si="125"/>
        <v>0</v>
      </c>
      <c r="R1577" s="72">
        <f t="shared" si="126"/>
        <v>0</v>
      </c>
      <c r="S1577" s="72">
        <f t="shared" si="127"/>
        <v>0</v>
      </c>
      <c r="T1577" s="73">
        <v>0.18</v>
      </c>
      <c r="U1577" s="164"/>
      <c r="V1577" s="164">
        <f t="shared" si="128"/>
        <v>0</v>
      </c>
    </row>
    <row r="1578" spans="2:23" s="74" customFormat="1" ht="57">
      <c r="B1578" s="169" t="s">
        <v>1495</v>
      </c>
      <c r="C1578" s="87" t="s">
        <v>1228</v>
      </c>
      <c r="D1578" s="62" t="s">
        <v>1229</v>
      </c>
      <c r="E1578" s="85" t="s">
        <v>1224</v>
      </c>
      <c r="F1578" s="62" t="s">
        <v>891</v>
      </c>
      <c r="G1578" s="62"/>
      <c r="H1578" s="62">
        <v>4</v>
      </c>
      <c r="I1578" s="62" t="s">
        <v>1735</v>
      </c>
      <c r="J1578" s="66">
        <v>189.69</v>
      </c>
      <c r="K1578" s="67"/>
      <c r="L1578" s="68"/>
      <c r="M1578" s="69"/>
      <c r="N1578" s="70"/>
      <c r="O1578" s="71"/>
      <c r="P1578" s="72">
        <f t="shared" si="124"/>
        <v>189.69</v>
      </c>
      <c r="Q1578" s="72">
        <f t="shared" si="125"/>
        <v>758.76</v>
      </c>
      <c r="R1578" s="72">
        <f t="shared" si="126"/>
        <v>209</v>
      </c>
      <c r="S1578" s="72">
        <f t="shared" si="127"/>
        <v>836</v>
      </c>
      <c r="T1578" s="73">
        <v>0.18</v>
      </c>
      <c r="U1578" s="165" t="s">
        <v>289</v>
      </c>
      <c r="V1578" s="164">
        <f t="shared" si="128"/>
        <v>246.61999999999998</v>
      </c>
    </row>
    <row r="1579" spans="2:23" s="74" customFormat="1" ht="57">
      <c r="B1579" s="169" t="s">
        <v>1496</v>
      </c>
      <c r="C1579" s="87" t="s">
        <v>1231</v>
      </c>
      <c r="D1579" s="62" t="s">
        <v>1232</v>
      </c>
      <c r="E1579" s="62" t="s">
        <v>1122</v>
      </c>
      <c r="F1579" s="62" t="s">
        <v>891</v>
      </c>
      <c r="G1579" s="62"/>
      <c r="H1579" s="62">
        <v>4</v>
      </c>
      <c r="I1579" s="62" t="s">
        <v>1744</v>
      </c>
      <c r="J1579" s="66">
        <v>4070</v>
      </c>
      <c r="K1579" s="67"/>
      <c r="L1579" s="68"/>
      <c r="M1579" s="69">
        <v>5500</v>
      </c>
      <c r="N1579" s="70"/>
      <c r="O1579" s="71"/>
      <c r="P1579" s="72">
        <f t="shared" si="124"/>
        <v>4070</v>
      </c>
      <c r="Q1579" s="72">
        <f t="shared" si="125"/>
        <v>16280</v>
      </c>
      <c r="R1579" s="72">
        <f t="shared" si="126"/>
        <v>4662</v>
      </c>
      <c r="S1579" s="72">
        <f t="shared" si="127"/>
        <v>18648</v>
      </c>
      <c r="T1579" s="73">
        <v>0.18</v>
      </c>
      <c r="U1579" s="164" t="s">
        <v>287</v>
      </c>
      <c r="V1579" s="164">
        <f t="shared" si="128"/>
        <v>5501.16</v>
      </c>
    </row>
    <row r="1580" spans="2:23" s="74" customFormat="1" ht="42.75">
      <c r="B1580" s="169" t="s">
        <v>1497</v>
      </c>
      <c r="C1580" s="87" t="s">
        <v>1498</v>
      </c>
      <c r="D1580" s="62" t="s">
        <v>1236</v>
      </c>
      <c r="E1580" s="85" t="s">
        <v>1237</v>
      </c>
      <c r="F1580" s="62" t="s">
        <v>891</v>
      </c>
      <c r="G1580" s="62"/>
      <c r="H1580" s="62">
        <v>20</v>
      </c>
      <c r="I1580" s="62" t="s">
        <v>1735</v>
      </c>
      <c r="J1580" s="66">
        <v>29.99</v>
      </c>
      <c r="K1580" s="67"/>
      <c r="L1580" s="68"/>
      <c r="M1580" s="69"/>
      <c r="N1580" s="70"/>
      <c r="O1580" s="71">
        <v>0.56000000000000005</v>
      </c>
      <c r="P1580" s="72">
        <f t="shared" si="124"/>
        <v>29.99</v>
      </c>
      <c r="Q1580" s="72">
        <f t="shared" si="125"/>
        <v>599.79999999999995</v>
      </c>
      <c r="R1580" s="72">
        <f t="shared" si="126"/>
        <v>38</v>
      </c>
      <c r="S1580" s="72">
        <f t="shared" si="127"/>
        <v>760</v>
      </c>
      <c r="T1580" s="73">
        <v>0.18</v>
      </c>
      <c r="U1580" s="165" t="s">
        <v>288</v>
      </c>
      <c r="V1580" s="164">
        <f t="shared" si="128"/>
        <v>44.839999999999996</v>
      </c>
      <c r="W1580" s="74">
        <v>551</v>
      </c>
    </row>
    <row r="1581" spans="2:23" s="74" customFormat="1" ht="42.75">
      <c r="B1581" s="169" t="s">
        <v>1499</v>
      </c>
      <c r="C1581" s="87" t="s">
        <v>1500</v>
      </c>
      <c r="D1581" s="62" t="s">
        <v>804</v>
      </c>
      <c r="E1581" s="85" t="s">
        <v>1237</v>
      </c>
      <c r="F1581" s="62" t="s">
        <v>891</v>
      </c>
      <c r="G1581" s="62"/>
      <c r="H1581" s="62">
        <v>20</v>
      </c>
      <c r="I1581" s="62" t="s">
        <v>1735</v>
      </c>
      <c r="J1581" s="66">
        <v>29.99</v>
      </c>
      <c r="K1581" s="67"/>
      <c r="L1581" s="68"/>
      <c r="M1581" s="69"/>
      <c r="N1581" s="70"/>
      <c r="O1581" s="71">
        <v>0.56000000000000005</v>
      </c>
      <c r="P1581" s="72">
        <f t="shared" si="124"/>
        <v>29.99</v>
      </c>
      <c r="Q1581" s="72">
        <f t="shared" si="125"/>
        <v>599.79999999999995</v>
      </c>
      <c r="R1581" s="72">
        <f t="shared" si="126"/>
        <v>38</v>
      </c>
      <c r="S1581" s="72">
        <f t="shared" si="127"/>
        <v>760</v>
      </c>
      <c r="T1581" s="73">
        <v>0.18</v>
      </c>
      <c r="U1581" s="165" t="s">
        <v>288</v>
      </c>
      <c r="V1581" s="164">
        <f t="shared" si="128"/>
        <v>44.839999999999996</v>
      </c>
    </row>
    <row r="1582" spans="2:23" s="74" customFormat="1" ht="42.75">
      <c r="B1582" s="169" t="s">
        <v>1501</v>
      </c>
      <c r="C1582" s="87" t="s">
        <v>1502</v>
      </c>
      <c r="D1582" s="62" t="s">
        <v>1244</v>
      </c>
      <c r="E1582" s="85" t="s">
        <v>1237</v>
      </c>
      <c r="F1582" s="62" t="s">
        <v>891</v>
      </c>
      <c r="G1582" s="62"/>
      <c r="H1582" s="62">
        <v>20</v>
      </c>
      <c r="I1582" s="62" t="s">
        <v>1735</v>
      </c>
      <c r="J1582" s="66">
        <v>110.17</v>
      </c>
      <c r="K1582" s="67"/>
      <c r="L1582" s="68"/>
      <c r="M1582" s="69"/>
      <c r="N1582" s="70"/>
      <c r="O1582" s="71">
        <v>1.87</v>
      </c>
      <c r="P1582" s="72">
        <f t="shared" si="124"/>
        <v>110.17</v>
      </c>
      <c r="Q1582" s="72">
        <f t="shared" si="125"/>
        <v>2203.4</v>
      </c>
      <c r="R1582" s="72">
        <f t="shared" si="126"/>
        <v>124</v>
      </c>
      <c r="S1582" s="72">
        <f t="shared" si="127"/>
        <v>2480</v>
      </c>
      <c r="T1582" s="73">
        <v>0.18</v>
      </c>
      <c r="U1582" s="165" t="s">
        <v>288</v>
      </c>
      <c r="V1582" s="164">
        <f t="shared" si="128"/>
        <v>146.32</v>
      </c>
    </row>
    <row r="1583" spans="2:23" s="74" customFormat="1" ht="28.5">
      <c r="B1583" s="169" t="s">
        <v>1503</v>
      </c>
      <c r="C1583" s="87" t="s">
        <v>1246</v>
      </c>
      <c r="D1583" s="62" t="s">
        <v>1247</v>
      </c>
      <c r="E1583" s="62" t="s">
        <v>1237</v>
      </c>
      <c r="F1583" s="62" t="s">
        <v>891</v>
      </c>
      <c r="G1583" s="62"/>
      <c r="H1583" s="62">
        <v>4</v>
      </c>
      <c r="I1583" s="62" t="s">
        <v>1735</v>
      </c>
      <c r="J1583" s="66">
        <v>22.39</v>
      </c>
      <c r="K1583" s="67"/>
      <c r="L1583" s="68"/>
      <c r="M1583" s="69"/>
      <c r="N1583" s="70"/>
      <c r="O1583" s="71">
        <v>0.38</v>
      </c>
      <c r="P1583" s="72">
        <f t="shared" si="124"/>
        <v>22.39</v>
      </c>
      <c r="Q1583" s="72">
        <f t="shared" si="125"/>
        <v>89.56</v>
      </c>
      <c r="R1583" s="72">
        <f t="shared" si="126"/>
        <v>26</v>
      </c>
      <c r="S1583" s="72">
        <f t="shared" si="127"/>
        <v>104</v>
      </c>
      <c r="T1583" s="73">
        <v>0.18</v>
      </c>
      <c r="U1583" s="165" t="s">
        <v>288</v>
      </c>
      <c r="V1583" s="164">
        <f t="shared" si="128"/>
        <v>30.68</v>
      </c>
    </row>
    <row r="1584" spans="2:23" s="74" customFormat="1" ht="28.5">
      <c r="B1584" s="169" t="s">
        <v>1504</v>
      </c>
      <c r="C1584" s="87" t="s">
        <v>1250</v>
      </c>
      <c r="D1584" s="62" t="s">
        <v>1251</v>
      </c>
      <c r="E1584" s="62" t="s">
        <v>1237</v>
      </c>
      <c r="F1584" s="62" t="s">
        <v>891</v>
      </c>
      <c r="G1584" s="62"/>
      <c r="H1584" s="62">
        <v>4</v>
      </c>
      <c r="I1584" s="62" t="s">
        <v>1735</v>
      </c>
      <c r="J1584" s="66">
        <v>30.05</v>
      </c>
      <c r="K1584" s="67"/>
      <c r="L1584" s="68"/>
      <c r="M1584" s="69"/>
      <c r="N1584" s="70"/>
      <c r="O1584" s="71">
        <v>0.51</v>
      </c>
      <c r="P1584" s="72">
        <f t="shared" si="124"/>
        <v>30.05</v>
      </c>
      <c r="Q1584" s="72">
        <f t="shared" si="125"/>
        <v>120.2</v>
      </c>
      <c r="R1584" s="72">
        <f t="shared" si="126"/>
        <v>34</v>
      </c>
      <c r="S1584" s="72">
        <f t="shared" si="127"/>
        <v>136</v>
      </c>
      <c r="T1584" s="73">
        <v>0.18</v>
      </c>
      <c r="U1584" s="165" t="s">
        <v>288</v>
      </c>
      <c r="V1584" s="164">
        <f t="shared" si="128"/>
        <v>40.119999999999997</v>
      </c>
    </row>
    <row r="1585" spans="2:22" s="74" customFormat="1" ht="30">
      <c r="B1585" s="168" t="s">
        <v>1505</v>
      </c>
      <c r="C1585" s="86" t="s">
        <v>212</v>
      </c>
      <c r="D1585" s="62" t="s">
        <v>1254</v>
      </c>
      <c r="E1585" s="85" t="s">
        <v>1237</v>
      </c>
      <c r="F1585" s="85" t="s">
        <v>891</v>
      </c>
      <c r="G1585" s="85"/>
      <c r="H1585" s="85">
        <v>12</v>
      </c>
      <c r="I1585" s="62" t="s">
        <v>1735</v>
      </c>
      <c r="J1585" s="66">
        <v>61.27</v>
      </c>
      <c r="K1585" s="67"/>
      <c r="L1585" s="68"/>
      <c r="M1585" s="69"/>
      <c r="N1585" s="70"/>
      <c r="O1585" s="71">
        <v>1.04</v>
      </c>
      <c r="P1585" s="72">
        <f t="shared" si="124"/>
        <v>61.27</v>
      </c>
      <c r="Q1585" s="72">
        <f t="shared" si="125"/>
        <v>735.24</v>
      </c>
      <c r="R1585" s="72">
        <f t="shared" si="126"/>
        <v>69</v>
      </c>
      <c r="S1585" s="72">
        <f t="shared" si="127"/>
        <v>828</v>
      </c>
      <c r="T1585" s="73">
        <v>0.18</v>
      </c>
      <c r="U1585" s="165" t="s">
        <v>288</v>
      </c>
      <c r="V1585" s="164">
        <f t="shared" si="128"/>
        <v>81.42</v>
      </c>
    </row>
    <row r="1586" spans="2:22" s="74" customFormat="1" ht="30">
      <c r="B1586" s="169" t="s">
        <v>1506</v>
      </c>
      <c r="C1586" s="87" t="s">
        <v>1256</v>
      </c>
      <c r="D1586" s="62" t="s">
        <v>1257</v>
      </c>
      <c r="E1586" s="85" t="s">
        <v>1237</v>
      </c>
      <c r="F1586" s="62" t="s">
        <v>891</v>
      </c>
      <c r="G1586" s="62"/>
      <c r="H1586" s="62">
        <v>8</v>
      </c>
      <c r="I1586" s="62" t="s">
        <v>1735</v>
      </c>
      <c r="J1586" s="66">
        <v>95.4</v>
      </c>
      <c r="K1586" s="67"/>
      <c r="L1586" s="68"/>
      <c r="M1586" s="69"/>
      <c r="N1586" s="70"/>
      <c r="O1586" s="71">
        <v>1.37</v>
      </c>
      <c r="P1586" s="72">
        <f t="shared" si="124"/>
        <v>95.4</v>
      </c>
      <c r="Q1586" s="72">
        <f t="shared" si="125"/>
        <v>763.2</v>
      </c>
      <c r="R1586" s="72">
        <f t="shared" si="126"/>
        <v>91</v>
      </c>
      <c r="S1586" s="72">
        <f t="shared" si="127"/>
        <v>728</v>
      </c>
      <c r="T1586" s="73">
        <v>0.18</v>
      </c>
      <c r="U1586" s="165" t="s">
        <v>288</v>
      </c>
      <c r="V1586" s="164">
        <f t="shared" si="128"/>
        <v>107.38</v>
      </c>
    </row>
    <row r="1587" spans="2:22" s="74" customFormat="1" ht="28.5">
      <c r="B1587" s="169" t="s">
        <v>1507</v>
      </c>
      <c r="C1587" s="87" t="s">
        <v>1259</v>
      </c>
      <c r="D1587" s="62" t="s">
        <v>1260</v>
      </c>
      <c r="E1587" s="85" t="s">
        <v>1261</v>
      </c>
      <c r="F1587" s="62" t="s">
        <v>891</v>
      </c>
      <c r="G1587" s="62"/>
      <c r="H1587" s="62" t="s">
        <v>1862</v>
      </c>
      <c r="I1587" s="62" t="s">
        <v>907</v>
      </c>
      <c r="J1587" s="66">
        <f>M1587*0.743</f>
        <v>1742.6099099999999</v>
      </c>
      <c r="K1587" s="67"/>
      <c r="L1587" s="68"/>
      <c r="M1587" s="69">
        <v>2345.37</v>
      </c>
      <c r="N1587" s="70"/>
      <c r="O1587" s="71"/>
      <c r="P1587" s="72">
        <f t="shared" si="124"/>
        <v>1742.6099099999999</v>
      </c>
      <c r="Q1587" s="72">
        <f t="shared" si="125"/>
        <v>1742.6099099999999</v>
      </c>
      <c r="R1587" s="72">
        <f t="shared" si="126"/>
        <v>1988</v>
      </c>
      <c r="S1587" s="72">
        <f t="shared" si="127"/>
        <v>1988</v>
      </c>
      <c r="T1587" s="73">
        <v>0.18</v>
      </c>
      <c r="U1587" s="165" t="s">
        <v>289</v>
      </c>
      <c r="V1587" s="164">
        <f t="shared" si="128"/>
        <v>2345.8399999999997</v>
      </c>
    </row>
    <row r="1588" spans="2:22" s="74" customFormat="1" ht="15">
      <c r="B1588" s="169"/>
      <c r="C1588" s="62" t="s">
        <v>1868</v>
      </c>
      <c r="D1588" s="62"/>
      <c r="E1588" s="85"/>
      <c r="F1588" s="62"/>
      <c r="G1588" s="62"/>
      <c r="H1588" s="62"/>
      <c r="I1588" s="62"/>
      <c r="J1588" s="66"/>
      <c r="K1588" s="67"/>
      <c r="L1588" s="68"/>
      <c r="M1588" s="69"/>
      <c r="N1588" s="70"/>
      <c r="O1588" s="71"/>
      <c r="P1588" s="72">
        <f t="shared" si="124"/>
        <v>0</v>
      </c>
      <c r="Q1588" s="72">
        <f t="shared" si="125"/>
        <v>0</v>
      </c>
      <c r="R1588" s="72">
        <f t="shared" si="126"/>
        <v>0</v>
      </c>
      <c r="S1588" s="72">
        <f t="shared" si="127"/>
        <v>0</v>
      </c>
      <c r="T1588" s="73">
        <v>0.18</v>
      </c>
      <c r="U1588" s="164"/>
      <c r="V1588" s="164">
        <f t="shared" si="128"/>
        <v>0</v>
      </c>
    </row>
    <row r="1589" spans="2:22" s="74" customFormat="1" ht="57">
      <c r="B1589" s="169" t="s">
        <v>1481</v>
      </c>
      <c r="C1589" s="87" t="s">
        <v>1697</v>
      </c>
      <c r="D1589" s="62" t="s">
        <v>1263</v>
      </c>
      <c r="E1589" s="85" t="s">
        <v>343</v>
      </c>
      <c r="F1589" s="62" t="s">
        <v>1359</v>
      </c>
      <c r="G1589" s="62"/>
      <c r="H1589" s="62" t="s">
        <v>1299</v>
      </c>
      <c r="I1589" s="62" t="s">
        <v>1735</v>
      </c>
      <c r="J1589" s="66">
        <v>62340</v>
      </c>
      <c r="K1589" s="67"/>
      <c r="L1589" s="68"/>
      <c r="M1589" s="69"/>
      <c r="N1589" s="70"/>
      <c r="O1589" s="71"/>
      <c r="P1589" s="72">
        <f t="shared" si="124"/>
        <v>62340</v>
      </c>
      <c r="Q1589" s="72">
        <f t="shared" si="125"/>
        <v>9351</v>
      </c>
      <c r="R1589" s="72">
        <f t="shared" si="126"/>
        <v>68680</v>
      </c>
      <c r="S1589" s="72">
        <f t="shared" si="127"/>
        <v>10302</v>
      </c>
      <c r="T1589" s="73">
        <v>0.18</v>
      </c>
      <c r="U1589" s="165" t="s">
        <v>289</v>
      </c>
      <c r="V1589" s="164">
        <f t="shared" si="128"/>
        <v>81042.399999999994</v>
      </c>
    </row>
    <row r="1590" spans="2:22" s="74" customFormat="1" ht="57">
      <c r="B1590" s="169" t="s">
        <v>1494</v>
      </c>
      <c r="C1590" s="87" t="s">
        <v>1698</v>
      </c>
      <c r="D1590" s="62" t="s">
        <v>1267</v>
      </c>
      <c r="E1590" s="85" t="s">
        <v>343</v>
      </c>
      <c r="F1590" s="62" t="s">
        <v>1359</v>
      </c>
      <c r="G1590" s="62"/>
      <c r="H1590" s="62" t="s">
        <v>1415</v>
      </c>
      <c r="I1590" s="62" t="s">
        <v>1735</v>
      </c>
      <c r="J1590" s="66">
        <v>85260</v>
      </c>
      <c r="K1590" s="67"/>
      <c r="L1590" s="68"/>
      <c r="M1590" s="69"/>
      <c r="N1590" s="70"/>
      <c r="O1590" s="71"/>
      <c r="P1590" s="72">
        <f t="shared" si="124"/>
        <v>85260</v>
      </c>
      <c r="Q1590" s="72">
        <f t="shared" si="125"/>
        <v>21315</v>
      </c>
      <c r="R1590" s="72">
        <f t="shared" si="126"/>
        <v>93931</v>
      </c>
      <c r="S1590" s="72">
        <f t="shared" si="127"/>
        <v>23482.75</v>
      </c>
      <c r="T1590" s="73">
        <v>0.18</v>
      </c>
      <c r="U1590" s="165" t="s">
        <v>289</v>
      </c>
      <c r="V1590" s="164">
        <f t="shared" si="128"/>
        <v>110838.57999999999</v>
      </c>
    </row>
    <row r="1591" spans="2:22" s="74" customFormat="1" ht="57">
      <c r="B1591" s="169" t="s">
        <v>1507</v>
      </c>
      <c r="C1591" s="87" t="s">
        <v>1680</v>
      </c>
      <c r="D1591" s="62" t="s">
        <v>1275</v>
      </c>
      <c r="E1591" s="85" t="s">
        <v>343</v>
      </c>
      <c r="F1591" s="62" t="s">
        <v>1359</v>
      </c>
      <c r="G1591" s="62"/>
      <c r="H1591" s="62" t="s">
        <v>1288</v>
      </c>
      <c r="I1591" s="62" t="s">
        <v>1735</v>
      </c>
      <c r="J1591" s="66">
        <v>37190</v>
      </c>
      <c r="K1591" s="67"/>
      <c r="L1591" s="68"/>
      <c r="M1591" s="69"/>
      <c r="N1591" s="70"/>
      <c r="O1591" s="71"/>
      <c r="P1591" s="72">
        <f t="shared" si="124"/>
        <v>37190</v>
      </c>
      <c r="Q1591" s="72">
        <f t="shared" si="125"/>
        <v>743.80000000000007</v>
      </c>
      <c r="R1591" s="72">
        <f t="shared" si="126"/>
        <v>40972</v>
      </c>
      <c r="S1591" s="72">
        <f t="shared" si="127"/>
        <v>819.44</v>
      </c>
      <c r="T1591" s="73">
        <v>0.18</v>
      </c>
      <c r="U1591" s="165" t="s">
        <v>288</v>
      </c>
      <c r="V1591" s="164">
        <f t="shared" si="128"/>
        <v>48346.96</v>
      </c>
    </row>
    <row r="1592" spans="2:22" s="74" customFormat="1" ht="15">
      <c r="B1592" s="169"/>
      <c r="C1592" s="62" t="s">
        <v>1278</v>
      </c>
      <c r="D1592" s="62"/>
      <c r="E1592" s="85"/>
      <c r="F1592" s="62"/>
      <c r="G1592" s="62"/>
      <c r="H1592" s="62"/>
      <c r="I1592" s="62"/>
      <c r="J1592" s="66"/>
      <c r="K1592" s="67"/>
      <c r="L1592" s="68"/>
      <c r="M1592" s="69"/>
      <c r="N1592" s="70"/>
      <c r="O1592" s="71"/>
      <c r="P1592" s="72">
        <f t="shared" si="124"/>
        <v>0</v>
      </c>
      <c r="Q1592" s="72">
        <f t="shared" si="125"/>
        <v>0</v>
      </c>
      <c r="R1592" s="72">
        <f t="shared" si="126"/>
        <v>0</v>
      </c>
      <c r="S1592" s="72">
        <f t="shared" si="127"/>
        <v>0</v>
      </c>
      <c r="T1592" s="73">
        <v>0.18</v>
      </c>
      <c r="U1592" s="165"/>
      <c r="V1592" s="164">
        <f t="shared" si="128"/>
        <v>0</v>
      </c>
    </row>
    <row r="1593" spans="2:22" s="74" customFormat="1" ht="42.75">
      <c r="B1593" s="169" t="s">
        <v>1481</v>
      </c>
      <c r="C1593" s="87" t="s">
        <v>1279</v>
      </c>
      <c r="D1593" s="62" t="s">
        <v>1280</v>
      </c>
      <c r="E1593" s="85" t="s">
        <v>1224</v>
      </c>
      <c r="F1593" s="62" t="s">
        <v>891</v>
      </c>
      <c r="G1593" s="62"/>
      <c r="H1593" s="62" t="s">
        <v>225</v>
      </c>
      <c r="I1593" s="62" t="s">
        <v>1735</v>
      </c>
      <c r="J1593" s="66">
        <v>1.45</v>
      </c>
      <c r="K1593" s="67"/>
      <c r="L1593" s="68"/>
      <c r="M1593" s="69"/>
      <c r="N1593" s="70"/>
      <c r="O1593" s="71"/>
      <c r="P1593" s="72">
        <f t="shared" si="124"/>
        <v>1.45</v>
      </c>
      <c r="Q1593" s="72">
        <f t="shared" si="125"/>
        <v>108.75</v>
      </c>
      <c r="R1593" s="72">
        <f t="shared" si="126"/>
        <v>2</v>
      </c>
      <c r="S1593" s="72">
        <f t="shared" si="127"/>
        <v>150</v>
      </c>
      <c r="T1593" s="73">
        <v>0.18</v>
      </c>
      <c r="U1593" s="165" t="s">
        <v>288</v>
      </c>
      <c r="V1593" s="164">
        <f t="shared" si="128"/>
        <v>2.36</v>
      </c>
    </row>
    <row r="1594" spans="2:22" s="74" customFormat="1" ht="28.5">
      <c r="B1594" s="169" t="s">
        <v>1494</v>
      </c>
      <c r="C1594" s="87" t="s">
        <v>1281</v>
      </c>
      <c r="D1594" s="62" t="s">
        <v>390</v>
      </c>
      <c r="E1594" s="85" t="s">
        <v>1224</v>
      </c>
      <c r="F1594" s="62" t="s">
        <v>912</v>
      </c>
      <c r="G1594" s="62"/>
      <c r="H1594" s="62">
        <v>2</v>
      </c>
      <c r="I1594" s="62" t="s">
        <v>1735</v>
      </c>
      <c r="J1594" s="66">
        <v>54.03</v>
      </c>
      <c r="K1594" s="67"/>
      <c r="L1594" s="68"/>
      <c r="M1594" s="69"/>
      <c r="N1594" s="70"/>
      <c r="O1594" s="71"/>
      <c r="P1594" s="72">
        <f t="shared" si="124"/>
        <v>54.03</v>
      </c>
      <c r="Q1594" s="72">
        <f t="shared" si="125"/>
        <v>108.06</v>
      </c>
      <c r="R1594" s="72">
        <f t="shared" si="126"/>
        <v>60</v>
      </c>
      <c r="S1594" s="72">
        <f t="shared" si="127"/>
        <v>120</v>
      </c>
      <c r="T1594" s="73">
        <v>0.18</v>
      </c>
      <c r="U1594" s="165" t="s">
        <v>288</v>
      </c>
      <c r="V1594" s="164">
        <f t="shared" ref="V1594:V1617" si="129">R1594*1.18</f>
        <v>70.8</v>
      </c>
    </row>
    <row r="1595" spans="2:22" s="74" customFormat="1" ht="30">
      <c r="B1595" s="169" t="s">
        <v>1507</v>
      </c>
      <c r="C1595" s="87" t="s">
        <v>1681</v>
      </c>
      <c r="D1595" s="62" t="s">
        <v>1283</v>
      </c>
      <c r="E1595" s="85" t="s">
        <v>1284</v>
      </c>
      <c r="F1595" s="62" t="s">
        <v>891</v>
      </c>
      <c r="G1595" s="62"/>
      <c r="H1595" s="62" t="s">
        <v>1901</v>
      </c>
      <c r="I1595" s="62" t="s">
        <v>1735</v>
      </c>
      <c r="J1595" s="66">
        <v>6.19</v>
      </c>
      <c r="K1595" s="67"/>
      <c r="L1595" s="68"/>
      <c r="M1595" s="69"/>
      <c r="N1595" s="70"/>
      <c r="O1595" s="71"/>
      <c r="P1595" s="72">
        <f t="shared" si="124"/>
        <v>6.19</v>
      </c>
      <c r="Q1595" s="72">
        <f t="shared" si="125"/>
        <v>12.38</v>
      </c>
      <c r="R1595" s="72">
        <f t="shared" si="126"/>
        <v>7</v>
      </c>
      <c r="S1595" s="72">
        <f t="shared" si="127"/>
        <v>14</v>
      </c>
      <c r="T1595" s="73">
        <v>0.18</v>
      </c>
      <c r="U1595" s="165" t="s">
        <v>288</v>
      </c>
      <c r="V1595" s="164">
        <f t="shared" si="129"/>
        <v>8.26</v>
      </c>
    </row>
    <row r="1596" spans="2:22" s="74" customFormat="1" ht="15">
      <c r="B1596" s="169"/>
      <c r="C1596" s="62" t="s">
        <v>1416</v>
      </c>
      <c r="D1596" s="62"/>
      <c r="E1596" s="85"/>
      <c r="F1596" s="62"/>
      <c r="G1596" s="62"/>
      <c r="H1596" s="62"/>
      <c r="I1596" s="85"/>
      <c r="J1596" s="66"/>
      <c r="K1596" s="67"/>
      <c r="L1596" s="68"/>
      <c r="M1596" s="69"/>
      <c r="N1596" s="70"/>
      <c r="O1596" s="71"/>
      <c r="P1596" s="72">
        <f t="shared" si="124"/>
        <v>0</v>
      </c>
      <c r="Q1596" s="72">
        <f t="shared" si="125"/>
        <v>0</v>
      </c>
      <c r="R1596" s="72">
        <f t="shared" si="126"/>
        <v>0</v>
      </c>
      <c r="S1596" s="72">
        <f t="shared" si="127"/>
        <v>0</v>
      </c>
      <c r="T1596" s="73">
        <v>0.18</v>
      </c>
      <c r="U1596" s="164"/>
      <c r="V1596" s="164">
        <f t="shared" si="129"/>
        <v>0</v>
      </c>
    </row>
    <row r="1597" spans="2:22" s="74" customFormat="1" ht="15">
      <c r="B1597" s="169"/>
      <c r="C1597" s="85" t="s">
        <v>566</v>
      </c>
      <c r="D1597" s="85"/>
      <c r="E1597" s="85"/>
      <c r="F1597" s="62"/>
      <c r="G1597" s="62"/>
      <c r="H1597" s="62"/>
      <c r="I1597" s="62"/>
      <c r="J1597" s="66"/>
      <c r="K1597" s="67"/>
      <c r="L1597" s="68"/>
      <c r="M1597" s="69"/>
      <c r="N1597" s="70"/>
      <c r="O1597" s="71"/>
      <c r="P1597" s="72">
        <f t="shared" si="124"/>
        <v>0</v>
      </c>
      <c r="Q1597" s="72">
        <f t="shared" si="125"/>
        <v>0</v>
      </c>
      <c r="R1597" s="72">
        <f t="shared" si="126"/>
        <v>0</v>
      </c>
      <c r="S1597" s="72">
        <f t="shared" si="127"/>
        <v>0</v>
      </c>
      <c r="T1597" s="73">
        <v>0.18</v>
      </c>
      <c r="U1597" s="164"/>
      <c r="V1597" s="164">
        <f t="shared" si="129"/>
        <v>0</v>
      </c>
    </row>
    <row r="1598" spans="2:22" s="74" customFormat="1" ht="15">
      <c r="B1598" s="169" t="s">
        <v>1481</v>
      </c>
      <c r="C1598" s="85" t="s">
        <v>567</v>
      </c>
      <c r="D1598" s="85"/>
      <c r="E1598" s="85"/>
      <c r="F1598" s="62" t="s">
        <v>891</v>
      </c>
      <c r="G1598" s="62"/>
      <c r="H1598" s="62" t="s">
        <v>914</v>
      </c>
      <c r="I1598" s="62"/>
      <c r="J1598" s="66"/>
      <c r="K1598" s="67"/>
      <c r="L1598" s="68"/>
      <c r="M1598" s="69"/>
      <c r="N1598" s="70"/>
      <c r="O1598" s="71"/>
      <c r="P1598" s="72">
        <f t="shared" si="124"/>
        <v>0</v>
      </c>
      <c r="Q1598" s="72">
        <f t="shared" si="125"/>
        <v>0</v>
      </c>
      <c r="R1598" s="72">
        <f t="shared" si="126"/>
        <v>0</v>
      </c>
      <c r="S1598" s="72">
        <f t="shared" si="127"/>
        <v>0</v>
      </c>
      <c r="T1598" s="73">
        <v>0.18</v>
      </c>
      <c r="U1598" s="164"/>
      <c r="V1598" s="164">
        <f t="shared" si="129"/>
        <v>0</v>
      </c>
    </row>
    <row r="1599" spans="2:22" s="74" customFormat="1" ht="28.5">
      <c r="B1599" s="169" t="s">
        <v>1491</v>
      </c>
      <c r="C1599" s="87" t="s">
        <v>569</v>
      </c>
      <c r="D1599" s="62" t="s">
        <v>570</v>
      </c>
      <c r="E1599" s="85" t="s">
        <v>297</v>
      </c>
      <c r="F1599" s="62" t="s">
        <v>891</v>
      </c>
      <c r="G1599" s="62"/>
      <c r="H1599" s="62">
        <v>4</v>
      </c>
      <c r="I1599" s="62" t="s">
        <v>1735</v>
      </c>
      <c r="J1599" s="66">
        <v>32.19</v>
      </c>
      <c r="K1599" s="67"/>
      <c r="L1599" s="68"/>
      <c r="M1599" s="69"/>
      <c r="N1599" s="70"/>
      <c r="O1599" s="71"/>
      <c r="P1599" s="72">
        <f t="shared" si="124"/>
        <v>32.19</v>
      </c>
      <c r="Q1599" s="72">
        <f t="shared" si="125"/>
        <v>128.76</v>
      </c>
      <c r="R1599" s="72">
        <f t="shared" si="126"/>
        <v>35</v>
      </c>
      <c r="S1599" s="72">
        <f t="shared" si="127"/>
        <v>140</v>
      </c>
      <c r="T1599" s="73">
        <v>0.18</v>
      </c>
      <c r="U1599" s="165" t="s">
        <v>288</v>
      </c>
      <c r="V1599" s="164">
        <f t="shared" si="129"/>
        <v>41.3</v>
      </c>
    </row>
    <row r="1600" spans="2:22" s="74" customFormat="1" ht="42.75">
      <c r="B1600" s="169" t="s">
        <v>1492</v>
      </c>
      <c r="C1600" s="87" t="s">
        <v>1493</v>
      </c>
      <c r="D1600" s="62" t="s">
        <v>1223</v>
      </c>
      <c r="E1600" s="62" t="s">
        <v>1224</v>
      </c>
      <c r="F1600" s="62" t="s">
        <v>891</v>
      </c>
      <c r="G1600" s="62"/>
      <c r="H1600" s="62">
        <v>12</v>
      </c>
      <c r="I1600" s="62" t="s">
        <v>1735</v>
      </c>
      <c r="J1600" s="66">
        <v>10.42</v>
      </c>
      <c r="K1600" s="67"/>
      <c r="L1600" s="68"/>
      <c r="M1600" s="69"/>
      <c r="N1600" s="70"/>
      <c r="O1600" s="71"/>
      <c r="P1600" s="72">
        <f t="shared" si="124"/>
        <v>10.42</v>
      </c>
      <c r="Q1600" s="72">
        <f t="shared" si="125"/>
        <v>125.03999999999999</v>
      </c>
      <c r="R1600" s="72">
        <f t="shared" si="126"/>
        <v>11</v>
      </c>
      <c r="S1600" s="72">
        <f t="shared" si="127"/>
        <v>132</v>
      </c>
      <c r="T1600" s="73">
        <v>0.18</v>
      </c>
      <c r="U1600" s="165" t="s">
        <v>288</v>
      </c>
      <c r="V1600" s="164">
        <f t="shared" si="129"/>
        <v>12.979999999999999</v>
      </c>
    </row>
    <row r="1601" spans="2:23" s="74" customFormat="1" ht="15">
      <c r="B1601" s="169" t="s">
        <v>1494</v>
      </c>
      <c r="C1601" s="62" t="s">
        <v>1226</v>
      </c>
      <c r="D1601" s="62"/>
      <c r="E1601" s="85"/>
      <c r="F1601" s="62" t="s">
        <v>916</v>
      </c>
      <c r="G1601" s="62"/>
      <c r="H1601" s="62" t="s">
        <v>914</v>
      </c>
      <c r="I1601" s="62"/>
      <c r="J1601" s="66"/>
      <c r="K1601" s="67"/>
      <c r="L1601" s="68"/>
      <c r="M1601" s="69"/>
      <c r="N1601" s="70"/>
      <c r="O1601" s="71"/>
      <c r="P1601" s="72">
        <f t="shared" si="124"/>
        <v>0</v>
      </c>
      <c r="Q1601" s="72">
        <f t="shared" si="125"/>
        <v>0</v>
      </c>
      <c r="R1601" s="72">
        <f t="shared" si="126"/>
        <v>0</v>
      </c>
      <c r="S1601" s="72">
        <f t="shared" si="127"/>
        <v>0</v>
      </c>
      <c r="T1601" s="73">
        <v>0.18</v>
      </c>
      <c r="U1601" s="164"/>
      <c r="V1601" s="164">
        <f t="shared" si="129"/>
        <v>0</v>
      </c>
      <c r="W1601" s="74">
        <v>551</v>
      </c>
    </row>
    <row r="1602" spans="2:23" s="74" customFormat="1" ht="57">
      <c r="B1602" s="169" t="s">
        <v>1495</v>
      </c>
      <c r="C1602" s="87" t="s">
        <v>1228</v>
      </c>
      <c r="D1602" s="62" t="s">
        <v>1229</v>
      </c>
      <c r="E1602" s="85" t="s">
        <v>1224</v>
      </c>
      <c r="F1602" s="62" t="s">
        <v>891</v>
      </c>
      <c r="G1602" s="62"/>
      <c r="H1602" s="62">
        <v>4</v>
      </c>
      <c r="I1602" s="62" t="s">
        <v>1735</v>
      </c>
      <c r="J1602" s="66">
        <v>189.69</v>
      </c>
      <c r="K1602" s="67"/>
      <c r="L1602" s="68"/>
      <c r="M1602" s="69"/>
      <c r="N1602" s="70"/>
      <c r="O1602" s="71"/>
      <c r="P1602" s="72">
        <f t="shared" si="124"/>
        <v>189.69</v>
      </c>
      <c r="Q1602" s="72">
        <f t="shared" si="125"/>
        <v>758.76</v>
      </c>
      <c r="R1602" s="72">
        <f t="shared" si="126"/>
        <v>209</v>
      </c>
      <c r="S1602" s="72">
        <f t="shared" si="127"/>
        <v>836</v>
      </c>
      <c r="T1602" s="73">
        <v>0.18</v>
      </c>
      <c r="U1602" s="165" t="s">
        <v>289</v>
      </c>
      <c r="V1602" s="164">
        <f t="shared" si="129"/>
        <v>246.61999999999998</v>
      </c>
    </row>
    <row r="1603" spans="2:23" s="74" customFormat="1" ht="57">
      <c r="B1603" s="169" t="s">
        <v>1496</v>
      </c>
      <c r="C1603" s="87" t="s">
        <v>1231</v>
      </c>
      <c r="D1603" s="62" t="s">
        <v>1232</v>
      </c>
      <c r="E1603" s="85" t="s">
        <v>1122</v>
      </c>
      <c r="F1603" s="62" t="s">
        <v>891</v>
      </c>
      <c r="G1603" s="62"/>
      <c r="H1603" s="62">
        <v>4</v>
      </c>
      <c r="I1603" s="62" t="s">
        <v>1744</v>
      </c>
      <c r="J1603" s="66">
        <v>4070</v>
      </c>
      <c r="K1603" s="67"/>
      <c r="L1603" s="68"/>
      <c r="M1603" s="69">
        <v>5500</v>
      </c>
      <c r="N1603" s="70"/>
      <c r="O1603" s="71"/>
      <c r="P1603" s="72">
        <f t="shared" si="124"/>
        <v>4070</v>
      </c>
      <c r="Q1603" s="72">
        <f t="shared" si="125"/>
        <v>16280</v>
      </c>
      <c r="R1603" s="72">
        <f t="shared" si="126"/>
        <v>4662</v>
      </c>
      <c r="S1603" s="72">
        <f t="shared" si="127"/>
        <v>18648</v>
      </c>
      <c r="T1603" s="73">
        <v>0.18</v>
      </c>
      <c r="U1603" s="164" t="s">
        <v>287</v>
      </c>
      <c r="V1603" s="164">
        <f t="shared" si="129"/>
        <v>5501.16</v>
      </c>
    </row>
    <row r="1604" spans="2:23" s="74" customFormat="1" ht="42.75">
      <c r="B1604" s="169" t="s">
        <v>1497</v>
      </c>
      <c r="C1604" s="87" t="s">
        <v>1498</v>
      </c>
      <c r="D1604" s="62" t="s">
        <v>1236</v>
      </c>
      <c r="E1604" s="62" t="s">
        <v>1237</v>
      </c>
      <c r="F1604" s="62" t="s">
        <v>891</v>
      </c>
      <c r="G1604" s="62"/>
      <c r="H1604" s="62">
        <v>20</v>
      </c>
      <c r="I1604" s="62" t="s">
        <v>1735</v>
      </c>
      <c r="J1604" s="66">
        <v>29.99</v>
      </c>
      <c r="K1604" s="67"/>
      <c r="L1604" s="68"/>
      <c r="M1604" s="69"/>
      <c r="N1604" s="70"/>
      <c r="O1604" s="71">
        <v>0.56000000000000005</v>
      </c>
      <c r="P1604" s="72">
        <f t="shared" si="124"/>
        <v>29.99</v>
      </c>
      <c r="Q1604" s="72">
        <f t="shared" si="125"/>
        <v>599.79999999999995</v>
      </c>
      <c r="R1604" s="72">
        <f t="shared" si="126"/>
        <v>38</v>
      </c>
      <c r="S1604" s="72">
        <f t="shared" si="127"/>
        <v>760</v>
      </c>
      <c r="T1604" s="73">
        <v>0.18</v>
      </c>
      <c r="U1604" s="165" t="s">
        <v>288</v>
      </c>
      <c r="V1604" s="164">
        <f t="shared" si="129"/>
        <v>44.839999999999996</v>
      </c>
    </row>
    <row r="1605" spans="2:23" s="74" customFormat="1" ht="42.75">
      <c r="B1605" s="169" t="s">
        <v>1499</v>
      </c>
      <c r="C1605" s="87" t="s">
        <v>1500</v>
      </c>
      <c r="D1605" s="62" t="s">
        <v>804</v>
      </c>
      <c r="E1605" s="62" t="s">
        <v>1237</v>
      </c>
      <c r="F1605" s="62" t="s">
        <v>891</v>
      </c>
      <c r="G1605" s="62"/>
      <c r="H1605" s="62">
        <v>20</v>
      </c>
      <c r="I1605" s="62" t="s">
        <v>1735</v>
      </c>
      <c r="J1605" s="66">
        <v>29.99</v>
      </c>
      <c r="K1605" s="67"/>
      <c r="L1605" s="68"/>
      <c r="M1605" s="69"/>
      <c r="N1605" s="70"/>
      <c r="O1605" s="71">
        <v>0.56000000000000005</v>
      </c>
      <c r="P1605" s="72">
        <f t="shared" ref="P1605:P1668" si="130">J1605+K1605*$K$2+L1605*$L$2</f>
        <v>29.99</v>
      </c>
      <c r="Q1605" s="72">
        <f t="shared" ref="Q1605:Q1668" si="131">P1605*H1605</f>
        <v>599.79999999999995</v>
      </c>
      <c r="R1605" s="72">
        <f t="shared" ref="R1605:R1668" si="132">IF((M1605+N1605+O1605)=0,ROUND((J1605+K1605*$K$2+L1605*$L$2)*$M$2/(1+T1605),0),ROUNDUP((M1605+N1605*$K$2+O1605*$L$2)/(1+T1605),0))</f>
        <v>38</v>
      </c>
      <c r="S1605" s="72">
        <f t="shared" ref="S1605:S1668" si="133">R1605*H1605</f>
        <v>760</v>
      </c>
      <c r="T1605" s="73">
        <v>0.18</v>
      </c>
      <c r="U1605" s="165" t="s">
        <v>288</v>
      </c>
      <c r="V1605" s="164">
        <f t="shared" si="129"/>
        <v>44.839999999999996</v>
      </c>
    </row>
    <row r="1606" spans="2:23" s="74" customFormat="1" ht="45">
      <c r="B1606" s="168" t="s">
        <v>1501</v>
      </c>
      <c r="C1606" s="86" t="s">
        <v>1502</v>
      </c>
      <c r="D1606" s="62" t="s">
        <v>1244</v>
      </c>
      <c r="E1606" s="85" t="s">
        <v>1237</v>
      </c>
      <c r="F1606" s="85" t="s">
        <v>891</v>
      </c>
      <c r="G1606" s="85"/>
      <c r="H1606" s="85">
        <v>20</v>
      </c>
      <c r="I1606" s="62" t="s">
        <v>1735</v>
      </c>
      <c r="J1606" s="66">
        <v>110.17</v>
      </c>
      <c r="K1606" s="67"/>
      <c r="L1606" s="68"/>
      <c r="M1606" s="69"/>
      <c r="N1606" s="70"/>
      <c r="O1606" s="71">
        <v>1.87</v>
      </c>
      <c r="P1606" s="72">
        <f t="shared" si="130"/>
        <v>110.17</v>
      </c>
      <c r="Q1606" s="72">
        <f t="shared" si="131"/>
        <v>2203.4</v>
      </c>
      <c r="R1606" s="72">
        <f t="shared" si="132"/>
        <v>124</v>
      </c>
      <c r="S1606" s="72">
        <f t="shared" si="133"/>
        <v>2480</v>
      </c>
      <c r="T1606" s="73">
        <v>0.18</v>
      </c>
      <c r="U1606" s="165" t="s">
        <v>288</v>
      </c>
      <c r="V1606" s="164">
        <f t="shared" si="129"/>
        <v>146.32</v>
      </c>
    </row>
    <row r="1607" spans="2:23" s="74" customFormat="1" ht="30">
      <c r="B1607" s="169" t="s">
        <v>1503</v>
      </c>
      <c r="C1607" s="87" t="s">
        <v>1246</v>
      </c>
      <c r="D1607" s="62" t="s">
        <v>1247</v>
      </c>
      <c r="E1607" s="85" t="s">
        <v>1237</v>
      </c>
      <c r="F1607" s="62" t="s">
        <v>891</v>
      </c>
      <c r="G1607" s="62"/>
      <c r="H1607" s="62">
        <v>4</v>
      </c>
      <c r="I1607" s="62" t="s">
        <v>1735</v>
      </c>
      <c r="J1607" s="66">
        <v>22.39</v>
      </c>
      <c r="K1607" s="67"/>
      <c r="L1607" s="68"/>
      <c r="M1607" s="69"/>
      <c r="N1607" s="70"/>
      <c r="O1607" s="71">
        <v>0.38</v>
      </c>
      <c r="P1607" s="72">
        <f t="shared" si="130"/>
        <v>22.39</v>
      </c>
      <c r="Q1607" s="72">
        <f t="shared" si="131"/>
        <v>89.56</v>
      </c>
      <c r="R1607" s="72">
        <f t="shared" si="132"/>
        <v>26</v>
      </c>
      <c r="S1607" s="72">
        <f t="shared" si="133"/>
        <v>104</v>
      </c>
      <c r="T1607" s="73">
        <v>0.18</v>
      </c>
      <c r="U1607" s="165" t="s">
        <v>288</v>
      </c>
      <c r="V1607" s="164">
        <f t="shared" si="129"/>
        <v>30.68</v>
      </c>
    </row>
    <row r="1608" spans="2:23" s="74" customFormat="1" ht="30">
      <c r="B1608" s="169" t="s">
        <v>1504</v>
      </c>
      <c r="C1608" s="87" t="s">
        <v>1250</v>
      </c>
      <c r="D1608" s="62" t="s">
        <v>1251</v>
      </c>
      <c r="E1608" s="85" t="s">
        <v>1237</v>
      </c>
      <c r="F1608" s="62" t="s">
        <v>891</v>
      </c>
      <c r="G1608" s="62"/>
      <c r="H1608" s="62">
        <v>4</v>
      </c>
      <c r="I1608" s="62" t="s">
        <v>1735</v>
      </c>
      <c r="J1608" s="66">
        <v>30.05</v>
      </c>
      <c r="K1608" s="67"/>
      <c r="L1608" s="68"/>
      <c r="M1608" s="69"/>
      <c r="N1608" s="70"/>
      <c r="O1608" s="71">
        <v>0.51</v>
      </c>
      <c r="P1608" s="72">
        <f t="shared" si="130"/>
        <v>30.05</v>
      </c>
      <c r="Q1608" s="72">
        <f t="shared" si="131"/>
        <v>120.2</v>
      </c>
      <c r="R1608" s="72">
        <f t="shared" si="132"/>
        <v>34</v>
      </c>
      <c r="S1608" s="72">
        <f t="shared" si="133"/>
        <v>136</v>
      </c>
      <c r="T1608" s="73">
        <v>0.18</v>
      </c>
      <c r="U1608" s="165" t="s">
        <v>288</v>
      </c>
      <c r="V1608" s="164">
        <f t="shared" si="129"/>
        <v>40.119999999999997</v>
      </c>
    </row>
    <row r="1609" spans="2:23" s="74" customFormat="1" ht="30">
      <c r="B1609" s="169" t="s">
        <v>1505</v>
      </c>
      <c r="C1609" s="87" t="s">
        <v>212</v>
      </c>
      <c r="D1609" s="62" t="s">
        <v>1254</v>
      </c>
      <c r="E1609" s="85" t="s">
        <v>1237</v>
      </c>
      <c r="F1609" s="62" t="s">
        <v>891</v>
      </c>
      <c r="G1609" s="62"/>
      <c r="H1609" s="62">
        <v>12</v>
      </c>
      <c r="I1609" s="62" t="s">
        <v>1735</v>
      </c>
      <c r="J1609" s="66">
        <v>61.27</v>
      </c>
      <c r="K1609" s="67"/>
      <c r="L1609" s="68"/>
      <c r="M1609" s="69"/>
      <c r="N1609" s="70"/>
      <c r="O1609" s="71">
        <v>1.04</v>
      </c>
      <c r="P1609" s="72">
        <f t="shared" si="130"/>
        <v>61.27</v>
      </c>
      <c r="Q1609" s="72">
        <f t="shared" si="131"/>
        <v>735.24</v>
      </c>
      <c r="R1609" s="72">
        <f t="shared" si="132"/>
        <v>69</v>
      </c>
      <c r="S1609" s="72">
        <f t="shared" si="133"/>
        <v>828</v>
      </c>
      <c r="T1609" s="73">
        <v>0.18</v>
      </c>
      <c r="U1609" s="165" t="s">
        <v>288</v>
      </c>
      <c r="V1609" s="164">
        <f t="shared" si="129"/>
        <v>81.42</v>
      </c>
    </row>
    <row r="1610" spans="2:23" s="74" customFormat="1" ht="30">
      <c r="B1610" s="169" t="s">
        <v>1506</v>
      </c>
      <c r="C1610" s="87" t="s">
        <v>1256</v>
      </c>
      <c r="D1610" s="62" t="s">
        <v>1257</v>
      </c>
      <c r="E1610" s="85" t="s">
        <v>1237</v>
      </c>
      <c r="F1610" s="62" t="s">
        <v>891</v>
      </c>
      <c r="G1610" s="62"/>
      <c r="H1610" s="62">
        <v>8</v>
      </c>
      <c r="I1610" s="62" t="s">
        <v>1735</v>
      </c>
      <c r="J1610" s="66">
        <v>95.4</v>
      </c>
      <c r="K1610" s="67"/>
      <c r="L1610" s="68"/>
      <c r="M1610" s="69"/>
      <c r="N1610" s="70"/>
      <c r="O1610" s="71">
        <v>1.37</v>
      </c>
      <c r="P1610" s="72">
        <f t="shared" si="130"/>
        <v>95.4</v>
      </c>
      <c r="Q1610" s="72">
        <f t="shared" si="131"/>
        <v>763.2</v>
      </c>
      <c r="R1610" s="72">
        <f t="shared" si="132"/>
        <v>91</v>
      </c>
      <c r="S1610" s="72">
        <f t="shared" si="133"/>
        <v>728</v>
      </c>
      <c r="T1610" s="73">
        <v>0.18</v>
      </c>
      <c r="U1610" s="165" t="s">
        <v>288</v>
      </c>
      <c r="V1610" s="164">
        <f t="shared" si="129"/>
        <v>107.38</v>
      </c>
    </row>
    <row r="1611" spans="2:23" s="74" customFormat="1" ht="15">
      <c r="B1611" s="169"/>
      <c r="C1611" s="62" t="s">
        <v>1868</v>
      </c>
      <c r="D1611" s="62"/>
      <c r="E1611" s="85"/>
      <c r="F1611" s="62"/>
      <c r="G1611" s="62"/>
      <c r="H1611" s="62"/>
      <c r="I1611" s="62"/>
      <c r="J1611" s="66"/>
      <c r="K1611" s="67"/>
      <c r="L1611" s="68"/>
      <c r="M1611" s="69"/>
      <c r="N1611" s="70"/>
      <c r="O1611" s="71"/>
      <c r="P1611" s="72">
        <f t="shared" si="130"/>
        <v>0</v>
      </c>
      <c r="Q1611" s="72">
        <f t="shared" si="131"/>
        <v>0</v>
      </c>
      <c r="R1611" s="72">
        <f t="shared" si="132"/>
        <v>0</v>
      </c>
      <c r="S1611" s="72">
        <f t="shared" si="133"/>
        <v>0</v>
      </c>
      <c r="T1611" s="73">
        <v>0.18</v>
      </c>
      <c r="U1611" s="164"/>
      <c r="V1611" s="164">
        <f t="shared" si="129"/>
        <v>0</v>
      </c>
    </row>
    <row r="1612" spans="2:23" s="74" customFormat="1" ht="57">
      <c r="B1612" s="169" t="s">
        <v>1481</v>
      </c>
      <c r="C1612" s="87" t="s">
        <v>1697</v>
      </c>
      <c r="D1612" s="62" t="s">
        <v>1263</v>
      </c>
      <c r="E1612" s="85" t="s">
        <v>343</v>
      </c>
      <c r="F1612" s="62" t="s">
        <v>1359</v>
      </c>
      <c r="G1612" s="62"/>
      <c r="H1612" s="62" t="s">
        <v>1417</v>
      </c>
      <c r="I1612" s="62" t="s">
        <v>1735</v>
      </c>
      <c r="J1612" s="66">
        <v>62340</v>
      </c>
      <c r="K1612" s="67"/>
      <c r="L1612" s="68"/>
      <c r="M1612" s="69"/>
      <c r="N1612" s="70"/>
      <c r="O1612" s="71"/>
      <c r="P1612" s="72">
        <f t="shared" si="130"/>
        <v>62340</v>
      </c>
      <c r="Q1612" s="72">
        <f t="shared" si="131"/>
        <v>9974.4</v>
      </c>
      <c r="R1612" s="72">
        <f t="shared" si="132"/>
        <v>68680</v>
      </c>
      <c r="S1612" s="72">
        <f t="shared" si="133"/>
        <v>10988.800000000001</v>
      </c>
      <c r="T1612" s="73">
        <v>0.18</v>
      </c>
      <c r="U1612" s="165" t="s">
        <v>289</v>
      </c>
      <c r="V1612" s="164">
        <f t="shared" si="129"/>
        <v>81042.399999999994</v>
      </c>
    </row>
    <row r="1613" spans="2:23" s="74" customFormat="1" ht="57">
      <c r="B1613" s="169" t="s">
        <v>1494</v>
      </c>
      <c r="C1613" s="87" t="s">
        <v>1698</v>
      </c>
      <c r="D1613" s="62" t="s">
        <v>1267</v>
      </c>
      <c r="E1613" s="85" t="s">
        <v>343</v>
      </c>
      <c r="F1613" s="62" t="s">
        <v>1359</v>
      </c>
      <c r="G1613" s="62"/>
      <c r="H1613" s="62" t="s">
        <v>1417</v>
      </c>
      <c r="I1613" s="62" t="s">
        <v>1735</v>
      </c>
      <c r="J1613" s="66">
        <v>85260</v>
      </c>
      <c r="K1613" s="67"/>
      <c r="L1613" s="68"/>
      <c r="M1613" s="69"/>
      <c r="N1613" s="70"/>
      <c r="O1613" s="71"/>
      <c r="P1613" s="72">
        <f t="shared" si="130"/>
        <v>85260</v>
      </c>
      <c r="Q1613" s="72">
        <f t="shared" si="131"/>
        <v>13641.6</v>
      </c>
      <c r="R1613" s="72">
        <f t="shared" si="132"/>
        <v>93931</v>
      </c>
      <c r="S1613" s="72">
        <f t="shared" si="133"/>
        <v>15028.960000000001</v>
      </c>
      <c r="T1613" s="73">
        <v>0.18</v>
      </c>
      <c r="U1613" s="165" t="s">
        <v>289</v>
      </c>
      <c r="V1613" s="164">
        <f t="shared" si="129"/>
        <v>110838.57999999999</v>
      </c>
    </row>
    <row r="1614" spans="2:23" s="74" customFormat="1" ht="15">
      <c r="B1614" s="169"/>
      <c r="C1614" s="62" t="s">
        <v>1278</v>
      </c>
      <c r="D1614" s="62"/>
      <c r="E1614" s="85"/>
      <c r="F1614" s="62"/>
      <c r="G1614" s="62"/>
      <c r="H1614" s="62"/>
      <c r="I1614" s="62"/>
      <c r="J1614" s="66"/>
      <c r="K1614" s="67"/>
      <c r="L1614" s="68"/>
      <c r="M1614" s="69"/>
      <c r="N1614" s="70"/>
      <c r="O1614" s="71"/>
      <c r="P1614" s="72">
        <f t="shared" si="130"/>
        <v>0</v>
      </c>
      <c r="Q1614" s="72">
        <f t="shared" si="131"/>
        <v>0</v>
      </c>
      <c r="R1614" s="72">
        <f t="shared" si="132"/>
        <v>0</v>
      </c>
      <c r="S1614" s="72">
        <f t="shared" si="133"/>
        <v>0</v>
      </c>
      <c r="T1614" s="73">
        <v>0.18</v>
      </c>
      <c r="U1614" s="164"/>
      <c r="V1614" s="164">
        <f t="shared" si="129"/>
        <v>0</v>
      </c>
    </row>
    <row r="1615" spans="2:23" s="74" customFormat="1" ht="45">
      <c r="B1615" s="169" t="s">
        <v>1481</v>
      </c>
      <c r="C1615" s="86" t="s">
        <v>1279</v>
      </c>
      <c r="D1615" s="85" t="s">
        <v>1280</v>
      </c>
      <c r="E1615" s="85" t="s">
        <v>1224</v>
      </c>
      <c r="F1615" s="62" t="s">
        <v>891</v>
      </c>
      <c r="G1615" s="62"/>
      <c r="H1615" s="62" t="s">
        <v>1974</v>
      </c>
      <c r="I1615" s="62" t="s">
        <v>1735</v>
      </c>
      <c r="J1615" s="66">
        <v>1.45</v>
      </c>
      <c r="K1615" s="67"/>
      <c r="L1615" s="68"/>
      <c r="M1615" s="69"/>
      <c r="N1615" s="70"/>
      <c r="O1615" s="71"/>
      <c r="P1615" s="72">
        <f t="shared" si="130"/>
        <v>1.45</v>
      </c>
      <c r="Q1615" s="72">
        <f t="shared" si="131"/>
        <v>116</v>
      </c>
      <c r="R1615" s="72">
        <f t="shared" si="132"/>
        <v>2</v>
      </c>
      <c r="S1615" s="72">
        <f t="shared" si="133"/>
        <v>160</v>
      </c>
      <c r="T1615" s="73">
        <v>0.18</v>
      </c>
      <c r="U1615" s="165" t="s">
        <v>288</v>
      </c>
      <c r="V1615" s="164">
        <f t="shared" si="129"/>
        <v>2.36</v>
      </c>
    </row>
    <row r="1616" spans="2:23" s="74" customFormat="1" ht="30">
      <c r="B1616" s="169" t="s">
        <v>1494</v>
      </c>
      <c r="C1616" s="86" t="s">
        <v>1281</v>
      </c>
      <c r="D1616" s="85" t="s">
        <v>390</v>
      </c>
      <c r="E1616" s="85" t="s">
        <v>1224</v>
      </c>
      <c r="F1616" s="62" t="s">
        <v>912</v>
      </c>
      <c r="G1616" s="62"/>
      <c r="H1616" s="62">
        <v>2</v>
      </c>
      <c r="I1616" s="62" t="s">
        <v>1735</v>
      </c>
      <c r="J1616" s="66">
        <v>54.03</v>
      </c>
      <c r="K1616" s="67"/>
      <c r="L1616" s="68"/>
      <c r="M1616" s="69"/>
      <c r="N1616" s="70"/>
      <c r="O1616" s="71"/>
      <c r="P1616" s="72">
        <f t="shared" si="130"/>
        <v>54.03</v>
      </c>
      <c r="Q1616" s="72">
        <f t="shared" si="131"/>
        <v>108.06</v>
      </c>
      <c r="R1616" s="72">
        <f t="shared" si="132"/>
        <v>60</v>
      </c>
      <c r="S1616" s="72">
        <f t="shared" si="133"/>
        <v>120</v>
      </c>
      <c r="T1616" s="73">
        <v>0.18</v>
      </c>
      <c r="U1616" s="165" t="s">
        <v>288</v>
      </c>
      <c r="V1616" s="164">
        <f t="shared" si="129"/>
        <v>70.8</v>
      </c>
    </row>
    <row r="1617" spans="2:23" s="74" customFormat="1" ht="15">
      <c r="B1617" s="169"/>
      <c r="C1617" s="85" t="s">
        <v>1418</v>
      </c>
      <c r="D1617" s="85"/>
      <c r="E1617" s="85"/>
      <c r="F1617" s="62"/>
      <c r="G1617" s="62"/>
      <c r="H1617" s="62"/>
      <c r="I1617" s="62"/>
      <c r="J1617" s="66"/>
      <c r="K1617" s="67"/>
      <c r="L1617" s="68"/>
      <c r="M1617" s="69"/>
      <c r="N1617" s="70"/>
      <c r="O1617" s="71"/>
      <c r="P1617" s="72">
        <f t="shared" si="130"/>
        <v>0</v>
      </c>
      <c r="Q1617" s="72">
        <f t="shared" si="131"/>
        <v>0</v>
      </c>
      <c r="R1617" s="72">
        <f t="shared" si="132"/>
        <v>0</v>
      </c>
      <c r="S1617" s="72">
        <f t="shared" si="133"/>
        <v>0</v>
      </c>
      <c r="T1617" s="73">
        <v>0.18</v>
      </c>
      <c r="U1617" s="164"/>
      <c r="V1617" s="164">
        <f t="shared" si="129"/>
        <v>0</v>
      </c>
    </row>
    <row r="1618" spans="2:23" s="74" customFormat="1" ht="15">
      <c r="B1618" s="169"/>
      <c r="C1618" s="62" t="s">
        <v>566</v>
      </c>
      <c r="D1618" s="62"/>
      <c r="E1618" s="85"/>
      <c r="F1618" s="62"/>
      <c r="G1618" s="62"/>
      <c r="H1618" s="62"/>
      <c r="I1618" s="62"/>
      <c r="J1618" s="66"/>
      <c r="K1618" s="67"/>
      <c r="L1618" s="68"/>
      <c r="M1618" s="69"/>
      <c r="N1618" s="70"/>
      <c r="O1618" s="71"/>
      <c r="P1618" s="72">
        <f t="shared" si="130"/>
        <v>0</v>
      </c>
      <c r="Q1618" s="72">
        <f t="shared" si="131"/>
        <v>0</v>
      </c>
      <c r="R1618" s="72">
        <f t="shared" si="132"/>
        <v>0</v>
      </c>
      <c r="S1618" s="72">
        <f t="shared" si="133"/>
        <v>0</v>
      </c>
      <c r="T1618" s="73">
        <v>0.18</v>
      </c>
      <c r="U1618" s="164"/>
      <c r="V1618" s="164">
        <f t="shared" ref="V1618:V1623" si="134">R1618*1.18</f>
        <v>0</v>
      </c>
    </row>
    <row r="1619" spans="2:23" s="74" customFormat="1" ht="15">
      <c r="B1619" s="169" t="s">
        <v>1481</v>
      </c>
      <c r="C1619" s="62" t="s">
        <v>1419</v>
      </c>
      <c r="D1619" s="62"/>
      <c r="E1619" s="62"/>
      <c r="F1619" s="62" t="s">
        <v>891</v>
      </c>
      <c r="G1619" s="62"/>
      <c r="H1619" s="62" t="s">
        <v>914</v>
      </c>
      <c r="I1619" s="62"/>
      <c r="J1619" s="66"/>
      <c r="K1619" s="67"/>
      <c r="L1619" s="68"/>
      <c r="M1619" s="69"/>
      <c r="N1619" s="70"/>
      <c r="O1619" s="71"/>
      <c r="P1619" s="72">
        <f t="shared" si="130"/>
        <v>0</v>
      </c>
      <c r="Q1619" s="72">
        <f t="shared" si="131"/>
        <v>0</v>
      </c>
      <c r="R1619" s="72">
        <f t="shared" si="132"/>
        <v>0</v>
      </c>
      <c r="S1619" s="72">
        <f t="shared" si="133"/>
        <v>0</v>
      </c>
      <c r="T1619" s="73">
        <v>0.18</v>
      </c>
      <c r="U1619" s="164"/>
      <c r="V1619" s="164">
        <f t="shared" si="134"/>
        <v>0</v>
      </c>
    </row>
    <row r="1620" spans="2:23" s="74" customFormat="1" ht="28.5">
      <c r="B1620" s="169" t="s">
        <v>1491</v>
      </c>
      <c r="C1620" s="87" t="s">
        <v>569</v>
      </c>
      <c r="D1620" s="62" t="s">
        <v>570</v>
      </c>
      <c r="E1620" s="85" t="s">
        <v>297</v>
      </c>
      <c r="F1620" s="62" t="s">
        <v>891</v>
      </c>
      <c r="G1620" s="62"/>
      <c r="H1620" s="62">
        <v>4</v>
      </c>
      <c r="I1620" s="62" t="s">
        <v>1735</v>
      </c>
      <c r="J1620" s="66">
        <v>32.19</v>
      </c>
      <c r="K1620" s="67"/>
      <c r="L1620" s="68"/>
      <c r="M1620" s="69"/>
      <c r="N1620" s="70"/>
      <c r="O1620" s="71"/>
      <c r="P1620" s="72">
        <f t="shared" si="130"/>
        <v>32.19</v>
      </c>
      <c r="Q1620" s="72">
        <f t="shared" si="131"/>
        <v>128.76</v>
      </c>
      <c r="R1620" s="72">
        <f t="shared" si="132"/>
        <v>35</v>
      </c>
      <c r="S1620" s="72">
        <f t="shared" si="133"/>
        <v>140</v>
      </c>
      <c r="T1620" s="73">
        <v>0.18</v>
      </c>
      <c r="U1620" s="165" t="s">
        <v>288</v>
      </c>
      <c r="V1620" s="164">
        <f t="shared" si="134"/>
        <v>41.3</v>
      </c>
      <c r="W1620" s="74">
        <v>551</v>
      </c>
    </row>
    <row r="1621" spans="2:23" s="74" customFormat="1" ht="42.75">
      <c r="B1621" s="169" t="s">
        <v>1492</v>
      </c>
      <c r="C1621" s="87" t="s">
        <v>1493</v>
      </c>
      <c r="D1621" s="62" t="s">
        <v>1223</v>
      </c>
      <c r="E1621" s="85" t="s">
        <v>1224</v>
      </c>
      <c r="F1621" s="62" t="s">
        <v>891</v>
      </c>
      <c r="G1621" s="62"/>
      <c r="H1621" s="62">
        <v>12</v>
      </c>
      <c r="I1621" s="62" t="s">
        <v>1735</v>
      </c>
      <c r="J1621" s="66">
        <v>10.42</v>
      </c>
      <c r="K1621" s="67"/>
      <c r="L1621" s="68"/>
      <c r="M1621" s="69"/>
      <c r="N1621" s="70"/>
      <c r="O1621" s="71"/>
      <c r="P1621" s="72">
        <f t="shared" si="130"/>
        <v>10.42</v>
      </c>
      <c r="Q1621" s="72">
        <f t="shared" si="131"/>
        <v>125.03999999999999</v>
      </c>
      <c r="R1621" s="72">
        <f t="shared" si="132"/>
        <v>11</v>
      </c>
      <c r="S1621" s="72">
        <f t="shared" si="133"/>
        <v>132</v>
      </c>
      <c r="T1621" s="73">
        <v>0.18</v>
      </c>
      <c r="U1621" s="165" t="s">
        <v>288</v>
      </c>
      <c r="V1621" s="164">
        <f t="shared" si="134"/>
        <v>12.979999999999999</v>
      </c>
    </row>
    <row r="1622" spans="2:23" s="74" customFormat="1" ht="15">
      <c r="B1622" s="169" t="s">
        <v>1494</v>
      </c>
      <c r="C1622" s="62" t="s">
        <v>1226</v>
      </c>
      <c r="D1622" s="62"/>
      <c r="E1622" s="85"/>
      <c r="F1622" s="62" t="s">
        <v>916</v>
      </c>
      <c r="G1622" s="62"/>
      <c r="H1622" s="62" t="s">
        <v>914</v>
      </c>
      <c r="I1622" s="62"/>
      <c r="J1622" s="66"/>
      <c r="K1622" s="67"/>
      <c r="L1622" s="68"/>
      <c r="M1622" s="69"/>
      <c r="N1622" s="70"/>
      <c r="O1622" s="71"/>
      <c r="P1622" s="72">
        <f t="shared" si="130"/>
        <v>0</v>
      </c>
      <c r="Q1622" s="72">
        <f t="shared" si="131"/>
        <v>0</v>
      </c>
      <c r="R1622" s="72">
        <f t="shared" si="132"/>
        <v>0</v>
      </c>
      <c r="S1622" s="72">
        <f t="shared" si="133"/>
        <v>0</v>
      </c>
      <c r="T1622" s="73">
        <v>0.18</v>
      </c>
      <c r="U1622" s="165"/>
      <c r="V1622" s="164">
        <f t="shared" si="134"/>
        <v>0</v>
      </c>
    </row>
    <row r="1623" spans="2:23" s="74" customFormat="1" ht="57">
      <c r="B1623" s="169" t="s">
        <v>1495</v>
      </c>
      <c r="C1623" s="87" t="s">
        <v>1228</v>
      </c>
      <c r="D1623" s="62" t="s">
        <v>1229</v>
      </c>
      <c r="E1623" s="85" t="s">
        <v>1224</v>
      </c>
      <c r="F1623" s="62" t="s">
        <v>891</v>
      </c>
      <c r="G1623" s="62"/>
      <c r="H1623" s="62">
        <v>4</v>
      </c>
      <c r="I1623" s="62" t="s">
        <v>1735</v>
      </c>
      <c r="J1623" s="66">
        <v>189.69</v>
      </c>
      <c r="K1623" s="67"/>
      <c r="L1623" s="68"/>
      <c r="M1623" s="69"/>
      <c r="N1623" s="70"/>
      <c r="O1623" s="71"/>
      <c r="P1623" s="72">
        <f t="shared" si="130"/>
        <v>189.69</v>
      </c>
      <c r="Q1623" s="72">
        <f t="shared" si="131"/>
        <v>758.76</v>
      </c>
      <c r="R1623" s="72">
        <f t="shared" si="132"/>
        <v>209</v>
      </c>
      <c r="S1623" s="72">
        <f t="shared" si="133"/>
        <v>836</v>
      </c>
      <c r="T1623" s="73">
        <v>0.18</v>
      </c>
      <c r="U1623" s="165" t="s">
        <v>289</v>
      </c>
      <c r="V1623" s="164">
        <f t="shared" si="134"/>
        <v>246.61999999999998</v>
      </c>
    </row>
    <row r="1624" spans="2:23" s="74" customFormat="1" ht="57">
      <c r="B1624" s="169" t="s">
        <v>1496</v>
      </c>
      <c r="C1624" s="87" t="s">
        <v>1231</v>
      </c>
      <c r="D1624" s="62" t="s">
        <v>1232</v>
      </c>
      <c r="E1624" s="62" t="s">
        <v>1122</v>
      </c>
      <c r="F1624" s="62" t="s">
        <v>891</v>
      </c>
      <c r="G1624" s="62"/>
      <c r="H1624" s="62">
        <v>4</v>
      </c>
      <c r="I1624" s="62" t="s">
        <v>1744</v>
      </c>
      <c r="J1624" s="66">
        <v>4070</v>
      </c>
      <c r="K1624" s="67"/>
      <c r="L1624" s="68"/>
      <c r="M1624" s="69">
        <v>5500</v>
      </c>
      <c r="N1624" s="70"/>
      <c r="O1624" s="71"/>
      <c r="P1624" s="72">
        <f t="shared" si="130"/>
        <v>4070</v>
      </c>
      <c r="Q1624" s="72">
        <f t="shared" si="131"/>
        <v>16280</v>
      </c>
      <c r="R1624" s="72">
        <f t="shared" si="132"/>
        <v>4662</v>
      </c>
      <c r="S1624" s="72">
        <f t="shared" si="133"/>
        <v>18648</v>
      </c>
      <c r="T1624" s="73">
        <v>0.18</v>
      </c>
      <c r="U1624" s="164" t="s">
        <v>287</v>
      </c>
      <c r="V1624" s="164">
        <f t="shared" ref="V1624:V1640" si="135">R1624*1.18</f>
        <v>5501.16</v>
      </c>
    </row>
    <row r="1625" spans="2:23" s="74" customFormat="1" ht="42.75">
      <c r="B1625" s="169" t="s">
        <v>1497</v>
      </c>
      <c r="C1625" s="87" t="s">
        <v>1498</v>
      </c>
      <c r="D1625" s="62" t="s">
        <v>1236</v>
      </c>
      <c r="E1625" s="62" t="s">
        <v>1237</v>
      </c>
      <c r="F1625" s="62" t="s">
        <v>891</v>
      </c>
      <c r="G1625" s="62"/>
      <c r="H1625" s="62">
        <v>20</v>
      </c>
      <c r="I1625" s="62" t="s">
        <v>1735</v>
      </c>
      <c r="J1625" s="66">
        <v>29.99</v>
      </c>
      <c r="K1625" s="67"/>
      <c r="L1625" s="68"/>
      <c r="M1625" s="69"/>
      <c r="N1625" s="70"/>
      <c r="O1625" s="71">
        <v>0.56000000000000005</v>
      </c>
      <c r="P1625" s="72">
        <f t="shared" si="130"/>
        <v>29.99</v>
      </c>
      <c r="Q1625" s="72">
        <f t="shared" si="131"/>
        <v>599.79999999999995</v>
      </c>
      <c r="R1625" s="72">
        <f t="shared" si="132"/>
        <v>38</v>
      </c>
      <c r="S1625" s="72">
        <f t="shared" si="133"/>
        <v>760</v>
      </c>
      <c r="T1625" s="73">
        <v>0.18</v>
      </c>
      <c r="U1625" s="165" t="s">
        <v>288</v>
      </c>
      <c r="V1625" s="164">
        <f t="shared" si="135"/>
        <v>44.839999999999996</v>
      </c>
    </row>
    <row r="1626" spans="2:23" s="74" customFormat="1" ht="42.75">
      <c r="B1626" s="169" t="s">
        <v>1499</v>
      </c>
      <c r="C1626" s="87" t="s">
        <v>1500</v>
      </c>
      <c r="D1626" s="62" t="s">
        <v>804</v>
      </c>
      <c r="E1626" s="62" t="s">
        <v>1237</v>
      </c>
      <c r="F1626" s="62" t="s">
        <v>891</v>
      </c>
      <c r="G1626" s="62"/>
      <c r="H1626" s="62">
        <v>20</v>
      </c>
      <c r="I1626" s="62" t="s">
        <v>1735</v>
      </c>
      <c r="J1626" s="66">
        <v>29.99</v>
      </c>
      <c r="K1626" s="67"/>
      <c r="L1626" s="68"/>
      <c r="M1626" s="69"/>
      <c r="N1626" s="70"/>
      <c r="O1626" s="71">
        <v>0.56000000000000005</v>
      </c>
      <c r="P1626" s="72">
        <f t="shared" si="130"/>
        <v>29.99</v>
      </c>
      <c r="Q1626" s="72">
        <f t="shared" si="131"/>
        <v>599.79999999999995</v>
      </c>
      <c r="R1626" s="72">
        <f t="shared" si="132"/>
        <v>38</v>
      </c>
      <c r="S1626" s="72">
        <f t="shared" si="133"/>
        <v>760</v>
      </c>
      <c r="T1626" s="73">
        <v>0.18</v>
      </c>
      <c r="U1626" s="165" t="s">
        <v>288</v>
      </c>
      <c r="V1626" s="164">
        <f t="shared" si="135"/>
        <v>44.839999999999996</v>
      </c>
    </row>
    <row r="1627" spans="2:23" s="74" customFormat="1" ht="42.75">
      <c r="B1627" s="169" t="s">
        <v>1501</v>
      </c>
      <c r="C1627" s="87" t="s">
        <v>1502</v>
      </c>
      <c r="D1627" s="62" t="s">
        <v>1244</v>
      </c>
      <c r="E1627" s="85" t="s">
        <v>1237</v>
      </c>
      <c r="F1627" s="62" t="s">
        <v>891</v>
      </c>
      <c r="G1627" s="62"/>
      <c r="H1627" s="62">
        <v>20</v>
      </c>
      <c r="I1627" s="62" t="s">
        <v>1735</v>
      </c>
      <c r="J1627" s="66">
        <v>110.17</v>
      </c>
      <c r="K1627" s="67"/>
      <c r="L1627" s="68"/>
      <c r="M1627" s="69"/>
      <c r="N1627" s="70"/>
      <c r="O1627" s="71">
        <v>1.87</v>
      </c>
      <c r="P1627" s="72">
        <f t="shared" si="130"/>
        <v>110.17</v>
      </c>
      <c r="Q1627" s="72">
        <f t="shared" si="131"/>
        <v>2203.4</v>
      </c>
      <c r="R1627" s="72">
        <f t="shared" si="132"/>
        <v>124</v>
      </c>
      <c r="S1627" s="72">
        <f t="shared" si="133"/>
        <v>2480</v>
      </c>
      <c r="T1627" s="73">
        <v>0.18</v>
      </c>
      <c r="U1627" s="165" t="s">
        <v>288</v>
      </c>
      <c r="V1627" s="164">
        <f t="shared" si="135"/>
        <v>146.32</v>
      </c>
    </row>
    <row r="1628" spans="2:23" s="74" customFormat="1" ht="30">
      <c r="B1628" s="169" t="s">
        <v>1503</v>
      </c>
      <c r="C1628" s="87" t="s">
        <v>1246</v>
      </c>
      <c r="D1628" s="62" t="s">
        <v>1247</v>
      </c>
      <c r="E1628" s="85" t="s">
        <v>1237</v>
      </c>
      <c r="F1628" s="62" t="s">
        <v>891</v>
      </c>
      <c r="G1628" s="62"/>
      <c r="H1628" s="62">
        <v>4</v>
      </c>
      <c r="I1628" s="62" t="s">
        <v>1735</v>
      </c>
      <c r="J1628" s="66">
        <v>22.39</v>
      </c>
      <c r="K1628" s="67"/>
      <c r="L1628" s="68"/>
      <c r="M1628" s="69"/>
      <c r="N1628" s="70"/>
      <c r="O1628" s="71">
        <v>0.38</v>
      </c>
      <c r="P1628" s="72">
        <f t="shared" si="130"/>
        <v>22.39</v>
      </c>
      <c r="Q1628" s="72">
        <f t="shared" si="131"/>
        <v>89.56</v>
      </c>
      <c r="R1628" s="72">
        <f t="shared" si="132"/>
        <v>26</v>
      </c>
      <c r="S1628" s="72">
        <f t="shared" si="133"/>
        <v>104</v>
      </c>
      <c r="T1628" s="73">
        <v>0.18</v>
      </c>
      <c r="U1628" s="165" t="s">
        <v>288</v>
      </c>
      <c r="V1628" s="164">
        <f t="shared" si="135"/>
        <v>30.68</v>
      </c>
    </row>
    <row r="1629" spans="2:23" s="74" customFormat="1" ht="30">
      <c r="B1629" s="169" t="s">
        <v>1504</v>
      </c>
      <c r="C1629" s="87" t="s">
        <v>1250</v>
      </c>
      <c r="D1629" s="62" t="s">
        <v>1251</v>
      </c>
      <c r="E1629" s="85" t="s">
        <v>1237</v>
      </c>
      <c r="F1629" s="62" t="s">
        <v>891</v>
      </c>
      <c r="G1629" s="62"/>
      <c r="H1629" s="62">
        <v>4</v>
      </c>
      <c r="I1629" s="62" t="s">
        <v>1735</v>
      </c>
      <c r="J1629" s="66">
        <v>30.05</v>
      </c>
      <c r="K1629" s="67"/>
      <c r="L1629" s="68"/>
      <c r="M1629" s="69"/>
      <c r="N1629" s="70"/>
      <c r="O1629" s="71">
        <v>0.51</v>
      </c>
      <c r="P1629" s="72">
        <f t="shared" si="130"/>
        <v>30.05</v>
      </c>
      <c r="Q1629" s="72">
        <f t="shared" si="131"/>
        <v>120.2</v>
      </c>
      <c r="R1629" s="72">
        <f t="shared" si="132"/>
        <v>34</v>
      </c>
      <c r="S1629" s="72">
        <f t="shared" si="133"/>
        <v>136</v>
      </c>
      <c r="T1629" s="73">
        <v>0.18</v>
      </c>
      <c r="U1629" s="165" t="s">
        <v>288</v>
      </c>
      <c r="V1629" s="164">
        <f t="shared" si="135"/>
        <v>40.119999999999997</v>
      </c>
    </row>
    <row r="1630" spans="2:23" s="74" customFormat="1" ht="30">
      <c r="B1630" s="169" t="s">
        <v>1505</v>
      </c>
      <c r="C1630" s="87" t="s">
        <v>212</v>
      </c>
      <c r="D1630" s="62" t="s">
        <v>1254</v>
      </c>
      <c r="E1630" s="85" t="s">
        <v>1237</v>
      </c>
      <c r="F1630" s="62" t="s">
        <v>891</v>
      </c>
      <c r="G1630" s="62"/>
      <c r="H1630" s="62">
        <v>12</v>
      </c>
      <c r="I1630" s="62" t="s">
        <v>1735</v>
      </c>
      <c r="J1630" s="66">
        <v>61.27</v>
      </c>
      <c r="K1630" s="67"/>
      <c r="L1630" s="68"/>
      <c r="M1630" s="69"/>
      <c r="N1630" s="70"/>
      <c r="O1630" s="71">
        <v>1.04</v>
      </c>
      <c r="P1630" s="72">
        <f t="shared" si="130"/>
        <v>61.27</v>
      </c>
      <c r="Q1630" s="72">
        <f t="shared" si="131"/>
        <v>735.24</v>
      </c>
      <c r="R1630" s="72">
        <f t="shared" si="132"/>
        <v>69</v>
      </c>
      <c r="S1630" s="72">
        <f t="shared" si="133"/>
        <v>828</v>
      </c>
      <c r="T1630" s="73">
        <v>0.18</v>
      </c>
      <c r="U1630" s="165" t="s">
        <v>288</v>
      </c>
      <c r="V1630" s="164">
        <f t="shared" si="135"/>
        <v>81.42</v>
      </c>
    </row>
    <row r="1631" spans="2:23" s="74" customFormat="1" ht="30">
      <c r="B1631" s="169" t="s">
        <v>1506</v>
      </c>
      <c r="C1631" s="87" t="s">
        <v>1256</v>
      </c>
      <c r="D1631" s="62" t="s">
        <v>1257</v>
      </c>
      <c r="E1631" s="85" t="s">
        <v>1237</v>
      </c>
      <c r="F1631" s="62" t="s">
        <v>891</v>
      </c>
      <c r="G1631" s="62"/>
      <c r="H1631" s="62">
        <v>8</v>
      </c>
      <c r="I1631" s="62" t="s">
        <v>1735</v>
      </c>
      <c r="J1631" s="66">
        <v>95.4</v>
      </c>
      <c r="K1631" s="67"/>
      <c r="L1631" s="68"/>
      <c r="M1631" s="69"/>
      <c r="N1631" s="70"/>
      <c r="O1631" s="71">
        <v>1.37</v>
      </c>
      <c r="P1631" s="72">
        <f t="shared" si="130"/>
        <v>95.4</v>
      </c>
      <c r="Q1631" s="72">
        <f t="shared" si="131"/>
        <v>763.2</v>
      </c>
      <c r="R1631" s="72">
        <f t="shared" si="132"/>
        <v>91</v>
      </c>
      <c r="S1631" s="72">
        <f t="shared" si="133"/>
        <v>728</v>
      </c>
      <c r="T1631" s="73">
        <v>0.18</v>
      </c>
      <c r="U1631" s="165" t="s">
        <v>288</v>
      </c>
      <c r="V1631" s="164">
        <f t="shared" si="135"/>
        <v>107.38</v>
      </c>
    </row>
    <row r="1632" spans="2:23" s="74" customFormat="1" ht="28.5">
      <c r="B1632" s="169" t="s">
        <v>1507</v>
      </c>
      <c r="C1632" s="87" t="s">
        <v>1259</v>
      </c>
      <c r="D1632" s="62" t="s">
        <v>1260</v>
      </c>
      <c r="E1632" s="85" t="s">
        <v>1261</v>
      </c>
      <c r="F1632" s="62" t="s">
        <v>891</v>
      </c>
      <c r="G1632" s="62"/>
      <c r="H1632" s="62" t="s">
        <v>1862</v>
      </c>
      <c r="I1632" s="62" t="s">
        <v>907</v>
      </c>
      <c r="J1632" s="66">
        <f>M1632*0.743</f>
        <v>1742.6099099999999</v>
      </c>
      <c r="K1632" s="67"/>
      <c r="L1632" s="68"/>
      <c r="M1632" s="69">
        <v>2345.37</v>
      </c>
      <c r="N1632" s="70"/>
      <c r="O1632" s="71"/>
      <c r="P1632" s="72">
        <f t="shared" si="130"/>
        <v>1742.6099099999999</v>
      </c>
      <c r="Q1632" s="72">
        <f t="shared" si="131"/>
        <v>1742.6099099999999</v>
      </c>
      <c r="R1632" s="72">
        <f t="shared" si="132"/>
        <v>1988</v>
      </c>
      <c r="S1632" s="72">
        <f t="shared" si="133"/>
        <v>1988</v>
      </c>
      <c r="T1632" s="73">
        <v>0.18</v>
      </c>
      <c r="U1632" s="165" t="s">
        <v>289</v>
      </c>
      <c r="V1632" s="164">
        <f t="shared" si="135"/>
        <v>2345.8399999999997</v>
      </c>
    </row>
    <row r="1633" spans="2:23" s="74" customFormat="1" ht="15">
      <c r="B1633" s="169"/>
      <c r="C1633" s="62" t="s">
        <v>1868</v>
      </c>
      <c r="D1633" s="62"/>
      <c r="E1633" s="85"/>
      <c r="F1633" s="62"/>
      <c r="G1633" s="62"/>
      <c r="H1633" s="62"/>
      <c r="I1633" s="62"/>
      <c r="J1633" s="66"/>
      <c r="K1633" s="67"/>
      <c r="L1633" s="68"/>
      <c r="M1633" s="69"/>
      <c r="N1633" s="70"/>
      <c r="O1633" s="71"/>
      <c r="P1633" s="72">
        <f t="shared" si="130"/>
        <v>0</v>
      </c>
      <c r="Q1633" s="72">
        <f t="shared" si="131"/>
        <v>0</v>
      </c>
      <c r="R1633" s="72">
        <f t="shared" si="132"/>
        <v>0</v>
      </c>
      <c r="S1633" s="72">
        <f t="shared" si="133"/>
        <v>0</v>
      </c>
      <c r="T1633" s="73">
        <v>0.18</v>
      </c>
      <c r="U1633" s="164"/>
      <c r="V1633" s="164">
        <f t="shared" si="135"/>
        <v>0</v>
      </c>
    </row>
    <row r="1634" spans="2:23" s="74" customFormat="1" ht="75">
      <c r="B1634" s="169" t="s">
        <v>1481</v>
      </c>
      <c r="C1634" s="86" t="s">
        <v>1697</v>
      </c>
      <c r="D1634" s="85" t="s">
        <v>1263</v>
      </c>
      <c r="E1634" s="85" t="s">
        <v>343</v>
      </c>
      <c r="F1634" s="62" t="s">
        <v>1359</v>
      </c>
      <c r="G1634" s="62"/>
      <c r="H1634" s="62" t="s">
        <v>1420</v>
      </c>
      <c r="I1634" s="62" t="s">
        <v>1735</v>
      </c>
      <c r="J1634" s="66">
        <v>62340</v>
      </c>
      <c r="K1634" s="67"/>
      <c r="L1634" s="68"/>
      <c r="M1634" s="69"/>
      <c r="N1634" s="70"/>
      <c r="O1634" s="71"/>
      <c r="P1634" s="72">
        <f t="shared" si="130"/>
        <v>62340</v>
      </c>
      <c r="Q1634" s="72">
        <f t="shared" si="131"/>
        <v>9662.7000000000007</v>
      </c>
      <c r="R1634" s="72">
        <f t="shared" si="132"/>
        <v>68680</v>
      </c>
      <c r="S1634" s="72">
        <f t="shared" si="133"/>
        <v>10645.4</v>
      </c>
      <c r="T1634" s="73">
        <v>0.18</v>
      </c>
      <c r="U1634" s="165" t="s">
        <v>289</v>
      </c>
      <c r="V1634" s="164">
        <f t="shared" si="135"/>
        <v>81042.399999999994</v>
      </c>
    </row>
    <row r="1635" spans="2:23" s="74" customFormat="1" ht="75">
      <c r="B1635" s="169" t="s">
        <v>1494</v>
      </c>
      <c r="C1635" s="86" t="s">
        <v>1698</v>
      </c>
      <c r="D1635" s="85" t="s">
        <v>1267</v>
      </c>
      <c r="E1635" s="85" t="s">
        <v>343</v>
      </c>
      <c r="F1635" s="62" t="s">
        <v>1359</v>
      </c>
      <c r="G1635" s="62"/>
      <c r="H1635" s="62" t="s">
        <v>1421</v>
      </c>
      <c r="I1635" s="62" t="s">
        <v>1735</v>
      </c>
      <c r="J1635" s="66">
        <v>85260</v>
      </c>
      <c r="K1635" s="67"/>
      <c r="L1635" s="68"/>
      <c r="M1635" s="69"/>
      <c r="N1635" s="70"/>
      <c r="O1635" s="71"/>
      <c r="P1635" s="72">
        <f t="shared" si="130"/>
        <v>85260</v>
      </c>
      <c r="Q1635" s="72">
        <f t="shared" si="131"/>
        <v>20462.399999999998</v>
      </c>
      <c r="R1635" s="72">
        <f t="shared" si="132"/>
        <v>93931</v>
      </c>
      <c r="S1635" s="72">
        <f t="shared" si="133"/>
        <v>22543.439999999999</v>
      </c>
      <c r="T1635" s="73">
        <v>0.18</v>
      </c>
      <c r="U1635" s="165" t="s">
        <v>289</v>
      </c>
      <c r="V1635" s="164">
        <f t="shared" si="135"/>
        <v>110838.57999999999</v>
      </c>
    </row>
    <row r="1636" spans="2:23" s="74" customFormat="1" ht="57">
      <c r="B1636" s="169" t="s">
        <v>1507</v>
      </c>
      <c r="C1636" s="87" t="s">
        <v>1680</v>
      </c>
      <c r="D1636" s="62" t="s">
        <v>1275</v>
      </c>
      <c r="E1636" s="85" t="s">
        <v>343</v>
      </c>
      <c r="F1636" s="62" t="s">
        <v>1359</v>
      </c>
      <c r="G1636" s="62"/>
      <c r="H1636" s="62" t="s">
        <v>1288</v>
      </c>
      <c r="I1636" s="62" t="s">
        <v>1735</v>
      </c>
      <c r="J1636" s="66">
        <v>37190</v>
      </c>
      <c r="K1636" s="67"/>
      <c r="L1636" s="68"/>
      <c r="M1636" s="69"/>
      <c r="N1636" s="70"/>
      <c r="O1636" s="71"/>
      <c r="P1636" s="72">
        <f t="shared" si="130"/>
        <v>37190</v>
      </c>
      <c r="Q1636" s="72">
        <f t="shared" si="131"/>
        <v>743.80000000000007</v>
      </c>
      <c r="R1636" s="72">
        <f t="shared" si="132"/>
        <v>40972</v>
      </c>
      <c r="S1636" s="72">
        <f t="shared" si="133"/>
        <v>819.44</v>
      </c>
      <c r="T1636" s="73">
        <v>0.18</v>
      </c>
      <c r="U1636" s="165" t="s">
        <v>288</v>
      </c>
      <c r="V1636" s="164">
        <f t="shared" si="135"/>
        <v>48346.96</v>
      </c>
    </row>
    <row r="1637" spans="2:23" s="74" customFormat="1" ht="15">
      <c r="B1637" s="169"/>
      <c r="C1637" s="62" t="s">
        <v>1278</v>
      </c>
      <c r="D1637" s="62"/>
      <c r="E1637" s="62"/>
      <c r="F1637" s="62"/>
      <c r="G1637" s="62"/>
      <c r="H1637" s="62"/>
      <c r="I1637" s="62"/>
      <c r="J1637" s="66"/>
      <c r="K1637" s="67"/>
      <c r="L1637" s="68"/>
      <c r="M1637" s="69"/>
      <c r="N1637" s="70"/>
      <c r="O1637" s="71"/>
      <c r="P1637" s="72">
        <f t="shared" si="130"/>
        <v>0</v>
      </c>
      <c r="Q1637" s="72">
        <f t="shared" si="131"/>
        <v>0</v>
      </c>
      <c r="R1637" s="72">
        <f t="shared" si="132"/>
        <v>0</v>
      </c>
      <c r="S1637" s="72">
        <f t="shared" si="133"/>
        <v>0</v>
      </c>
      <c r="T1637" s="73">
        <v>0.18</v>
      </c>
      <c r="U1637" s="164"/>
      <c r="V1637" s="164">
        <f t="shared" si="135"/>
        <v>0</v>
      </c>
    </row>
    <row r="1638" spans="2:23" s="74" customFormat="1" ht="42.75">
      <c r="B1638" s="169" t="s">
        <v>1481</v>
      </c>
      <c r="C1638" s="87" t="s">
        <v>1279</v>
      </c>
      <c r="D1638" s="62" t="s">
        <v>1280</v>
      </c>
      <c r="E1638" s="85" t="s">
        <v>1224</v>
      </c>
      <c r="F1638" s="62" t="s">
        <v>891</v>
      </c>
      <c r="G1638" s="62"/>
      <c r="H1638" s="62" t="s">
        <v>225</v>
      </c>
      <c r="I1638" s="62" t="s">
        <v>1735</v>
      </c>
      <c r="J1638" s="66">
        <v>1.45</v>
      </c>
      <c r="K1638" s="67"/>
      <c r="L1638" s="68"/>
      <c r="M1638" s="69"/>
      <c r="N1638" s="70"/>
      <c r="O1638" s="71"/>
      <c r="P1638" s="72">
        <f t="shared" si="130"/>
        <v>1.45</v>
      </c>
      <c r="Q1638" s="72">
        <f t="shared" si="131"/>
        <v>108.75</v>
      </c>
      <c r="R1638" s="72">
        <f t="shared" si="132"/>
        <v>2</v>
      </c>
      <c r="S1638" s="72">
        <f t="shared" si="133"/>
        <v>150</v>
      </c>
      <c r="T1638" s="73">
        <v>0.18</v>
      </c>
      <c r="U1638" s="165" t="s">
        <v>288</v>
      </c>
      <c r="V1638" s="164">
        <f t="shared" si="135"/>
        <v>2.36</v>
      </c>
      <c r="W1638" s="74">
        <v>551</v>
      </c>
    </row>
    <row r="1639" spans="2:23" s="74" customFormat="1" ht="28.5">
      <c r="B1639" s="169" t="s">
        <v>1494</v>
      </c>
      <c r="C1639" s="87" t="s">
        <v>1281</v>
      </c>
      <c r="D1639" s="62" t="s">
        <v>390</v>
      </c>
      <c r="E1639" s="85" t="s">
        <v>1224</v>
      </c>
      <c r="F1639" s="62" t="s">
        <v>912</v>
      </c>
      <c r="G1639" s="62"/>
      <c r="H1639" s="62">
        <v>2</v>
      </c>
      <c r="I1639" s="62" t="s">
        <v>1735</v>
      </c>
      <c r="J1639" s="66">
        <v>54.03</v>
      </c>
      <c r="K1639" s="67"/>
      <c r="L1639" s="68"/>
      <c r="M1639" s="69"/>
      <c r="N1639" s="70"/>
      <c r="O1639" s="71"/>
      <c r="P1639" s="72">
        <f t="shared" si="130"/>
        <v>54.03</v>
      </c>
      <c r="Q1639" s="72">
        <f t="shared" si="131"/>
        <v>108.06</v>
      </c>
      <c r="R1639" s="72">
        <f t="shared" si="132"/>
        <v>60</v>
      </c>
      <c r="S1639" s="72">
        <f t="shared" si="133"/>
        <v>120</v>
      </c>
      <c r="T1639" s="73">
        <v>0.18</v>
      </c>
      <c r="U1639" s="165" t="s">
        <v>288</v>
      </c>
      <c r="V1639" s="164">
        <f t="shared" si="135"/>
        <v>70.8</v>
      </c>
    </row>
    <row r="1640" spans="2:23" s="74" customFormat="1" ht="30">
      <c r="B1640" s="169" t="s">
        <v>1507</v>
      </c>
      <c r="C1640" s="87" t="s">
        <v>1681</v>
      </c>
      <c r="D1640" s="62" t="s">
        <v>1283</v>
      </c>
      <c r="E1640" s="85" t="s">
        <v>1284</v>
      </c>
      <c r="F1640" s="62" t="s">
        <v>891</v>
      </c>
      <c r="G1640" s="62"/>
      <c r="H1640" s="62" t="s">
        <v>1901</v>
      </c>
      <c r="I1640" s="62" t="s">
        <v>1735</v>
      </c>
      <c r="J1640" s="66">
        <v>6.19</v>
      </c>
      <c r="K1640" s="67"/>
      <c r="L1640" s="68"/>
      <c r="M1640" s="69"/>
      <c r="N1640" s="70"/>
      <c r="O1640" s="71"/>
      <c r="P1640" s="72">
        <f t="shared" si="130"/>
        <v>6.19</v>
      </c>
      <c r="Q1640" s="72">
        <f t="shared" si="131"/>
        <v>12.38</v>
      </c>
      <c r="R1640" s="72">
        <f t="shared" si="132"/>
        <v>7</v>
      </c>
      <c r="S1640" s="72">
        <f t="shared" si="133"/>
        <v>14</v>
      </c>
      <c r="T1640" s="73">
        <v>0.18</v>
      </c>
      <c r="U1640" s="165" t="s">
        <v>288</v>
      </c>
      <c r="V1640" s="164">
        <f t="shared" si="135"/>
        <v>8.26</v>
      </c>
    </row>
    <row r="1641" spans="2:23" s="74" customFormat="1" ht="15">
      <c r="B1641" s="169"/>
      <c r="C1641" s="62" t="s">
        <v>1422</v>
      </c>
      <c r="D1641" s="62"/>
      <c r="E1641" s="85"/>
      <c r="F1641" s="62"/>
      <c r="G1641" s="62"/>
      <c r="H1641" s="62"/>
      <c r="I1641" s="62"/>
      <c r="J1641" s="66"/>
      <c r="K1641" s="67"/>
      <c r="L1641" s="68"/>
      <c r="M1641" s="69"/>
      <c r="N1641" s="70"/>
      <c r="O1641" s="71"/>
      <c r="P1641" s="72">
        <f t="shared" si="130"/>
        <v>0</v>
      </c>
      <c r="Q1641" s="72">
        <f t="shared" si="131"/>
        <v>0</v>
      </c>
      <c r="R1641" s="72">
        <f t="shared" si="132"/>
        <v>0</v>
      </c>
      <c r="S1641" s="72">
        <f t="shared" si="133"/>
        <v>0</v>
      </c>
      <c r="T1641" s="73">
        <v>0.18</v>
      </c>
      <c r="U1641" s="165"/>
      <c r="V1641" s="164">
        <f t="shared" ref="V1641:V1646" si="136">R1641*1.18</f>
        <v>0</v>
      </c>
    </row>
    <row r="1642" spans="2:23" s="74" customFormat="1" ht="15">
      <c r="B1642" s="169"/>
      <c r="C1642" s="62" t="s">
        <v>566</v>
      </c>
      <c r="D1642" s="62"/>
      <c r="E1642" s="62"/>
      <c r="F1642" s="62"/>
      <c r="G1642" s="62"/>
      <c r="H1642" s="62"/>
      <c r="I1642" s="62"/>
      <c r="J1642" s="66"/>
      <c r="K1642" s="67"/>
      <c r="L1642" s="68"/>
      <c r="M1642" s="69"/>
      <c r="N1642" s="70"/>
      <c r="O1642" s="71"/>
      <c r="P1642" s="72">
        <f t="shared" si="130"/>
        <v>0</v>
      </c>
      <c r="Q1642" s="72">
        <f t="shared" si="131"/>
        <v>0</v>
      </c>
      <c r="R1642" s="72">
        <f t="shared" si="132"/>
        <v>0</v>
      </c>
      <c r="S1642" s="72">
        <f t="shared" si="133"/>
        <v>0</v>
      </c>
      <c r="T1642" s="73">
        <v>0.18</v>
      </c>
      <c r="U1642" s="164"/>
      <c r="V1642" s="164">
        <f t="shared" si="136"/>
        <v>0</v>
      </c>
    </row>
    <row r="1643" spans="2:23" s="74" customFormat="1" ht="15">
      <c r="B1643" s="169" t="s">
        <v>1481</v>
      </c>
      <c r="C1643" s="62" t="s">
        <v>1419</v>
      </c>
      <c r="D1643" s="62"/>
      <c r="E1643" s="62"/>
      <c r="F1643" s="62" t="s">
        <v>891</v>
      </c>
      <c r="G1643" s="62"/>
      <c r="H1643" s="62" t="s">
        <v>914</v>
      </c>
      <c r="I1643" s="62"/>
      <c r="J1643" s="66"/>
      <c r="K1643" s="67"/>
      <c r="L1643" s="68"/>
      <c r="M1643" s="69"/>
      <c r="N1643" s="70"/>
      <c r="O1643" s="71"/>
      <c r="P1643" s="72">
        <f t="shared" si="130"/>
        <v>0</v>
      </c>
      <c r="Q1643" s="72">
        <f t="shared" si="131"/>
        <v>0</v>
      </c>
      <c r="R1643" s="72">
        <f t="shared" si="132"/>
        <v>0</v>
      </c>
      <c r="S1643" s="72">
        <f t="shared" si="133"/>
        <v>0</v>
      </c>
      <c r="T1643" s="73">
        <v>0.18</v>
      </c>
      <c r="U1643" s="164"/>
      <c r="V1643" s="164">
        <f t="shared" si="136"/>
        <v>0</v>
      </c>
    </row>
    <row r="1644" spans="2:23" s="74" customFormat="1" ht="28.5">
      <c r="B1644" s="169" t="s">
        <v>1491</v>
      </c>
      <c r="C1644" s="87" t="s">
        <v>569</v>
      </c>
      <c r="D1644" s="62" t="s">
        <v>570</v>
      </c>
      <c r="E1644" s="62" t="s">
        <v>297</v>
      </c>
      <c r="F1644" s="62" t="s">
        <v>891</v>
      </c>
      <c r="G1644" s="62"/>
      <c r="H1644" s="62">
        <v>4</v>
      </c>
      <c r="I1644" s="62" t="s">
        <v>1735</v>
      </c>
      <c r="J1644" s="66">
        <v>32.19</v>
      </c>
      <c r="K1644" s="67"/>
      <c r="L1644" s="68"/>
      <c r="M1644" s="69"/>
      <c r="N1644" s="70"/>
      <c r="O1644" s="71"/>
      <c r="P1644" s="72">
        <f t="shared" si="130"/>
        <v>32.19</v>
      </c>
      <c r="Q1644" s="72">
        <f t="shared" si="131"/>
        <v>128.76</v>
      </c>
      <c r="R1644" s="72">
        <f t="shared" si="132"/>
        <v>35</v>
      </c>
      <c r="S1644" s="72">
        <f t="shared" si="133"/>
        <v>140</v>
      </c>
      <c r="T1644" s="73">
        <v>0.18</v>
      </c>
      <c r="U1644" s="165" t="s">
        <v>288</v>
      </c>
      <c r="V1644" s="164">
        <f t="shared" si="136"/>
        <v>41.3</v>
      </c>
    </row>
    <row r="1645" spans="2:23" s="74" customFormat="1" ht="42.75">
      <c r="B1645" s="169" t="s">
        <v>1492</v>
      </c>
      <c r="C1645" s="87" t="s">
        <v>1493</v>
      </c>
      <c r="D1645" s="62" t="s">
        <v>1223</v>
      </c>
      <c r="E1645" s="62" t="s">
        <v>1224</v>
      </c>
      <c r="F1645" s="62" t="s">
        <v>891</v>
      </c>
      <c r="G1645" s="62"/>
      <c r="H1645" s="62">
        <v>12</v>
      </c>
      <c r="I1645" s="62" t="s">
        <v>1735</v>
      </c>
      <c r="J1645" s="66">
        <v>10.42</v>
      </c>
      <c r="K1645" s="67"/>
      <c r="L1645" s="68"/>
      <c r="M1645" s="69"/>
      <c r="N1645" s="70"/>
      <c r="O1645" s="71"/>
      <c r="P1645" s="72">
        <f t="shared" si="130"/>
        <v>10.42</v>
      </c>
      <c r="Q1645" s="72">
        <f t="shared" si="131"/>
        <v>125.03999999999999</v>
      </c>
      <c r="R1645" s="72">
        <f t="shared" si="132"/>
        <v>11</v>
      </c>
      <c r="S1645" s="72">
        <f t="shared" si="133"/>
        <v>132</v>
      </c>
      <c r="T1645" s="73">
        <v>0.18</v>
      </c>
      <c r="U1645" s="165" t="s">
        <v>288</v>
      </c>
      <c r="V1645" s="164">
        <f t="shared" si="136"/>
        <v>12.979999999999999</v>
      </c>
    </row>
    <row r="1646" spans="2:23" s="74" customFormat="1" ht="15">
      <c r="B1646" s="169" t="s">
        <v>1494</v>
      </c>
      <c r="C1646" s="62" t="s">
        <v>1226</v>
      </c>
      <c r="D1646" s="62"/>
      <c r="E1646" s="62"/>
      <c r="F1646" s="62" t="s">
        <v>916</v>
      </c>
      <c r="G1646" s="62"/>
      <c r="H1646" s="62" t="s">
        <v>914</v>
      </c>
      <c r="I1646" s="62"/>
      <c r="J1646" s="66"/>
      <c r="K1646" s="67"/>
      <c r="L1646" s="68"/>
      <c r="M1646" s="69"/>
      <c r="N1646" s="70"/>
      <c r="O1646" s="71"/>
      <c r="P1646" s="72">
        <f t="shared" si="130"/>
        <v>0</v>
      </c>
      <c r="Q1646" s="72">
        <f t="shared" si="131"/>
        <v>0</v>
      </c>
      <c r="R1646" s="72">
        <f t="shared" si="132"/>
        <v>0</v>
      </c>
      <c r="S1646" s="72">
        <f t="shared" si="133"/>
        <v>0</v>
      </c>
      <c r="T1646" s="73">
        <v>0.18</v>
      </c>
      <c r="U1646" s="164"/>
      <c r="V1646" s="164">
        <f t="shared" si="136"/>
        <v>0</v>
      </c>
    </row>
    <row r="1647" spans="2:23" s="74" customFormat="1" ht="57">
      <c r="B1647" s="169" t="s">
        <v>1495</v>
      </c>
      <c r="C1647" s="87" t="s">
        <v>1228</v>
      </c>
      <c r="D1647" s="62" t="s">
        <v>1229</v>
      </c>
      <c r="E1647" s="62" t="s">
        <v>1224</v>
      </c>
      <c r="F1647" s="62" t="s">
        <v>891</v>
      </c>
      <c r="G1647" s="62"/>
      <c r="H1647" s="62">
        <v>4</v>
      </c>
      <c r="I1647" s="62" t="s">
        <v>1735</v>
      </c>
      <c r="J1647" s="66">
        <v>189.69</v>
      </c>
      <c r="K1647" s="67"/>
      <c r="L1647" s="68"/>
      <c r="M1647" s="69"/>
      <c r="N1647" s="70"/>
      <c r="O1647" s="71"/>
      <c r="P1647" s="72">
        <f t="shared" si="130"/>
        <v>189.69</v>
      </c>
      <c r="Q1647" s="72">
        <f t="shared" si="131"/>
        <v>758.76</v>
      </c>
      <c r="R1647" s="72">
        <f t="shared" si="132"/>
        <v>209</v>
      </c>
      <c r="S1647" s="72">
        <f t="shared" si="133"/>
        <v>836</v>
      </c>
      <c r="T1647" s="73">
        <v>0.18</v>
      </c>
      <c r="U1647" s="165" t="s">
        <v>289</v>
      </c>
      <c r="V1647" s="164">
        <f t="shared" ref="V1647:V1710" si="137">R1647*1.18</f>
        <v>246.61999999999998</v>
      </c>
    </row>
    <row r="1648" spans="2:23" s="74" customFormat="1" ht="60">
      <c r="B1648" s="168" t="s">
        <v>1496</v>
      </c>
      <c r="C1648" s="86" t="s">
        <v>1231</v>
      </c>
      <c r="D1648" s="62" t="s">
        <v>1232</v>
      </c>
      <c r="E1648" s="85" t="s">
        <v>1122</v>
      </c>
      <c r="F1648" s="85" t="s">
        <v>891</v>
      </c>
      <c r="G1648" s="85"/>
      <c r="H1648" s="85">
        <v>4</v>
      </c>
      <c r="I1648" s="62" t="s">
        <v>1744</v>
      </c>
      <c r="J1648" s="66">
        <v>4070</v>
      </c>
      <c r="K1648" s="67"/>
      <c r="L1648" s="68"/>
      <c r="M1648" s="69">
        <v>5500</v>
      </c>
      <c r="N1648" s="70"/>
      <c r="O1648" s="71"/>
      <c r="P1648" s="72">
        <f t="shared" si="130"/>
        <v>4070</v>
      </c>
      <c r="Q1648" s="72">
        <f t="shared" si="131"/>
        <v>16280</v>
      </c>
      <c r="R1648" s="72">
        <f t="shared" si="132"/>
        <v>4662</v>
      </c>
      <c r="S1648" s="72">
        <f t="shared" si="133"/>
        <v>18648</v>
      </c>
      <c r="T1648" s="73">
        <v>0.18</v>
      </c>
      <c r="U1648" s="164" t="s">
        <v>287</v>
      </c>
      <c r="V1648" s="164">
        <f t="shared" si="137"/>
        <v>5501.16</v>
      </c>
    </row>
    <row r="1649" spans="2:23" s="74" customFormat="1" ht="42.75">
      <c r="B1649" s="169" t="s">
        <v>1497</v>
      </c>
      <c r="C1649" s="87" t="s">
        <v>1498</v>
      </c>
      <c r="D1649" s="62" t="s">
        <v>1236</v>
      </c>
      <c r="E1649" s="85" t="s">
        <v>1237</v>
      </c>
      <c r="F1649" s="62" t="s">
        <v>891</v>
      </c>
      <c r="G1649" s="62"/>
      <c r="H1649" s="62">
        <v>20</v>
      </c>
      <c r="I1649" s="62" t="s">
        <v>1735</v>
      </c>
      <c r="J1649" s="66">
        <v>29.99</v>
      </c>
      <c r="K1649" s="67"/>
      <c r="L1649" s="68"/>
      <c r="M1649" s="69"/>
      <c r="N1649" s="70"/>
      <c r="O1649" s="71">
        <v>0.56000000000000005</v>
      </c>
      <c r="P1649" s="72">
        <f t="shared" si="130"/>
        <v>29.99</v>
      </c>
      <c r="Q1649" s="72">
        <f t="shared" si="131"/>
        <v>599.79999999999995</v>
      </c>
      <c r="R1649" s="72">
        <f t="shared" si="132"/>
        <v>38</v>
      </c>
      <c r="S1649" s="72">
        <f t="shared" si="133"/>
        <v>760</v>
      </c>
      <c r="T1649" s="73">
        <v>0.18</v>
      </c>
      <c r="U1649" s="165" t="s">
        <v>288</v>
      </c>
      <c r="V1649" s="164">
        <f t="shared" si="137"/>
        <v>44.839999999999996</v>
      </c>
    </row>
    <row r="1650" spans="2:23" s="74" customFormat="1" ht="42.75">
      <c r="B1650" s="169" t="s">
        <v>1499</v>
      </c>
      <c r="C1650" s="87" t="s">
        <v>1500</v>
      </c>
      <c r="D1650" s="62" t="s">
        <v>804</v>
      </c>
      <c r="E1650" s="85" t="s">
        <v>1237</v>
      </c>
      <c r="F1650" s="62" t="s">
        <v>891</v>
      </c>
      <c r="G1650" s="62"/>
      <c r="H1650" s="62">
        <v>20</v>
      </c>
      <c r="I1650" s="62" t="s">
        <v>1735</v>
      </c>
      <c r="J1650" s="66">
        <v>29.99</v>
      </c>
      <c r="K1650" s="67"/>
      <c r="L1650" s="68"/>
      <c r="M1650" s="69"/>
      <c r="N1650" s="70"/>
      <c r="O1650" s="71">
        <v>0.56000000000000005</v>
      </c>
      <c r="P1650" s="72">
        <f t="shared" si="130"/>
        <v>29.99</v>
      </c>
      <c r="Q1650" s="72">
        <f t="shared" si="131"/>
        <v>599.79999999999995</v>
      </c>
      <c r="R1650" s="72">
        <f t="shared" si="132"/>
        <v>38</v>
      </c>
      <c r="S1650" s="72">
        <f t="shared" si="133"/>
        <v>760</v>
      </c>
      <c r="T1650" s="73">
        <v>0.18</v>
      </c>
      <c r="U1650" s="165" t="s">
        <v>288</v>
      </c>
      <c r="V1650" s="164">
        <f t="shared" si="137"/>
        <v>44.839999999999996</v>
      </c>
    </row>
    <row r="1651" spans="2:23" s="74" customFormat="1" ht="42.75">
      <c r="B1651" s="169" t="s">
        <v>1501</v>
      </c>
      <c r="C1651" s="87" t="s">
        <v>1502</v>
      </c>
      <c r="D1651" s="62" t="s">
        <v>1244</v>
      </c>
      <c r="E1651" s="85" t="s">
        <v>1237</v>
      </c>
      <c r="F1651" s="62" t="s">
        <v>891</v>
      </c>
      <c r="G1651" s="62"/>
      <c r="H1651" s="62">
        <v>20</v>
      </c>
      <c r="I1651" s="62" t="s">
        <v>1735</v>
      </c>
      <c r="J1651" s="66">
        <v>110.17</v>
      </c>
      <c r="K1651" s="67"/>
      <c r="L1651" s="68"/>
      <c r="M1651" s="69"/>
      <c r="N1651" s="70"/>
      <c r="O1651" s="71">
        <v>1.87</v>
      </c>
      <c r="P1651" s="72">
        <f t="shared" si="130"/>
        <v>110.17</v>
      </c>
      <c r="Q1651" s="72">
        <f t="shared" si="131"/>
        <v>2203.4</v>
      </c>
      <c r="R1651" s="72">
        <f t="shared" si="132"/>
        <v>124</v>
      </c>
      <c r="S1651" s="72">
        <f t="shared" si="133"/>
        <v>2480</v>
      </c>
      <c r="T1651" s="73">
        <v>0.18</v>
      </c>
      <c r="U1651" s="165" t="s">
        <v>288</v>
      </c>
      <c r="V1651" s="164">
        <f t="shared" si="137"/>
        <v>146.32</v>
      </c>
    </row>
    <row r="1652" spans="2:23" s="74" customFormat="1" ht="30">
      <c r="B1652" s="169" t="s">
        <v>1503</v>
      </c>
      <c r="C1652" s="87" t="s">
        <v>1246</v>
      </c>
      <c r="D1652" s="62" t="s">
        <v>1247</v>
      </c>
      <c r="E1652" s="85" t="s">
        <v>1237</v>
      </c>
      <c r="F1652" s="62" t="s">
        <v>891</v>
      </c>
      <c r="G1652" s="62"/>
      <c r="H1652" s="62">
        <v>4</v>
      </c>
      <c r="I1652" s="62" t="s">
        <v>1735</v>
      </c>
      <c r="J1652" s="66">
        <v>22.39</v>
      </c>
      <c r="K1652" s="67"/>
      <c r="L1652" s="68"/>
      <c r="M1652" s="69"/>
      <c r="N1652" s="70"/>
      <c r="O1652" s="71">
        <v>0.38</v>
      </c>
      <c r="P1652" s="72">
        <f t="shared" si="130"/>
        <v>22.39</v>
      </c>
      <c r="Q1652" s="72">
        <f t="shared" si="131"/>
        <v>89.56</v>
      </c>
      <c r="R1652" s="72">
        <f t="shared" si="132"/>
        <v>26</v>
      </c>
      <c r="S1652" s="72">
        <f t="shared" si="133"/>
        <v>104</v>
      </c>
      <c r="T1652" s="73">
        <v>0.18</v>
      </c>
      <c r="U1652" s="165" t="s">
        <v>288</v>
      </c>
      <c r="V1652" s="164">
        <f t="shared" si="137"/>
        <v>30.68</v>
      </c>
    </row>
    <row r="1653" spans="2:23" s="74" customFormat="1" ht="30">
      <c r="B1653" s="169" t="s">
        <v>1504</v>
      </c>
      <c r="C1653" s="87" t="s">
        <v>1250</v>
      </c>
      <c r="D1653" s="62" t="s">
        <v>1251</v>
      </c>
      <c r="E1653" s="85" t="s">
        <v>1237</v>
      </c>
      <c r="F1653" s="62" t="s">
        <v>891</v>
      </c>
      <c r="G1653" s="62"/>
      <c r="H1653" s="62">
        <v>4</v>
      </c>
      <c r="I1653" s="62" t="s">
        <v>1735</v>
      </c>
      <c r="J1653" s="66">
        <v>30.05</v>
      </c>
      <c r="K1653" s="67"/>
      <c r="L1653" s="68"/>
      <c r="M1653" s="69"/>
      <c r="N1653" s="70"/>
      <c r="O1653" s="71">
        <v>0.51</v>
      </c>
      <c r="P1653" s="72">
        <f t="shared" si="130"/>
        <v>30.05</v>
      </c>
      <c r="Q1653" s="72">
        <f t="shared" si="131"/>
        <v>120.2</v>
      </c>
      <c r="R1653" s="72">
        <f t="shared" si="132"/>
        <v>34</v>
      </c>
      <c r="S1653" s="72">
        <f t="shared" si="133"/>
        <v>136</v>
      </c>
      <c r="T1653" s="73">
        <v>0.18</v>
      </c>
      <c r="U1653" s="165" t="s">
        <v>288</v>
      </c>
      <c r="V1653" s="164">
        <f t="shared" si="137"/>
        <v>40.119999999999997</v>
      </c>
    </row>
    <row r="1654" spans="2:23" s="74" customFormat="1" ht="30">
      <c r="B1654" s="169" t="s">
        <v>1505</v>
      </c>
      <c r="C1654" s="87" t="s">
        <v>212</v>
      </c>
      <c r="D1654" s="62" t="s">
        <v>1254</v>
      </c>
      <c r="E1654" s="85" t="s">
        <v>1237</v>
      </c>
      <c r="F1654" s="62" t="s">
        <v>891</v>
      </c>
      <c r="G1654" s="62"/>
      <c r="H1654" s="62">
        <v>12</v>
      </c>
      <c r="I1654" s="62" t="s">
        <v>1735</v>
      </c>
      <c r="J1654" s="66">
        <v>61.27</v>
      </c>
      <c r="K1654" s="67"/>
      <c r="L1654" s="68"/>
      <c r="M1654" s="69"/>
      <c r="N1654" s="70"/>
      <c r="O1654" s="71">
        <v>1.04</v>
      </c>
      <c r="P1654" s="72">
        <f t="shared" si="130"/>
        <v>61.27</v>
      </c>
      <c r="Q1654" s="72">
        <f t="shared" si="131"/>
        <v>735.24</v>
      </c>
      <c r="R1654" s="72">
        <f t="shared" si="132"/>
        <v>69</v>
      </c>
      <c r="S1654" s="72">
        <f t="shared" si="133"/>
        <v>828</v>
      </c>
      <c r="T1654" s="73">
        <v>0.18</v>
      </c>
      <c r="U1654" s="165" t="s">
        <v>288</v>
      </c>
      <c r="V1654" s="164">
        <f t="shared" si="137"/>
        <v>81.42</v>
      </c>
    </row>
    <row r="1655" spans="2:23" s="74" customFormat="1" ht="30">
      <c r="B1655" s="169" t="s">
        <v>1506</v>
      </c>
      <c r="C1655" s="87" t="s">
        <v>1256</v>
      </c>
      <c r="D1655" s="62" t="s">
        <v>1257</v>
      </c>
      <c r="E1655" s="85" t="s">
        <v>1237</v>
      </c>
      <c r="F1655" s="62" t="s">
        <v>891</v>
      </c>
      <c r="G1655" s="62"/>
      <c r="H1655" s="62">
        <v>8</v>
      </c>
      <c r="I1655" s="62" t="s">
        <v>1735</v>
      </c>
      <c r="J1655" s="66">
        <v>95.4</v>
      </c>
      <c r="K1655" s="67"/>
      <c r="L1655" s="68"/>
      <c r="M1655" s="69"/>
      <c r="N1655" s="70"/>
      <c r="O1655" s="71">
        <v>1.37</v>
      </c>
      <c r="P1655" s="72">
        <f t="shared" si="130"/>
        <v>95.4</v>
      </c>
      <c r="Q1655" s="72">
        <f t="shared" si="131"/>
        <v>763.2</v>
      </c>
      <c r="R1655" s="72">
        <f t="shared" si="132"/>
        <v>91</v>
      </c>
      <c r="S1655" s="72">
        <f t="shared" si="133"/>
        <v>728</v>
      </c>
      <c r="T1655" s="73">
        <v>0.18</v>
      </c>
      <c r="U1655" s="165" t="s">
        <v>288</v>
      </c>
      <c r="V1655" s="164">
        <f t="shared" si="137"/>
        <v>107.38</v>
      </c>
    </row>
    <row r="1656" spans="2:23" s="74" customFormat="1" ht="28.5">
      <c r="B1656" s="169" t="s">
        <v>1507</v>
      </c>
      <c r="C1656" s="87" t="s">
        <v>1259</v>
      </c>
      <c r="D1656" s="62" t="s">
        <v>1260</v>
      </c>
      <c r="E1656" s="85" t="s">
        <v>1261</v>
      </c>
      <c r="F1656" s="62" t="s">
        <v>891</v>
      </c>
      <c r="G1656" s="62"/>
      <c r="H1656" s="62" t="s">
        <v>1862</v>
      </c>
      <c r="I1656" s="62" t="s">
        <v>907</v>
      </c>
      <c r="J1656" s="66">
        <f>M1656*0.743</f>
        <v>1742.6099099999999</v>
      </c>
      <c r="K1656" s="67"/>
      <c r="L1656" s="68"/>
      <c r="M1656" s="69">
        <v>2345.37</v>
      </c>
      <c r="N1656" s="70"/>
      <c r="O1656" s="71"/>
      <c r="P1656" s="72">
        <f t="shared" si="130"/>
        <v>1742.6099099999999</v>
      </c>
      <c r="Q1656" s="72">
        <f t="shared" si="131"/>
        <v>1742.6099099999999</v>
      </c>
      <c r="R1656" s="72">
        <f t="shared" si="132"/>
        <v>1988</v>
      </c>
      <c r="S1656" s="72">
        <f t="shared" si="133"/>
        <v>1988</v>
      </c>
      <c r="T1656" s="73">
        <v>0.18</v>
      </c>
      <c r="U1656" s="165" t="s">
        <v>289</v>
      </c>
      <c r="V1656" s="164">
        <f t="shared" si="137"/>
        <v>2345.8399999999997</v>
      </c>
    </row>
    <row r="1657" spans="2:23" s="74" customFormat="1" ht="15">
      <c r="B1657" s="169"/>
      <c r="C1657" s="85" t="s">
        <v>1868</v>
      </c>
      <c r="D1657" s="85"/>
      <c r="E1657" s="85"/>
      <c r="F1657" s="62"/>
      <c r="G1657" s="62"/>
      <c r="H1657" s="62"/>
      <c r="I1657" s="62"/>
      <c r="J1657" s="66"/>
      <c r="K1657" s="67"/>
      <c r="L1657" s="68"/>
      <c r="M1657" s="69"/>
      <c r="N1657" s="70"/>
      <c r="O1657" s="71"/>
      <c r="P1657" s="72">
        <f t="shared" si="130"/>
        <v>0</v>
      </c>
      <c r="Q1657" s="72">
        <f t="shared" si="131"/>
        <v>0</v>
      </c>
      <c r="R1657" s="72">
        <f t="shared" si="132"/>
        <v>0</v>
      </c>
      <c r="S1657" s="72">
        <f t="shared" si="133"/>
        <v>0</v>
      </c>
      <c r="T1657" s="73">
        <v>0.18</v>
      </c>
      <c r="U1657" s="164"/>
      <c r="V1657" s="164">
        <f t="shared" si="137"/>
        <v>0</v>
      </c>
    </row>
    <row r="1658" spans="2:23" s="74" customFormat="1" ht="75">
      <c r="B1658" s="169" t="s">
        <v>1481</v>
      </c>
      <c r="C1658" s="86" t="s">
        <v>1697</v>
      </c>
      <c r="D1658" s="85" t="s">
        <v>1263</v>
      </c>
      <c r="E1658" s="85" t="s">
        <v>343</v>
      </c>
      <c r="F1658" s="62" t="s">
        <v>1359</v>
      </c>
      <c r="G1658" s="62"/>
      <c r="H1658" s="62" t="s">
        <v>1420</v>
      </c>
      <c r="I1658" s="62" t="s">
        <v>1735</v>
      </c>
      <c r="J1658" s="66">
        <v>62340</v>
      </c>
      <c r="K1658" s="67"/>
      <c r="L1658" s="68"/>
      <c r="M1658" s="69"/>
      <c r="N1658" s="70"/>
      <c r="O1658" s="71"/>
      <c r="P1658" s="72">
        <f t="shared" si="130"/>
        <v>62340</v>
      </c>
      <c r="Q1658" s="72">
        <f t="shared" si="131"/>
        <v>9662.7000000000007</v>
      </c>
      <c r="R1658" s="72">
        <f t="shared" si="132"/>
        <v>68680</v>
      </c>
      <c r="S1658" s="72">
        <f t="shared" si="133"/>
        <v>10645.4</v>
      </c>
      <c r="T1658" s="73">
        <v>0.18</v>
      </c>
      <c r="U1658" s="165" t="s">
        <v>289</v>
      </c>
      <c r="V1658" s="164">
        <f t="shared" si="137"/>
        <v>81042.399999999994</v>
      </c>
    </row>
    <row r="1659" spans="2:23" s="74" customFormat="1" ht="57">
      <c r="B1659" s="169" t="s">
        <v>1494</v>
      </c>
      <c r="C1659" s="87" t="s">
        <v>1698</v>
      </c>
      <c r="D1659" s="62" t="s">
        <v>1267</v>
      </c>
      <c r="E1659" s="85" t="s">
        <v>343</v>
      </c>
      <c r="F1659" s="62" t="s">
        <v>1359</v>
      </c>
      <c r="G1659" s="62"/>
      <c r="H1659" s="62" t="s">
        <v>1423</v>
      </c>
      <c r="I1659" s="62" t="s">
        <v>1735</v>
      </c>
      <c r="J1659" s="66">
        <v>85260</v>
      </c>
      <c r="K1659" s="67"/>
      <c r="L1659" s="68"/>
      <c r="M1659" s="69"/>
      <c r="N1659" s="70"/>
      <c r="O1659" s="71"/>
      <c r="P1659" s="72">
        <f t="shared" si="130"/>
        <v>85260</v>
      </c>
      <c r="Q1659" s="72">
        <f t="shared" si="131"/>
        <v>15346.8</v>
      </c>
      <c r="R1659" s="72">
        <f t="shared" si="132"/>
        <v>93931</v>
      </c>
      <c r="S1659" s="72">
        <f t="shared" si="133"/>
        <v>16907.579999999998</v>
      </c>
      <c r="T1659" s="73">
        <v>0.18</v>
      </c>
      <c r="U1659" s="165" t="s">
        <v>289</v>
      </c>
      <c r="V1659" s="164">
        <f t="shared" si="137"/>
        <v>110838.57999999999</v>
      </c>
    </row>
    <row r="1660" spans="2:23" s="74" customFormat="1" ht="57">
      <c r="B1660" s="169" t="s">
        <v>1507</v>
      </c>
      <c r="C1660" s="87" t="s">
        <v>1680</v>
      </c>
      <c r="D1660" s="62" t="s">
        <v>1275</v>
      </c>
      <c r="E1660" s="85" t="s">
        <v>343</v>
      </c>
      <c r="F1660" s="62" t="s">
        <v>1359</v>
      </c>
      <c r="G1660" s="62"/>
      <c r="H1660" s="62" t="s">
        <v>1288</v>
      </c>
      <c r="I1660" s="62" t="s">
        <v>1735</v>
      </c>
      <c r="J1660" s="66">
        <v>37190</v>
      </c>
      <c r="K1660" s="67"/>
      <c r="L1660" s="68"/>
      <c r="M1660" s="69"/>
      <c r="N1660" s="70"/>
      <c r="O1660" s="71"/>
      <c r="P1660" s="72">
        <f t="shared" si="130"/>
        <v>37190</v>
      </c>
      <c r="Q1660" s="72">
        <f t="shared" si="131"/>
        <v>743.80000000000007</v>
      </c>
      <c r="R1660" s="72">
        <f t="shared" si="132"/>
        <v>40972</v>
      </c>
      <c r="S1660" s="72">
        <f t="shared" si="133"/>
        <v>819.44</v>
      </c>
      <c r="T1660" s="73">
        <v>0.18</v>
      </c>
      <c r="U1660" s="165" t="s">
        <v>288</v>
      </c>
      <c r="V1660" s="164">
        <f t="shared" si="137"/>
        <v>48346.96</v>
      </c>
    </row>
    <row r="1661" spans="2:23" s="74" customFormat="1" ht="15">
      <c r="B1661" s="169"/>
      <c r="C1661" s="62" t="s">
        <v>1278</v>
      </c>
      <c r="D1661" s="62"/>
      <c r="E1661" s="85"/>
      <c r="F1661" s="62"/>
      <c r="G1661" s="62"/>
      <c r="H1661" s="62"/>
      <c r="I1661" s="62"/>
      <c r="J1661" s="66"/>
      <c r="K1661" s="67"/>
      <c r="L1661" s="68"/>
      <c r="M1661" s="69"/>
      <c r="N1661" s="70"/>
      <c r="O1661" s="71"/>
      <c r="P1661" s="72">
        <f t="shared" si="130"/>
        <v>0</v>
      </c>
      <c r="Q1661" s="72">
        <f t="shared" si="131"/>
        <v>0</v>
      </c>
      <c r="R1661" s="72">
        <f t="shared" si="132"/>
        <v>0</v>
      </c>
      <c r="S1661" s="72">
        <f t="shared" si="133"/>
        <v>0</v>
      </c>
      <c r="T1661" s="73">
        <v>0.18</v>
      </c>
      <c r="U1661" s="164"/>
      <c r="V1661" s="164">
        <f t="shared" si="137"/>
        <v>0</v>
      </c>
      <c r="W1661" s="74">
        <v>551</v>
      </c>
    </row>
    <row r="1662" spans="2:23" s="74" customFormat="1" ht="42.75">
      <c r="B1662" s="169" t="s">
        <v>1481</v>
      </c>
      <c r="C1662" s="87" t="s">
        <v>1279</v>
      </c>
      <c r="D1662" s="62" t="s">
        <v>1280</v>
      </c>
      <c r="E1662" s="85" t="s">
        <v>1224</v>
      </c>
      <c r="F1662" s="62" t="s">
        <v>891</v>
      </c>
      <c r="G1662" s="62"/>
      <c r="H1662" s="62" t="s">
        <v>225</v>
      </c>
      <c r="I1662" s="62" t="s">
        <v>1735</v>
      </c>
      <c r="J1662" s="66">
        <v>1.45</v>
      </c>
      <c r="K1662" s="67"/>
      <c r="L1662" s="68"/>
      <c r="M1662" s="69"/>
      <c r="N1662" s="70"/>
      <c r="O1662" s="71"/>
      <c r="P1662" s="72">
        <f t="shared" si="130"/>
        <v>1.45</v>
      </c>
      <c r="Q1662" s="72">
        <f t="shared" si="131"/>
        <v>108.75</v>
      </c>
      <c r="R1662" s="72">
        <f t="shared" si="132"/>
        <v>2</v>
      </c>
      <c r="S1662" s="72">
        <f t="shared" si="133"/>
        <v>150</v>
      </c>
      <c r="T1662" s="73">
        <v>0.18</v>
      </c>
      <c r="U1662" s="165" t="s">
        <v>288</v>
      </c>
      <c r="V1662" s="164">
        <f t="shared" si="137"/>
        <v>2.36</v>
      </c>
    </row>
    <row r="1663" spans="2:23" s="74" customFormat="1" ht="28.5">
      <c r="B1663" s="169" t="s">
        <v>1494</v>
      </c>
      <c r="C1663" s="87" t="s">
        <v>1281</v>
      </c>
      <c r="D1663" s="62" t="s">
        <v>390</v>
      </c>
      <c r="E1663" s="85" t="s">
        <v>1224</v>
      </c>
      <c r="F1663" s="62" t="s">
        <v>912</v>
      </c>
      <c r="G1663" s="62"/>
      <c r="H1663" s="62">
        <v>2</v>
      </c>
      <c r="I1663" s="62" t="s">
        <v>1735</v>
      </c>
      <c r="J1663" s="66">
        <v>54.03</v>
      </c>
      <c r="K1663" s="67"/>
      <c r="L1663" s="68"/>
      <c r="M1663" s="69"/>
      <c r="N1663" s="70"/>
      <c r="O1663" s="71"/>
      <c r="P1663" s="72">
        <f t="shared" si="130"/>
        <v>54.03</v>
      </c>
      <c r="Q1663" s="72">
        <f t="shared" si="131"/>
        <v>108.06</v>
      </c>
      <c r="R1663" s="72">
        <f t="shared" si="132"/>
        <v>60</v>
      </c>
      <c r="S1663" s="72">
        <f t="shared" si="133"/>
        <v>120</v>
      </c>
      <c r="T1663" s="73">
        <v>0.18</v>
      </c>
      <c r="U1663" s="165" t="s">
        <v>288</v>
      </c>
      <c r="V1663" s="164">
        <f t="shared" si="137"/>
        <v>70.8</v>
      </c>
    </row>
    <row r="1664" spans="2:23" s="74" customFormat="1" ht="28.5">
      <c r="B1664" s="169" t="s">
        <v>1507</v>
      </c>
      <c r="C1664" s="87" t="s">
        <v>1681</v>
      </c>
      <c r="D1664" s="62" t="s">
        <v>1283</v>
      </c>
      <c r="E1664" s="62" t="s">
        <v>1284</v>
      </c>
      <c r="F1664" s="62" t="s">
        <v>891</v>
      </c>
      <c r="G1664" s="62"/>
      <c r="H1664" s="62" t="s">
        <v>1901</v>
      </c>
      <c r="I1664" s="62" t="s">
        <v>1735</v>
      </c>
      <c r="J1664" s="66">
        <v>6.19</v>
      </c>
      <c r="K1664" s="67"/>
      <c r="L1664" s="68"/>
      <c r="M1664" s="69"/>
      <c r="N1664" s="70"/>
      <c r="O1664" s="71"/>
      <c r="P1664" s="72">
        <f t="shared" si="130"/>
        <v>6.19</v>
      </c>
      <c r="Q1664" s="72">
        <f t="shared" si="131"/>
        <v>12.38</v>
      </c>
      <c r="R1664" s="72">
        <f t="shared" si="132"/>
        <v>7</v>
      </c>
      <c r="S1664" s="72">
        <f t="shared" si="133"/>
        <v>14</v>
      </c>
      <c r="T1664" s="73">
        <v>0.18</v>
      </c>
      <c r="U1664" s="165" t="s">
        <v>288</v>
      </c>
      <c r="V1664" s="164">
        <f t="shared" si="137"/>
        <v>8.26</v>
      </c>
    </row>
    <row r="1665" spans="2:23" s="74" customFormat="1" ht="28.5">
      <c r="B1665" s="169"/>
      <c r="C1665" s="62" t="s">
        <v>1446</v>
      </c>
      <c r="D1665" s="62"/>
      <c r="E1665" s="62"/>
      <c r="F1665" s="62"/>
      <c r="G1665" s="62"/>
      <c r="H1665" s="62"/>
      <c r="I1665" s="62"/>
      <c r="J1665" s="66"/>
      <c r="K1665" s="67"/>
      <c r="L1665" s="68"/>
      <c r="M1665" s="69"/>
      <c r="N1665" s="70"/>
      <c r="O1665" s="71"/>
      <c r="P1665" s="72">
        <f t="shared" si="130"/>
        <v>0</v>
      </c>
      <c r="Q1665" s="72">
        <f t="shared" si="131"/>
        <v>0</v>
      </c>
      <c r="R1665" s="72">
        <f t="shared" si="132"/>
        <v>0</v>
      </c>
      <c r="S1665" s="72">
        <f t="shared" si="133"/>
        <v>0</v>
      </c>
      <c r="T1665" s="73">
        <v>0.18</v>
      </c>
      <c r="U1665" s="164"/>
      <c r="V1665" s="164">
        <f t="shared" si="137"/>
        <v>0</v>
      </c>
    </row>
    <row r="1666" spans="2:23" s="74" customFormat="1" ht="15">
      <c r="B1666" s="169"/>
      <c r="C1666" s="62" t="s">
        <v>1699</v>
      </c>
      <c r="D1666" s="62"/>
      <c r="E1666" s="85"/>
      <c r="F1666" s="62"/>
      <c r="G1666" s="62"/>
      <c r="H1666" s="62"/>
      <c r="I1666" s="62"/>
      <c r="J1666" s="66"/>
      <c r="K1666" s="67"/>
      <c r="L1666" s="68"/>
      <c r="M1666" s="69"/>
      <c r="N1666" s="70"/>
      <c r="O1666" s="71"/>
      <c r="P1666" s="72">
        <f t="shared" si="130"/>
        <v>0</v>
      </c>
      <c r="Q1666" s="72">
        <f t="shared" si="131"/>
        <v>0</v>
      </c>
      <c r="R1666" s="72">
        <f t="shared" si="132"/>
        <v>0</v>
      </c>
      <c r="S1666" s="72">
        <f t="shared" si="133"/>
        <v>0</v>
      </c>
      <c r="T1666" s="73">
        <v>0.18</v>
      </c>
      <c r="U1666" s="164"/>
      <c r="V1666" s="164">
        <f t="shared" si="137"/>
        <v>0</v>
      </c>
    </row>
    <row r="1667" spans="2:23" s="74" customFormat="1" ht="15">
      <c r="B1667" s="169"/>
      <c r="C1667" s="62" t="s">
        <v>566</v>
      </c>
      <c r="D1667" s="62"/>
      <c r="E1667" s="85"/>
      <c r="F1667" s="62"/>
      <c r="G1667" s="62"/>
      <c r="H1667" s="62"/>
      <c r="I1667" s="62"/>
      <c r="J1667" s="66"/>
      <c r="K1667" s="67"/>
      <c r="L1667" s="68"/>
      <c r="M1667" s="69"/>
      <c r="N1667" s="70"/>
      <c r="O1667" s="71"/>
      <c r="P1667" s="72">
        <f t="shared" si="130"/>
        <v>0</v>
      </c>
      <c r="Q1667" s="72">
        <f t="shared" si="131"/>
        <v>0</v>
      </c>
      <c r="R1667" s="72">
        <f t="shared" si="132"/>
        <v>0</v>
      </c>
      <c r="S1667" s="72">
        <f t="shared" si="133"/>
        <v>0</v>
      </c>
      <c r="T1667" s="73">
        <v>0.18</v>
      </c>
      <c r="U1667" s="165"/>
      <c r="V1667" s="164">
        <f t="shared" si="137"/>
        <v>0</v>
      </c>
    </row>
    <row r="1668" spans="2:23" s="74" customFormat="1" ht="15">
      <c r="B1668" s="169" t="s">
        <v>1481</v>
      </c>
      <c r="C1668" s="62" t="s">
        <v>567</v>
      </c>
      <c r="D1668" s="62"/>
      <c r="E1668" s="85"/>
      <c r="F1668" s="62" t="s">
        <v>891</v>
      </c>
      <c r="G1668" s="62"/>
      <c r="H1668" s="62" t="s">
        <v>1901</v>
      </c>
      <c r="I1668" s="62"/>
      <c r="J1668" s="66"/>
      <c r="K1668" s="67"/>
      <c r="L1668" s="68"/>
      <c r="M1668" s="69"/>
      <c r="N1668" s="70"/>
      <c r="O1668" s="71"/>
      <c r="P1668" s="72">
        <f t="shared" si="130"/>
        <v>0</v>
      </c>
      <c r="Q1668" s="72">
        <f t="shared" si="131"/>
        <v>0</v>
      </c>
      <c r="R1668" s="72">
        <f t="shared" si="132"/>
        <v>0</v>
      </c>
      <c r="S1668" s="72">
        <f t="shared" si="133"/>
        <v>0</v>
      </c>
      <c r="T1668" s="73">
        <v>0.18</v>
      </c>
      <c r="U1668" s="164"/>
      <c r="V1668" s="164">
        <f t="shared" si="137"/>
        <v>0</v>
      </c>
    </row>
    <row r="1669" spans="2:23" s="74" customFormat="1" ht="28.5">
      <c r="B1669" s="169" t="s">
        <v>1491</v>
      </c>
      <c r="C1669" s="87" t="s">
        <v>569</v>
      </c>
      <c r="D1669" s="62" t="s">
        <v>570</v>
      </c>
      <c r="E1669" s="85" t="s">
        <v>297</v>
      </c>
      <c r="F1669" s="62" t="s">
        <v>891</v>
      </c>
      <c r="G1669" s="62"/>
      <c r="H1669" s="62">
        <v>2</v>
      </c>
      <c r="I1669" s="62" t="s">
        <v>1735</v>
      </c>
      <c r="J1669" s="66">
        <v>32.19</v>
      </c>
      <c r="K1669" s="67"/>
      <c r="L1669" s="68"/>
      <c r="M1669" s="69"/>
      <c r="N1669" s="70"/>
      <c r="O1669" s="71"/>
      <c r="P1669" s="72">
        <f t="shared" ref="P1669:P1732" si="138">J1669+K1669*$K$2+L1669*$L$2</f>
        <v>32.19</v>
      </c>
      <c r="Q1669" s="72">
        <f t="shared" ref="Q1669:Q1732" si="139">P1669*H1669</f>
        <v>64.38</v>
      </c>
      <c r="R1669" s="72">
        <f t="shared" ref="R1669:R1732" si="140">IF((M1669+N1669+O1669)=0,ROUND((J1669+K1669*$K$2+L1669*$L$2)*$M$2/(1+T1669),0),ROUNDUP((M1669+N1669*$K$2+O1669*$L$2)/(1+T1669),0))</f>
        <v>35</v>
      </c>
      <c r="S1669" s="72">
        <f t="shared" ref="S1669:S1732" si="141">R1669*H1669</f>
        <v>70</v>
      </c>
      <c r="T1669" s="73">
        <v>0.18</v>
      </c>
      <c r="U1669" s="165" t="s">
        <v>288</v>
      </c>
      <c r="V1669" s="164">
        <f t="shared" si="137"/>
        <v>41.3</v>
      </c>
    </row>
    <row r="1670" spans="2:23" s="74" customFormat="1" ht="42.75">
      <c r="B1670" s="169" t="s">
        <v>1492</v>
      </c>
      <c r="C1670" s="87" t="s">
        <v>1493</v>
      </c>
      <c r="D1670" s="62" t="s">
        <v>1223</v>
      </c>
      <c r="E1670" s="85" t="s">
        <v>1224</v>
      </c>
      <c r="F1670" s="62" t="s">
        <v>891</v>
      </c>
      <c r="G1670" s="62"/>
      <c r="H1670" s="62">
        <v>6</v>
      </c>
      <c r="I1670" s="62" t="s">
        <v>1735</v>
      </c>
      <c r="J1670" s="66">
        <v>10.42</v>
      </c>
      <c r="K1670" s="67"/>
      <c r="L1670" s="68"/>
      <c r="M1670" s="69"/>
      <c r="N1670" s="70"/>
      <c r="O1670" s="71"/>
      <c r="P1670" s="72">
        <f t="shared" si="138"/>
        <v>10.42</v>
      </c>
      <c r="Q1670" s="72">
        <f t="shared" si="139"/>
        <v>62.519999999999996</v>
      </c>
      <c r="R1670" s="72">
        <f t="shared" si="140"/>
        <v>11</v>
      </c>
      <c r="S1670" s="72">
        <f t="shared" si="141"/>
        <v>66</v>
      </c>
      <c r="T1670" s="73">
        <v>0.18</v>
      </c>
      <c r="U1670" s="165" t="s">
        <v>288</v>
      </c>
      <c r="V1670" s="164">
        <f t="shared" si="137"/>
        <v>12.979999999999999</v>
      </c>
    </row>
    <row r="1671" spans="2:23" s="74" customFormat="1" ht="15">
      <c r="B1671" s="169" t="s">
        <v>1494</v>
      </c>
      <c r="C1671" s="62" t="s">
        <v>1226</v>
      </c>
      <c r="D1671" s="62"/>
      <c r="E1671" s="85"/>
      <c r="F1671" s="62" t="s">
        <v>916</v>
      </c>
      <c r="G1671" s="62"/>
      <c r="H1671" s="62" t="s">
        <v>1854</v>
      </c>
      <c r="I1671" s="62"/>
      <c r="J1671" s="66"/>
      <c r="K1671" s="67"/>
      <c r="L1671" s="68"/>
      <c r="M1671" s="69"/>
      <c r="N1671" s="70"/>
      <c r="O1671" s="71"/>
      <c r="P1671" s="72">
        <f t="shared" si="138"/>
        <v>0</v>
      </c>
      <c r="Q1671" s="72">
        <f t="shared" si="139"/>
        <v>0</v>
      </c>
      <c r="R1671" s="72">
        <f t="shared" si="140"/>
        <v>0</v>
      </c>
      <c r="S1671" s="72">
        <f t="shared" si="141"/>
        <v>0</v>
      </c>
      <c r="T1671" s="73">
        <v>0.18</v>
      </c>
      <c r="U1671" s="164"/>
      <c r="V1671" s="164">
        <f t="shared" si="137"/>
        <v>0</v>
      </c>
    </row>
    <row r="1672" spans="2:23" s="74" customFormat="1" ht="60">
      <c r="B1672" s="169" t="s">
        <v>1495</v>
      </c>
      <c r="C1672" s="86" t="s">
        <v>1228</v>
      </c>
      <c r="D1672" s="85" t="s">
        <v>1229</v>
      </c>
      <c r="E1672" s="85" t="s">
        <v>1224</v>
      </c>
      <c r="F1672" s="62" t="s">
        <v>891</v>
      </c>
      <c r="G1672" s="62"/>
      <c r="H1672" s="62">
        <v>3</v>
      </c>
      <c r="I1672" s="62" t="s">
        <v>1735</v>
      </c>
      <c r="J1672" s="66">
        <v>189.69</v>
      </c>
      <c r="K1672" s="67"/>
      <c r="L1672" s="68"/>
      <c r="M1672" s="69"/>
      <c r="N1672" s="70"/>
      <c r="O1672" s="71"/>
      <c r="P1672" s="72">
        <f t="shared" si="138"/>
        <v>189.69</v>
      </c>
      <c r="Q1672" s="72">
        <f t="shared" si="139"/>
        <v>569.06999999999994</v>
      </c>
      <c r="R1672" s="72">
        <f t="shared" si="140"/>
        <v>209</v>
      </c>
      <c r="S1672" s="72">
        <f t="shared" si="141"/>
        <v>627</v>
      </c>
      <c r="T1672" s="73">
        <v>0.18</v>
      </c>
      <c r="U1672" s="165" t="s">
        <v>289</v>
      </c>
      <c r="V1672" s="164">
        <f t="shared" si="137"/>
        <v>246.61999999999998</v>
      </c>
    </row>
    <row r="1673" spans="2:23" s="74" customFormat="1" ht="60">
      <c r="B1673" s="169" t="s">
        <v>1496</v>
      </c>
      <c r="C1673" s="86" t="s">
        <v>1231</v>
      </c>
      <c r="D1673" s="85" t="s">
        <v>1232</v>
      </c>
      <c r="E1673" s="85" t="s">
        <v>1122</v>
      </c>
      <c r="F1673" s="62" t="s">
        <v>891</v>
      </c>
      <c r="G1673" s="62"/>
      <c r="H1673" s="62">
        <v>3</v>
      </c>
      <c r="I1673" s="62" t="s">
        <v>1744</v>
      </c>
      <c r="J1673" s="66">
        <v>4070</v>
      </c>
      <c r="K1673" s="67"/>
      <c r="L1673" s="68"/>
      <c r="M1673" s="69">
        <v>5500</v>
      </c>
      <c r="N1673" s="70"/>
      <c r="O1673" s="71"/>
      <c r="P1673" s="72">
        <f t="shared" si="138"/>
        <v>4070</v>
      </c>
      <c r="Q1673" s="72">
        <f t="shared" si="139"/>
        <v>12210</v>
      </c>
      <c r="R1673" s="72">
        <f t="shared" si="140"/>
        <v>4662</v>
      </c>
      <c r="S1673" s="72">
        <f t="shared" si="141"/>
        <v>13986</v>
      </c>
      <c r="T1673" s="73">
        <v>0.18</v>
      </c>
      <c r="U1673" s="164" t="s">
        <v>287</v>
      </c>
      <c r="V1673" s="164">
        <f t="shared" si="137"/>
        <v>5501.16</v>
      </c>
    </row>
    <row r="1674" spans="2:23" s="74" customFormat="1" ht="42.75">
      <c r="B1674" s="169" t="s">
        <v>1497</v>
      </c>
      <c r="C1674" s="87" t="s">
        <v>1498</v>
      </c>
      <c r="D1674" s="62" t="s">
        <v>1236</v>
      </c>
      <c r="E1674" s="85" t="s">
        <v>1237</v>
      </c>
      <c r="F1674" s="62" t="s">
        <v>891</v>
      </c>
      <c r="G1674" s="62"/>
      <c r="H1674" s="62">
        <v>15</v>
      </c>
      <c r="I1674" s="62" t="s">
        <v>1735</v>
      </c>
      <c r="J1674" s="66">
        <v>29.99</v>
      </c>
      <c r="K1674" s="67"/>
      <c r="L1674" s="68"/>
      <c r="M1674" s="69"/>
      <c r="N1674" s="70"/>
      <c r="O1674" s="71">
        <v>0.56000000000000005</v>
      </c>
      <c r="P1674" s="72">
        <f t="shared" si="138"/>
        <v>29.99</v>
      </c>
      <c r="Q1674" s="72">
        <f t="shared" si="139"/>
        <v>449.84999999999997</v>
      </c>
      <c r="R1674" s="72">
        <f t="shared" si="140"/>
        <v>38</v>
      </c>
      <c r="S1674" s="72">
        <f t="shared" si="141"/>
        <v>570</v>
      </c>
      <c r="T1674" s="73">
        <v>0.18</v>
      </c>
      <c r="U1674" s="165" t="s">
        <v>288</v>
      </c>
      <c r="V1674" s="164">
        <f t="shared" si="137"/>
        <v>44.839999999999996</v>
      </c>
    </row>
    <row r="1675" spans="2:23" s="74" customFormat="1" ht="42.75">
      <c r="B1675" s="169" t="s">
        <v>1499</v>
      </c>
      <c r="C1675" s="87" t="s">
        <v>1500</v>
      </c>
      <c r="D1675" s="62" t="s">
        <v>804</v>
      </c>
      <c r="E1675" s="62" t="s">
        <v>1237</v>
      </c>
      <c r="F1675" s="62" t="s">
        <v>891</v>
      </c>
      <c r="G1675" s="62"/>
      <c r="H1675" s="62">
        <v>15</v>
      </c>
      <c r="I1675" s="62" t="s">
        <v>1735</v>
      </c>
      <c r="J1675" s="66">
        <v>29.99</v>
      </c>
      <c r="K1675" s="67"/>
      <c r="L1675" s="68"/>
      <c r="M1675" s="69"/>
      <c r="N1675" s="70"/>
      <c r="O1675" s="71">
        <v>0.56000000000000005</v>
      </c>
      <c r="P1675" s="72">
        <f t="shared" si="138"/>
        <v>29.99</v>
      </c>
      <c r="Q1675" s="72">
        <f t="shared" si="139"/>
        <v>449.84999999999997</v>
      </c>
      <c r="R1675" s="72">
        <f t="shared" si="140"/>
        <v>38</v>
      </c>
      <c r="S1675" s="72">
        <f t="shared" si="141"/>
        <v>570</v>
      </c>
      <c r="T1675" s="73">
        <v>0.18</v>
      </c>
      <c r="U1675" s="165" t="s">
        <v>288</v>
      </c>
      <c r="V1675" s="164">
        <f t="shared" si="137"/>
        <v>44.839999999999996</v>
      </c>
    </row>
    <row r="1676" spans="2:23" s="74" customFormat="1" ht="42.75">
      <c r="B1676" s="169" t="s">
        <v>1501</v>
      </c>
      <c r="C1676" s="87" t="s">
        <v>1502</v>
      </c>
      <c r="D1676" s="62" t="s">
        <v>1244</v>
      </c>
      <c r="E1676" s="85" t="s">
        <v>1237</v>
      </c>
      <c r="F1676" s="62" t="s">
        <v>891</v>
      </c>
      <c r="G1676" s="62"/>
      <c r="H1676" s="62">
        <v>15</v>
      </c>
      <c r="I1676" s="62" t="s">
        <v>1735</v>
      </c>
      <c r="J1676" s="66">
        <v>110.17</v>
      </c>
      <c r="K1676" s="67"/>
      <c r="L1676" s="68"/>
      <c r="M1676" s="69"/>
      <c r="N1676" s="70"/>
      <c r="O1676" s="71">
        <v>1.87</v>
      </c>
      <c r="P1676" s="72">
        <f t="shared" si="138"/>
        <v>110.17</v>
      </c>
      <c r="Q1676" s="72">
        <f t="shared" si="139"/>
        <v>1652.55</v>
      </c>
      <c r="R1676" s="72">
        <f t="shared" si="140"/>
        <v>124</v>
      </c>
      <c r="S1676" s="72">
        <f t="shared" si="141"/>
        <v>1860</v>
      </c>
      <c r="T1676" s="73">
        <v>0.18</v>
      </c>
      <c r="U1676" s="165" t="s">
        <v>288</v>
      </c>
      <c r="V1676" s="164">
        <f t="shared" si="137"/>
        <v>146.32</v>
      </c>
      <c r="W1676" s="74">
        <v>551</v>
      </c>
    </row>
    <row r="1677" spans="2:23" s="74" customFormat="1" ht="30">
      <c r="B1677" s="169" t="s">
        <v>1503</v>
      </c>
      <c r="C1677" s="87" t="s">
        <v>1246</v>
      </c>
      <c r="D1677" s="62" t="s">
        <v>1247</v>
      </c>
      <c r="E1677" s="85" t="s">
        <v>1237</v>
      </c>
      <c r="F1677" s="62" t="s">
        <v>891</v>
      </c>
      <c r="G1677" s="62"/>
      <c r="H1677" s="62">
        <v>3</v>
      </c>
      <c r="I1677" s="62" t="s">
        <v>1735</v>
      </c>
      <c r="J1677" s="66">
        <v>22.39</v>
      </c>
      <c r="K1677" s="67"/>
      <c r="L1677" s="68"/>
      <c r="M1677" s="69"/>
      <c r="N1677" s="70"/>
      <c r="O1677" s="71">
        <v>0.38</v>
      </c>
      <c r="P1677" s="72">
        <f t="shared" si="138"/>
        <v>22.39</v>
      </c>
      <c r="Q1677" s="72">
        <f t="shared" si="139"/>
        <v>67.17</v>
      </c>
      <c r="R1677" s="72">
        <f t="shared" si="140"/>
        <v>26</v>
      </c>
      <c r="S1677" s="72">
        <f t="shared" si="141"/>
        <v>78</v>
      </c>
      <c r="T1677" s="73">
        <v>0.18</v>
      </c>
      <c r="U1677" s="165" t="s">
        <v>288</v>
      </c>
      <c r="V1677" s="164">
        <f t="shared" si="137"/>
        <v>30.68</v>
      </c>
    </row>
    <row r="1678" spans="2:23" s="74" customFormat="1" ht="30">
      <c r="B1678" s="169" t="s">
        <v>1504</v>
      </c>
      <c r="C1678" s="87" t="s">
        <v>1250</v>
      </c>
      <c r="D1678" s="62" t="s">
        <v>1251</v>
      </c>
      <c r="E1678" s="85" t="s">
        <v>1237</v>
      </c>
      <c r="F1678" s="62" t="s">
        <v>891</v>
      </c>
      <c r="G1678" s="62"/>
      <c r="H1678" s="62">
        <v>3</v>
      </c>
      <c r="I1678" s="62" t="s">
        <v>1735</v>
      </c>
      <c r="J1678" s="66">
        <v>30.05</v>
      </c>
      <c r="K1678" s="67"/>
      <c r="L1678" s="68"/>
      <c r="M1678" s="69"/>
      <c r="N1678" s="70"/>
      <c r="O1678" s="71">
        <v>0.51</v>
      </c>
      <c r="P1678" s="72">
        <f t="shared" si="138"/>
        <v>30.05</v>
      </c>
      <c r="Q1678" s="72">
        <f t="shared" si="139"/>
        <v>90.15</v>
      </c>
      <c r="R1678" s="72">
        <f t="shared" si="140"/>
        <v>34</v>
      </c>
      <c r="S1678" s="72">
        <f t="shared" si="141"/>
        <v>102</v>
      </c>
      <c r="T1678" s="73">
        <v>0.18</v>
      </c>
      <c r="U1678" s="165" t="s">
        <v>288</v>
      </c>
      <c r="V1678" s="164">
        <f t="shared" si="137"/>
        <v>40.119999999999997</v>
      </c>
    </row>
    <row r="1679" spans="2:23" s="74" customFormat="1" ht="28.5">
      <c r="B1679" s="169" t="s">
        <v>1505</v>
      </c>
      <c r="C1679" s="87" t="s">
        <v>1253</v>
      </c>
      <c r="D1679" s="62" t="s">
        <v>1254</v>
      </c>
      <c r="E1679" s="62" t="s">
        <v>1237</v>
      </c>
      <c r="F1679" s="62" t="s">
        <v>891</v>
      </c>
      <c r="G1679" s="62"/>
      <c r="H1679" s="62">
        <v>9</v>
      </c>
      <c r="I1679" s="62" t="s">
        <v>1735</v>
      </c>
      <c r="J1679" s="66">
        <v>61.27</v>
      </c>
      <c r="K1679" s="67"/>
      <c r="L1679" s="68"/>
      <c r="M1679" s="69"/>
      <c r="N1679" s="70"/>
      <c r="O1679" s="71">
        <v>1.04</v>
      </c>
      <c r="P1679" s="72">
        <f t="shared" si="138"/>
        <v>61.27</v>
      </c>
      <c r="Q1679" s="72">
        <f t="shared" si="139"/>
        <v>551.43000000000006</v>
      </c>
      <c r="R1679" s="72">
        <f t="shared" si="140"/>
        <v>69</v>
      </c>
      <c r="S1679" s="72">
        <f t="shared" si="141"/>
        <v>621</v>
      </c>
      <c r="T1679" s="73">
        <v>0.18</v>
      </c>
      <c r="U1679" s="165" t="s">
        <v>288</v>
      </c>
      <c r="V1679" s="164">
        <f t="shared" si="137"/>
        <v>81.42</v>
      </c>
    </row>
    <row r="1680" spans="2:23" s="74" customFormat="1" ht="28.5">
      <c r="B1680" s="169" t="s">
        <v>1506</v>
      </c>
      <c r="C1680" s="87" t="s">
        <v>1256</v>
      </c>
      <c r="D1680" s="62" t="s">
        <v>1257</v>
      </c>
      <c r="E1680" s="62" t="s">
        <v>1237</v>
      </c>
      <c r="F1680" s="62" t="s">
        <v>891</v>
      </c>
      <c r="G1680" s="62"/>
      <c r="H1680" s="62">
        <v>6</v>
      </c>
      <c r="I1680" s="62" t="s">
        <v>1735</v>
      </c>
      <c r="J1680" s="66">
        <v>95.4</v>
      </c>
      <c r="K1680" s="67"/>
      <c r="L1680" s="68"/>
      <c r="M1680" s="69"/>
      <c r="N1680" s="70"/>
      <c r="O1680" s="71">
        <v>1.37</v>
      </c>
      <c r="P1680" s="72">
        <f t="shared" si="138"/>
        <v>95.4</v>
      </c>
      <c r="Q1680" s="72">
        <f t="shared" si="139"/>
        <v>572.40000000000009</v>
      </c>
      <c r="R1680" s="72">
        <f t="shared" si="140"/>
        <v>91</v>
      </c>
      <c r="S1680" s="72">
        <f t="shared" si="141"/>
        <v>546</v>
      </c>
      <c r="T1680" s="73">
        <v>0.18</v>
      </c>
      <c r="U1680" s="165" t="s">
        <v>288</v>
      </c>
      <c r="V1680" s="164">
        <f t="shared" si="137"/>
        <v>107.38</v>
      </c>
    </row>
    <row r="1681" spans="2:23" s="74" customFormat="1" ht="30">
      <c r="B1681" s="168" t="s">
        <v>1507</v>
      </c>
      <c r="C1681" s="86" t="s">
        <v>1259</v>
      </c>
      <c r="D1681" s="62" t="s">
        <v>1260</v>
      </c>
      <c r="E1681" s="85" t="s">
        <v>1261</v>
      </c>
      <c r="F1681" s="85" t="s">
        <v>891</v>
      </c>
      <c r="G1681" s="85"/>
      <c r="H1681" s="85" t="s">
        <v>1862</v>
      </c>
      <c r="I1681" s="62" t="s">
        <v>907</v>
      </c>
      <c r="J1681" s="66">
        <f>M1681*0.743</f>
        <v>1742.6099099999999</v>
      </c>
      <c r="K1681" s="67"/>
      <c r="L1681" s="68"/>
      <c r="M1681" s="69">
        <v>2345.37</v>
      </c>
      <c r="N1681" s="70"/>
      <c r="O1681" s="71"/>
      <c r="P1681" s="72">
        <f t="shared" si="138"/>
        <v>1742.6099099999999</v>
      </c>
      <c r="Q1681" s="72">
        <f t="shared" si="139"/>
        <v>1742.6099099999999</v>
      </c>
      <c r="R1681" s="72">
        <f t="shared" si="140"/>
        <v>1988</v>
      </c>
      <c r="S1681" s="72">
        <f t="shared" si="141"/>
        <v>1988</v>
      </c>
      <c r="T1681" s="73">
        <v>0.18</v>
      </c>
      <c r="U1681" s="165" t="s">
        <v>289</v>
      </c>
      <c r="V1681" s="164">
        <f t="shared" si="137"/>
        <v>2345.8399999999997</v>
      </c>
    </row>
    <row r="1682" spans="2:23" s="74" customFormat="1" ht="15">
      <c r="B1682" s="169"/>
      <c r="C1682" s="62" t="s">
        <v>1868</v>
      </c>
      <c r="D1682" s="62"/>
      <c r="E1682" s="85"/>
      <c r="F1682" s="62"/>
      <c r="G1682" s="62"/>
      <c r="H1682" s="62"/>
      <c r="I1682" s="62"/>
      <c r="J1682" s="66"/>
      <c r="K1682" s="67"/>
      <c r="L1682" s="68"/>
      <c r="M1682" s="69"/>
      <c r="N1682" s="70"/>
      <c r="O1682" s="71"/>
      <c r="P1682" s="72">
        <f t="shared" si="138"/>
        <v>0</v>
      </c>
      <c r="Q1682" s="72">
        <f t="shared" si="139"/>
        <v>0</v>
      </c>
      <c r="R1682" s="72">
        <f t="shared" si="140"/>
        <v>0</v>
      </c>
      <c r="S1682" s="72">
        <f t="shared" si="141"/>
        <v>0</v>
      </c>
      <c r="T1682" s="73">
        <v>0.18</v>
      </c>
      <c r="U1682" s="164"/>
      <c r="V1682" s="164">
        <f t="shared" si="137"/>
        <v>0</v>
      </c>
    </row>
    <row r="1683" spans="2:23" s="74" customFormat="1" ht="57">
      <c r="B1683" s="169" t="s">
        <v>1481</v>
      </c>
      <c r="C1683" s="87" t="s">
        <v>1508</v>
      </c>
      <c r="D1683" s="62" t="s">
        <v>1263</v>
      </c>
      <c r="E1683" s="85" t="s">
        <v>343</v>
      </c>
      <c r="F1683" s="62" t="s">
        <v>1359</v>
      </c>
      <c r="G1683" s="62"/>
      <c r="H1683" s="62" t="s">
        <v>1287</v>
      </c>
      <c r="I1683" s="62" t="s">
        <v>1735</v>
      </c>
      <c r="J1683" s="66">
        <v>62340</v>
      </c>
      <c r="K1683" s="67"/>
      <c r="L1683" s="68"/>
      <c r="M1683" s="69"/>
      <c r="N1683" s="70"/>
      <c r="O1683" s="71"/>
      <c r="P1683" s="72">
        <f t="shared" si="138"/>
        <v>62340</v>
      </c>
      <c r="Q1683" s="72">
        <f t="shared" si="139"/>
        <v>6234</v>
      </c>
      <c r="R1683" s="72">
        <f t="shared" si="140"/>
        <v>68680</v>
      </c>
      <c r="S1683" s="72">
        <f t="shared" si="141"/>
        <v>6868</v>
      </c>
      <c r="T1683" s="73">
        <v>0.18</v>
      </c>
      <c r="U1683" s="165" t="s">
        <v>289</v>
      </c>
      <c r="V1683" s="164">
        <f t="shared" si="137"/>
        <v>81042.399999999994</v>
      </c>
    </row>
    <row r="1684" spans="2:23" s="74" customFormat="1" ht="57">
      <c r="B1684" s="169" t="s">
        <v>1494</v>
      </c>
      <c r="C1684" s="87" t="s">
        <v>1509</v>
      </c>
      <c r="D1684" s="62" t="s">
        <v>1267</v>
      </c>
      <c r="E1684" s="85" t="s">
        <v>343</v>
      </c>
      <c r="F1684" s="62" t="s">
        <v>1359</v>
      </c>
      <c r="G1684" s="62"/>
      <c r="H1684" s="62" t="s">
        <v>1268</v>
      </c>
      <c r="I1684" s="62" t="s">
        <v>1735</v>
      </c>
      <c r="J1684" s="66">
        <v>85260</v>
      </c>
      <c r="K1684" s="67"/>
      <c r="L1684" s="68"/>
      <c r="M1684" s="69"/>
      <c r="N1684" s="70"/>
      <c r="O1684" s="71"/>
      <c r="P1684" s="72">
        <f t="shared" si="138"/>
        <v>85260</v>
      </c>
      <c r="Q1684" s="72">
        <f t="shared" si="139"/>
        <v>10231.199999999999</v>
      </c>
      <c r="R1684" s="72">
        <f t="shared" si="140"/>
        <v>93931</v>
      </c>
      <c r="S1684" s="72">
        <f t="shared" si="141"/>
        <v>11271.72</v>
      </c>
      <c r="T1684" s="73">
        <v>0.18</v>
      </c>
      <c r="U1684" s="165" t="s">
        <v>289</v>
      </c>
      <c r="V1684" s="164">
        <f t="shared" si="137"/>
        <v>110838.57999999999</v>
      </c>
    </row>
    <row r="1685" spans="2:23" s="74" customFormat="1" ht="57">
      <c r="B1685" s="169" t="s">
        <v>1507</v>
      </c>
      <c r="C1685" s="87" t="s">
        <v>1511</v>
      </c>
      <c r="D1685" s="62" t="s">
        <v>1275</v>
      </c>
      <c r="E1685" s="85" t="s">
        <v>343</v>
      </c>
      <c r="F1685" s="62" t="s">
        <v>1359</v>
      </c>
      <c r="G1685" s="62"/>
      <c r="H1685" s="62" t="s">
        <v>1288</v>
      </c>
      <c r="I1685" s="62" t="s">
        <v>1735</v>
      </c>
      <c r="J1685" s="66">
        <v>37190</v>
      </c>
      <c r="K1685" s="67"/>
      <c r="L1685" s="68"/>
      <c r="M1685" s="69"/>
      <c r="N1685" s="70"/>
      <c r="O1685" s="71"/>
      <c r="P1685" s="72">
        <f t="shared" si="138"/>
        <v>37190</v>
      </c>
      <c r="Q1685" s="72">
        <f t="shared" si="139"/>
        <v>743.80000000000007</v>
      </c>
      <c r="R1685" s="72">
        <f t="shared" si="140"/>
        <v>40972</v>
      </c>
      <c r="S1685" s="72">
        <f t="shared" si="141"/>
        <v>819.44</v>
      </c>
      <c r="T1685" s="73">
        <v>0.18</v>
      </c>
      <c r="U1685" s="165" t="s">
        <v>288</v>
      </c>
      <c r="V1685" s="164">
        <f t="shared" si="137"/>
        <v>48346.96</v>
      </c>
    </row>
    <row r="1686" spans="2:23" s="74" customFormat="1" ht="15">
      <c r="B1686" s="169"/>
      <c r="C1686" s="62" t="s">
        <v>1278</v>
      </c>
      <c r="D1686" s="62"/>
      <c r="E1686" s="85"/>
      <c r="F1686" s="62"/>
      <c r="G1686" s="62"/>
      <c r="H1686" s="62"/>
      <c r="I1686" s="62"/>
      <c r="J1686" s="66"/>
      <c r="K1686" s="67"/>
      <c r="L1686" s="68"/>
      <c r="M1686" s="69"/>
      <c r="N1686" s="70"/>
      <c r="O1686" s="71"/>
      <c r="P1686" s="72">
        <f t="shared" si="138"/>
        <v>0</v>
      </c>
      <c r="Q1686" s="72">
        <f t="shared" si="139"/>
        <v>0</v>
      </c>
      <c r="R1686" s="72">
        <f t="shared" si="140"/>
        <v>0</v>
      </c>
      <c r="S1686" s="72">
        <f t="shared" si="141"/>
        <v>0</v>
      </c>
      <c r="T1686" s="73">
        <v>0.18</v>
      </c>
      <c r="U1686" s="164"/>
      <c r="V1686" s="164">
        <f t="shared" si="137"/>
        <v>0</v>
      </c>
    </row>
    <row r="1687" spans="2:23" s="74" customFormat="1" ht="42.75">
      <c r="B1687" s="169" t="s">
        <v>1481</v>
      </c>
      <c r="C1687" s="87" t="s">
        <v>1279</v>
      </c>
      <c r="D1687" s="62" t="s">
        <v>1280</v>
      </c>
      <c r="E1687" s="85" t="s">
        <v>1224</v>
      </c>
      <c r="F1687" s="62" t="s">
        <v>891</v>
      </c>
      <c r="G1687" s="62"/>
      <c r="H1687" s="62" t="s">
        <v>1936</v>
      </c>
      <c r="I1687" s="62" t="s">
        <v>1735</v>
      </c>
      <c r="J1687" s="66">
        <v>1.45</v>
      </c>
      <c r="K1687" s="67"/>
      <c r="L1687" s="68"/>
      <c r="M1687" s="69"/>
      <c r="N1687" s="70"/>
      <c r="O1687" s="71"/>
      <c r="P1687" s="72">
        <f t="shared" si="138"/>
        <v>1.45</v>
      </c>
      <c r="Q1687" s="72">
        <f t="shared" si="139"/>
        <v>72.5</v>
      </c>
      <c r="R1687" s="72">
        <f t="shared" si="140"/>
        <v>2</v>
      </c>
      <c r="S1687" s="72">
        <f t="shared" si="141"/>
        <v>100</v>
      </c>
      <c r="T1687" s="73">
        <v>0.18</v>
      </c>
      <c r="U1687" s="165" t="s">
        <v>288</v>
      </c>
      <c r="V1687" s="164">
        <f t="shared" si="137"/>
        <v>2.36</v>
      </c>
    </row>
    <row r="1688" spans="2:23" s="74" customFormat="1" ht="28.5">
      <c r="B1688" s="169" t="s">
        <v>1494</v>
      </c>
      <c r="C1688" s="87" t="s">
        <v>1281</v>
      </c>
      <c r="D1688" s="62" t="s">
        <v>390</v>
      </c>
      <c r="E1688" s="85" t="s">
        <v>1224</v>
      </c>
      <c r="F1688" s="62" t="s">
        <v>912</v>
      </c>
      <c r="G1688" s="62"/>
      <c r="H1688" s="62">
        <v>1</v>
      </c>
      <c r="I1688" s="62" t="s">
        <v>1735</v>
      </c>
      <c r="J1688" s="66">
        <v>54.03</v>
      </c>
      <c r="K1688" s="67"/>
      <c r="L1688" s="68"/>
      <c r="M1688" s="69"/>
      <c r="N1688" s="70"/>
      <c r="O1688" s="71"/>
      <c r="P1688" s="72">
        <f t="shared" si="138"/>
        <v>54.03</v>
      </c>
      <c r="Q1688" s="72">
        <f t="shared" si="139"/>
        <v>54.03</v>
      </c>
      <c r="R1688" s="72">
        <f t="shared" si="140"/>
        <v>60</v>
      </c>
      <c r="S1688" s="72">
        <f t="shared" si="141"/>
        <v>60</v>
      </c>
      <c r="T1688" s="73">
        <v>0.18</v>
      </c>
      <c r="U1688" s="165" t="s">
        <v>288</v>
      </c>
      <c r="V1688" s="164">
        <f t="shared" si="137"/>
        <v>70.8</v>
      </c>
    </row>
    <row r="1689" spans="2:23" s="74" customFormat="1" ht="30">
      <c r="B1689" s="169" t="s">
        <v>1507</v>
      </c>
      <c r="C1689" s="87" t="s">
        <v>1512</v>
      </c>
      <c r="D1689" s="62" t="s">
        <v>1283</v>
      </c>
      <c r="E1689" s="85" t="s">
        <v>1284</v>
      </c>
      <c r="F1689" s="62" t="s">
        <v>891</v>
      </c>
      <c r="G1689" s="62"/>
      <c r="H1689" s="62" t="s">
        <v>1901</v>
      </c>
      <c r="I1689" s="62" t="s">
        <v>1735</v>
      </c>
      <c r="J1689" s="66">
        <v>6.19</v>
      </c>
      <c r="K1689" s="67"/>
      <c r="L1689" s="68"/>
      <c r="M1689" s="69"/>
      <c r="N1689" s="70"/>
      <c r="O1689" s="71"/>
      <c r="P1689" s="72">
        <f t="shared" si="138"/>
        <v>6.19</v>
      </c>
      <c r="Q1689" s="72">
        <f t="shared" si="139"/>
        <v>12.38</v>
      </c>
      <c r="R1689" s="72">
        <f t="shared" si="140"/>
        <v>7</v>
      </c>
      <c r="S1689" s="72">
        <f t="shared" si="141"/>
        <v>14</v>
      </c>
      <c r="T1689" s="73">
        <v>0.18</v>
      </c>
      <c r="U1689" s="165" t="s">
        <v>288</v>
      </c>
      <c r="V1689" s="164">
        <f t="shared" si="137"/>
        <v>8.26</v>
      </c>
    </row>
    <row r="1690" spans="2:23" s="74" customFormat="1" ht="15">
      <c r="B1690" s="169"/>
      <c r="C1690" s="85" t="s">
        <v>1700</v>
      </c>
      <c r="D1690" s="85"/>
      <c r="E1690" s="85"/>
      <c r="F1690" s="62"/>
      <c r="G1690" s="62"/>
      <c r="H1690" s="62"/>
      <c r="I1690" s="62"/>
      <c r="J1690" s="66"/>
      <c r="K1690" s="67"/>
      <c r="L1690" s="68"/>
      <c r="M1690" s="69"/>
      <c r="N1690" s="70"/>
      <c r="O1690" s="71"/>
      <c r="P1690" s="72">
        <f t="shared" si="138"/>
        <v>0</v>
      </c>
      <c r="Q1690" s="72">
        <f t="shared" si="139"/>
        <v>0</v>
      </c>
      <c r="R1690" s="72">
        <f t="shared" si="140"/>
        <v>0</v>
      </c>
      <c r="S1690" s="72">
        <f t="shared" si="141"/>
        <v>0</v>
      </c>
      <c r="T1690" s="73">
        <v>0.18</v>
      </c>
      <c r="U1690" s="164"/>
      <c r="V1690" s="164">
        <f t="shared" si="137"/>
        <v>0</v>
      </c>
    </row>
    <row r="1691" spans="2:23" s="74" customFormat="1" ht="15">
      <c r="B1691" s="169"/>
      <c r="C1691" s="85" t="s">
        <v>566</v>
      </c>
      <c r="D1691" s="85"/>
      <c r="E1691" s="85"/>
      <c r="F1691" s="62"/>
      <c r="G1691" s="62"/>
      <c r="H1691" s="62"/>
      <c r="I1691" s="62"/>
      <c r="J1691" s="66"/>
      <c r="K1691" s="67"/>
      <c r="L1691" s="68"/>
      <c r="M1691" s="69"/>
      <c r="N1691" s="70"/>
      <c r="O1691" s="71"/>
      <c r="P1691" s="72">
        <f t="shared" si="138"/>
        <v>0</v>
      </c>
      <c r="Q1691" s="72">
        <f t="shared" si="139"/>
        <v>0</v>
      </c>
      <c r="R1691" s="72">
        <f t="shared" si="140"/>
        <v>0</v>
      </c>
      <c r="S1691" s="72">
        <f t="shared" si="141"/>
        <v>0</v>
      </c>
      <c r="T1691" s="73">
        <v>0.18</v>
      </c>
      <c r="U1691" s="164"/>
      <c r="V1691" s="164">
        <f t="shared" si="137"/>
        <v>0</v>
      </c>
    </row>
    <row r="1692" spans="2:23" s="74" customFormat="1" ht="15">
      <c r="B1692" s="169" t="s">
        <v>1481</v>
      </c>
      <c r="C1692" s="62" t="s">
        <v>567</v>
      </c>
      <c r="D1692" s="62"/>
      <c r="E1692" s="85"/>
      <c r="F1692" s="62" t="s">
        <v>891</v>
      </c>
      <c r="G1692" s="62"/>
      <c r="H1692" s="62" t="s">
        <v>1901</v>
      </c>
      <c r="I1692" s="62"/>
      <c r="J1692" s="66"/>
      <c r="K1692" s="67"/>
      <c r="L1692" s="68"/>
      <c r="M1692" s="69"/>
      <c r="N1692" s="70"/>
      <c r="O1692" s="71"/>
      <c r="P1692" s="72">
        <f t="shared" si="138"/>
        <v>0</v>
      </c>
      <c r="Q1692" s="72">
        <f t="shared" si="139"/>
        <v>0</v>
      </c>
      <c r="R1692" s="72">
        <f t="shared" si="140"/>
        <v>0</v>
      </c>
      <c r="S1692" s="72">
        <f t="shared" si="141"/>
        <v>0</v>
      </c>
      <c r="T1692" s="73">
        <v>0.18</v>
      </c>
      <c r="U1692" s="164"/>
      <c r="V1692" s="164">
        <f t="shared" si="137"/>
        <v>0</v>
      </c>
    </row>
    <row r="1693" spans="2:23" s="74" customFormat="1" ht="28.5">
      <c r="B1693" s="169" t="s">
        <v>1491</v>
      </c>
      <c r="C1693" s="87" t="s">
        <v>569</v>
      </c>
      <c r="D1693" s="62" t="s">
        <v>570</v>
      </c>
      <c r="E1693" s="62" t="s">
        <v>297</v>
      </c>
      <c r="F1693" s="62" t="s">
        <v>891</v>
      </c>
      <c r="G1693" s="62"/>
      <c r="H1693" s="62">
        <v>2</v>
      </c>
      <c r="I1693" s="62" t="s">
        <v>1735</v>
      </c>
      <c r="J1693" s="66">
        <v>32.19</v>
      </c>
      <c r="K1693" s="67"/>
      <c r="L1693" s="68"/>
      <c r="M1693" s="69"/>
      <c r="N1693" s="70"/>
      <c r="O1693" s="71"/>
      <c r="P1693" s="72">
        <f t="shared" si="138"/>
        <v>32.19</v>
      </c>
      <c r="Q1693" s="72">
        <f t="shared" si="139"/>
        <v>64.38</v>
      </c>
      <c r="R1693" s="72">
        <f t="shared" si="140"/>
        <v>35</v>
      </c>
      <c r="S1693" s="72">
        <f t="shared" si="141"/>
        <v>70</v>
      </c>
      <c r="T1693" s="73">
        <v>0.18</v>
      </c>
      <c r="U1693" s="165" t="s">
        <v>288</v>
      </c>
      <c r="V1693" s="164">
        <f t="shared" si="137"/>
        <v>41.3</v>
      </c>
    </row>
    <row r="1694" spans="2:23" s="74" customFormat="1" ht="42.75">
      <c r="B1694" s="169" t="s">
        <v>1492</v>
      </c>
      <c r="C1694" s="87" t="s">
        <v>1493</v>
      </c>
      <c r="D1694" s="62" t="s">
        <v>1223</v>
      </c>
      <c r="E1694" s="85" t="s">
        <v>1224</v>
      </c>
      <c r="F1694" s="62" t="s">
        <v>891</v>
      </c>
      <c r="G1694" s="62"/>
      <c r="H1694" s="62">
        <v>6</v>
      </c>
      <c r="I1694" s="62" t="s">
        <v>1735</v>
      </c>
      <c r="J1694" s="66">
        <v>10.42</v>
      </c>
      <c r="K1694" s="67"/>
      <c r="L1694" s="68"/>
      <c r="M1694" s="69"/>
      <c r="N1694" s="70"/>
      <c r="O1694" s="71"/>
      <c r="P1694" s="72">
        <f t="shared" si="138"/>
        <v>10.42</v>
      </c>
      <c r="Q1694" s="72">
        <f t="shared" si="139"/>
        <v>62.519999999999996</v>
      </c>
      <c r="R1694" s="72">
        <f t="shared" si="140"/>
        <v>11</v>
      </c>
      <c r="S1694" s="72">
        <f t="shared" si="141"/>
        <v>66</v>
      </c>
      <c r="T1694" s="73">
        <v>0.18</v>
      </c>
      <c r="U1694" s="165" t="s">
        <v>288</v>
      </c>
      <c r="V1694" s="164">
        <f t="shared" si="137"/>
        <v>12.979999999999999</v>
      </c>
      <c r="W1694" s="74">
        <v>551</v>
      </c>
    </row>
    <row r="1695" spans="2:23" s="74" customFormat="1" ht="15">
      <c r="B1695" s="169" t="s">
        <v>1494</v>
      </c>
      <c r="C1695" s="62" t="s">
        <v>1226</v>
      </c>
      <c r="D1695" s="62"/>
      <c r="E1695" s="85"/>
      <c r="F1695" s="62" t="s">
        <v>916</v>
      </c>
      <c r="G1695" s="62"/>
      <c r="H1695" s="62" t="s">
        <v>1854</v>
      </c>
      <c r="I1695" s="62"/>
      <c r="J1695" s="66"/>
      <c r="K1695" s="67"/>
      <c r="L1695" s="68"/>
      <c r="M1695" s="69"/>
      <c r="N1695" s="70"/>
      <c r="O1695" s="71"/>
      <c r="P1695" s="72">
        <f t="shared" si="138"/>
        <v>0</v>
      </c>
      <c r="Q1695" s="72">
        <f t="shared" si="139"/>
        <v>0</v>
      </c>
      <c r="R1695" s="72">
        <f t="shared" si="140"/>
        <v>0</v>
      </c>
      <c r="S1695" s="72">
        <f t="shared" si="141"/>
        <v>0</v>
      </c>
      <c r="T1695" s="73">
        <v>0.18</v>
      </c>
      <c r="U1695" s="164"/>
      <c r="V1695" s="164">
        <f t="shared" si="137"/>
        <v>0</v>
      </c>
    </row>
    <row r="1696" spans="2:23" s="74" customFormat="1" ht="57">
      <c r="B1696" s="169" t="s">
        <v>1495</v>
      </c>
      <c r="C1696" s="87" t="s">
        <v>1228</v>
      </c>
      <c r="D1696" s="62" t="s">
        <v>1229</v>
      </c>
      <c r="E1696" s="85" t="s">
        <v>1224</v>
      </c>
      <c r="F1696" s="62" t="s">
        <v>891</v>
      </c>
      <c r="G1696" s="62"/>
      <c r="H1696" s="62">
        <v>3</v>
      </c>
      <c r="I1696" s="62" t="s">
        <v>1735</v>
      </c>
      <c r="J1696" s="66">
        <v>189.69</v>
      </c>
      <c r="K1696" s="67"/>
      <c r="L1696" s="68"/>
      <c r="M1696" s="69"/>
      <c r="N1696" s="70"/>
      <c r="O1696" s="71"/>
      <c r="P1696" s="72">
        <f t="shared" si="138"/>
        <v>189.69</v>
      </c>
      <c r="Q1696" s="72">
        <f t="shared" si="139"/>
        <v>569.06999999999994</v>
      </c>
      <c r="R1696" s="72">
        <f t="shared" si="140"/>
        <v>209</v>
      </c>
      <c r="S1696" s="72">
        <f t="shared" si="141"/>
        <v>627</v>
      </c>
      <c r="T1696" s="73">
        <v>0.18</v>
      </c>
      <c r="U1696" s="165" t="s">
        <v>289</v>
      </c>
      <c r="V1696" s="164">
        <f t="shared" si="137"/>
        <v>246.61999999999998</v>
      </c>
    </row>
    <row r="1697" spans="2:23" s="74" customFormat="1" ht="57">
      <c r="B1697" s="169" t="s">
        <v>1496</v>
      </c>
      <c r="C1697" s="87" t="s">
        <v>1231</v>
      </c>
      <c r="D1697" s="62" t="s">
        <v>1232</v>
      </c>
      <c r="E1697" s="62" t="s">
        <v>1122</v>
      </c>
      <c r="F1697" s="62" t="s">
        <v>891</v>
      </c>
      <c r="G1697" s="62"/>
      <c r="H1697" s="62">
        <v>3</v>
      </c>
      <c r="I1697" s="62" t="s">
        <v>1744</v>
      </c>
      <c r="J1697" s="66">
        <v>4070</v>
      </c>
      <c r="K1697" s="67"/>
      <c r="L1697" s="68"/>
      <c r="M1697" s="69">
        <v>5500</v>
      </c>
      <c r="N1697" s="70"/>
      <c r="O1697" s="71"/>
      <c r="P1697" s="72">
        <f t="shared" si="138"/>
        <v>4070</v>
      </c>
      <c r="Q1697" s="72">
        <f t="shared" si="139"/>
        <v>12210</v>
      </c>
      <c r="R1697" s="72">
        <f t="shared" si="140"/>
        <v>4662</v>
      </c>
      <c r="S1697" s="72">
        <f t="shared" si="141"/>
        <v>13986</v>
      </c>
      <c r="T1697" s="73">
        <v>0.18</v>
      </c>
      <c r="U1697" s="164" t="s">
        <v>287</v>
      </c>
      <c r="V1697" s="164">
        <f t="shared" si="137"/>
        <v>5501.16</v>
      </c>
    </row>
    <row r="1698" spans="2:23" s="74" customFormat="1" ht="42.75">
      <c r="B1698" s="169" t="s">
        <v>1497</v>
      </c>
      <c r="C1698" s="87" t="s">
        <v>1498</v>
      </c>
      <c r="D1698" s="62" t="s">
        <v>1236</v>
      </c>
      <c r="E1698" s="62" t="s">
        <v>1237</v>
      </c>
      <c r="F1698" s="62" t="s">
        <v>891</v>
      </c>
      <c r="G1698" s="62"/>
      <c r="H1698" s="62">
        <v>15</v>
      </c>
      <c r="I1698" s="62" t="s">
        <v>1735</v>
      </c>
      <c r="J1698" s="66">
        <v>29.99</v>
      </c>
      <c r="K1698" s="67"/>
      <c r="L1698" s="68"/>
      <c r="M1698" s="69"/>
      <c r="N1698" s="70"/>
      <c r="O1698" s="71">
        <v>0.56000000000000005</v>
      </c>
      <c r="P1698" s="72">
        <f t="shared" si="138"/>
        <v>29.99</v>
      </c>
      <c r="Q1698" s="72">
        <f t="shared" si="139"/>
        <v>449.84999999999997</v>
      </c>
      <c r="R1698" s="72">
        <f t="shared" si="140"/>
        <v>38</v>
      </c>
      <c r="S1698" s="72">
        <f t="shared" si="141"/>
        <v>570</v>
      </c>
      <c r="T1698" s="73">
        <v>0.18</v>
      </c>
      <c r="U1698" s="165" t="s">
        <v>288</v>
      </c>
      <c r="V1698" s="164">
        <f t="shared" si="137"/>
        <v>44.839999999999996</v>
      </c>
    </row>
    <row r="1699" spans="2:23" s="74" customFormat="1" ht="42.75">
      <c r="B1699" s="169" t="s">
        <v>1499</v>
      </c>
      <c r="C1699" s="87" t="s">
        <v>1500</v>
      </c>
      <c r="D1699" s="62" t="s">
        <v>804</v>
      </c>
      <c r="E1699" s="62" t="s">
        <v>1237</v>
      </c>
      <c r="F1699" s="62" t="s">
        <v>891</v>
      </c>
      <c r="G1699" s="62"/>
      <c r="H1699" s="62">
        <v>15</v>
      </c>
      <c r="I1699" s="62" t="s">
        <v>1735</v>
      </c>
      <c r="J1699" s="66">
        <v>29.99</v>
      </c>
      <c r="K1699" s="67"/>
      <c r="L1699" s="68"/>
      <c r="M1699" s="69"/>
      <c r="N1699" s="70"/>
      <c r="O1699" s="71">
        <v>0.56000000000000005</v>
      </c>
      <c r="P1699" s="72">
        <f t="shared" si="138"/>
        <v>29.99</v>
      </c>
      <c r="Q1699" s="72">
        <f t="shared" si="139"/>
        <v>449.84999999999997</v>
      </c>
      <c r="R1699" s="72">
        <f t="shared" si="140"/>
        <v>38</v>
      </c>
      <c r="S1699" s="72">
        <f t="shared" si="141"/>
        <v>570</v>
      </c>
      <c r="T1699" s="73">
        <v>0.18</v>
      </c>
      <c r="U1699" s="165" t="s">
        <v>288</v>
      </c>
      <c r="V1699" s="164">
        <f t="shared" si="137"/>
        <v>44.839999999999996</v>
      </c>
    </row>
    <row r="1700" spans="2:23" s="74" customFormat="1" ht="42.75">
      <c r="B1700" s="169" t="s">
        <v>1501</v>
      </c>
      <c r="C1700" s="87" t="s">
        <v>1502</v>
      </c>
      <c r="D1700" s="62" t="s">
        <v>1244</v>
      </c>
      <c r="E1700" s="85" t="s">
        <v>1237</v>
      </c>
      <c r="F1700" s="62" t="s">
        <v>891</v>
      </c>
      <c r="G1700" s="62"/>
      <c r="H1700" s="62">
        <v>15</v>
      </c>
      <c r="I1700" s="62" t="s">
        <v>1735</v>
      </c>
      <c r="J1700" s="66">
        <v>110.17</v>
      </c>
      <c r="K1700" s="67"/>
      <c r="L1700" s="68"/>
      <c r="M1700" s="69"/>
      <c r="N1700" s="70"/>
      <c r="O1700" s="71">
        <v>1.87</v>
      </c>
      <c r="P1700" s="72">
        <f t="shared" si="138"/>
        <v>110.17</v>
      </c>
      <c r="Q1700" s="72">
        <f t="shared" si="139"/>
        <v>1652.55</v>
      </c>
      <c r="R1700" s="72">
        <f t="shared" si="140"/>
        <v>124</v>
      </c>
      <c r="S1700" s="72">
        <f t="shared" si="141"/>
        <v>1860</v>
      </c>
      <c r="T1700" s="73">
        <v>0.18</v>
      </c>
      <c r="U1700" s="165" t="s">
        <v>288</v>
      </c>
      <c r="V1700" s="164">
        <f t="shared" si="137"/>
        <v>146.32</v>
      </c>
    </row>
    <row r="1701" spans="2:23" s="74" customFormat="1" ht="30">
      <c r="B1701" s="169" t="s">
        <v>1503</v>
      </c>
      <c r="C1701" s="87" t="s">
        <v>1246</v>
      </c>
      <c r="D1701" s="62" t="s">
        <v>1247</v>
      </c>
      <c r="E1701" s="85" t="s">
        <v>1237</v>
      </c>
      <c r="F1701" s="62" t="s">
        <v>891</v>
      </c>
      <c r="G1701" s="62"/>
      <c r="H1701" s="62">
        <v>3</v>
      </c>
      <c r="I1701" s="62" t="s">
        <v>1735</v>
      </c>
      <c r="J1701" s="66">
        <v>22.39</v>
      </c>
      <c r="K1701" s="67"/>
      <c r="L1701" s="68"/>
      <c r="M1701" s="69"/>
      <c r="N1701" s="70"/>
      <c r="O1701" s="71">
        <v>0.38</v>
      </c>
      <c r="P1701" s="72">
        <f t="shared" si="138"/>
        <v>22.39</v>
      </c>
      <c r="Q1701" s="72">
        <f t="shared" si="139"/>
        <v>67.17</v>
      </c>
      <c r="R1701" s="72">
        <f t="shared" si="140"/>
        <v>26</v>
      </c>
      <c r="S1701" s="72">
        <f t="shared" si="141"/>
        <v>78</v>
      </c>
      <c r="T1701" s="73">
        <v>0.18</v>
      </c>
      <c r="U1701" s="165" t="s">
        <v>288</v>
      </c>
      <c r="V1701" s="164">
        <f t="shared" si="137"/>
        <v>30.68</v>
      </c>
    </row>
    <row r="1702" spans="2:23" s="74" customFormat="1" ht="30">
      <c r="B1702" s="169" t="s">
        <v>1504</v>
      </c>
      <c r="C1702" s="87" t="s">
        <v>1250</v>
      </c>
      <c r="D1702" s="62" t="s">
        <v>1251</v>
      </c>
      <c r="E1702" s="85" t="s">
        <v>1237</v>
      </c>
      <c r="F1702" s="62" t="s">
        <v>891</v>
      </c>
      <c r="G1702" s="62"/>
      <c r="H1702" s="62">
        <v>3</v>
      </c>
      <c r="I1702" s="62" t="s">
        <v>1735</v>
      </c>
      <c r="J1702" s="66">
        <v>30.05</v>
      </c>
      <c r="K1702" s="67"/>
      <c r="L1702" s="68"/>
      <c r="M1702" s="69"/>
      <c r="N1702" s="70"/>
      <c r="O1702" s="71">
        <v>0.51</v>
      </c>
      <c r="P1702" s="72">
        <f t="shared" si="138"/>
        <v>30.05</v>
      </c>
      <c r="Q1702" s="72">
        <f t="shared" si="139"/>
        <v>90.15</v>
      </c>
      <c r="R1702" s="72">
        <f t="shared" si="140"/>
        <v>34</v>
      </c>
      <c r="S1702" s="72">
        <f t="shared" si="141"/>
        <v>102</v>
      </c>
      <c r="T1702" s="73">
        <v>0.18</v>
      </c>
      <c r="U1702" s="165" t="s">
        <v>288</v>
      </c>
      <c r="V1702" s="164">
        <f t="shared" si="137"/>
        <v>40.119999999999997</v>
      </c>
    </row>
    <row r="1703" spans="2:23" s="74" customFormat="1" ht="30">
      <c r="B1703" s="169" t="s">
        <v>1505</v>
      </c>
      <c r="C1703" s="87" t="s">
        <v>1253</v>
      </c>
      <c r="D1703" s="62" t="s">
        <v>1254</v>
      </c>
      <c r="E1703" s="85" t="s">
        <v>1237</v>
      </c>
      <c r="F1703" s="62" t="s">
        <v>891</v>
      </c>
      <c r="G1703" s="62"/>
      <c r="H1703" s="62">
        <v>9</v>
      </c>
      <c r="I1703" s="62" t="s">
        <v>1735</v>
      </c>
      <c r="J1703" s="66">
        <v>61.27</v>
      </c>
      <c r="K1703" s="67"/>
      <c r="L1703" s="68"/>
      <c r="M1703" s="69"/>
      <c r="N1703" s="70"/>
      <c r="O1703" s="71">
        <v>1.04</v>
      </c>
      <c r="P1703" s="72">
        <f t="shared" si="138"/>
        <v>61.27</v>
      </c>
      <c r="Q1703" s="72">
        <f t="shared" si="139"/>
        <v>551.43000000000006</v>
      </c>
      <c r="R1703" s="72">
        <f t="shared" si="140"/>
        <v>69</v>
      </c>
      <c r="S1703" s="72">
        <f t="shared" si="141"/>
        <v>621</v>
      </c>
      <c r="T1703" s="73">
        <v>0.18</v>
      </c>
      <c r="U1703" s="165" t="s">
        <v>288</v>
      </c>
      <c r="V1703" s="164">
        <f t="shared" si="137"/>
        <v>81.42</v>
      </c>
    </row>
    <row r="1704" spans="2:23" s="74" customFormat="1" ht="30">
      <c r="B1704" s="169" t="s">
        <v>1506</v>
      </c>
      <c r="C1704" s="87" t="s">
        <v>1256</v>
      </c>
      <c r="D1704" s="62" t="s">
        <v>1257</v>
      </c>
      <c r="E1704" s="85" t="s">
        <v>1237</v>
      </c>
      <c r="F1704" s="62" t="s">
        <v>891</v>
      </c>
      <c r="G1704" s="62"/>
      <c r="H1704" s="62">
        <v>6</v>
      </c>
      <c r="I1704" s="62" t="s">
        <v>1735</v>
      </c>
      <c r="J1704" s="66">
        <v>95.4</v>
      </c>
      <c r="K1704" s="67"/>
      <c r="L1704" s="68"/>
      <c r="M1704" s="69"/>
      <c r="N1704" s="70"/>
      <c r="O1704" s="71">
        <v>1.37</v>
      </c>
      <c r="P1704" s="72">
        <f t="shared" si="138"/>
        <v>95.4</v>
      </c>
      <c r="Q1704" s="72">
        <f t="shared" si="139"/>
        <v>572.40000000000009</v>
      </c>
      <c r="R1704" s="72">
        <f t="shared" si="140"/>
        <v>91</v>
      </c>
      <c r="S1704" s="72">
        <f t="shared" si="141"/>
        <v>546</v>
      </c>
      <c r="T1704" s="73">
        <v>0.18</v>
      </c>
      <c r="U1704" s="165" t="s">
        <v>288</v>
      </c>
      <c r="V1704" s="164">
        <f t="shared" si="137"/>
        <v>107.38</v>
      </c>
    </row>
    <row r="1705" spans="2:23" s="74" customFormat="1" ht="28.5">
      <c r="B1705" s="169" t="s">
        <v>1507</v>
      </c>
      <c r="C1705" s="87" t="s">
        <v>1259</v>
      </c>
      <c r="D1705" s="62" t="s">
        <v>1260</v>
      </c>
      <c r="E1705" s="85" t="s">
        <v>1261</v>
      </c>
      <c r="F1705" s="62" t="s">
        <v>891</v>
      </c>
      <c r="G1705" s="62"/>
      <c r="H1705" s="62" t="s">
        <v>1862</v>
      </c>
      <c r="I1705" s="62" t="s">
        <v>907</v>
      </c>
      <c r="J1705" s="66">
        <f>M1705*0.743</f>
        <v>1742.6099099999999</v>
      </c>
      <c r="K1705" s="67"/>
      <c r="L1705" s="68"/>
      <c r="M1705" s="69">
        <v>2345.37</v>
      </c>
      <c r="N1705" s="70"/>
      <c r="O1705" s="71"/>
      <c r="P1705" s="72">
        <f t="shared" si="138"/>
        <v>1742.6099099999999</v>
      </c>
      <c r="Q1705" s="72">
        <f t="shared" si="139"/>
        <v>1742.6099099999999</v>
      </c>
      <c r="R1705" s="72">
        <f t="shared" si="140"/>
        <v>1988</v>
      </c>
      <c r="S1705" s="72">
        <f t="shared" si="141"/>
        <v>1988</v>
      </c>
      <c r="T1705" s="73">
        <v>0.18</v>
      </c>
      <c r="U1705" s="165" t="s">
        <v>289</v>
      </c>
      <c r="V1705" s="164">
        <f t="shared" si="137"/>
        <v>2345.8399999999997</v>
      </c>
    </row>
    <row r="1706" spans="2:23" s="74" customFormat="1" ht="15">
      <c r="B1706" s="169"/>
      <c r="C1706" s="62" t="s">
        <v>1868</v>
      </c>
      <c r="D1706" s="62"/>
      <c r="E1706" s="85"/>
      <c r="F1706" s="62"/>
      <c r="G1706" s="62"/>
      <c r="H1706" s="62"/>
      <c r="I1706" s="62"/>
      <c r="J1706" s="66"/>
      <c r="K1706" s="67"/>
      <c r="L1706" s="68"/>
      <c r="M1706" s="69"/>
      <c r="N1706" s="70"/>
      <c r="O1706" s="71"/>
      <c r="P1706" s="72">
        <f t="shared" si="138"/>
        <v>0</v>
      </c>
      <c r="Q1706" s="72">
        <f t="shared" si="139"/>
        <v>0</v>
      </c>
      <c r="R1706" s="72">
        <f t="shared" si="140"/>
        <v>0</v>
      </c>
      <c r="S1706" s="72">
        <f t="shared" si="141"/>
        <v>0</v>
      </c>
      <c r="T1706" s="73">
        <v>0.18</v>
      </c>
      <c r="U1706" s="164"/>
      <c r="V1706" s="164">
        <f t="shared" si="137"/>
        <v>0</v>
      </c>
    </row>
    <row r="1707" spans="2:23" s="74" customFormat="1" ht="60">
      <c r="B1707" s="169" t="s">
        <v>1481</v>
      </c>
      <c r="C1707" s="86" t="s">
        <v>1508</v>
      </c>
      <c r="D1707" s="85" t="s">
        <v>1263</v>
      </c>
      <c r="E1707" s="85" t="s">
        <v>343</v>
      </c>
      <c r="F1707" s="62" t="s">
        <v>1359</v>
      </c>
      <c r="G1707" s="62"/>
      <c r="H1707" s="62" t="s">
        <v>1287</v>
      </c>
      <c r="I1707" s="62" t="s">
        <v>1735</v>
      </c>
      <c r="J1707" s="66">
        <v>62340</v>
      </c>
      <c r="K1707" s="67"/>
      <c r="L1707" s="68"/>
      <c r="M1707" s="69"/>
      <c r="N1707" s="70"/>
      <c r="O1707" s="71"/>
      <c r="P1707" s="72">
        <f t="shared" si="138"/>
        <v>62340</v>
      </c>
      <c r="Q1707" s="72">
        <f t="shared" si="139"/>
        <v>6234</v>
      </c>
      <c r="R1707" s="72">
        <f t="shared" si="140"/>
        <v>68680</v>
      </c>
      <c r="S1707" s="72">
        <f t="shared" si="141"/>
        <v>6868</v>
      </c>
      <c r="T1707" s="73">
        <v>0.18</v>
      </c>
      <c r="U1707" s="165" t="s">
        <v>289</v>
      </c>
      <c r="V1707" s="164">
        <f t="shared" si="137"/>
        <v>81042.399999999994</v>
      </c>
    </row>
    <row r="1708" spans="2:23" s="74" customFormat="1" ht="60">
      <c r="B1708" s="169" t="s">
        <v>1494</v>
      </c>
      <c r="C1708" s="86" t="s">
        <v>1509</v>
      </c>
      <c r="D1708" s="85" t="s">
        <v>1267</v>
      </c>
      <c r="E1708" s="85" t="s">
        <v>343</v>
      </c>
      <c r="F1708" s="62" t="s">
        <v>1359</v>
      </c>
      <c r="G1708" s="62"/>
      <c r="H1708" s="62" t="s">
        <v>1423</v>
      </c>
      <c r="I1708" s="62" t="s">
        <v>1735</v>
      </c>
      <c r="J1708" s="66">
        <v>85260</v>
      </c>
      <c r="K1708" s="67"/>
      <c r="L1708" s="68"/>
      <c r="M1708" s="69"/>
      <c r="N1708" s="70"/>
      <c r="O1708" s="71"/>
      <c r="P1708" s="72">
        <f t="shared" si="138"/>
        <v>85260</v>
      </c>
      <c r="Q1708" s="72">
        <f t="shared" si="139"/>
        <v>15346.8</v>
      </c>
      <c r="R1708" s="72">
        <f t="shared" si="140"/>
        <v>93931</v>
      </c>
      <c r="S1708" s="72">
        <f t="shared" si="141"/>
        <v>16907.579999999998</v>
      </c>
      <c r="T1708" s="73">
        <v>0.18</v>
      </c>
      <c r="U1708" s="165" t="s">
        <v>289</v>
      </c>
      <c r="V1708" s="164">
        <f t="shared" si="137"/>
        <v>110838.57999999999</v>
      </c>
    </row>
    <row r="1709" spans="2:23" s="74" customFormat="1" ht="57">
      <c r="B1709" s="169" t="s">
        <v>1507</v>
      </c>
      <c r="C1709" s="87" t="s">
        <v>1511</v>
      </c>
      <c r="D1709" s="62" t="s">
        <v>1275</v>
      </c>
      <c r="E1709" s="85" t="s">
        <v>343</v>
      </c>
      <c r="F1709" s="62" t="s">
        <v>1359</v>
      </c>
      <c r="G1709" s="62"/>
      <c r="H1709" s="62" t="s">
        <v>1288</v>
      </c>
      <c r="I1709" s="62" t="s">
        <v>1735</v>
      </c>
      <c r="J1709" s="66">
        <v>37190</v>
      </c>
      <c r="K1709" s="67"/>
      <c r="L1709" s="68"/>
      <c r="M1709" s="69"/>
      <c r="N1709" s="70"/>
      <c r="O1709" s="71"/>
      <c r="P1709" s="72">
        <f t="shared" si="138"/>
        <v>37190</v>
      </c>
      <c r="Q1709" s="72">
        <f t="shared" si="139"/>
        <v>743.80000000000007</v>
      </c>
      <c r="R1709" s="72">
        <f t="shared" si="140"/>
        <v>40972</v>
      </c>
      <c r="S1709" s="72">
        <f t="shared" si="141"/>
        <v>819.44</v>
      </c>
      <c r="T1709" s="73">
        <v>0.18</v>
      </c>
      <c r="U1709" s="165" t="s">
        <v>288</v>
      </c>
      <c r="V1709" s="164">
        <f t="shared" si="137"/>
        <v>48346.96</v>
      </c>
    </row>
    <row r="1710" spans="2:23" s="74" customFormat="1" ht="15">
      <c r="B1710" s="169"/>
      <c r="C1710" s="62" t="s">
        <v>1278</v>
      </c>
      <c r="D1710" s="62"/>
      <c r="E1710" s="62"/>
      <c r="F1710" s="62"/>
      <c r="G1710" s="62"/>
      <c r="H1710" s="62"/>
      <c r="I1710" s="62"/>
      <c r="J1710" s="66"/>
      <c r="K1710" s="67"/>
      <c r="L1710" s="68"/>
      <c r="M1710" s="69"/>
      <c r="N1710" s="70"/>
      <c r="O1710" s="71"/>
      <c r="P1710" s="72">
        <f t="shared" si="138"/>
        <v>0</v>
      </c>
      <c r="Q1710" s="72">
        <f t="shared" si="139"/>
        <v>0</v>
      </c>
      <c r="R1710" s="72">
        <f t="shared" si="140"/>
        <v>0</v>
      </c>
      <c r="S1710" s="72">
        <f t="shared" si="141"/>
        <v>0</v>
      </c>
      <c r="T1710" s="73">
        <v>0.18</v>
      </c>
      <c r="U1710" s="164"/>
      <c r="V1710" s="164">
        <f t="shared" si="137"/>
        <v>0</v>
      </c>
    </row>
    <row r="1711" spans="2:23" s="74" customFormat="1" ht="42.75">
      <c r="B1711" s="169" t="s">
        <v>1481</v>
      </c>
      <c r="C1711" s="87" t="s">
        <v>1279</v>
      </c>
      <c r="D1711" s="62" t="s">
        <v>1280</v>
      </c>
      <c r="E1711" s="85" t="s">
        <v>1224</v>
      </c>
      <c r="F1711" s="62" t="s">
        <v>891</v>
      </c>
      <c r="G1711" s="62"/>
      <c r="H1711" s="62" t="s">
        <v>1936</v>
      </c>
      <c r="I1711" s="62" t="s">
        <v>1735</v>
      </c>
      <c r="J1711" s="66">
        <v>1.45</v>
      </c>
      <c r="K1711" s="67"/>
      <c r="L1711" s="68"/>
      <c r="M1711" s="69"/>
      <c r="N1711" s="70"/>
      <c r="O1711" s="71"/>
      <c r="P1711" s="72">
        <f t="shared" si="138"/>
        <v>1.45</v>
      </c>
      <c r="Q1711" s="72">
        <f t="shared" si="139"/>
        <v>72.5</v>
      </c>
      <c r="R1711" s="72">
        <f t="shared" si="140"/>
        <v>2</v>
      </c>
      <c r="S1711" s="72">
        <f t="shared" si="141"/>
        <v>100</v>
      </c>
      <c r="T1711" s="73">
        <v>0.18</v>
      </c>
      <c r="U1711" s="165" t="s">
        <v>288</v>
      </c>
      <c r="V1711" s="164">
        <f t="shared" ref="V1711:V1774" si="142">R1711*1.18</f>
        <v>2.36</v>
      </c>
      <c r="W1711" s="74">
        <v>551</v>
      </c>
    </row>
    <row r="1712" spans="2:23" s="74" customFormat="1" ht="28.5">
      <c r="B1712" s="169" t="s">
        <v>1494</v>
      </c>
      <c r="C1712" s="87" t="s">
        <v>1281</v>
      </c>
      <c r="D1712" s="62" t="s">
        <v>390</v>
      </c>
      <c r="E1712" s="85" t="s">
        <v>1224</v>
      </c>
      <c r="F1712" s="62" t="s">
        <v>912</v>
      </c>
      <c r="G1712" s="62"/>
      <c r="H1712" s="62">
        <v>1</v>
      </c>
      <c r="I1712" s="62" t="s">
        <v>1735</v>
      </c>
      <c r="J1712" s="66">
        <v>54.03</v>
      </c>
      <c r="K1712" s="67"/>
      <c r="L1712" s="68"/>
      <c r="M1712" s="69"/>
      <c r="N1712" s="70"/>
      <c r="O1712" s="71"/>
      <c r="P1712" s="72">
        <f t="shared" si="138"/>
        <v>54.03</v>
      </c>
      <c r="Q1712" s="72">
        <f t="shared" si="139"/>
        <v>54.03</v>
      </c>
      <c r="R1712" s="72">
        <f t="shared" si="140"/>
        <v>60</v>
      </c>
      <c r="S1712" s="72">
        <f t="shared" si="141"/>
        <v>60</v>
      </c>
      <c r="T1712" s="73">
        <v>0.18</v>
      </c>
      <c r="U1712" s="165" t="s">
        <v>288</v>
      </c>
      <c r="V1712" s="164">
        <f t="shared" si="142"/>
        <v>70.8</v>
      </c>
    </row>
    <row r="1713" spans="2:22" s="74" customFormat="1" ht="30">
      <c r="B1713" s="169" t="s">
        <v>1507</v>
      </c>
      <c r="C1713" s="87" t="s">
        <v>1512</v>
      </c>
      <c r="D1713" s="62" t="s">
        <v>1283</v>
      </c>
      <c r="E1713" s="85" t="s">
        <v>1284</v>
      </c>
      <c r="F1713" s="62" t="s">
        <v>891</v>
      </c>
      <c r="G1713" s="62"/>
      <c r="H1713" s="62" t="s">
        <v>1901</v>
      </c>
      <c r="I1713" s="62" t="s">
        <v>1735</v>
      </c>
      <c r="J1713" s="66">
        <v>6.19</v>
      </c>
      <c r="K1713" s="67"/>
      <c r="L1713" s="68"/>
      <c r="M1713" s="69"/>
      <c r="N1713" s="70"/>
      <c r="O1713" s="71"/>
      <c r="P1713" s="72">
        <f t="shared" si="138"/>
        <v>6.19</v>
      </c>
      <c r="Q1713" s="72">
        <f t="shared" si="139"/>
        <v>12.38</v>
      </c>
      <c r="R1713" s="72">
        <f t="shared" si="140"/>
        <v>7</v>
      </c>
      <c r="S1713" s="72">
        <f t="shared" si="141"/>
        <v>14</v>
      </c>
      <c r="T1713" s="73">
        <v>0.18</v>
      </c>
      <c r="U1713" s="165" t="s">
        <v>288</v>
      </c>
      <c r="V1713" s="164">
        <f t="shared" si="142"/>
        <v>8.26</v>
      </c>
    </row>
    <row r="1714" spans="2:22" s="74" customFormat="1" ht="15">
      <c r="B1714" s="169"/>
      <c r="C1714" s="62" t="s">
        <v>1701</v>
      </c>
      <c r="D1714" s="62"/>
      <c r="E1714" s="62"/>
      <c r="F1714" s="62"/>
      <c r="G1714" s="62"/>
      <c r="H1714" s="62"/>
      <c r="I1714" s="62"/>
      <c r="J1714" s="66"/>
      <c r="K1714" s="67"/>
      <c r="L1714" s="68"/>
      <c r="M1714" s="69"/>
      <c r="N1714" s="70"/>
      <c r="O1714" s="71"/>
      <c r="P1714" s="72">
        <f t="shared" si="138"/>
        <v>0</v>
      </c>
      <c r="Q1714" s="72">
        <f t="shared" si="139"/>
        <v>0</v>
      </c>
      <c r="R1714" s="72">
        <f t="shared" si="140"/>
        <v>0</v>
      </c>
      <c r="S1714" s="72">
        <f t="shared" si="141"/>
        <v>0</v>
      </c>
      <c r="T1714" s="73">
        <v>0.18</v>
      </c>
      <c r="U1714" s="164"/>
      <c r="V1714" s="164">
        <f t="shared" si="142"/>
        <v>0</v>
      </c>
    </row>
    <row r="1715" spans="2:22" s="74" customFormat="1" ht="15">
      <c r="B1715" s="169"/>
      <c r="C1715" s="62" t="s">
        <v>566</v>
      </c>
      <c r="D1715" s="62"/>
      <c r="E1715" s="62"/>
      <c r="F1715" s="62"/>
      <c r="G1715" s="62"/>
      <c r="H1715" s="62"/>
      <c r="I1715" s="62"/>
      <c r="J1715" s="66"/>
      <c r="K1715" s="67"/>
      <c r="L1715" s="68"/>
      <c r="M1715" s="69"/>
      <c r="N1715" s="70"/>
      <c r="O1715" s="71"/>
      <c r="P1715" s="72">
        <f t="shared" si="138"/>
        <v>0</v>
      </c>
      <c r="Q1715" s="72">
        <f t="shared" si="139"/>
        <v>0</v>
      </c>
      <c r="R1715" s="72">
        <f t="shared" si="140"/>
        <v>0</v>
      </c>
      <c r="S1715" s="72">
        <f t="shared" si="141"/>
        <v>0</v>
      </c>
      <c r="T1715" s="73">
        <v>0.18</v>
      </c>
      <c r="U1715" s="164"/>
      <c r="V1715" s="164">
        <f t="shared" si="142"/>
        <v>0</v>
      </c>
    </row>
    <row r="1716" spans="2:22" s="74" customFormat="1" ht="15">
      <c r="B1716" s="168" t="s">
        <v>1481</v>
      </c>
      <c r="C1716" s="85" t="s">
        <v>567</v>
      </c>
      <c r="D1716" s="62"/>
      <c r="E1716" s="85"/>
      <c r="F1716" s="85" t="s">
        <v>891</v>
      </c>
      <c r="G1716" s="85"/>
      <c r="H1716" s="85" t="s">
        <v>1901</v>
      </c>
      <c r="I1716" s="62"/>
      <c r="J1716" s="66"/>
      <c r="K1716" s="67"/>
      <c r="L1716" s="68"/>
      <c r="M1716" s="69"/>
      <c r="N1716" s="70"/>
      <c r="O1716" s="71"/>
      <c r="P1716" s="72">
        <f t="shared" si="138"/>
        <v>0</v>
      </c>
      <c r="Q1716" s="72">
        <f t="shared" si="139"/>
        <v>0</v>
      </c>
      <c r="R1716" s="72">
        <f t="shared" si="140"/>
        <v>0</v>
      </c>
      <c r="S1716" s="72">
        <f t="shared" si="141"/>
        <v>0</v>
      </c>
      <c r="T1716" s="73">
        <v>0.18</v>
      </c>
      <c r="U1716" s="164"/>
      <c r="V1716" s="164">
        <f t="shared" si="142"/>
        <v>0</v>
      </c>
    </row>
    <row r="1717" spans="2:22" s="74" customFormat="1" ht="28.5">
      <c r="B1717" s="169" t="s">
        <v>1491</v>
      </c>
      <c r="C1717" s="87" t="s">
        <v>569</v>
      </c>
      <c r="D1717" s="62" t="s">
        <v>570</v>
      </c>
      <c r="E1717" s="85" t="s">
        <v>297</v>
      </c>
      <c r="F1717" s="62" t="s">
        <v>891</v>
      </c>
      <c r="G1717" s="62"/>
      <c r="H1717" s="62">
        <v>2</v>
      </c>
      <c r="I1717" s="62" t="s">
        <v>1735</v>
      </c>
      <c r="J1717" s="66">
        <v>32.19</v>
      </c>
      <c r="K1717" s="67"/>
      <c r="L1717" s="68"/>
      <c r="M1717" s="69"/>
      <c r="N1717" s="70"/>
      <c r="O1717" s="71"/>
      <c r="P1717" s="72">
        <f t="shared" si="138"/>
        <v>32.19</v>
      </c>
      <c r="Q1717" s="72">
        <f t="shared" si="139"/>
        <v>64.38</v>
      </c>
      <c r="R1717" s="72">
        <f t="shared" si="140"/>
        <v>35</v>
      </c>
      <c r="S1717" s="72">
        <f t="shared" si="141"/>
        <v>70</v>
      </c>
      <c r="T1717" s="73">
        <v>0.18</v>
      </c>
      <c r="U1717" s="165" t="s">
        <v>288</v>
      </c>
      <c r="V1717" s="164">
        <f t="shared" si="142"/>
        <v>41.3</v>
      </c>
    </row>
    <row r="1718" spans="2:22" s="74" customFormat="1" ht="42.75">
      <c r="B1718" s="169" t="s">
        <v>1492</v>
      </c>
      <c r="C1718" s="87" t="s">
        <v>1493</v>
      </c>
      <c r="D1718" s="62" t="s">
        <v>1223</v>
      </c>
      <c r="E1718" s="85" t="s">
        <v>1224</v>
      </c>
      <c r="F1718" s="62" t="s">
        <v>891</v>
      </c>
      <c r="G1718" s="62"/>
      <c r="H1718" s="62">
        <v>6</v>
      </c>
      <c r="I1718" s="62" t="s">
        <v>1735</v>
      </c>
      <c r="J1718" s="66">
        <v>10.42</v>
      </c>
      <c r="K1718" s="67"/>
      <c r="L1718" s="68"/>
      <c r="M1718" s="69"/>
      <c r="N1718" s="70"/>
      <c r="O1718" s="71"/>
      <c r="P1718" s="72">
        <f t="shared" si="138"/>
        <v>10.42</v>
      </c>
      <c r="Q1718" s="72">
        <f t="shared" si="139"/>
        <v>62.519999999999996</v>
      </c>
      <c r="R1718" s="72">
        <f t="shared" si="140"/>
        <v>11</v>
      </c>
      <c r="S1718" s="72">
        <f t="shared" si="141"/>
        <v>66</v>
      </c>
      <c r="T1718" s="73">
        <v>0.18</v>
      </c>
      <c r="U1718" s="165" t="s">
        <v>288</v>
      </c>
      <c r="V1718" s="164">
        <f t="shared" si="142"/>
        <v>12.979999999999999</v>
      </c>
    </row>
    <row r="1719" spans="2:22" s="74" customFormat="1" ht="15">
      <c r="B1719" s="169" t="s">
        <v>1494</v>
      </c>
      <c r="C1719" s="62" t="s">
        <v>1226</v>
      </c>
      <c r="D1719" s="62"/>
      <c r="E1719" s="85"/>
      <c r="F1719" s="62" t="s">
        <v>916</v>
      </c>
      <c r="G1719" s="62"/>
      <c r="H1719" s="62" t="s">
        <v>1854</v>
      </c>
      <c r="I1719" s="62"/>
      <c r="J1719" s="66"/>
      <c r="K1719" s="67"/>
      <c r="L1719" s="68"/>
      <c r="M1719" s="69"/>
      <c r="N1719" s="70"/>
      <c r="O1719" s="71"/>
      <c r="P1719" s="72">
        <f t="shared" si="138"/>
        <v>0</v>
      </c>
      <c r="Q1719" s="72">
        <f t="shared" si="139"/>
        <v>0</v>
      </c>
      <c r="R1719" s="72">
        <f t="shared" si="140"/>
        <v>0</v>
      </c>
      <c r="S1719" s="72">
        <f t="shared" si="141"/>
        <v>0</v>
      </c>
      <c r="T1719" s="73">
        <v>0.18</v>
      </c>
      <c r="U1719" s="164"/>
      <c r="V1719" s="164">
        <f t="shared" si="142"/>
        <v>0</v>
      </c>
    </row>
    <row r="1720" spans="2:22" s="74" customFormat="1" ht="57">
      <c r="B1720" s="169" t="s">
        <v>1495</v>
      </c>
      <c r="C1720" s="87" t="s">
        <v>1228</v>
      </c>
      <c r="D1720" s="62" t="s">
        <v>1229</v>
      </c>
      <c r="E1720" s="85" t="s">
        <v>1224</v>
      </c>
      <c r="F1720" s="62" t="s">
        <v>891</v>
      </c>
      <c r="G1720" s="62"/>
      <c r="H1720" s="62">
        <v>3</v>
      </c>
      <c r="I1720" s="62" t="s">
        <v>1735</v>
      </c>
      <c r="J1720" s="66">
        <v>189.69</v>
      </c>
      <c r="K1720" s="67"/>
      <c r="L1720" s="68"/>
      <c r="M1720" s="69"/>
      <c r="N1720" s="70"/>
      <c r="O1720" s="71"/>
      <c r="P1720" s="72">
        <f t="shared" si="138"/>
        <v>189.69</v>
      </c>
      <c r="Q1720" s="72">
        <f t="shared" si="139"/>
        <v>569.06999999999994</v>
      </c>
      <c r="R1720" s="72">
        <f t="shared" si="140"/>
        <v>209</v>
      </c>
      <c r="S1720" s="72">
        <f t="shared" si="141"/>
        <v>627</v>
      </c>
      <c r="T1720" s="73">
        <v>0.18</v>
      </c>
      <c r="U1720" s="165" t="s">
        <v>289</v>
      </c>
      <c r="V1720" s="164">
        <f t="shared" si="142"/>
        <v>246.61999999999998</v>
      </c>
    </row>
    <row r="1721" spans="2:22" s="74" customFormat="1" ht="57">
      <c r="B1721" s="169" t="s">
        <v>1496</v>
      </c>
      <c r="C1721" s="87" t="s">
        <v>1231</v>
      </c>
      <c r="D1721" s="62" t="s">
        <v>1232</v>
      </c>
      <c r="E1721" s="85" t="s">
        <v>1122</v>
      </c>
      <c r="F1721" s="62" t="s">
        <v>891</v>
      </c>
      <c r="G1721" s="62"/>
      <c r="H1721" s="62">
        <v>3</v>
      </c>
      <c r="I1721" s="62" t="s">
        <v>1744</v>
      </c>
      <c r="J1721" s="66">
        <v>4070</v>
      </c>
      <c r="K1721" s="67"/>
      <c r="L1721" s="68"/>
      <c r="M1721" s="69">
        <v>5500</v>
      </c>
      <c r="N1721" s="70"/>
      <c r="O1721" s="71"/>
      <c r="P1721" s="72">
        <f t="shared" si="138"/>
        <v>4070</v>
      </c>
      <c r="Q1721" s="72">
        <f t="shared" si="139"/>
        <v>12210</v>
      </c>
      <c r="R1721" s="72">
        <f t="shared" si="140"/>
        <v>4662</v>
      </c>
      <c r="S1721" s="72">
        <f t="shared" si="141"/>
        <v>13986</v>
      </c>
      <c r="T1721" s="73">
        <v>0.18</v>
      </c>
      <c r="U1721" s="164" t="s">
        <v>287</v>
      </c>
      <c r="V1721" s="164">
        <f t="shared" si="142"/>
        <v>5501.16</v>
      </c>
    </row>
    <row r="1722" spans="2:22" s="74" customFormat="1" ht="42.75">
      <c r="B1722" s="169" t="s">
        <v>1497</v>
      </c>
      <c r="C1722" s="87" t="s">
        <v>1498</v>
      </c>
      <c r="D1722" s="62" t="s">
        <v>1236</v>
      </c>
      <c r="E1722" s="85" t="s">
        <v>1237</v>
      </c>
      <c r="F1722" s="62" t="s">
        <v>891</v>
      </c>
      <c r="G1722" s="62"/>
      <c r="H1722" s="62">
        <v>15</v>
      </c>
      <c r="I1722" s="62" t="s">
        <v>1735</v>
      </c>
      <c r="J1722" s="66">
        <v>29.99</v>
      </c>
      <c r="K1722" s="67"/>
      <c r="L1722" s="68"/>
      <c r="M1722" s="69"/>
      <c r="N1722" s="70"/>
      <c r="O1722" s="71">
        <v>0.56000000000000005</v>
      </c>
      <c r="P1722" s="72">
        <f t="shared" si="138"/>
        <v>29.99</v>
      </c>
      <c r="Q1722" s="72">
        <f t="shared" si="139"/>
        <v>449.84999999999997</v>
      </c>
      <c r="R1722" s="72">
        <f t="shared" si="140"/>
        <v>38</v>
      </c>
      <c r="S1722" s="72">
        <f t="shared" si="141"/>
        <v>570</v>
      </c>
      <c r="T1722" s="73">
        <v>0.18</v>
      </c>
      <c r="U1722" s="165" t="s">
        <v>288</v>
      </c>
      <c r="V1722" s="164">
        <f t="shared" si="142"/>
        <v>44.839999999999996</v>
      </c>
    </row>
    <row r="1723" spans="2:22" s="74" customFormat="1" ht="42.75">
      <c r="B1723" s="169" t="s">
        <v>1499</v>
      </c>
      <c r="C1723" s="87" t="s">
        <v>1500</v>
      </c>
      <c r="D1723" s="62" t="s">
        <v>804</v>
      </c>
      <c r="E1723" s="85" t="s">
        <v>1237</v>
      </c>
      <c r="F1723" s="62" t="s">
        <v>891</v>
      </c>
      <c r="G1723" s="62"/>
      <c r="H1723" s="62">
        <v>15</v>
      </c>
      <c r="I1723" s="62" t="s">
        <v>1735</v>
      </c>
      <c r="J1723" s="66">
        <v>29.99</v>
      </c>
      <c r="K1723" s="67"/>
      <c r="L1723" s="68"/>
      <c r="M1723" s="69"/>
      <c r="N1723" s="70"/>
      <c r="O1723" s="71">
        <v>0.56000000000000005</v>
      </c>
      <c r="P1723" s="72">
        <f t="shared" si="138"/>
        <v>29.99</v>
      </c>
      <c r="Q1723" s="72">
        <f t="shared" si="139"/>
        <v>449.84999999999997</v>
      </c>
      <c r="R1723" s="72">
        <f t="shared" si="140"/>
        <v>38</v>
      </c>
      <c r="S1723" s="72">
        <f t="shared" si="141"/>
        <v>570</v>
      </c>
      <c r="T1723" s="73">
        <v>0.18</v>
      </c>
      <c r="U1723" s="165" t="s">
        <v>288</v>
      </c>
      <c r="V1723" s="164">
        <f t="shared" si="142"/>
        <v>44.839999999999996</v>
      </c>
    </row>
    <row r="1724" spans="2:22" s="74" customFormat="1" ht="42.75">
      <c r="B1724" s="169" t="s">
        <v>1501</v>
      </c>
      <c r="C1724" s="87" t="s">
        <v>1502</v>
      </c>
      <c r="D1724" s="62" t="s">
        <v>1244</v>
      </c>
      <c r="E1724" s="85" t="s">
        <v>1237</v>
      </c>
      <c r="F1724" s="62" t="s">
        <v>891</v>
      </c>
      <c r="G1724" s="62"/>
      <c r="H1724" s="62">
        <v>15</v>
      </c>
      <c r="I1724" s="62" t="s">
        <v>1735</v>
      </c>
      <c r="J1724" s="66">
        <v>110.17</v>
      </c>
      <c r="K1724" s="67"/>
      <c r="L1724" s="68"/>
      <c r="M1724" s="69"/>
      <c r="N1724" s="70"/>
      <c r="O1724" s="71">
        <v>1.87</v>
      </c>
      <c r="P1724" s="72">
        <f t="shared" si="138"/>
        <v>110.17</v>
      </c>
      <c r="Q1724" s="72">
        <f t="shared" si="139"/>
        <v>1652.55</v>
      </c>
      <c r="R1724" s="72">
        <f t="shared" si="140"/>
        <v>124</v>
      </c>
      <c r="S1724" s="72">
        <f t="shared" si="141"/>
        <v>1860</v>
      </c>
      <c r="T1724" s="73">
        <v>0.18</v>
      </c>
      <c r="U1724" s="165" t="s">
        <v>288</v>
      </c>
      <c r="V1724" s="164">
        <f t="shared" si="142"/>
        <v>146.32</v>
      </c>
    </row>
    <row r="1725" spans="2:22" s="74" customFormat="1" ht="30">
      <c r="B1725" s="169" t="s">
        <v>1503</v>
      </c>
      <c r="C1725" s="86" t="s">
        <v>1246</v>
      </c>
      <c r="D1725" s="85" t="s">
        <v>1247</v>
      </c>
      <c r="E1725" s="85" t="s">
        <v>1237</v>
      </c>
      <c r="F1725" s="62" t="s">
        <v>891</v>
      </c>
      <c r="G1725" s="62"/>
      <c r="H1725" s="62">
        <v>3</v>
      </c>
      <c r="I1725" s="62" t="s">
        <v>1735</v>
      </c>
      <c r="J1725" s="66">
        <v>22.39</v>
      </c>
      <c r="K1725" s="67"/>
      <c r="L1725" s="68"/>
      <c r="M1725" s="69"/>
      <c r="N1725" s="70"/>
      <c r="O1725" s="71">
        <v>0.38</v>
      </c>
      <c r="P1725" s="72">
        <f t="shared" si="138"/>
        <v>22.39</v>
      </c>
      <c r="Q1725" s="72">
        <f t="shared" si="139"/>
        <v>67.17</v>
      </c>
      <c r="R1725" s="72">
        <f t="shared" si="140"/>
        <v>26</v>
      </c>
      <c r="S1725" s="72">
        <f t="shared" si="141"/>
        <v>78</v>
      </c>
      <c r="T1725" s="73">
        <v>0.18</v>
      </c>
      <c r="U1725" s="165" t="s">
        <v>288</v>
      </c>
      <c r="V1725" s="164">
        <f t="shared" si="142"/>
        <v>30.68</v>
      </c>
    </row>
    <row r="1726" spans="2:22" s="74" customFormat="1" ht="30">
      <c r="B1726" s="169" t="s">
        <v>1504</v>
      </c>
      <c r="C1726" s="86" t="s">
        <v>1250</v>
      </c>
      <c r="D1726" s="85" t="s">
        <v>1251</v>
      </c>
      <c r="E1726" s="85" t="s">
        <v>1237</v>
      </c>
      <c r="F1726" s="62" t="s">
        <v>891</v>
      </c>
      <c r="G1726" s="62"/>
      <c r="H1726" s="62">
        <v>3</v>
      </c>
      <c r="I1726" s="62" t="s">
        <v>1735</v>
      </c>
      <c r="J1726" s="66">
        <v>30.05</v>
      </c>
      <c r="K1726" s="67"/>
      <c r="L1726" s="68"/>
      <c r="M1726" s="69"/>
      <c r="N1726" s="70"/>
      <c r="O1726" s="71">
        <v>0.51</v>
      </c>
      <c r="P1726" s="72">
        <f t="shared" si="138"/>
        <v>30.05</v>
      </c>
      <c r="Q1726" s="72">
        <f t="shared" si="139"/>
        <v>90.15</v>
      </c>
      <c r="R1726" s="72">
        <f t="shared" si="140"/>
        <v>34</v>
      </c>
      <c r="S1726" s="72">
        <f t="shared" si="141"/>
        <v>102</v>
      </c>
      <c r="T1726" s="73">
        <v>0.18</v>
      </c>
      <c r="U1726" s="165" t="s">
        <v>288</v>
      </c>
      <c r="V1726" s="164">
        <f t="shared" si="142"/>
        <v>40.119999999999997</v>
      </c>
    </row>
    <row r="1727" spans="2:22" s="74" customFormat="1" ht="30">
      <c r="B1727" s="169" t="s">
        <v>1505</v>
      </c>
      <c r="C1727" s="87" t="s">
        <v>1253</v>
      </c>
      <c r="D1727" s="62" t="s">
        <v>1254</v>
      </c>
      <c r="E1727" s="85" t="s">
        <v>1237</v>
      </c>
      <c r="F1727" s="62" t="s">
        <v>891</v>
      </c>
      <c r="G1727" s="62"/>
      <c r="H1727" s="62">
        <v>9</v>
      </c>
      <c r="I1727" s="62" t="s">
        <v>1735</v>
      </c>
      <c r="J1727" s="66">
        <v>61.27</v>
      </c>
      <c r="K1727" s="67"/>
      <c r="L1727" s="68"/>
      <c r="M1727" s="69"/>
      <c r="N1727" s="70"/>
      <c r="O1727" s="71">
        <v>1.04</v>
      </c>
      <c r="P1727" s="72">
        <f t="shared" si="138"/>
        <v>61.27</v>
      </c>
      <c r="Q1727" s="72">
        <f t="shared" si="139"/>
        <v>551.43000000000006</v>
      </c>
      <c r="R1727" s="72">
        <f t="shared" si="140"/>
        <v>69</v>
      </c>
      <c r="S1727" s="72">
        <f t="shared" si="141"/>
        <v>621</v>
      </c>
      <c r="T1727" s="73">
        <v>0.18</v>
      </c>
      <c r="U1727" s="165" t="s">
        <v>288</v>
      </c>
      <c r="V1727" s="164">
        <f t="shared" si="142"/>
        <v>81.42</v>
      </c>
    </row>
    <row r="1728" spans="2:22" s="74" customFormat="1" ht="28.5">
      <c r="B1728" s="169" t="s">
        <v>1506</v>
      </c>
      <c r="C1728" s="87" t="s">
        <v>1256</v>
      </c>
      <c r="D1728" s="62" t="s">
        <v>1257</v>
      </c>
      <c r="E1728" s="62" t="s">
        <v>1237</v>
      </c>
      <c r="F1728" s="62" t="s">
        <v>891</v>
      </c>
      <c r="G1728" s="62"/>
      <c r="H1728" s="62">
        <v>6</v>
      </c>
      <c r="I1728" s="62" t="s">
        <v>1735</v>
      </c>
      <c r="J1728" s="66">
        <v>95.4</v>
      </c>
      <c r="K1728" s="67"/>
      <c r="L1728" s="68"/>
      <c r="M1728" s="69"/>
      <c r="N1728" s="70"/>
      <c r="O1728" s="71">
        <v>1.37</v>
      </c>
      <c r="P1728" s="72">
        <f t="shared" si="138"/>
        <v>95.4</v>
      </c>
      <c r="Q1728" s="72">
        <f t="shared" si="139"/>
        <v>572.40000000000009</v>
      </c>
      <c r="R1728" s="72">
        <f t="shared" si="140"/>
        <v>91</v>
      </c>
      <c r="S1728" s="72">
        <f t="shared" si="141"/>
        <v>546</v>
      </c>
      <c r="T1728" s="73">
        <v>0.18</v>
      </c>
      <c r="U1728" s="165" t="s">
        <v>288</v>
      </c>
      <c r="V1728" s="164">
        <f t="shared" si="142"/>
        <v>107.38</v>
      </c>
    </row>
    <row r="1729" spans="2:23" s="74" customFormat="1" ht="28.5">
      <c r="B1729" s="169" t="s">
        <v>1507</v>
      </c>
      <c r="C1729" s="87" t="s">
        <v>1259</v>
      </c>
      <c r="D1729" s="62" t="s">
        <v>1260</v>
      </c>
      <c r="E1729" s="85" t="s">
        <v>1261</v>
      </c>
      <c r="F1729" s="62" t="s">
        <v>891</v>
      </c>
      <c r="G1729" s="62"/>
      <c r="H1729" s="62" t="s">
        <v>1862</v>
      </c>
      <c r="I1729" s="62" t="s">
        <v>907</v>
      </c>
      <c r="J1729" s="66">
        <f>M1729*0.743</f>
        <v>1742.6099099999999</v>
      </c>
      <c r="K1729" s="67"/>
      <c r="L1729" s="68"/>
      <c r="M1729" s="69">
        <v>2345.37</v>
      </c>
      <c r="N1729" s="70"/>
      <c r="O1729" s="71"/>
      <c r="P1729" s="72">
        <f t="shared" si="138"/>
        <v>1742.6099099999999</v>
      </c>
      <c r="Q1729" s="72">
        <f t="shared" si="139"/>
        <v>1742.6099099999999</v>
      </c>
      <c r="R1729" s="72">
        <f t="shared" si="140"/>
        <v>1988</v>
      </c>
      <c r="S1729" s="72">
        <f t="shared" si="141"/>
        <v>1988</v>
      </c>
      <c r="T1729" s="73">
        <v>0.18</v>
      </c>
      <c r="U1729" s="165" t="s">
        <v>289</v>
      </c>
      <c r="V1729" s="164">
        <f t="shared" si="142"/>
        <v>2345.8399999999997</v>
      </c>
      <c r="W1729" s="74">
        <v>551</v>
      </c>
    </row>
    <row r="1730" spans="2:23" s="74" customFormat="1" ht="15">
      <c r="B1730" s="169"/>
      <c r="C1730" s="62" t="s">
        <v>1868</v>
      </c>
      <c r="D1730" s="62"/>
      <c r="E1730" s="85"/>
      <c r="F1730" s="62"/>
      <c r="G1730" s="62"/>
      <c r="H1730" s="62"/>
      <c r="I1730" s="62"/>
      <c r="J1730" s="66"/>
      <c r="K1730" s="67"/>
      <c r="L1730" s="68"/>
      <c r="M1730" s="69"/>
      <c r="N1730" s="70"/>
      <c r="O1730" s="71"/>
      <c r="P1730" s="72">
        <f t="shared" si="138"/>
        <v>0</v>
      </c>
      <c r="Q1730" s="72">
        <f t="shared" si="139"/>
        <v>0</v>
      </c>
      <c r="R1730" s="72">
        <f t="shared" si="140"/>
        <v>0</v>
      </c>
      <c r="S1730" s="72">
        <f t="shared" si="141"/>
        <v>0</v>
      </c>
      <c r="T1730" s="73">
        <v>0.18</v>
      </c>
      <c r="U1730" s="164"/>
      <c r="V1730" s="164">
        <f t="shared" si="142"/>
        <v>0</v>
      </c>
    </row>
    <row r="1731" spans="2:23" s="74" customFormat="1" ht="57">
      <c r="B1731" s="169" t="s">
        <v>1481</v>
      </c>
      <c r="C1731" s="87" t="s">
        <v>1508</v>
      </c>
      <c r="D1731" s="62" t="s">
        <v>1263</v>
      </c>
      <c r="E1731" s="85" t="s">
        <v>343</v>
      </c>
      <c r="F1731" s="62" t="s">
        <v>1359</v>
      </c>
      <c r="G1731" s="62"/>
      <c r="H1731" s="62" t="s">
        <v>1287</v>
      </c>
      <c r="I1731" s="62" t="s">
        <v>1735</v>
      </c>
      <c r="J1731" s="66">
        <v>62340</v>
      </c>
      <c r="K1731" s="67"/>
      <c r="L1731" s="68"/>
      <c r="M1731" s="69"/>
      <c r="N1731" s="70"/>
      <c r="O1731" s="71"/>
      <c r="P1731" s="72">
        <f t="shared" si="138"/>
        <v>62340</v>
      </c>
      <c r="Q1731" s="72">
        <f t="shared" si="139"/>
        <v>6234</v>
      </c>
      <c r="R1731" s="72">
        <f t="shared" si="140"/>
        <v>68680</v>
      </c>
      <c r="S1731" s="72">
        <f t="shared" si="141"/>
        <v>6868</v>
      </c>
      <c r="T1731" s="73">
        <v>0.18</v>
      </c>
      <c r="U1731" s="165" t="s">
        <v>289</v>
      </c>
      <c r="V1731" s="164">
        <f t="shared" si="142"/>
        <v>81042.399999999994</v>
      </c>
    </row>
    <row r="1732" spans="2:23" s="74" customFormat="1" ht="57">
      <c r="B1732" s="169" t="s">
        <v>1494</v>
      </c>
      <c r="C1732" s="87" t="s">
        <v>1509</v>
      </c>
      <c r="D1732" s="62" t="s">
        <v>1267</v>
      </c>
      <c r="E1732" s="85" t="s">
        <v>343</v>
      </c>
      <c r="F1732" s="62" t="s">
        <v>1359</v>
      </c>
      <c r="G1732" s="62"/>
      <c r="H1732" s="62" t="s">
        <v>1268</v>
      </c>
      <c r="I1732" s="62" t="s">
        <v>1735</v>
      </c>
      <c r="J1732" s="66">
        <v>85260</v>
      </c>
      <c r="K1732" s="67"/>
      <c r="L1732" s="68"/>
      <c r="M1732" s="69"/>
      <c r="N1732" s="70"/>
      <c r="O1732" s="71"/>
      <c r="P1732" s="72">
        <f t="shared" si="138"/>
        <v>85260</v>
      </c>
      <c r="Q1732" s="72">
        <f t="shared" si="139"/>
        <v>10231.199999999999</v>
      </c>
      <c r="R1732" s="72">
        <f t="shared" si="140"/>
        <v>93931</v>
      </c>
      <c r="S1732" s="72">
        <f t="shared" si="141"/>
        <v>11271.72</v>
      </c>
      <c r="T1732" s="73">
        <v>0.18</v>
      </c>
      <c r="U1732" s="165" t="s">
        <v>289</v>
      </c>
      <c r="V1732" s="164">
        <f t="shared" si="142"/>
        <v>110838.57999999999</v>
      </c>
    </row>
    <row r="1733" spans="2:23" s="74" customFormat="1" ht="42.75">
      <c r="B1733" s="169" t="s">
        <v>1507</v>
      </c>
      <c r="C1733" s="87" t="s">
        <v>1270</v>
      </c>
      <c r="D1733" s="62" t="s">
        <v>1271</v>
      </c>
      <c r="E1733" s="85" t="s">
        <v>343</v>
      </c>
      <c r="F1733" s="62" t="s">
        <v>1359</v>
      </c>
      <c r="G1733" s="62"/>
      <c r="H1733" s="62" t="s">
        <v>1272</v>
      </c>
      <c r="I1733" s="62" t="s">
        <v>1735</v>
      </c>
      <c r="J1733" s="66">
        <v>489180</v>
      </c>
      <c r="K1733" s="67"/>
      <c r="L1733" s="68"/>
      <c r="M1733" s="69"/>
      <c r="N1733" s="70"/>
      <c r="O1733" s="71"/>
      <c r="P1733" s="72">
        <f t="shared" ref="P1733:P1783" si="143">J1733+K1733*$K$2+L1733*$L$2</f>
        <v>489180</v>
      </c>
      <c r="Q1733" s="72">
        <f t="shared" ref="Q1733:Q1783" si="144">P1733*H1733</f>
        <v>9783.6</v>
      </c>
      <c r="R1733" s="72">
        <f t="shared" ref="R1733:R1783" si="145">IF((M1733+N1733+O1733)=0,ROUND((J1733+K1733*$K$2+L1733*$L$2)*$M$2/(1+T1733),0),ROUNDUP((M1733+N1733*$K$2+O1733*$L$2)/(1+T1733),0))</f>
        <v>538927</v>
      </c>
      <c r="S1733" s="72">
        <f t="shared" ref="S1733:S1783" si="146">R1733*H1733</f>
        <v>10778.54</v>
      </c>
      <c r="T1733" s="73">
        <v>0.18</v>
      </c>
      <c r="U1733" s="165" t="s">
        <v>289</v>
      </c>
      <c r="V1733" s="164">
        <f t="shared" si="142"/>
        <v>635933.86</v>
      </c>
    </row>
    <row r="1734" spans="2:23" s="74" customFormat="1" ht="57">
      <c r="B1734" s="169" t="s">
        <v>1510</v>
      </c>
      <c r="C1734" s="87" t="s">
        <v>1511</v>
      </c>
      <c r="D1734" s="62" t="s">
        <v>1275</v>
      </c>
      <c r="E1734" s="85" t="s">
        <v>343</v>
      </c>
      <c r="F1734" s="62" t="s">
        <v>1359</v>
      </c>
      <c r="G1734" s="62"/>
      <c r="H1734" s="62" t="s">
        <v>1276</v>
      </c>
      <c r="I1734" s="62" t="s">
        <v>1735</v>
      </c>
      <c r="J1734" s="66">
        <v>37190</v>
      </c>
      <c r="K1734" s="67"/>
      <c r="L1734" s="68"/>
      <c r="M1734" s="69"/>
      <c r="N1734" s="70"/>
      <c r="O1734" s="71"/>
      <c r="P1734" s="72">
        <f t="shared" si="143"/>
        <v>37190</v>
      </c>
      <c r="Q1734" s="72">
        <f t="shared" si="144"/>
        <v>1487.6000000000001</v>
      </c>
      <c r="R1734" s="72">
        <f t="shared" si="145"/>
        <v>40972</v>
      </c>
      <c r="S1734" s="72">
        <f t="shared" si="146"/>
        <v>1638.88</v>
      </c>
      <c r="T1734" s="73">
        <v>0.18</v>
      </c>
      <c r="U1734" s="165" t="s">
        <v>288</v>
      </c>
      <c r="V1734" s="164">
        <f t="shared" si="142"/>
        <v>48346.96</v>
      </c>
    </row>
    <row r="1735" spans="2:23" s="74" customFormat="1" ht="15">
      <c r="B1735" s="169"/>
      <c r="C1735" s="62" t="s">
        <v>1278</v>
      </c>
      <c r="D1735" s="62"/>
      <c r="E1735" s="85"/>
      <c r="F1735" s="62"/>
      <c r="G1735" s="62"/>
      <c r="H1735" s="62"/>
      <c r="I1735" s="62"/>
      <c r="J1735" s="66"/>
      <c r="K1735" s="67"/>
      <c r="L1735" s="68"/>
      <c r="M1735" s="69"/>
      <c r="N1735" s="70"/>
      <c r="O1735" s="71"/>
      <c r="P1735" s="72">
        <f t="shared" si="143"/>
        <v>0</v>
      </c>
      <c r="Q1735" s="72">
        <f t="shared" si="144"/>
        <v>0</v>
      </c>
      <c r="R1735" s="72">
        <f t="shared" si="145"/>
        <v>0</v>
      </c>
      <c r="S1735" s="72">
        <f t="shared" si="146"/>
        <v>0</v>
      </c>
      <c r="T1735" s="73">
        <v>0.18</v>
      </c>
      <c r="U1735" s="165"/>
      <c r="V1735" s="164">
        <f t="shared" si="142"/>
        <v>0</v>
      </c>
    </row>
    <row r="1736" spans="2:23" s="74" customFormat="1" ht="42.75">
      <c r="B1736" s="169" t="s">
        <v>1481</v>
      </c>
      <c r="C1736" s="87" t="s">
        <v>1279</v>
      </c>
      <c r="D1736" s="62" t="s">
        <v>1280</v>
      </c>
      <c r="E1736" s="85" t="s">
        <v>1224</v>
      </c>
      <c r="F1736" s="62" t="s">
        <v>891</v>
      </c>
      <c r="G1736" s="62"/>
      <c r="H1736" s="62" t="s">
        <v>1936</v>
      </c>
      <c r="I1736" s="62" t="s">
        <v>1735</v>
      </c>
      <c r="J1736" s="66">
        <v>1.45</v>
      </c>
      <c r="K1736" s="67"/>
      <c r="L1736" s="68"/>
      <c r="M1736" s="69"/>
      <c r="N1736" s="70"/>
      <c r="O1736" s="71"/>
      <c r="P1736" s="72">
        <f t="shared" si="143"/>
        <v>1.45</v>
      </c>
      <c r="Q1736" s="72">
        <f t="shared" si="144"/>
        <v>72.5</v>
      </c>
      <c r="R1736" s="72">
        <f t="shared" si="145"/>
        <v>2</v>
      </c>
      <c r="S1736" s="72">
        <f t="shared" si="146"/>
        <v>100</v>
      </c>
      <c r="T1736" s="73">
        <v>0.18</v>
      </c>
      <c r="U1736" s="165" t="s">
        <v>288</v>
      </c>
      <c r="V1736" s="164">
        <f t="shared" si="142"/>
        <v>2.36</v>
      </c>
    </row>
    <row r="1737" spans="2:23" s="74" customFormat="1" ht="30">
      <c r="B1737" s="169" t="s">
        <v>1494</v>
      </c>
      <c r="C1737" s="86" t="s">
        <v>1281</v>
      </c>
      <c r="D1737" s="85" t="s">
        <v>390</v>
      </c>
      <c r="E1737" s="85" t="s">
        <v>1224</v>
      </c>
      <c r="F1737" s="62" t="s">
        <v>912</v>
      </c>
      <c r="G1737" s="62"/>
      <c r="H1737" s="62">
        <v>1</v>
      </c>
      <c r="I1737" s="62" t="s">
        <v>1735</v>
      </c>
      <c r="J1737" s="66">
        <v>54.03</v>
      </c>
      <c r="K1737" s="67"/>
      <c r="L1737" s="68"/>
      <c r="M1737" s="69"/>
      <c r="N1737" s="70"/>
      <c r="O1737" s="71"/>
      <c r="P1737" s="72">
        <f t="shared" si="143"/>
        <v>54.03</v>
      </c>
      <c r="Q1737" s="72">
        <f t="shared" si="144"/>
        <v>54.03</v>
      </c>
      <c r="R1737" s="72">
        <f t="shared" si="145"/>
        <v>60</v>
      </c>
      <c r="S1737" s="72">
        <f t="shared" si="146"/>
        <v>60</v>
      </c>
      <c r="T1737" s="73">
        <v>0.18</v>
      </c>
      <c r="U1737" s="165" t="s">
        <v>288</v>
      </c>
      <c r="V1737" s="164">
        <f t="shared" si="142"/>
        <v>70.8</v>
      </c>
    </row>
    <row r="1738" spans="2:23" s="74" customFormat="1" ht="30">
      <c r="B1738" s="169" t="s">
        <v>1507</v>
      </c>
      <c r="C1738" s="86" t="s">
        <v>1512</v>
      </c>
      <c r="D1738" s="85" t="s">
        <v>1283</v>
      </c>
      <c r="E1738" s="85" t="s">
        <v>1284</v>
      </c>
      <c r="F1738" s="62" t="s">
        <v>891</v>
      </c>
      <c r="G1738" s="62"/>
      <c r="H1738" s="62" t="s">
        <v>914</v>
      </c>
      <c r="I1738" s="62" t="s">
        <v>1735</v>
      </c>
      <c r="J1738" s="66">
        <v>6.19</v>
      </c>
      <c r="K1738" s="67"/>
      <c r="L1738" s="68"/>
      <c r="M1738" s="69"/>
      <c r="N1738" s="70"/>
      <c r="O1738" s="71"/>
      <c r="P1738" s="72">
        <f t="shared" si="143"/>
        <v>6.19</v>
      </c>
      <c r="Q1738" s="72">
        <f t="shared" si="144"/>
        <v>24.76</v>
      </c>
      <c r="R1738" s="72">
        <f t="shared" si="145"/>
        <v>7</v>
      </c>
      <c r="S1738" s="72">
        <f t="shared" si="146"/>
        <v>28</v>
      </c>
      <c r="T1738" s="73">
        <v>0.18</v>
      </c>
      <c r="U1738" s="165" t="s">
        <v>288</v>
      </c>
      <c r="V1738" s="164">
        <f t="shared" si="142"/>
        <v>8.26</v>
      </c>
    </row>
    <row r="1739" spans="2:23" s="74" customFormat="1" ht="15">
      <c r="B1739" s="169"/>
      <c r="C1739" s="62" t="s">
        <v>1702</v>
      </c>
      <c r="D1739" s="62"/>
      <c r="E1739" s="85"/>
      <c r="F1739" s="62"/>
      <c r="G1739" s="62"/>
      <c r="H1739" s="62"/>
      <c r="I1739" s="62"/>
      <c r="J1739" s="66"/>
      <c r="K1739" s="67"/>
      <c r="L1739" s="68"/>
      <c r="M1739" s="69"/>
      <c r="N1739" s="70"/>
      <c r="O1739" s="71"/>
      <c r="P1739" s="72">
        <f t="shared" si="143"/>
        <v>0</v>
      </c>
      <c r="Q1739" s="72">
        <f t="shared" si="144"/>
        <v>0</v>
      </c>
      <c r="R1739" s="72">
        <f t="shared" si="145"/>
        <v>0</v>
      </c>
      <c r="S1739" s="72">
        <f t="shared" si="146"/>
        <v>0</v>
      </c>
      <c r="T1739" s="73">
        <v>0.18</v>
      </c>
      <c r="U1739" s="164"/>
      <c r="V1739" s="164">
        <f t="shared" si="142"/>
        <v>0</v>
      </c>
    </row>
    <row r="1740" spans="2:23" s="74" customFormat="1" ht="15">
      <c r="B1740" s="169"/>
      <c r="C1740" s="62" t="s">
        <v>566</v>
      </c>
      <c r="D1740" s="62"/>
      <c r="E1740" s="62"/>
      <c r="F1740" s="62"/>
      <c r="G1740" s="62"/>
      <c r="H1740" s="62"/>
      <c r="I1740" s="85"/>
      <c r="J1740" s="66"/>
      <c r="K1740" s="67"/>
      <c r="L1740" s="68"/>
      <c r="M1740" s="69"/>
      <c r="N1740" s="70"/>
      <c r="O1740" s="71"/>
      <c r="P1740" s="72">
        <f t="shared" si="143"/>
        <v>0</v>
      </c>
      <c r="Q1740" s="72">
        <f t="shared" si="144"/>
        <v>0</v>
      </c>
      <c r="R1740" s="72">
        <f t="shared" si="145"/>
        <v>0</v>
      </c>
      <c r="S1740" s="72">
        <f t="shared" si="146"/>
        <v>0</v>
      </c>
      <c r="T1740" s="73">
        <v>0.18</v>
      </c>
      <c r="U1740" s="164"/>
      <c r="V1740" s="164">
        <f t="shared" si="142"/>
        <v>0</v>
      </c>
    </row>
    <row r="1741" spans="2:23" s="74" customFormat="1" ht="15">
      <c r="B1741" s="169" t="s">
        <v>1481</v>
      </c>
      <c r="C1741" s="62" t="s">
        <v>567</v>
      </c>
      <c r="D1741" s="62"/>
      <c r="E1741" s="85"/>
      <c r="F1741" s="62" t="s">
        <v>891</v>
      </c>
      <c r="G1741" s="62"/>
      <c r="H1741" s="62" t="s">
        <v>1862</v>
      </c>
      <c r="I1741" s="62"/>
      <c r="J1741" s="66"/>
      <c r="K1741" s="67"/>
      <c r="L1741" s="68"/>
      <c r="M1741" s="69"/>
      <c r="N1741" s="70"/>
      <c r="O1741" s="71"/>
      <c r="P1741" s="72">
        <f t="shared" si="143"/>
        <v>0</v>
      </c>
      <c r="Q1741" s="72">
        <f t="shared" si="144"/>
        <v>0</v>
      </c>
      <c r="R1741" s="72">
        <f t="shared" si="145"/>
        <v>0</v>
      </c>
      <c r="S1741" s="72">
        <f t="shared" si="146"/>
        <v>0</v>
      </c>
      <c r="T1741" s="73">
        <v>0.18</v>
      </c>
      <c r="U1741" s="164"/>
      <c r="V1741" s="164">
        <f t="shared" si="142"/>
        <v>0</v>
      </c>
      <c r="W1741" s="74">
        <v>551</v>
      </c>
    </row>
    <row r="1742" spans="2:23" s="74" customFormat="1" ht="28.5">
      <c r="B1742" s="169" t="s">
        <v>1491</v>
      </c>
      <c r="C1742" s="87" t="s">
        <v>569</v>
      </c>
      <c r="D1742" s="62" t="s">
        <v>570</v>
      </c>
      <c r="E1742" s="85" t="s">
        <v>297</v>
      </c>
      <c r="F1742" s="62" t="s">
        <v>891</v>
      </c>
      <c r="G1742" s="62"/>
      <c r="H1742" s="62" t="s">
        <v>1862</v>
      </c>
      <c r="I1742" s="62" t="s">
        <v>1735</v>
      </c>
      <c r="J1742" s="66">
        <v>32.19</v>
      </c>
      <c r="K1742" s="67"/>
      <c r="L1742" s="68"/>
      <c r="M1742" s="69"/>
      <c r="N1742" s="70"/>
      <c r="O1742" s="71"/>
      <c r="P1742" s="72">
        <f t="shared" si="143"/>
        <v>32.19</v>
      </c>
      <c r="Q1742" s="72">
        <f t="shared" si="144"/>
        <v>32.19</v>
      </c>
      <c r="R1742" s="72">
        <f t="shared" si="145"/>
        <v>35</v>
      </c>
      <c r="S1742" s="72">
        <f t="shared" si="146"/>
        <v>35</v>
      </c>
      <c r="T1742" s="73">
        <v>0.18</v>
      </c>
      <c r="U1742" s="165" t="s">
        <v>288</v>
      </c>
      <c r="V1742" s="164">
        <f t="shared" si="142"/>
        <v>41.3</v>
      </c>
    </row>
    <row r="1743" spans="2:23" s="74" customFormat="1" ht="42.75">
      <c r="B1743" s="169" t="s">
        <v>1492</v>
      </c>
      <c r="C1743" s="87" t="s">
        <v>1493</v>
      </c>
      <c r="D1743" s="62" t="s">
        <v>1223</v>
      </c>
      <c r="E1743" s="85" t="s">
        <v>1224</v>
      </c>
      <c r="F1743" s="62" t="s">
        <v>891</v>
      </c>
      <c r="G1743" s="62"/>
      <c r="H1743" s="62" t="s">
        <v>1854</v>
      </c>
      <c r="I1743" s="62" t="s">
        <v>1735</v>
      </c>
      <c r="J1743" s="66">
        <v>10.42</v>
      </c>
      <c r="K1743" s="67"/>
      <c r="L1743" s="68"/>
      <c r="M1743" s="69"/>
      <c r="N1743" s="70"/>
      <c r="O1743" s="71"/>
      <c r="P1743" s="72">
        <f t="shared" si="143"/>
        <v>10.42</v>
      </c>
      <c r="Q1743" s="72">
        <f t="shared" si="144"/>
        <v>31.259999999999998</v>
      </c>
      <c r="R1743" s="72">
        <f t="shared" si="145"/>
        <v>11</v>
      </c>
      <c r="S1743" s="72">
        <f t="shared" si="146"/>
        <v>33</v>
      </c>
      <c r="T1743" s="73">
        <v>0.18</v>
      </c>
      <c r="U1743" s="165" t="s">
        <v>288</v>
      </c>
      <c r="V1743" s="164">
        <f t="shared" si="142"/>
        <v>12.979999999999999</v>
      </c>
    </row>
    <row r="1744" spans="2:23" s="74" customFormat="1" ht="15">
      <c r="B1744" s="169" t="s">
        <v>1494</v>
      </c>
      <c r="C1744" s="62" t="s">
        <v>1226</v>
      </c>
      <c r="D1744" s="62"/>
      <c r="E1744" s="62"/>
      <c r="F1744" s="62" t="s">
        <v>916</v>
      </c>
      <c r="G1744" s="62"/>
      <c r="H1744" s="62" t="s">
        <v>1901</v>
      </c>
      <c r="I1744" s="62"/>
      <c r="J1744" s="66"/>
      <c r="K1744" s="67"/>
      <c r="L1744" s="68"/>
      <c r="M1744" s="69"/>
      <c r="N1744" s="70"/>
      <c r="O1744" s="71"/>
      <c r="P1744" s="72">
        <f t="shared" si="143"/>
        <v>0</v>
      </c>
      <c r="Q1744" s="72">
        <f t="shared" si="144"/>
        <v>0</v>
      </c>
      <c r="R1744" s="72">
        <f t="shared" si="145"/>
        <v>0</v>
      </c>
      <c r="S1744" s="72">
        <f t="shared" si="146"/>
        <v>0</v>
      </c>
      <c r="T1744" s="73">
        <v>0.18</v>
      </c>
      <c r="U1744" s="164"/>
      <c r="V1744" s="164">
        <f t="shared" si="142"/>
        <v>0</v>
      </c>
    </row>
    <row r="1745" spans="2:23" s="74" customFormat="1" ht="57">
      <c r="B1745" s="169" t="s">
        <v>1495</v>
      </c>
      <c r="C1745" s="87" t="s">
        <v>1228</v>
      </c>
      <c r="D1745" s="62" t="s">
        <v>1229</v>
      </c>
      <c r="E1745" s="62" t="s">
        <v>1224</v>
      </c>
      <c r="F1745" s="62" t="s">
        <v>891</v>
      </c>
      <c r="G1745" s="62"/>
      <c r="H1745" s="62">
        <v>2</v>
      </c>
      <c r="I1745" s="62" t="s">
        <v>1735</v>
      </c>
      <c r="J1745" s="66">
        <v>189.69</v>
      </c>
      <c r="K1745" s="67"/>
      <c r="L1745" s="68"/>
      <c r="M1745" s="69"/>
      <c r="N1745" s="70"/>
      <c r="O1745" s="71"/>
      <c r="P1745" s="72">
        <f t="shared" si="143"/>
        <v>189.69</v>
      </c>
      <c r="Q1745" s="72">
        <f t="shared" si="144"/>
        <v>379.38</v>
      </c>
      <c r="R1745" s="72">
        <f t="shared" si="145"/>
        <v>209</v>
      </c>
      <c r="S1745" s="72">
        <f t="shared" si="146"/>
        <v>418</v>
      </c>
      <c r="T1745" s="73">
        <v>0.18</v>
      </c>
      <c r="U1745" s="165" t="s">
        <v>289</v>
      </c>
      <c r="V1745" s="164">
        <f t="shared" si="142"/>
        <v>246.61999999999998</v>
      </c>
    </row>
    <row r="1746" spans="2:23" s="74" customFormat="1" ht="60">
      <c r="B1746" s="168" t="s">
        <v>1496</v>
      </c>
      <c r="C1746" s="86" t="s">
        <v>1231</v>
      </c>
      <c r="D1746" s="62" t="s">
        <v>1232</v>
      </c>
      <c r="E1746" s="85" t="s">
        <v>1122</v>
      </c>
      <c r="F1746" s="85" t="s">
        <v>891</v>
      </c>
      <c r="G1746" s="85"/>
      <c r="H1746" s="85">
        <v>2</v>
      </c>
      <c r="I1746" s="62" t="s">
        <v>1744</v>
      </c>
      <c r="J1746" s="66">
        <v>4070</v>
      </c>
      <c r="K1746" s="67"/>
      <c r="L1746" s="68"/>
      <c r="M1746" s="69">
        <v>5500</v>
      </c>
      <c r="N1746" s="70"/>
      <c r="O1746" s="71"/>
      <c r="P1746" s="72">
        <f t="shared" si="143"/>
        <v>4070</v>
      </c>
      <c r="Q1746" s="72">
        <f t="shared" si="144"/>
        <v>8140</v>
      </c>
      <c r="R1746" s="72">
        <f t="shared" si="145"/>
        <v>4662</v>
      </c>
      <c r="S1746" s="72">
        <f t="shared" si="146"/>
        <v>9324</v>
      </c>
      <c r="T1746" s="73">
        <v>0.18</v>
      </c>
      <c r="U1746" s="164" t="s">
        <v>287</v>
      </c>
      <c r="V1746" s="164">
        <f t="shared" si="142"/>
        <v>5501.16</v>
      </c>
    </row>
    <row r="1747" spans="2:23" s="74" customFormat="1" ht="42.75">
      <c r="B1747" s="169" t="s">
        <v>1497</v>
      </c>
      <c r="C1747" s="87" t="s">
        <v>1498</v>
      </c>
      <c r="D1747" s="62" t="s">
        <v>1236</v>
      </c>
      <c r="E1747" s="85" t="s">
        <v>1237</v>
      </c>
      <c r="F1747" s="62" t="s">
        <v>891</v>
      </c>
      <c r="G1747" s="62"/>
      <c r="H1747" s="62">
        <v>10</v>
      </c>
      <c r="I1747" s="62" t="s">
        <v>1735</v>
      </c>
      <c r="J1747" s="66">
        <v>29.99</v>
      </c>
      <c r="K1747" s="67"/>
      <c r="L1747" s="68"/>
      <c r="M1747" s="69"/>
      <c r="N1747" s="70"/>
      <c r="O1747" s="71">
        <v>0.56000000000000005</v>
      </c>
      <c r="P1747" s="72">
        <f t="shared" si="143"/>
        <v>29.99</v>
      </c>
      <c r="Q1747" s="72">
        <f t="shared" si="144"/>
        <v>299.89999999999998</v>
      </c>
      <c r="R1747" s="72">
        <f t="shared" si="145"/>
        <v>38</v>
      </c>
      <c r="S1747" s="72">
        <f t="shared" si="146"/>
        <v>380</v>
      </c>
      <c r="T1747" s="73">
        <v>0.18</v>
      </c>
      <c r="U1747" s="165" t="s">
        <v>288</v>
      </c>
      <c r="V1747" s="164">
        <f t="shared" si="142"/>
        <v>44.839999999999996</v>
      </c>
    </row>
    <row r="1748" spans="2:23" s="74" customFormat="1" ht="42.75">
      <c r="B1748" s="169" t="s">
        <v>1499</v>
      </c>
      <c r="C1748" s="87" t="s">
        <v>1500</v>
      </c>
      <c r="D1748" s="62" t="s">
        <v>804</v>
      </c>
      <c r="E1748" s="85" t="s">
        <v>1237</v>
      </c>
      <c r="F1748" s="62" t="s">
        <v>891</v>
      </c>
      <c r="G1748" s="62"/>
      <c r="H1748" s="62">
        <v>10</v>
      </c>
      <c r="I1748" s="62" t="s">
        <v>1735</v>
      </c>
      <c r="J1748" s="66">
        <v>29.99</v>
      </c>
      <c r="K1748" s="67"/>
      <c r="L1748" s="68"/>
      <c r="M1748" s="69"/>
      <c r="N1748" s="70"/>
      <c r="O1748" s="71">
        <v>0.56000000000000005</v>
      </c>
      <c r="P1748" s="72">
        <f t="shared" si="143"/>
        <v>29.99</v>
      </c>
      <c r="Q1748" s="72">
        <f t="shared" si="144"/>
        <v>299.89999999999998</v>
      </c>
      <c r="R1748" s="72">
        <f t="shared" si="145"/>
        <v>38</v>
      </c>
      <c r="S1748" s="72">
        <f t="shared" si="146"/>
        <v>380</v>
      </c>
      <c r="T1748" s="73">
        <v>0.18</v>
      </c>
      <c r="U1748" s="165" t="s">
        <v>288</v>
      </c>
      <c r="V1748" s="164">
        <f t="shared" si="142"/>
        <v>44.839999999999996</v>
      </c>
    </row>
    <row r="1749" spans="2:23" s="74" customFormat="1" ht="42.75">
      <c r="B1749" s="169" t="s">
        <v>1501</v>
      </c>
      <c r="C1749" s="87" t="s">
        <v>1502</v>
      </c>
      <c r="D1749" s="62" t="s">
        <v>1244</v>
      </c>
      <c r="E1749" s="85" t="s">
        <v>1237</v>
      </c>
      <c r="F1749" s="62" t="s">
        <v>891</v>
      </c>
      <c r="G1749" s="62"/>
      <c r="H1749" s="62">
        <v>10</v>
      </c>
      <c r="I1749" s="62" t="s">
        <v>1735</v>
      </c>
      <c r="J1749" s="66">
        <v>110.17</v>
      </c>
      <c r="K1749" s="67"/>
      <c r="L1749" s="68"/>
      <c r="M1749" s="69"/>
      <c r="N1749" s="70"/>
      <c r="O1749" s="71">
        <v>1.87</v>
      </c>
      <c r="P1749" s="72">
        <f t="shared" si="143"/>
        <v>110.17</v>
      </c>
      <c r="Q1749" s="72">
        <f t="shared" si="144"/>
        <v>1101.7</v>
      </c>
      <c r="R1749" s="72">
        <f t="shared" si="145"/>
        <v>124</v>
      </c>
      <c r="S1749" s="72">
        <f t="shared" si="146"/>
        <v>1240</v>
      </c>
      <c r="T1749" s="73">
        <v>0.18</v>
      </c>
      <c r="U1749" s="165" t="s">
        <v>288</v>
      </c>
      <c r="V1749" s="164">
        <f t="shared" si="142"/>
        <v>146.32</v>
      </c>
    </row>
    <row r="1750" spans="2:23" s="74" customFormat="1" ht="30">
      <c r="B1750" s="169" t="s">
        <v>1503</v>
      </c>
      <c r="C1750" s="87" t="s">
        <v>1246</v>
      </c>
      <c r="D1750" s="62" t="s">
        <v>1247</v>
      </c>
      <c r="E1750" s="85" t="s">
        <v>1237</v>
      </c>
      <c r="F1750" s="62" t="s">
        <v>891</v>
      </c>
      <c r="G1750" s="62"/>
      <c r="H1750" s="62">
        <v>2</v>
      </c>
      <c r="I1750" s="62" t="s">
        <v>1735</v>
      </c>
      <c r="J1750" s="66">
        <v>22.39</v>
      </c>
      <c r="K1750" s="67"/>
      <c r="L1750" s="68"/>
      <c r="M1750" s="69"/>
      <c r="N1750" s="70"/>
      <c r="O1750" s="71">
        <v>0.38</v>
      </c>
      <c r="P1750" s="72">
        <f t="shared" si="143"/>
        <v>22.39</v>
      </c>
      <c r="Q1750" s="72">
        <f t="shared" si="144"/>
        <v>44.78</v>
      </c>
      <c r="R1750" s="72">
        <f t="shared" si="145"/>
        <v>26</v>
      </c>
      <c r="S1750" s="72">
        <f t="shared" si="146"/>
        <v>52</v>
      </c>
      <c r="T1750" s="73">
        <v>0.18</v>
      </c>
      <c r="U1750" s="165" t="s">
        <v>288</v>
      </c>
      <c r="V1750" s="164">
        <f t="shared" si="142"/>
        <v>30.68</v>
      </c>
    </row>
    <row r="1751" spans="2:23" s="74" customFormat="1" ht="30">
      <c r="B1751" s="169" t="s">
        <v>1504</v>
      </c>
      <c r="C1751" s="87" t="s">
        <v>1250</v>
      </c>
      <c r="D1751" s="62" t="s">
        <v>1251</v>
      </c>
      <c r="E1751" s="85" t="s">
        <v>1237</v>
      </c>
      <c r="F1751" s="62" t="s">
        <v>891</v>
      </c>
      <c r="G1751" s="62"/>
      <c r="H1751" s="62">
        <v>2</v>
      </c>
      <c r="I1751" s="62" t="s">
        <v>1735</v>
      </c>
      <c r="J1751" s="66">
        <v>30.05</v>
      </c>
      <c r="K1751" s="67"/>
      <c r="L1751" s="68"/>
      <c r="M1751" s="69"/>
      <c r="N1751" s="70"/>
      <c r="O1751" s="71">
        <v>0.51</v>
      </c>
      <c r="P1751" s="72">
        <f t="shared" si="143"/>
        <v>30.05</v>
      </c>
      <c r="Q1751" s="72">
        <f t="shared" si="144"/>
        <v>60.1</v>
      </c>
      <c r="R1751" s="72">
        <f t="shared" si="145"/>
        <v>34</v>
      </c>
      <c r="S1751" s="72">
        <f t="shared" si="146"/>
        <v>68</v>
      </c>
      <c r="T1751" s="73">
        <v>0.18</v>
      </c>
      <c r="U1751" s="165" t="s">
        <v>288</v>
      </c>
      <c r="V1751" s="164">
        <f t="shared" si="142"/>
        <v>40.119999999999997</v>
      </c>
    </row>
    <row r="1752" spans="2:23" s="74" customFormat="1" ht="30">
      <c r="B1752" s="169" t="s">
        <v>1505</v>
      </c>
      <c r="C1752" s="87" t="s">
        <v>1253</v>
      </c>
      <c r="D1752" s="62" t="s">
        <v>1254</v>
      </c>
      <c r="E1752" s="85" t="s">
        <v>1237</v>
      </c>
      <c r="F1752" s="62" t="s">
        <v>891</v>
      </c>
      <c r="G1752" s="62"/>
      <c r="H1752" s="62">
        <v>6</v>
      </c>
      <c r="I1752" s="62" t="s">
        <v>1735</v>
      </c>
      <c r="J1752" s="66">
        <v>61.27</v>
      </c>
      <c r="K1752" s="67"/>
      <c r="L1752" s="68"/>
      <c r="M1752" s="69"/>
      <c r="N1752" s="70"/>
      <c r="O1752" s="71">
        <v>1.04</v>
      </c>
      <c r="P1752" s="72">
        <f t="shared" si="143"/>
        <v>61.27</v>
      </c>
      <c r="Q1752" s="72">
        <f t="shared" si="144"/>
        <v>367.62</v>
      </c>
      <c r="R1752" s="72">
        <f t="shared" si="145"/>
        <v>69</v>
      </c>
      <c r="S1752" s="72">
        <f t="shared" si="146"/>
        <v>414</v>
      </c>
      <c r="T1752" s="73">
        <v>0.18</v>
      </c>
      <c r="U1752" s="165" t="s">
        <v>288</v>
      </c>
      <c r="V1752" s="164">
        <f t="shared" si="142"/>
        <v>81.42</v>
      </c>
    </row>
    <row r="1753" spans="2:23" s="74" customFormat="1" ht="30">
      <c r="B1753" s="169" t="s">
        <v>1506</v>
      </c>
      <c r="C1753" s="87" t="s">
        <v>1256</v>
      </c>
      <c r="D1753" s="62" t="s">
        <v>1257</v>
      </c>
      <c r="E1753" s="85" t="s">
        <v>1237</v>
      </c>
      <c r="F1753" s="62" t="s">
        <v>891</v>
      </c>
      <c r="G1753" s="62"/>
      <c r="H1753" s="62">
        <v>4</v>
      </c>
      <c r="I1753" s="62" t="s">
        <v>1735</v>
      </c>
      <c r="J1753" s="66">
        <v>95.4</v>
      </c>
      <c r="K1753" s="67"/>
      <c r="L1753" s="68"/>
      <c r="M1753" s="69"/>
      <c r="N1753" s="70"/>
      <c r="O1753" s="71">
        <v>1.37</v>
      </c>
      <c r="P1753" s="72">
        <f t="shared" si="143"/>
        <v>95.4</v>
      </c>
      <c r="Q1753" s="72">
        <f t="shared" si="144"/>
        <v>381.6</v>
      </c>
      <c r="R1753" s="72">
        <f t="shared" si="145"/>
        <v>91</v>
      </c>
      <c r="S1753" s="72">
        <f t="shared" si="146"/>
        <v>364</v>
      </c>
      <c r="T1753" s="73">
        <v>0.18</v>
      </c>
      <c r="U1753" s="165" t="s">
        <v>288</v>
      </c>
      <c r="V1753" s="164">
        <f t="shared" si="142"/>
        <v>107.38</v>
      </c>
    </row>
    <row r="1754" spans="2:23" s="74" customFormat="1" ht="28.5">
      <c r="B1754" s="169" t="s">
        <v>1507</v>
      </c>
      <c r="C1754" s="87" t="s">
        <v>1259</v>
      </c>
      <c r="D1754" s="62" t="s">
        <v>1260</v>
      </c>
      <c r="E1754" s="85" t="s">
        <v>1261</v>
      </c>
      <c r="F1754" s="62" t="s">
        <v>891</v>
      </c>
      <c r="G1754" s="62"/>
      <c r="H1754" s="62" t="s">
        <v>1862</v>
      </c>
      <c r="I1754" s="62" t="s">
        <v>907</v>
      </c>
      <c r="J1754" s="66">
        <f>M1754*0.743</f>
        <v>1742.6099099999999</v>
      </c>
      <c r="K1754" s="67"/>
      <c r="L1754" s="68"/>
      <c r="M1754" s="69">
        <v>2345.37</v>
      </c>
      <c r="N1754" s="70"/>
      <c r="O1754" s="71"/>
      <c r="P1754" s="72">
        <f t="shared" si="143"/>
        <v>1742.6099099999999</v>
      </c>
      <c r="Q1754" s="72">
        <f t="shared" si="144"/>
        <v>1742.6099099999999</v>
      </c>
      <c r="R1754" s="72">
        <f t="shared" si="145"/>
        <v>1988</v>
      </c>
      <c r="S1754" s="72">
        <f t="shared" si="146"/>
        <v>1988</v>
      </c>
      <c r="T1754" s="73">
        <v>0.18</v>
      </c>
      <c r="U1754" s="165" t="s">
        <v>289</v>
      </c>
      <c r="V1754" s="164">
        <f t="shared" si="142"/>
        <v>2345.8399999999997</v>
      </c>
    </row>
    <row r="1755" spans="2:23" s="74" customFormat="1" ht="15">
      <c r="B1755" s="169"/>
      <c r="C1755" s="85" t="s">
        <v>1868</v>
      </c>
      <c r="D1755" s="85"/>
      <c r="E1755" s="85"/>
      <c r="F1755" s="62"/>
      <c r="G1755" s="62"/>
      <c r="H1755" s="62"/>
      <c r="I1755" s="62"/>
      <c r="J1755" s="66"/>
      <c r="K1755" s="67"/>
      <c r="L1755" s="68"/>
      <c r="M1755" s="69"/>
      <c r="N1755" s="70"/>
      <c r="O1755" s="71"/>
      <c r="P1755" s="72">
        <f t="shared" si="143"/>
        <v>0</v>
      </c>
      <c r="Q1755" s="72">
        <f t="shared" si="144"/>
        <v>0</v>
      </c>
      <c r="R1755" s="72">
        <f t="shared" si="145"/>
        <v>0</v>
      </c>
      <c r="S1755" s="72">
        <f t="shared" si="146"/>
        <v>0</v>
      </c>
      <c r="T1755" s="73">
        <v>0.18</v>
      </c>
      <c r="U1755" s="164"/>
      <c r="V1755" s="164">
        <f t="shared" si="142"/>
        <v>0</v>
      </c>
    </row>
    <row r="1756" spans="2:23" s="74" customFormat="1" ht="60">
      <c r="B1756" s="169" t="s">
        <v>1481</v>
      </c>
      <c r="C1756" s="86" t="s">
        <v>1508</v>
      </c>
      <c r="D1756" s="85" t="s">
        <v>1263</v>
      </c>
      <c r="E1756" s="85" t="s">
        <v>343</v>
      </c>
      <c r="F1756" s="62" t="s">
        <v>1359</v>
      </c>
      <c r="G1756" s="62"/>
      <c r="H1756" s="62" t="s">
        <v>1428</v>
      </c>
      <c r="I1756" s="62" t="s">
        <v>1735</v>
      </c>
      <c r="J1756" s="66">
        <v>62340</v>
      </c>
      <c r="K1756" s="67"/>
      <c r="L1756" s="68"/>
      <c r="M1756" s="69"/>
      <c r="N1756" s="70"/>
      <c r="O1756" s="71"/>
      <c r="P1756" s="72">
        <f t="shared" si="143"/>
        <v>62340</v>
      </c>
      <c r="Q1756" s="72">
        <f t="shared" si="144"/>
        <v>5298.9000000000005</v>
      </c>
      <c r="R1756" s="72">
        <f t="shared" si="145"/>
        <v>68680</v>
      </c>
      <c r="S1756" s="72">
        <f t="shared" si="146"/>
        <v>5837.8</v>
      </c>
      <c r="T1756" s="73">
        <v>0.18</v>
      </c>
      <c r="U1756" s="165" t="s">
        <v>289</v>
      </c>
      <c r="V1756" s="164">
        <f t="shared" si="142"/>
        <v>81042.399999999994</v>
      </c>
    </row>
    <row r="1757" spans="2:23" s="74" customFormat="1" ht="57">
      <c r="B1757" s="169" t="s">
        <v>1494</v>
      </c>
      <c r="C1757" s="87" t="s">
        <v>1509</v>
      </c>
      <c r="D1757" s="62" t="s">
        <v>1267</v>
      </c>
      <c r="E1757" s="85" t="s">
        <v>343</v>
      </c>
      <c r="F1757" s="62" t="s">
        <v>1359</v>
      </c>
      <c r="G1757" s="62"/>
      <c r="H1757" s="62" t="s">
        <v>1429</v>
      </c>
      <c r="I1757" s="62" t="s">
        <v>1735</v>
      </c>
      <c r="J1757" s="66">
        <v>85260</v>
      </c>
      <c r="K1757" s="67"/>
      <c r="L1757" s="68"/>
      <c r="M1757" s="69"/>
      <c r="N1757" s="70"/>
      <c r="O1757" s="71"/>
      <c r="P1757" s="72">
        <f t="shared" si="143"/>
        <v>85260</v>
      </c>
      <c r="Q1757" s="72">
        <f t="shared" si="144"/>
        <v>11083.800000000001</v>
      </c>
      <c r="R1757" s="72">
        <f t="shared" si="145"/>
        <v>93931</v>
      </c>
      <c r="S1757" s="72">
        <f t="shared" si="146"/>
        <v>12211.03</v>
      </c>
      <c r="T1757" s="73">
        <v>0.18</v>
      </c>
      <c r="U1757" s="165" t="s">
        <v>289</v>
      </c>
      <c r="V1757" s="164">
        <f t="shared" si="142"/>
        <v>110838.57999999999</v>
      </c>
    </row>
    <row r="1758" spans="2:23" s="74" customFormat="1" ht="57">
      <c r="B1758" s="169" t="s">
        <v>1507</v>
      </c>
      <c r="C1758" s="87" t="s">
        <v>1511</v>
      </c>
      <c r="D1758" s="62" t="s">
        <v>1275</v>
      </c>
      <c r="E1758" s="85" t="s">
        <v>343</v>
      </c>
      <c r="F1758" s="62" t="s">
        <v>1359</v>
      </c>
      <c r="G1758" s="62"/>
      <c r="H1758" s="62" t="s">
        <v>1288</v>
      </c>
      <c r="I1758" s="62" t="s">
        <v>1735</v>
      </c>
      <c r="J1758" s="66">
        <v>37190</v>
      </c>
      <c r="K1758" s="67"/>
      <c r="L1758" s="68"/>
      <c r="M1758" s="69"/>
      <c r="N1758" s="70"/>
      <c r="O1758" s="71"/>
      <c r="P1758" s="72">
        <f t="shared" si="143"/>
        <v>37190</v>
      </c>
      <c r="Q1758" s="72">
        <f t="shared" si="144"/>
        <v>743.80000000000007</v>
      </c>
      <c r="R1758" s="72">
        <f t="shared" si="145"/>
        <v>40972</v>
      </c>
      <c r="S1758" s="72">
        <f t="shared" si="146"/>
        <v>819.44</v>
      </c>
      <c r="T1758" s="73">
        <v>0.18</v>
      </c>
      <c r="U1758" s="165" t="s">
        <v>288</v>
      </c>
      <c r="V1758" s="164">
        <f t="shared" si="142"/>
        <v>48346.96</v>
      </c>
    </row>
    <row r="1759" spans="2:23" s="74" customFormat="1" ht="15">
      <c r="B1759" s="169"/>
      <c r="C1759" s="62" t="s">
        <v>1278</v>
      </c>
      <c r="D1759" s="62"/>
      <c r="E1759" s="85"/>
      <c r="F1759" s="62"/>
      <c r="G1759" s="62"/>
      <c r="H1759" s="62"/>
      <c r="I1759" s="62"/>
      <c r="J1759" s="66"/>
      <c r="K1759" s="67"/>
      <c r="L1759" s="68"/>
      <c r="M1759" s="69"/>
      <c r="N1759" s="70"/>
      <c r="O1759" s="71"/>
      <c r="P1759" s="72">
        <f t="shared" si="143"/>
        <v>0</v>
      </c>
      <c r="Q1759" s="72">
        <f t="shared" si="144"/>
        <v>0</v>
      </c>
      <c r="R1759" s="72">
        <f t="shared" si="145"/>
        <v>0</v>
      </c>
      <c r="S1759" s="72">
        <f t="shared" si="146"/>
        <v>0</v>
      </c>
      <c r="T1759" s="73">
        <v>0.18</v>
      </c>
      <c r="U1759" s="164"/>
      <c r="V1759" s="164">
        <f t="shared" si="142"/>
        <v>0</v>
      </c>
      <c r="W1759" s="74">
        <v>551</v>
      </c>
    </row>
    <row r="1760" spans="2:23" s="74" customFormat="1" ht="42.75">
      <c r="B1760" s="169" t="s">
        <v>1481</v>
      </c>
      <c r="C1760" s="87" t="s">
        <v>1279</v>
      </c>
      <c r="D1760" s="62" t="s">
        <v>1280</v>
      </c>
      <c r="E1760" s="85" t="s">
        <v>1224</v>
      </c>
      <c r="F1760" s="62" t="s">
        <v>891</v>
      </c>
      <c r="G1760" s="62"/>
      <c r="H1760" s="62" t="s">
        <v>1936</v>
      </c>
      <c r="I1760" s="62" t="s">
        <v>1735</v>
      </c>
      <c r="J1760" s="66">
        <v>1.45</v>
      </c>
      <c r="K1760" s="67"/>
      <c r="L1760" s="68"/>
      <c r="M1760" s="69"/>
      <c r="N1760" s="70"/>
      <c r="O1760" s="71"/>
      <c r="P1760" s="72">
        <f t="shared" si="143"/>
        <v>1.45</v>
      </c>
      <c r="Q1760" s="72">
        <f t="shared" si="144"/>
        <v>72.5</v>
      </c>
      <c r="R1760" s="72">
        <f t="shared" si="145"/>
        <v>2</v>
      </c>
      <c r="S1760" s="72">
        <f t="shared" si="146"/>
        <v>100</v>
      </c>
      <c r="T1760" s="73">
        <v>0.18</v>
      </c>
      <c r="U1760" s="165" t="s">
        <v>288</v>
      </c>
      <c r="V1760" s="164">
        <f t="shared" si="142"/>
        <v>2.36</v>
      </c>
    </row>
    <row r="1761" spans="2:23" s="74" customFormat="1" ht="28.5">
      <c r="B1761" s="169" t="s">
        <v>1494</v>
      </c>
      <c r="C1761" s="87" t="s">
        <v>1281</v>
      </c>
      <c r="D1761" s="62" t="s">
        <v>390</v>
      </c>
      <c r="E1761" s="85" t="s">
        <v>1224</v>
      </c>
      <c r="F1761" s="62" t="s">
        <v>912</v>
      </c>
      <c r="G1761" s="62"/>
      <c r="H1761" s="62">
        <v>1</v>
      </c>
      <c r="I1761" s="62" t="s">
        <v>1735</v>
      </c>
      <c r="J1761" s="66">
        <v>54.03</v>
      </c>
      <c r="K1761" s="67"/>
      <c r="L1761" s="68"/>
      <c r="M1761" s="69"/>
      <c r="N1761" s="70"/>
      <c r="O1761" s="71"/>
      <c r="P1761" s="72">
        <f t="shared" si="143"/>
        <v>54.03</v>
      </c>
      <c r="Q1761" s="72">
        <f t="shared" si="144"/>
        <v>54.03</v>
      </c>
      <c r="R1761" s="72">
        <f t="shared" si="145"/>
        <v>60</v>
      </c>
      <c r="S1761" s="72">
        <f t="shared" si="146"/>
        <v>60</v>
      </c>
      <c r="T1761" s="73">
        <v>0.18</v>
      </c>
      <c r="U1761" s="165" t="s">
        <v>288</v>
      </c>
      <c r="V1761" s="164">
        <f t="shared" si="142"/>
        <v>70.8</v>
      </c>
    </row>
    <row r="1762" spans="2:23" s="74" customFormat="1" ht="28.5">
      <c r="B1762" s="169" t="s">
        <v>1507</v>
      </c>
      <c r="C1762" s="87" t="s">
        <v>1512</v>
      </c>
      <c r="D1762" s="62" t="s">
        <v>1283</v>
      </c>
      <c r="E1762" s="62" t="s">
        <v>1284</v>
      </c>
      <c r="F1762" s="62" t="s">
        <v>891</v>
      </c>
      <c r="G1762" s="62"/>
      <c r="H1762" s="62" t="s">
        <v>1901</v>
      </c>
      <c r="I1762" s="62" t="s">
        <v>1735</v>
      </c>
      <c r="J1762" s="66">
        <v>6.19</v>
      </c>
      <c r="K1762" s="67"/>
      <c r="L1762" s="68"/>
      <c r="M1762" s="69"/>
      <c r="N1762" s="70"/>
      <c r="O1762" s="71"/>
      <c r="P1762" s="72">
        <f t="shared" si="143"/>
        <v>6.19</v>
      </c>
      <c r="Q1762" s="72">
        <f t="shared" si="144"/>
        <v>12.38</v>
      </c>
      <c r="R1762" s="72">
        <f t="shared" si="145"/>
        <v>7</v>
      </c>
      <c r="S1762" s="72">
        <f t="shared" si="146"/>
        <v>14</v>
      </c>
      <c r="T1762" s="73">
        <v>0.18</v>
      </c>
      <c r="U1762" s="165" t="s">
        <v>288</v>
      </c>
      <c r="V1762" s="164">
        <f t="shared" si="142"/>
        <v>8.26</v>
      </c>
    </row>
    <row r="1763" spans="2:23" s="74" customFormat="1" ht="15">
      <c r="B1763" s="169"/>
      <c r="C1763" s="62" t="s">
        <v>1703</v>
      </c>
      <c r="D1763" s="62"/>
      <c r="E1763" s="62"/>
      <c r="F1763" s="62"/>
      <c r="G1763" s="62"/>
      <c r="H1763" s="62"/>
      <c r="I1763" s="62"/>
      <c r="J1763" s="66"/>
      <c r="K1763" s="67"/>
      <c r="L1763" s="68"/>
      <c r="M1763" s="69"/>
      <c r="N1763" s="70"/>
      <c r="O1763" s="71"/>
      <c r="P1763" s="72">
        <f t="shared" si="143"/>
        <v>0</v>
      </c>
      <c r="Q1763" s="72">
        <f t="shared" si="144"/>
        <v>0</v>
      </c>
      <c r="R1763" s="72">
        <f t="shared" si="145"/>
        <v>0</v>
      </c>
      <c r="S1763" s="72">
        <f t="shared" si="146"/>
        <v>0</v>
      </c>
      <c r="T1763" s="73">
        <v>0.18</v>
      </c>
      <c r="U1763" s="164"/>
      <c r="V1763" s="164">
        <f t="shared" si="142"/>
        <v>0</v>
      </c>
    </row>
    <row r="1764" spans="2:23" s="74" customFormat="1" ht="15">
      <c r="B1764" s="169"/>
      <c r="C1764" s="62" t="s">
        <v>566</v>
      </c>
      <c r="D1764" s="62"/>
      <c r="E1764" s="62"/>
      <c r="F1764" s="62"/>
      <c r="G1764" s="62"/>
      <c r="H1764" s="62"/>
      <c r="I1764" s="62"/>
      <c r="J1764" s="66"/>
      <c r="K1764" s="67"/>
      <c r="L1764" s="68"/>
      <c r="M1764" s="69"/>
      <c r="N1764" s="70"/>
      <c r="O1764" s="71"/>
      <c r="P1764" s="72">
        <f t="shared" si="143"/>
        <v>0</v>
      </c>
      <c r="Q1764" s="72">
        <f t="shared" si="144"/>
        <v>0</v>
      </c>
      <c r="R1764" s="72">
        <f t="shared" si="145"/>
        <v>0</v>
      </c>
      <c r="S1764" s="72">
        <f t="shared" si="146"/>
        <v>0</v>
      </c>
      <c r="T1764" s="73">
        <v>0.18</v>
      </c>
      <c r="U1764" s="164"/>
      <c r="V1764" s="164">
        <f t="shared" si="142"/>
        <v>0</v>
      </c>
    </row>
    <row r="1765" spans="2:23" s="74" customFormat="1" ht="15">
      <c r="B1765" s="169" t="s">
        <v>1481</v>
      </c>
      <c r="C1765" s="62" t="s">
        <v>567</v>
      </c>
      <c r="D1765" s="62"/>
      <c r="E1765" s="85"/>
      <c r="F1765" s="62" t="s">
        <v>891</v>
      </c>
      <c r="G1765" s="62"/>
      <c r="H1765" s="62" t="s">
        <v>1862</v>
      </c>
      <c r="I1765" s="62"/>
      <c r="J1765" s="66"/>
      <c r="K1765" s="67"/>
      <c r="L1765" s="68"/>
      <c r="M1765" s="69"/>
      <c r="N1765" s="70"/>
      <c r="O1765" s="71"/>
      <c r="P1765" s="72">
        <f t="shared" si="143"/>
        <v>0</v>
      </c>
      <c r="Q1765" s="72">
        <f t="shared" si="144"/>
        <v>0</v>
      </c>
      <c r="R1765" s="72">
        <f t="shared" si="145"/>
        <v>0</v>
      </c>
      <c r="S1765" s="72">
        <f t="shared" si="146"/>
        <v>0</v>
      </c>
      <c r="T1765" s="73">
        <v>0.18</v>
      </c>
      <c r="U1765" s="164"/>
      <c r="V1765" s="164">
        <f t="shared" si="142"/>
        <v>0</v>
      </c>
    </row>
    <row r="1766" spans="2:23" s="74" customFormat="1" ht="28.5">
      <c r="B1766" s="169" t="s">
        <v>1491</v>
      </c>
      <c r="C1766" s="87" t="s">
        <v>569</v>
      </c>
      <c r="D1766" s="62" t="s">
        <v>570</v>
      </c>
      <c r="E1766" s="85" t="s">
        <v>297</v>
      </c>
      <c r="F1766" s="62" t="s">
        <v>891</v>
      </c>
      <c r="G1766" s="62"/>
      <c r="H1766" s="62" t="s">
        <v>1862</v>
      </c>
      <c r="I1766" s="62" t="s">
        <v>1735</v>
      </c>
      <c r="J1766" s="66">
        <v>32.19</v>
      </c>
      <c r="K1766" s="67"/>
      <c r="L1766" s="68"/>
      <c r="M1766" s="69"/>
      <c r="N1766" s="70"/>
      <c r="O1766" s="71"/>
      <c r="P1766" s="72">
        <f t="shared" si="143"/>
        <v>32.19</v>
      </c>
      <c r="Q1766" s="72">
        <f t="shared" si="144"/>
        <v>32.19</v>
      </c>
      <c r="R1766" s="72">
        <f t="shared" si="145"/>
        <v>35</v>
      </c>
      <c r="S1766" s="72">
        <f t="shared" si="146"/>
        <v>35</v>
      </c>
      <c r="T1766" s="73">
        <v>0.18</v>
      </c>
      <c r="U1766" s="165" t="s">
        <v>288</v>
      </c>
      <c r="V1766" s="164">
        <f t="shared" si="142"/>
        <v>41.3</v>
      </c>
    </row>
    <row r="1767" spans="2:23" s="74" customFormat="1" ht="42.75">
      <c r="B1767" s="169" t="s">
        <v>1492</v>
      </c>
      <c r="C1767" s="87" t="s">
        <v>1493</v>
      </c>
      <c r="D1767" s="62" t="s">
        <v>1223</v>
      </c>
      <c r="E1767" s="85" t="s">
        <v>1224</v>
      </c>
      <c r="F1767" s="62" t="s">
        <v>891</v>
      </c>
      <c r="G1767" s="62"/>
      <c r="H1767" s="62" t="s">
        <v>1854</v>
      </c>
      <c r="I1767" s="62" t="s">
        <v>1735</v>
      </c>
      <c r="J1767" s="66">
        <v>10.42</v>
      </c>
      <c r="K1767" s="67"/>
      <c r="L1767" s="68"/>
      <c r="M1767" s="69"/>
      <c r="N1767" s="70"/>
      <c r="O1767" s="71"/>
      <c r="P1767" s="72">
        <f t="shared" si="143"/>
        <v>10.42</v>
      </c>
      <c r="Q1767" s="72">
        <f t="shared" si="144"/>
        <v>31.259999999999998</v>
      </c>
      <c r="R1767" s="72">
        <f t="shared" si="145"/>
        <v>11</v>
      </c>
      <c r="S1767" s="72">
        <f t="shared" si="146"/>
        <v>33</v>
      </c>
      <c r="T1767" s="73">
        <v>0.18</v>
      </c>
      <c r="U1767" s="165" t="s">
        <v>288</v>
      </c>
      <c r="V1767" s="164">
        <f t="shared" si="142"/>
        <v>12.979999999999999</v>
      </c>
    </row>
    <row r="1768" spans="2:23" s="74" customFormat="1" ht="15">
      <c r="B1768" s="169" t="s">
        <v>1494</v>
      </c>
      <c r="C1768" s="62" t="s">
        <v>1226</v>
      </c>
      <c r="D1768" s="62"/>
      <c r="E1768" s="85"/>
      <c r="F1768" s="62" t="s">
        <v>916</v>
      </c>
      <c r="G1768" s="62"/>
      <c r="H1768" s="62" t="s">
        <v>1901</v>
      </c>
      <c r="I1768" s="62"/>
      <c r="J1768" s="66"/>
      <c r="K1768" s="67"/>
      <c r="L1768" s="68"/>
      <c r="M1768" s="69"/>
      <c r="N1768" s="70"/>
      <c r="O1768" s="71"/>
      <c r="P1768" s="72">
        <f t="shared" si="143"/>
        <v>0</v>
      </c>
      <c r="Q1768" s="72">
        <f t="shared" si="144"/>
        <v>0</v>
      </c>
      <c r="R1768" s="72">
        <f t="shared" si="145"/>
        <v>0</v>
      </c>
      <c r="S1768" s="72">
        <f t="shared" si="146"/>
        <v>0</v>
      </c>
      <c r="T1768" s="73">
        <v>0.18</v>
      </c>
      <c r="U1768" s="164"/>
      <c r="V1768" s="164">
        <f t="shared" si="142"/>
        <v>0</v>
      </c>
    </row>
    <row r="1769" spans="2:23" s="74" customFormat="1" ht="57">
      <c r="B1769" s="169" t="s">
        <v>1495</v>
      </c>
      <c r="C1769" s="87" t="s">
        <v>1228</v>
      </c>
      <c r="D1769" s="62" t="s">
        <v>1229</v>
      </c>
      <c r="E1769" s="85" t="s">
        <v>1224</v>
      </c>
      <c r="F1769" s="62" t="s">
        <v>891</v>
      </c>
      <c r="G1769" s="62"/>
      <c r="H1769" s="62">
        <v>2</v>
      </c>
      <c r="I1769" s="62" t="s">
        <v>1735</v>
      </c>
      <c r="J1769" s="66">
        <v>189.69</v>
      </c>
      <c r="K1769" s="67"/>
      <c r="L1769" s="68"/>
      <c r="M1769" s="69"/>
      <c r="N1769" s="70"/>
      <c r="O1769" s="71"/>
      <c r="P1769" s="72">
        <f t="shared" si="143"/>
        <v>189.69</v>
      </c>
      <c r="Q1769" s="72">
        <f t="shared" si="144"/>
        <v>379.38</v>
      </c>
      <c r="R1769" s="72">
        <f t="shared" si="145"/>
        <v>209</v>
      </c>
      <c r="S1769" s="72">
        <f t="shared" si="146"/>
        <v>418</v>
      </c>
      <c r="T1769" s="73">
        <v>0.18</v>
      </c>
      <c r="U1769" s="165" t="s">
        <v>289</v>
      </c>
      <c r="V1769" s="164">
        <f t="shared" si="142"/>
        <v>246.61999999999998</v>
      </c>
    </row>
    <row r="1770" spans="2:23" s="74" customFormat="1" ht="57">
      <c r="B1770" s="169" t="s">
        <v>1496</v>
      </c>
      <c r="C1770" s="87" t="s">
        <v>1231</v>
      </c>
      <c r="D1770" s="62" t="s">
        <v>1232</v>
      </c>
      <c r="E1770" s="85" t="s">
        <v>1122</v>
      </c>
      <c r="F1770" s="62" t="s">
        <v>891</v>
      </c>
      <c r="G1770" s="62"/>
      <c r="H1770" s="62">
        <v>2</v>
      </c>
      <c r="I1770" s="62" t="s">
        <v>1744</v>
      </c>
      <c r="J1770" s="66">
        <v>4070</v>
      </c>
      <c r="K1770" s="67"/>
      <c r="L1770" s="68"/>
      <c r="M1770" s="69">
        <v>5500</v>
      </c>
      <c r="N1770" s="70"/>
      <c r="O1770" s="71"/>
      <c r="P1770" s="72">
        <f t="shared" si="143"/>
        <v>4070</v>
      </c>
      <c r="Q1770" s="72">
        <f t="shared" si="144"/>
        <v>8140</v>
      </c>
      <c r="R1770" s="72">
        <f t="shared" si="145"/>
        <v>4662</v>
      </c>
      <c r="S1770" s="72">
        <f t="shared" si="146"/>
        <v>9324</v>
      </c>
      <c r="T1770" s="73">
        <v>0.18</v>
      </c>
      <c r="U1770" s="164" t="s">
        <v>287</v>
      </c>
      <c r="V1770" s="164">
        <f t="shared" si="142"/>
        <v>5501.16</v>
      </c>
    </row>
    <row r="1771" spans="2:23" s="74" customFormat="1" ht="42.75">
      <c r="B1771" s="169" t="s">
        <v>1497</v>
      </c>
      <c r="C1771" s="87" t="s">
        <v>1498</v>
      </c>
      <c r="D1771" s="62" t="s">
        <v>1236</v>
      </c>
      <c r="E1771" s="85" t="s">
        <v>1237</v>
      </c>
      <c r="F1771" s="62" t="s">
        <v>891</v>
      </c>
      <c r="G1771" s="62"/>
      <c r="H1771" s="62">
        <v>10</v>
      </c>
      <c r="I1771" s="62" t="s">
        <v>1735</v>
      </c>
      <c r="J1771" s="66">
        <v>29.99</v>
      </c>
      <c r="K1771" s="67"/>
      <c r="L1771" s="68"/>
      <c r="M1771" s="69"/>
      <c r="N1771" s="70"/>
      <c r="O1771" s="71">
        <v>0.56000000000000005</v>
      </c>
      <c r="P1771" s="72">
        <f t="shared" si="143"/>
        <v>29.99</v>
      </c>
      <c r="Q1771" s="72">
        <f t="shared" si="144"/>
        <v>299.89999999999998</v>
      </c>
      <c r="R1771" s="72">
        <f t="shared" si="145"/>
        <v>38</v>
      </c>
      <c r="S1771" s="72">
        <f t="shared" si="146"/>
        <v>380</v>
      </c>
      <c r="T1771" s="73">
        <v>0.18</v>
      </c>
      <c r="U1771" s="165" t="s">
        <v>288</v>
      </c>
      <c r="V1771" s="164">
        <f t="shared" si="142"/>
        <v>44.839999999999996</v>
      </c>
    </row>
    <row r="1772" spans="2:23" s="74" customFormat="1" ht="45">
      <c r="B1772" s="169" t="s">
        <v>1499</v>
      </c>
      <c r="C1772" s="86" t="s">
        <v>1500</v>
      </c>
      <c r="D1772" s="62" t="s">
        <v>804</v>
      </c>
      <c r="E1772" s="85" t="s">
        <v>1237</v>
      </c>
      <c r="F1772" s="62" t="s">
        <v>891</v>
      </c>
      <c r="G1772" s="62"/>
      <c r="H1772" s="62">
        <v>10</v>
      </c>
      <c r="I1772" s="62" t="s">
        <v>1735</v>
      </c>
      <c r="J1772" s="66">
        <v>29.99</v>
      </c>
      <c r="K1772" s="67"/>
      <c r="L1772" s="68"/>
      <c r="M1772" s="69"/>
      <c r="N1772" s="70"/>
      <c r="O1772" s="71">
        <v>0.56000000000000005</v>
      </c>
      <c r="P1772" s="72">
        <f t="shared" si="143"/>
        <v>29.99</v>
      </c>
      <c r="Q1772" s="72">
        <f t="shared" si="144"/>
        <v>299.89999999999998</v>
      </c>
      <c r="R1772" s="72">
        <f t="shared" si="145"/>
        <v>38</v>
      </c>
      <c r="S1772" s="72">
        <f t="shared" si="146"/>
        <v>380</v>
      </c>
      <c r="T1772" s="73">
        <v>0.18</v>
      </c>
      <c r="U1772" s="165" t="s">
        <v>288</v>
      </c>
      <c r="V1772" s="164">
        <f t="shared" si="142"/>
        <v>44.839999999999996</v>
      </c>
    </row>
    <row r="1773" spans="2:23" s="74" customFormat="1" ht="45">
      <c r="B1773" s="169" t="s">
        <v>1501</v>
      </c>
      <c r="C1773" s="86" t="s">
        <v>1502</v>
      </c>
      <c r="D1773" s="85" t="s">
        <v>1244</v>
      </c>
      <c r="E1773" s="85" t="s">
        <v>1237</v>
      </c>
      <c r="F1773" s="62" t="s">
        <v>891</v>
      </c>
      <c r="G1773" s="62"/>
      <c r="H1773" s="62">
        <v>10</v>
      </c>
      <c r="I1773" s="62" t="s">
        <v>1735</v>
      </c>
      <c r="J1773" s="66">
        <v>110.17</v>
      </c>
      <c r="K1773" s="67"/>
      <c r="L1773" s="68"/>
      <c r="M1773" s="69"/>
      <c r="N1773" s="70"/>
      <c r="O1773" s="71">
        <v>1.87</v>
      </c>
      <c r="P1773" s="72">
        <f t="shared" si="143"/>
        <v>110.17</v>
      </c>
      <c r="Q1773" s="72">
        <f t="shared" si="144"/>
        <v>1101.7</v>
      </c>
      <c r="R1773" s="72">
        <f t="shared" si="145"/>
        <v>124</v>
      </c>
      <c r="S1773" s="72">
        <f t="shared" si="146"/>
        <v>1240</v>
      </c>
      <c r="T1773" s="73">
        <v>0.18</v>
      </c>
      <c r="U1773" s="165" t="s">
        <v>288</v>
      </c>
      <c r="V1773" s="164">
        <f t="shared" si="142"/>
        <v>146.32</v>
      </c>
    </row>
    <row r="1774" spans="2:23" s="74" customFormat="1" ht="30">
      <c r="B1774" s="169" t="s">
        <v>1503</v>
      </c>
      <c r="C1774" s="87" t="s">
        <v>1246</v>
      </c>
      <c r="D1774" s="62" t="s">
        <v>1247</v>
      </c>
      <c r="E1774" s="85" t="s">
        <v>1237</v>
      </c>
      <c r="F1774" s="62" t="s">
        <v>891</v>
      </c>
      <c r="G1774" s="62"/>
      <c r="H1774" s="62">
        <v>2</v>
      </c>
      <c r="I1774" s="62" t="s">
        <v>1735</v>
      </c>
      <c r="J1774" s="66">
        <v>22.39</v>
      </c>
      <c r="K1774" s="67"/>
      <c r="L1774" s="68"/>
      <c r="M1774" s="69"/>
      <c r="N1774" s="70"/>
      <c r="O1774" s="71">
        <v>0.38</v>
      </c>
      <c r="P1774" s="72">
        <f t="shared" si="143"/>
        <v>22.39</v>
      </c>
      <c r="Q1774" s="72">
        <f t="shared" si="144"/>
        <v>44.78</v>
      </c>
      <c r="R1774" s="72">
        <f t="shared" si="145"/>
        <v>26</v>
      </c>
      <c r="S1774" s="72">
        <f t="shared" si="146"/>
        <v>52</v>
      </c>
      <c r="T1774" s="73">
        <v>0.18</v>
      </c>
      <c r="U1774" s="165" t="s">
        <v>288</v>
      </c>
      <c r="V1774" s="164">
        <f t="shared" si="142"/>
        <v>30.68</v>
      </c>
    </row>
    <row r="1775" spans="2:23" s="74" customFormat="1" ht="28.5">
      <c r="B1775" s="169" t="s">
        <v>1504</v>
      </c>
      <c r="C1775" s="87" t="s">
        <v>1250</v>
      </c>
      <c r="D1775" s="62" t="s">
        <v>1251</v>
      </c>
      <c r="E1775" s="62" t="s">
        <v>1237</v>
      </c>
      <c r="F1775" s="62" t="s">
        <v>891</v>
      </c>
      <c r="G1775" s="62"/>
      <c r="H1775" s="62">
        <v>2</v>
      </c>
      <c r="I1775" s="62" t="s">
        <v>1735</v>
      </c>
      <c r="J1775" s="66">
        <v>30.05</v>
      </c>
      <c r="K1775" s="67"/>
      <c r="L1775" s="68"/>
      <c r="M1775" s="69"/>
      <c r="N1775" s="70"/>
      <c r="O1775" s="71">
        <v>0.51</v>
      </c>
      <c r="P1775" s="72">
        <f t="shared" si="143"/>
        <v>30.05</v>
      </c>
      <c r="Q1775" s="72">
        <f t="shared" si="144"/>
        <v>60.1</v>
      </c>
      <c r="R1775" s="72">
        <f t="shared" si="145"/>
        <v>34</v>
      </c>
      <c r="S1775" s="72">
        <f t="shared" si="146"/>
        <v>68</v>
      </c>
      <c r="T1775" s="73">
        <v>0.18</v>
      </c>
      <c r="U1775" s="165" t="s">
        <v>288</v>
      </c>
      <c r="V1775" s="164">
        <f t="shared" ref="V1775:V1783" si="147">R1775*1.18</f>
        <v>40.119999999999997</v>
      </c>
    </row>
    <row r="1776" spans="2:23" s="74" customFormat="1" ht="30">
      <c r="B1776" s="169" t="s">
        <v>1505</v>
      </c>
      <c r="C1776" s="87" t="s">
        <v>1253</v>
      </c>
      <c r="D1776" s="62" t="s">
        <v>1254</v>
      </c>
      <c r="E1776" s="85" t="s">
        <v>1237</v>
      </c>
      <c r="F1776" s="62" t="s">
        <v>891</v>
      </c>
      <c r="G1776" s="62"/>
      <c r="H1776" s="62">
        <v>6</v>
      </c>
      <c r="I1776" s="62" t="s">
        <v>1735</v>
      </c>
      <c r="J1776" s="66">
        <v>61.27</v>
      </c>
      <c r="K1776" s="67"/>
      <c r="L1776" s="68"/>
      <c r="M1776" s="69"/>
      <c r="N1776" s="70"/>
      <c r="O1776" s="71">
        <v>1.04</v>
      </c>
      <c r="P1776" s="72">
        <f t="shared" si="143"/>
        <v>61.27</v>
      </c>
      <c r="Q1776" s="72">
        <f t="shared" si="144"/>
        <v>367.62</v>
      </c>
      <c r="R1776" s="72">
        <f t="shared" si="145"/>
        <v>69</v>
      </c>
      <c r="S1776" s="72">
        <f t="shared" si="146"/>
        <v>414</v>
      </c>
      <c r="T1776" s="73">
        <v>0.18</v>
      </c>
      <c r="U1776" s="165" t="s">
        <v>288</v>
      </c>
      <c r="V1776" s="164">
        <f t="shared" si="147"/>
        <v>81.42</v>
      </c>
      <c r="W1776" s="74">
        <v>551</v>
      </c>
    </row>
    <row r="1777" spans="2:22" s="74" customFormat="1" ht="30">
      <c r="B1777" s="169" t="s">
        <v>1506</v>
      </c>
      <c r="C1777" s="87" t="s">
        <v>1256</v>
      </c>
      <c r="D1777" s="62" t="s">
        <v>1257</v>
      </c>
      <c r="E1777" s="85" t="s">
        <v>1237</v>
      </c>
      <c r="F1777" s="62" t="s">
        <v>891</v>
      </c>
      <c r="G1777" s="62"/>
      <c r="H1777" s="62">
        <v>4</v>
      </c>
      <c r="I1777" s="62" t="s">
        <v>1735</v>
      </c>
      <c r="J1777" s="66">
        <v>95.4</v>
      </c>
      <c r="K1777" s="67"/>
      <c r="L1777" s="68"/>
      <c r="M1777" s="69"/>
      <c r="N1777" s="70"/>
      <c r="O1777" s="71">
        <v>1.37</v>
      </c>
      <c r="P1777" s="72">
        <f t="shared" si="143"/>
        <v>95.4</v>
      </c>
      <c r="Q1777" s="72">
        <f t="shared" si="144"/>
        <v>381.6</v>
      </c>
      <c r="R1777" s="72">
        <f t="shared" si="145"/>
        <v>91</v>
      </c>
      <c r="S1777" s="72">
        <f t="shared" si="146"/>
        <v>364</v>
      </c>
      <c r="T1777" s="73">
        <v>0.18</v>
      </c>
      <c r="U1777" s="165" t="s">
        <v>288</v>
      </c>
      <c r="V1777" s="164">
        <f t="shared" si="147"/>
        <v>107.38</v>
      </c>
    </row>
    <row r="1778" spans="2:22" s="74" customFormat="1" ht="15">
      <c r="B1778" s="169"/>
      <c r="C1778" s="62" t="s">
        <v>1868</v>
      </c>
      <c r="D1778" s="62"/>
      <c r="E1778" s="85"/>
      <c r="F1778" s="62"/>
      <c r="G1778" s="62"/>
      <c r="H1778" s="62"/>
      <c r="I1778" s="62"/>
      <c r="J1778" s="66"/>
      <c r="K1778" s="67"/>
      <c r="L1778" s="68"/>
      <c r="M1778" s="69"/>
      <c r="N1778" s="70"/>
      <c r="O1778" s="71"/>
      <c r="P1778" s="72">
        <f t="shared" si="143"/>
        <v>0</v>
      </c>
      <c r="Q1778" s="72">
        <f t="shared" si="144"/>
        <v>0</v>
      </c>
      <c r="R1778" s="72">
        <f t="shared" si="145"/>
        <v>0</v>
      </c>
      <c r="S1778" s="72">
        <f t="shared" si="146"/>
        <v>0</v>
      </c>
      <c r="T1778" s="73">
        <v>0.18</v>
      </c>
      <c r="U1778" s="165"/>
      <c r="V1778" s="164">
        <f t="shared" si="147"/>
        <v>0</v>
      </c>
    </row>
    <row r="1779" spans="2:22" s="74" customFormat="1" ht="57">
      <c r="B1779" s="169" t="s">
        <v>1481</v>
      </c>
      <c r="C1779" s="87" t="s">
        <v>1508</v>
      </c>
      <c r="D1779" s="62" t="s">
        <v>1263</v>
      </c>
      <c r="E1779" s="85" t="s">
        <v>343</v>
      </c>
      <c r="F1779" s="62" t="s">
        <v>1359</v>
      </c>
      <c r="G1779" s="62"/>
      <c r="H1779" s="62" t="s">
        <v>1428</v>
      </c>
      <c r="I1779" s="62" t="s">
        <v>1735</v>
      </c>
      <c r="J1779" s="66">
        <v>62340</v>
      </c>
      <c r="K1779" s="67"/>
      <c r="L1779" s="68"/>
      <c r="M1779" s="69"/>
      <c r="N1779" s="70"/>
      <c r="O1779" s="71"/>
      <c r="P1779" s="72">
        <f t="shared" si="143"/>
        <v>62340</v>
      </c>
      <c r="Q1779" s="72">
        <f t="shared" si="144"/>
        <v>5298.9000000000005</v>
      </c>
      <c r="R1779" s="72">
        <f t="shared" si="145"/>
        <v>68680</v>
      </c>
      <c r="S1779" s="72">
        <f t="shared" si="146"/>
        <v>5837.8</v>
      </c>
      <c r="T1779" s="73">
        <v>0.18</v>
      </c>
      <c r="U1779" s="165" t="s">
        <v>289</v>
      </c>
      <c r="V1779" s="164">
        <f t="shared" si="147"/>
        <v>81042.399999999994</v>
      </c>
    </row>
    <row r="1780" spans="2:22" s="74" customFormat="1" ht="57">
      <c r="B1780" s="169" t="s">
        <v>1494</v>
      </c>
      <c r="C1780" s="87" t="s">
        <v>1509</v>
      </c>
      <c r="D1780" s="62" t="s">
        <v>1267</v>
      </c>
      <c r="E1780" s="85" t="s">
        <v>343</v>
      </c>
      <c r="F1780" s="62" t="s">
        <v>1359</v>
      </c>
      <c r="G1780" s="62"/>
      <c r="H1780" s="62" t="s">
        <v>1412</v>
      </c>
      <c r="I1780" s="62" t="s">
        <v>1735</v>
      </c>
      <c r="J1780" s="66">
        <v>85260</v>
      </c>
      <c r="K1780" s="67"/>
      <c r="L1780" s="68"/>
      <c r="M1780" s="69"/>
      <c r="N1780" s="70"/>
      <c r="O1780" s="71"/>
      <c r="P1780" s="72">
        <f t="shared" si="143"/>
        <v>85260</v>
      </c>
      <c r="Q1780" s="72">
        <f t="shared" si="144"/>
        <v>5115.5999999999995</v>
      </c>
      <c r="R1780" s="72">
        <f t="shared" si="145"/>
        <v>93931</v>
      </c>
      <c r="S1780" s="72">
        <f t="shared" si="146"/>
        <v>5635.86</v>
      </c>
      <c r="T1780" s="73">
        <v>0.18</v>
      </c>
      <c r="U1780" s="165" t="s">
        <v>289</v>
      </c>
      <c r="V1780" s="164">
        <f t="shared" si="147"/>
        <v>110838.57999999999</v>
      </c>
    </row>
    <row r="1781" spans="2:22" s="74" customFormat="1" ht="15">
      <c r="B1781" s="168"/>
      <c r="C1781" s="85" t="s">
        <v>1278</v>
      </c>
      <c r="D1781" s="62"/>
      <c r="E1781" s="85"/>
      <c r="F1781" s="85"/>
      <c r="G1781" s="85"/>
      <c r="H1781" s="85"/>
      <c r="I1781" s="62"/>
      <c r="J1781" s="66"/>
      <c r="K1781" s="67"/>
      <c r="L1781" s="68"/>
      <c r="M1781" s="69"/>
      <c r="N1781" s="70"/>
      <c r="O1781" s="71"/>
      <c r="P1781" s="72">
        <f t="shared" si="143"/>
        <v>0</v>
      </c>
      <c r="Q1781" s="72">
        <f t="shared" si="144"/>
        <v>0</v>
      </c>
      <c r="R1781" s="72">
        <f t="shared" si="145"/>
        <v>0</v>
      </c>
      <c r="S1781" s="72">
        <f t="shared" si="146"/>
        <v>0</v>
      </c>
      <c r="T1781" s="73">
        <v>0.18</v>
      </c>
      <c r="U1781" s="164"/>
      <c r="V1781" s="164">
        <f t="shared" si="147"/>
        <v>0</v>
      </c>
    </row>
    <row r="1782" spans="2:22" s="74" customFormat="1" ht="42.75">
      <c r="B1782" s="169" t="s">
        <v>1481</v>
      </c>
      <c r="C1782" s="87" t="s">
        <v>1279</v>
      </c>
      <c r="D1782" s="62" t="s">
        <v>1280</v>
      </c>
      <c r="E1782" s="85" t="s">
        <v>1224</v>
      </c>
      <c r="F1782" s="62" t="s">
        <v>891</v>
      </c>
      <c r="G1782" s="62"/>
      <c r="H1782" s="62" t="s">
        <v>1936</v>
      </c>
      <c r="I1782" s="62" t="s">
        <v>1735</v>
      </c>
      <c r="J1782" s="66">
        <v>1.45</v>
      </c>
      <c r="K1782" s="67"/>
      <c r="L1782" s="68"/>
      <c r="M1782" s="69"/>
      <c r="N1782" s="70"/>
      <c r="O1782" s="71"/>
      <c r="P1782" s="72">
        <f t="shared" si="143"/>
        <v>1.45</v>
      </c>
      <c r="Q1782" s="72">
        <f t="shared" si="144"/>
        <v>72.5</v>
      </c>
      <c r="R1782" s="72">
        <f t="shared" si="145"/>
        <v>2</v>
      </c>
      <c r="S1782" s="72">
        <f t="shared" si="146"/>
        <v>100</v>
      </c>
      <c r="T1782" s="73">
        <v>0.18</v>
      </c>
      <c r="U1782" s="165" t="s">
        <v>288</v>
      </c>
      <c r="V1782" s="164">
        <f t="shared" si="147"/>
        <v>2.36</v>
      </c>
    </row>
    <row r="1783" spans="2:22" s="74" customFormat="1" ht="28.5">
      <c r="B1783" s="169" t="s">
        <v>1494</v>
      </c>
      <c r="C1783" s="87" t="s">
        <v>1281</v>
      </c>
      <c r="D1783" s="62" t="s">
        <v>390</v>
      </c>
      <c r="E1783" s="85" t="s">
        <v>1224</v>
      </c>
      <c r="F1783" s="62" t="s">
        <v>912</v>
      </c>
      <c r="G1783" s="62"/>
      <c r="H1783" s="62">
        <v>1</v>
      </c>
      <c r="I1783" s="62" t="s">
        <v>1735</v>
      </c>
      <c r="J1783" s="66">
        <v>54.03</v>
      </c>
      <c r="K1783" s="67"/>
      <c r="L1783" s="68"/>
      <c r="M1783" s="69"/>
      <c r="N1783" s="70"/>
      <c r="O1783" s="71"/>
      <c r="P1783" s="72">
        <f t="shared" si="143"/>
        <v>54.03</v>
      </c>
      <c r="Q1783" s="72">
        <f t="shared" si="144"/>
        <v>54.03</v>
      </c>
      <c r="R1783" s="72">
        <f t="shared" si="145"/>
        <v>60</v>
      </c>
      <c r="S1783" s="72">
        <f t="shared" si="146"/>
        <v>60</v>
      </c>
      <c r="T1783" s="73">
        <v>0.18</v>
      </c>
      <c r="U1783" s="165" t="s">
        <v>288</v>
      </c>
      <c r="V1783" s="164">
        <f t="shared" si="147"/>
        <v>70.8</v>
      </c>
    </row>
    <row r="1784" spans="2:22" s="74" customFormat="1" ht="15.75">
      <c r="B1784" s="77"/>
      <c r="C1784" s="88"/>
      <c r="D1784" s="89"/>
      <c r="E1784" s="89"/>
      <c r="F1784" s="89"/>
      <c r="G1784" s="89"/>
      <c r="H1784" s="89"/>
      <c r="I1784" s="89"/>
      <c r="J1784" s="144"/>
      <c r="K1784" s="145"/>
      <c r="L1784" s="146"/>
      <c r="M1784" s="147"/>
      <c r="N1784" s="148"/>
      <c r="O1784" s="149"/>
      <c r="P1784" s="150"/>
      <c r="Q1784" s="151">
        <f>SUM(Q4:Q1783)</f>
        <v>25089693.533049982</v>
      </c>
      <c r="R1784" s="151" t="s">
        <v>893</v>
      </c>
      <c r="S1784" s="91">
        <f>SUM(S4:S1783)</f>
        <v>27393615.292999994</v>
      </c>
      <c r="T1784" s="152">
        <v>0.18</v>
      </c>
    </row>
    <row r="1785" spans="2:22" s="74" customFormat="1" ht="15.75">
      <c r="B1785" s="77"/>
      <c r="C1785" s="65"/>
      <c r="D1785" s="78"/>
      <c r="E1785" s="78"/>
      <c r="F1785" s="78"/>
      <c r="G1785" s="78"/>
      <c r="H1785" s="78"/>
      <c r="I1785" s="78"/>
      <c r="J1785" s="66"/>
      <c r="K1785" s="67"/>
      <c r="L1785" s="68"/>
      <c r="M1785" s="69"/>
      <c r="N1785" s="70"/>
      <c r="O1785" s="71"/>
      <c r="P1785" s="72"/>
      <c r="Q1785" s="72"/>
      <c r="R1785" s="90" t="s">
        <v>882</v>
      </c>
      <c r="S1785" s="92">
        <f>SUMIF(T4:T1783,0.18,S4:S1783)*0.18</f>
        <v>4415888.7527399994</v>
      </c>
      <c r="T1785" s="73">
        <v>0.18</v>
      </c>
    </row>
    <row r="1786" spans="2:22" s="74" customFormat="1" ht="15.75">
      <c r="B1786" s="77"/>
      <c r="C1786" s="65"/>
      <c r="D1786" s="78"/>
      <c r="E1786" s="78"/>
      <c r="F1786" s="78"/>
      <c r="G1786" s="78"/>
      <c r="H1786" s="78"/>
      <c r="I1786" s="78"/>
      <c r="J1786" s="66"/>
      <c r="K1786" s="67"/>
      <c r="L1786" s="68"/>
      <c r="M1786" s="69"/>
      <c r="N1786" s="70"/>
      <c r="O1786" s="71"/>
      <c r="P1786" s="72"/>
      <c r="Q1786" s="72"/>
      <c r="R1786" s="90" t="s">
        <v>899</v>
      </c>
      <c r="S1786" s="90">
        <f>S1785+S1784</f>
        <v>31809504.045739993</v>
      </c>
      <c r="T1786" s="73">
        <v>0.18</v>
      </c>
    </row>
    <row r="1787" spans="2:22" s="74" customFormat="1" ht="15">
      <c r="B1787" s="77"/>
      <c r="C1787" s="65"/>
      <c r="D1787" s="78"/>
      <c r="E1787" s="78"/>
      <c r="F1787" s="78"/>
      <c r="G1787" s="78"/>
      <c r="H1787" s="78"/>
      <c r="I1787" s="78"/>
      <c r="J1787" s="66"/>
      <c r="K1787" s="67"/>
      <c r="L1787" s="68"/>
      <c r="M1787" s="69"/>
      <c r="N1787" s="70"/>
      <c r="O1787" s="71"/>
      <c r="P1787" s="72"/>
      <c r="Q1787" s="72"/>
      <c r="R1787" s="72"/>
      <c r="S1787" s="72"/>
      <c r="T1787" s="73"/>
    </row>
    <row r="1788" spans="2:22" s="74" customFormat="1" ht="15">
      <c r="B1788" s="77"/>
      <c r="C1788" s="65"/>
      <c r="D1788" s="78"/>
      <c r="E1788" s="78"/>
      <c r="F1788" s="78"/>
      <c r="G1788" s="78"/>
      <c r="H1788" s="78"/>
      <c r="I1788" s="78"/>
      <c r="J1788" s="66"/>
      <c r="K1788" s="67"/>
      <c r="L1788" s="68"/>
      <c r="M1788" s="69"/>
      <c r="N1788" s="70"/>
      <c r="O1788" s="71"/>
      <c r="P1788" s="72"/>
      <c r="Q1788" s="72"/>
      <c r="R1788" s="72"/>
      <c r="S1788" s="72"/>
      <c r="T1788" s="73"/>
    </row>
    <row r="1789" spans="2:22" s="74" customFormat="1" ht="15">
      <c r="B1789" s="77"/>
      <c r="C1789" s="65"/>
      <c r="D1789" s="78"/>
      <c r="E1789" s="78"/>
      <c r="F1789" s="78"/>
      <c r="G1789" s="78"/>
      <c r="H1789" s="78"/>
      <c r="I1789" s="78"/>
      <c r="J1789" s="66"/>
      <c r="K1789" s="67"/>
      <c r="L1789" s="68"/>
      <c r="M1789" s="69"/>
      <c r="N1789" s="70"/>
      <c r="O1789" s="71"/>
      <c r="P1789" s="72"/>
      <c r="Q1789" s="72"/>
      <c r="R1789" s="72"/>
      <c r="S1789" s="72"/>
      <c r="T1789" s="73"/>
    </row>
    <row r="1790" spans="2:22" s="74" customFormat="1" ht="15">
      <c r="B1790" s="77"/>
      <c r="C1790" s="65"/>
      <c r="D1790" s="78"/>
      <c r="E1790" s="78"/>
      <c r="F1790" s="78"/>
      <c r="G1790" s="78"/>
      <c r="H1790" s="78"/>
      <c r="I1790" s="78"/>
      <c r="J1790" s="66"/>
      <c r="K1790" s="67"/>
      <c r="L1790" s="68"/>
      <c r="M1790" s="69"/>
      <c r="N1790" s="70"/>
      <c r="O1790" s="71"/>
      <c r="P1790" s="72"/>
      <c r="Q1790" s="72"/>
      <c r="R1790" s="72"/>
      <c r="S1790" s="72"/>
      <c r="T1790" s="73"/>
    </row>
    <row r="1791" spans="2:22" s="74" customFormat="1" ht="15">
      <c r="B1791" s="77"/>
      <c r="C1791" s="65"/>
      <c r="D1791" s="78"/>
      <c r="E1791" s="78"/>
      <c r="F1791" s="78"/>
      <c r="G1791" s="78"/>
      <c r="H1791" s="78"/>
      <c r="I1791" s="78"/>
      <c r="J1791" s="66"/>
      <c r="K1791" s="67"/>
      <c r="L1791" s="68"/>
      <c r="M1791" s="69"/>
      <c r="N1791" s="70"/>
      <c r="O1791" s="71"/>
      <c r="P1791" s="72"/>
      <c r="Q1791" s="72"/>
      <c r="R1791" s="72"/>
      <c r="S1791" s="72"/>
      <c r="T1791" s="73"/>
    </row>
    <row r="1792" spans="2:22" s="74" customFormat="1" ht="15">
      <c r="B1792" s="77"/>
      <c r="C1792" s="65"/>
      <c r="D1792" s="78"/>
      <c r="E1792" s="78"/>
      <c r="F1792" s="78"/>
      <c r="G1792" s="78"/>
      <c r="H1792" s="78"/>
      <c r="I1792" s="78"/>
      <c r="J1792" s="66"/>
      <c r="K1792" s="67"/>
      <c r="L1792" s="68"/>
      <c r="M1792" s="69"/>
      <c r="N1792" s="70"/>
      <c r="O1792" s="71"/>
      <c r="P1792" s="72"/>
      <c r="Q1792" s="72"/>
      <c r="R1792" s="72"/>
      <c r="S1792" s="72"/>
      <c r="T1792" s="73"/>
    </row>
    <row r="1793" spans="2:20" s="74" customFormat="1" ht="15">
      <c r="B1793" s="77"/>
      <c r="C1793" s="65"/>
      <c r="D1793" s="78"/>
      <c r="E1793" s="78"/>
      <c r="F1793" s="78"/>
      <c r="G1793" s="78"/>
      <c r="H1793" s="78"/>
      <c r="I1793" s="78"/>
      <c r="J1793" s="66"/>
      <c r="K1793" s="67"/>
      <c r="L1793" s="68"/>
      <c r="M1793" s="69"/>
      <c r="N1793" s="70"/>
      <c r="O1793" s="71"/>
      <c r="P1793" s="72"/>
      <c r="Q1793" s="72"/>
      <c r="R1793" s="72"/>
      <c r="S1793" s="72"/>
      <c r="T1793" s="73"/>
    </row>
    <row r="1794" spans="2:20" s="74" customFormat="1" ht="15">
      <c r="B1794" s="77"/>
      <c r="C1794" s="65"/>
      <c r="D1794" s="78"/>
      <c r="E1794" s="78"/>
      <c r="F1794" s="78"/>
      <c r="G1794" s="78"/>
      <c r="H1794" s="78"/>
      <c r="I1794" s="78"/>
      <c r="J1794" s="66"/>
      <c r="K1794" s="67"/>
      <c r="L1794" s="68"/>
      <c r="M1794" s="69"/>
      <c r="N1794" s="70"/>
      <c r="O1794" s="71"/>
      <c r="P1794" s="72"/>
      <c r="Q1794" s="72"/>
      <c r="R1794" s="72"/>
      <c r="S1794" s="72"/>
      <c r="T1794" s="73"/>
    </row>
    <row r="1795" spans="2:20" s="74" customFormat="1" ht="15">
      <c r="B1795" s="77"/>
      <c r="C1795" s="65"/>
      <c r="D1795" s="78"/>
      <c r="E1795" s="78"/>
      <c r="F1795" s="78"/>
      <c r="G1795" s="78"/>
      <c r="H1795" s="78"/>
      <c r="I1795" s="78"/>
      <c r="J1795" s="66"/>
      <c r="K1795" s="67"/>
      <c r="L1795" s="68"/>
      <c r="M1795" s="69"/>
      <c r="N1795" s="70"/>
      <c r="O1795" s="71"/>
      <c r="P1795" s="72"/>
      <c r="Q1795" s="72"/>
      <c r="R1795" s="72"/>
      <c r="S1795" s="72"/>
      <c r="T1795" s="73"/>
    </row>
    <row r="1796" spans="2:20" s="74" customFormat="1" ht="15">
      <c r="B1796" s="77"/>
      <c r="C1796" s="65"/>
      <c r="D1796" s="78"/>
      <c r="E1796" s="78"/>
      <c r="F1796" s="78"/>
      <c r="G1796" s="78"/>
      <c r="H1796" s="78"/>
      <c r="I1796" s="78"/>
      <c r="J1796" s="66"/>
      <c r="K1796" s="67"/>
      <c r="L1796" s="68"/>
      <c r="M1796" s="69"/>
      <c r="N1796" s="70"/>
      <c r="O1796" s="71"/>
      <c r="P1796" s="72"/>
      <c r="Q1796" s="72"/>
      <c r="R1796" s="72"/>
      <c r="S1796" s="72"/>
      <c r="T1796" s="73"/>
    </row>
    <row r="1797" spans="2:20" ht="15">
      <c r="C1797" s="64"/>
      <c r="D1797" s="52"/>
      <c r="E1797" s="52"/>
      <c r="F1797" s="52"/>
      <c r="G1797" s="52"/>
      <c r="H1797" s="52"/>
      <c r="I1797" s="52"/>
      <c r="J1797" s="60"/>
      <c r="K1797" s="53"/>
      <c r="L1797" s="54"/>
      <c r="M1797" s="55"/>
      <c r="N1797" s="56"/>
      <c r="O1797" s="57"/>
      <c r="P1797" s="58">
        <f t="shared" ref="P1797:P1834" si="148">J1797+K1797*$K$2+L1797*$L$2</f>
        <v>0</v>
      </c>
      <c r="Q1797" s="58">
        <f t="shared" ref="Q1797:Q1828" si="149">P1797*H1797</f>
        <v>0</v>
      </c>
      <c r="R1797" s="58">
        <f t="shared" ref="R1797:R1828" si="150">IF((M1797+N1797+O1797)=0,ROUND((J1797+K1797*$K$2+L1797*$L$2)*$M$2/(1+T1797),0),ROUNDUP((M1797+N1797*$K$2+O1797*$L$2)/(1+T1797),0))</f>
        <v>0</v>
      </c>
      <c r="S1797" s="58">
        <f t="shared" ref="S1797:S1828" si="151">R1797*H1797</f>
        <v>0</v>
      </c>
      <c r="T1797" s="59">
        <v>0.18</v>
      </c>
    </row>
    <row r="1798" spans="2:20" ht="15">
      <c r="C1798" s="64"/>
      <c r="D1798" s="52"/>
      <c r="E1798" s="52"/>
      <c r="F1798" s="52"/>
      <c r="G1798" s="52"/>
      <c r="H1798" s="52"/>
      <c r="I1798" s="52"/>
      <c r="J1798" s="60"/>
      <c r="K1798" s="53"/>
      <c r="L1798" s="54"/>
      <c r="M1798" s="55"/>
      <c r="N1798" s="56"/>
      <c r="O1798" s="57"/>
      <c r="P1798" s="58">
        <f t="shared" si="148"/>
        <v>0</v>
      </c>
      <c r="Q1798" s="58">
        <f t="shared" si="149"/>
        <v>0</v>
      </c>
      <c r="R1798" s="58">
        <f t="shared" si="150"/>
        <v>0</v>
      </c>
      <c r="S1798" s="58">
        <f t="shared" si="151"/>
        <v>0</v>
      </c>
      <c r="T1798" s="59">
        <v>0.18</v>
      </c>
    </row>
    <row r="1799" spans="2:20" ht="15">
      <c r="C1799" s="64"/>
      <c r="D1799" s="52"/>
      <c r="E1799" s="52"/>
      <c r="F1799" s="52"/>
      <c r="G1799" s="52"/>
      <c r="H1799" s="52"/>
      <c r="I1799" s="52"/>
      <c r="J1799" s="60"/>
      <c r="K1799" s="53"/>
      <c r="L1799" s="54"/>
      <c r="M1799" s="55"/>
      <c r="N1799" s="56"/>
      <c r="O1799" s="57"/>
      <c r="P1799" s="58">
        <f t="shared" si="148"/>
        <v>0</v>
      </c>
      <c r="Q1799" s="58">
        <f t="shared" si="149"/>
        <v>0</v>
      </c>
      <c r="R1799" s="58">
        <f t="shared" si="150"/>
        <v>0</v>
      </c>
      <c r="S1799" s="58">
        <f t="shared" si="151"/>
        <v>0</v>
      </c>
      <c r="T1799" s="59">
        <v>0.18</v>
      </c>
    </row>
    <row r="1800" spans="2:20" ht="15">
      <c r="C1800" s="64"/>
      <c r="D1800" s="52"/>
      <c r="E1800" s="52"/>
      <c r="F1800" s="52"/>
      <c r="G1800" s="52"/>
      <c r="H1800" s="52"/>
      <c r="I1800" s="52"/>
      <c r="J1800" s="60"/>
      <c r="K1800" s="53"/>
      <c r="L1800" s="54"/>
      <c r="M1800" s="55"/>
      <c r="N1800" s="56"/>
      <c r="O1800" s="57"/>
      <c r="P1800" s="58">
        <f t="shared" si="148"/>
        <v>0</v>
      </c>
      <c r="Q1800" s="58">
        <f t="shared" si="149"/>
        <v>0</v>
      </c>
      <c r="R1800" s="58">
        <f t="shared" si="150"/>
        <v>0</v>
      </c>
      <c r="S1800" s="58">
        <f t="shared" si="151"/>
        <v>0</v>
      </c>
      <c r="T1800" s="59">
        <v>0.18</v>
      </c>
    </row>
    <row r="1801" spans="2:20" ht="15">
      <c r="C1801" s="64"/>
      <c r="D1801" s="52"/>
      <c r="E1801" s="52"/>
      <c r="F1801" s="52"/>
      <c r="G1801" s="52"/>
      <c r="H1801" s="52"/>
      <c r="I1801" s="52"/>
      <c r="J1801" s="60"/>
      <c r="K1801" s="53"/>
      <c r="L1801" s="54"/>
      <c r="M1801" s="55"/>
      <c r="N1801" s="56"/>
      <c r="O1801" s="57"/>
      <c r="P1801" s="58">
        <f t="shared" si="148"/>
        <v>0</v>
      </c>
      <c r="Q1801" s="58">
        <f t="shared" si="149"/>
        <v>0</v>
      </c>
      <c r="R1801" s="58">
        <f t="shared" si="150"/>
        <v>0</v>
      </c>
      <c r="S1801" s="58">
        <f t="shared" si="151"/>
        <v>0</v>
      </c>
      <c r="T1801" s="59">
        <v>0.18</v>
      </c>
    </row>
    <row r="1802" spans="2:20" ht="15">
      <c r="C1802" s="64"/>
      <c r="D1802" s="52"/>
      <c r="E1802" s="52"/>
      <c r="F1802" s="52"/>
      <c r="G1802" s="52"/>
      <c r="H1802" s="52"/>
      <c r="I1802" s="52"/>
      <c r="J1802" s="60"/>
      <c r="K1802" s="53"/>
      <c r="L1802" s="54"/>
      <c r="M1802" s="55"/>
      <c r="N1802" s="56"/>
      <c r="O1802" s="57"/>
      <c r="P1802" s="58">
        <f t="shared" si="148"/>
        <v>0</v>
      </c>
      <c r="Q1802" s="58">
        <f t="shared" si="149"/>
        <v>0</v>
      </c>
      <c r="R1802" s="58">
        <f t="shared" si="150"/>
        <v>0</v>
      </c>
      <c r="S1802" s="58">
        <f t="shared" si="151"/>
        <v>0</v>
      </c>
      <c r="T1802" s="59">
        <v>0.18</v>
      </c>
    </row>
    <row r="1803" spans="2:20" ht="27.75" customHeight="1">
      <c r="C1803" s="64"/>
      <c r="D1803" s="52"/>
      <c r="E1803" s="52"/>
      <c r="F1803" s="52"/>
      <c r="G1803" s="52"/>
      <c r="H1803" s="52"/>
      <c r="I1803" s="52"/>
      <c r="J1803" s="60"/>
      <c r="K1803" s="53"/>
      <c r="L1803" s="54"/>
      <c r="M1803" s="55"/>
      <c r="N1803" s="56"/>
      <c r="O1803" s="57"/>
      <c r="P1803" s="58">
        <f t="shared" si="148"/>
        <v>0</v>
      </c>
      <c r="Q1803" s="58">
        <f t="shared" si="149"/>
        <v>0</v>
      </c>
      <c r="R1803" s="58">
        <f t="shared" si="150"/>
        <v>0</v>
      </c>
      <c r="S1803" s="58">
        <f t="shared" si="151"/>
        <v>0</v>
      </c>
      <c r="T1803" s="59">
        <v>0.18</v>
      </c>
    </row>
    <row r="1804" spans="2:20" ht="15">
      <c r="C1804" s="64"/>
      <c r="D1804" s="52"/>
      <c r="E1804" s="52"/>
      <c r="F1804" s="52"/>
      <c r="G1804" s="52"/>
      <c r="H1804" s="52"/>
      <c r="I1804" s="52"/>
      <c r="J1804" s="60"/>
      <c r="K1804" s="53"/>
      <c r="L1804" s="54"/>
      <c r="M1804" s="55"/>
      <c r="N1804" s="56"/>
      <c r="O1804" s="57"/>
      <c r="P1804" s="58">
        <f t="shared" si="148"/>
        <v>0</v>
      </c>
      <c r="Q1804" s="58">
        <f t="shared" si="149"/>
        <v>0</v>
      </c>
      <c r="R1804" s="58">
        <f t="shared" si="150"/>
        <v>0</v>
      </c>
      <c r="S1804" s="58">
        <f t="shared" si="151"/>
        <v>0</v>
      </c>
      <c r="T1804" s="59">
        <v>0.18</v>
      </c>
    </row>
    <row r="1805" spans="2:20" ht="15">
      <c r="C1805" s="64"/>
      <c r="D1805" s="52"/>
      <c r="E1805" s="52"/>
      <c r="F1805" s="52"/>
      <c r="G1805" s="52"/>
      <c r="H1805" s="52"/>
      <c r="I1805" s="52"/>
      <c r="J1805" s="60"/>
      <c r="K1805" s="53"/>
      <c r="L1805" s="54"/>
      <c r="M1805" s="55"/>
      <c r="N1805" s="56"/>
      <c r="O1805" s="57"/>
      <c r="P1805" s="58">
        <f t="shared" si="148"/>
        <v>0</v>
      </c>
      <c r="Q1805" s="58">
        <f t="shared" si="149"/>
        <v>0</v>
      </c>
      <c r="R1805" s="58">
        <f t="shared" si="150"/>
        <v>0</v>
      </c>
      <c r="S1805" s="58">
        <f t="shared" si="151"/>
        <v>0</v>
      </c>
      <c r="T1805" s="59">
        <v>0.18</v>
      </c>
    </row>
    <row r="1806" spans="2:20" ht="15">
      <c r="C1806" s="64"/>
      <c r="D1806" s="52"/>
      <c r="E1806" s="52"/>
      <c r="F1806" s="52"/>
      <c r="G1806" s="52"/>
      <c r="H1806" s="52"/>
      <c r="I1806" s="52"/>
      <c r="J1806" s="60"/>
      <c r="K1806" s="53"/>
      <c r="L1806" s="54"/>
      <c r="M1806" s="55"/>
      <c r="N1806" s="56"/>
      <c r="O1806" s="57"/>
      <c r="P1806" s="58">
        <f t="shared" si="148"/>
        <v>0</v>
      </c>
      <c r="Q1806" s="58">
        <f t="shared" si="149"/>
        <v>0</v>
      </c>
      <c r="R1806" s="58">
        <f t="shared" si="150"/>
        <v>0</v>
      </c>
      <c r="S1806" s="58">
        <f t="shared" si="151"/>
        <v>0</v>
      </c>
      <c r="T1806" s="59">
        <v>0.18</v>
      </c>
    </row>
    <row r="1807" spans="2:20" ht="15">
      <c r="C1807" s="64"/>
      <c r="D1807" s="52"/>
      <c r="E1807" s="52"/>
      <c r="F1807" s="52"/>
      <c r="G1807" s="52"/>
      <c r="H1807" s="52"/>
      <c r="I1807" s="52"/>
      <c r="J1807" s="60"/>
      <c r="K1807" s="53"/>
      <c r="L1807" s="54"/>
      <c r="M1807" s="55"/>
      <c r="N1807" s="56"/>
      <c r="O1807" s="57"/>
      <c r="P1807" s="58">
        <f t="shared" si="148"/>
        <v>0</v>
      </c>
      <c r="Q1807" s="58">
        <f t="shared" si="149"/>
        <v>0</v>
      </c>
      <c r="R1807" s="58">
        <f t="shared" si="150"/>
        <v>0</v>
      </c>
      <c r="S1807" s="58">
        <f t="shared" si="151"/>
        <v>0</v>
      </c>
      <c r="T1807" s="59">
        <v>0.18</v>
      </c>
    </row>
    <row r="1808" spans="2:20" ht="15">
      <c r="C1808" s="64"/>
      <c r="D1808" s="52"/>
      <c r="E1808" s="52"/>
      <c r="F1808" s="52"/>
      <c r="G1808" s="52"/>
      <c r="H1808" s="52"/>
      <c r="I1808" s="52"/>
      <c r="J1808" s="60"/>
      <c r="K1808" s="53"/>
      <c r="L1808" s="54"/>
      <c r="M1808" s="55"/>
      <c r="N1808" s="56"/>
      <c r="O1808" s="57"/>
      <c r="P1808" s="58">
        <f t="shared" si="148"/>
        <v>0</v>
      </c>
      <c r="Q1808" s="58">
        <f t="shared" si="149"/>
        <v>0</v>
      </c>
      <c r="R1808" s="58">
        <f t="shared" si="150"/>
        <v>0</v>
      </c>
      <c r="S1808" s="58">
        <f t="shared" si="151"/>
        <v>0</v>
      </c>
      <c r="T1808" s="59">
        <v>0.18</v>
      </c>
    </row>
    <row r="1809" spans="3:20" ht="15">
      <c r="C1809" s="64"/>
      <c r="D1809" s="52"/>
      <c r="E1809" s="52"/>
      <c r="F1809" s="52"/>
      <c r="G1809" s="52"/>
      <c r="H1809" s="52"/>
      <c r="I1809" s="52"/>
      <c r="J1809" s="60"/>
      <c r="K1809" s="53"/>
      <c r="L1809" s="54"/>
      <c r="M1809" s="55"/>
      <c r="N1809" s="56"/>
      <c r="O1809" s="57"/>
      <c r="P1809" s="58">
        <f t="shared" si="148"/>
        <v>0</v>
      </c>
      <c r="Q1809" s="58">
        <f t="shared" si="149"/>
        <v>0</v>
      </c>
      <c r="R1809" s="58">
        <f t="shared" si="150"/>
        <v>0</v>
      </c>
      <c r="S1809" s="58">
        <f t="shared" si="151"/>
        <v>0</v>
      </c>
      <c r="T1809" s="59">
        <v>0.18</v>
      </c>
    </row>
    <row r="1810" spans="3:20" ht="15">
      <c r="C1810" s="64"/>
      <c r="D1810" s="52"/>
      <c r="E1810" s="52"/>
      <c r="F1810" s="52"/>
      <c r="G1810" s="52"/>
      <c r="H1810" s="52"/>
      <c r="I1810" s="52"/>
      <c r="J1810" s="60"/>
      <c r="K1810" s="53"/>
      <c r="L1810" s="54"/>
      <c r="M1810" s="55"/>
      <c r="N1810" s="56"/>
      <c r="O1810" s="57"/>
      <c r="P1810" s="58">
        <f t="shared" si="148"/>
        <v>0</v>
      </c>
      <c r="Q1810" s="58">
        <f t="shared" si="149"/>
        <v>0</v>
      </c>
      <c r="R1810" s="58">
        <f t="shared" si="150"/>
        <v>0</v>
      </c>
      <c r="S1810" s="58">
        <f t="shared" si="151"/>
        <v>0</v>
      </c>
      <c r="T1810" s="59">
        <v>0.18</v>
      </c>
    </row>
    <row r="1811" spans="3:20" ht="15">
      <c r="C1811" s="64"/>
      <c r="D1811" s="52"/>
      <c r="E1811" s="52"/>
      <c r="F1811" s="52"/>
      <c r="G1811" s="52"/>
      <c r="H1811" s="52"/>
      <c r="I1811" s="52"/>
      <c r="J1811" s="60"/>
      <c r="K1811" s="53"/>
      <c r="L1811" s="54"/>
      <c r="M1811" s="55"/>
      <c r="N1811" s="56"/>
      <c r="O1811" s="57"/>
      <c r="P1811" s="58">
        <f t="shared" si="148"/>
        <v>0</v>
      </c>
      <c r="Q1811" s="58">
        <f t="shared" si="149"/>
        <v>0</v>
      </c>
      <c r="R1811" s="58">
        <f t="shared" si="150"/>
        <v>0</v>
      </c>
      <c r="S1811" s="58">
        <f t="shared" si="151"/>
        <v>0</v>
      </c>
      <c r="T1811" s="59">
        <v>0.18</v>
      </c>
    </row>
    <row r="1812" spans="3:20" ht="15">
      <c r="C1812" s="64"/>
      <c r="D1812" s="52"/>
      <c r="E1812" s="52"/>
      <c r="F1812" s="52"/>
      <c r="G1812" s="52"/>
      <c r="H1812" s="52"/>
      <c r="I1812" s="52"/>
      <c r="J1812" s="60"/>
      <c r="K1812" s="53"/>
      <c r="L1812" s="54"/>
      <c r="M1812" s="55"/>
      <c r="N1812" s="56"/>
      <c r="O1812" s="57"/>
      <c r="P1812" s="58">
        <f t="shared" si="148"/>
        <v>0</v>
      </c>
      <c r="Q1812" s="58">
        <f t="shared" si="149"/>
        <v>0</v>
      </c>
      <c r="R1812" s="58">
        <f t="shared" si="150"/>
        <v>0</v>
      </c>
      <c r="S1812" s="58">
        <f t="shared" si="151"/>
        <v>0</v>
      </c>
      <c r="T1812" s="59">
        <v>0.18</v>
      </c>
    </row>
    <row r="1813" spans="3:20" ht="15">
      <c r="C1813" s="64"/>
      <c r="D1813" s="52"/>
      <c r="E1813" s="52"/>
      <c r="F1813" s="52"/>
      <c r="G1813" s="52"/>
      <c r="H1813" s="52"/>
      <c r="I1813" s="52"/>
      <c r="J1813" s="60"/>
      <c r="K1813" s="53"/>
      <c r="L1813" s="54"/>
      <c r="M1813" s="55"/>
      <c r="N1813" s="56"/>
      <c r="O1813" s="57"/>
      <c r="P1813" s="58">
        <f t="shared" si="148"/>
        <v>0</v>
      </c>
      <c r="Q1813" s="58">
        <f t="shared" si="149"/>
        <v>0</v>
      </c>
      <c r="R1813" s="58">
        <f t="shared" si="150"/>
        <v>0</v>
      </c>
      <c r="S1813" s="58">
        <f t="shared" si="151"/>
        <v>0</v>
      </c>
      <c r="T1813" s="59">
        <v>0.18</v>
      </c>
    </row>
    <row r="1814" spans="3:20" ht="15">
      <c r="C1814" s="64"/>
      <c r="D1814" s="52"/>
      <c r="E1814" s="52"/>
      <c r="F1814" s="52"/>
      <c r="G1814" s="52"/>
      <c r="H1814" s="52"/>
      <c r="I1814" s="52"/>
      <c r="J1814" s="60"/>
      <c r="K1814" s="53"/>
      <c r="L1814" s="54"/>
      <c r="M1814" s="55"/>
      <c r="N1814" s="56"/>
      <c r="O1814" s="57"/>
      <c r="P1814" s="58">
        <f t="shared" si="148"/>
        <v>0</v>
      </c>
      <c r="Q1814" s="58">
        <f t="shared" si="149"/>
        <v>0</v>
      </c>
      <c r="R1814" s="58">
        <f t="shared" si="150"/>
        <v>0</v>
      </c>
      <c r="S1814" s="58">
        <f t="shared" si="151"/>
        <v>0</v>
      </c>
      <c r="T1814" s="59">
        <v>0.18</v>
      </c>
    </row>
    <row r="1815" spans="3:20" ht="15">
      <c r="C1815" s="64"/>
      <c r="D1815" s="52"/>
      <c r="E1815" s="52"/>
      <c r="F1815" s="52"/>
      <c r="G1815" s="52"/>
      <c r="H1815" s="52"/>
      <c r="I1815" s="52"/>
      <c r="J1815" s="60"/>
      <c r="K1815" s="53"/>
      <c r="L1815" s="54"/>
      <c r="M1815" s="55"/>
      <c r="N1815" s="56"/>
      <c r="O1815" s="57"/>
      <c r="P1815" s="58">
        <f t="shared" si="148"/>
        <v>0</v>
      </c>
      <c r="Q1815" s="58">
        <f t="shared" si="149"/>
        <v>0</v>
      </c>
      <c r="R1815" s="58">
        <f t="shared" si="150"/>
        <v>0</v>
      </c>
      <c r="S1815" s="58">
        <f t="shared" si="151"/>
        <v>0</v>
      </c>
      <c r="T1815" s="59">
        <v>0.18</v>
      </c>
    </row>
    <row r="1816" spans="3:20" ht="15">
      <c r="C1816" s="64"/>
      <c r="D1816" s="52"/>
      <c r="E1816" s="52"/>
      <c r="F1816" s="52"/>
      <c r="G1816" s="52"/>
      <c r="H1816" s="52"/>
      <c r="I1816" s="52"/>
      <c r="J1816" s="60"/>
      <c r="K1816" s="53"/>
      <c r="L1816" s="54"/>
      <c r="M1816" s="55"/>
      <c r="N1816" s="56"/>
      <c r="O1816" s="57"/>
      <c r="P1816" s="58">
        <f t="shared" si="148"/>
        <v>0</v>
      </c>
      <c r="Q1816" s="58">
        <f t="shared" si="149"/>
        <v>0</v>
      </c>
      <c r="R1816" s="58">
        <f t="shared" si="150"/>
        <v>0</v>
      </c>
      <c r="S1816" s="58">
        <f t="shared" si="151"/>
        <v>0</v>
      </c>
      <c r="T1816" s="59">
        <v>0.18</v>
      </c>
    </row>
    <row r="1817" spans="3:20" ht="15">
      <c r="C1817" s="64"/>
      <c r="D1817" s="52"/>
      <c r="E1817" s="52"/>
      <c r="F1817" s="52"/>
      <c r="G1817" s="52"/>
      <c r="H1817" s="52"/>
      <c r="I1817" s="52"/>
      <c r="J1817" s="60"/>
      <c r="K1817" s="53"/>
      <c r="L1817" s="54"/>
      <c r="M1817" s="55"/>
      <c r="N1817" s="56"/>
      <c r="O1817" s="57"/>
      <c r="P1817" s="58">
        <f t="shared" si="148"/>
        <v>0</v>
      </c>
      <c r="Q1817" s="58">
        <f t="shared" si="149"/>
        <v>0</v>
      </c>
      <c r="R1817" s="58">
        <f t="shared" si="150"/>
        <v>0</v>
      </c>
      <c r="S1817" s="58">
        <f t="shared" si="151"/>
        <v>0</v>
      </c>
      <c r="T1817" s="59">
        <v>0.18</v>
      </c>
    </row>
    <row r="1818" spans="3:20" ht="15">
      <c r="C1818" s="64"/>
      <c r="D1818" s="52"/>
      <c r="E1818" s="52"/>
      <c r="F1818" s="52"/>
      <c r="G1818" s="52"/>
      <c r="H1818" s="52"/>
      <c r="I1818" s="52"/>
      <c r="J1818" s="60"/>
      <c r="K1818" s="53"/>
      <c r="L1818" s="54"/>
      <c r="M1818" s="55"/>
      <c r="N1818" s="56"/>
      <c r="O1818" s="57"/>
      <c r="P1818" s="58">
        <f t="shared" si="148"/>
        <v>0</v>
      </c>
      <c r="Q1818" s="58">
        <f t="shared" si="149"/>
        <v>0</v>
      </c>
      <c r="R1818" s="58">
        <f t="shared" si="150"/>
        <v>0</v>
      </c>
      <c r="S1818" s="58">
        <f t="shared" si="151"/>
        <v>0</v>
      </c>
      <c r="T1818" s="59">
        <v>0.18</v>
      </c>
    </row>
    <row r="1819" spans="3:20" ht="15">
      <c r="C1819" s="64"/>
      <c r="D1819" s="52"/>
      <c r="E1819" s="52"/>
      <c r="F1819" s="52"/>
      <c r="G1819" s="52"/>
      <c r="H1819" s="52"/>
      <c r="I1819" s="52"/>
      <c r="J1819" s="60"/>
      <c r="K1819" s="53"/>
      <c r="L1819" s="54"/>
      <c r="M1819" s="55"/>
      <c r="N1819" s="56"/>
      <c r="O1819" s="57"/>
      <c r="P1819" s="58">
        <f t="shared" si="148"/>
        <v>0</v>
      </c>
      <c r="Q1819" s="58">
        <f t="shared" si="149"/>
        <v>0</v>
      </c>
      <c r="R1819" s="58">
        <f t="shared" si="150"/>
        <v>0</v>
      </c>
      <c r="S1819" s="58">
        <f t="shared" si="151"/>
        <v>0</v>
      </c>
      <c r="T1819" s="59">
        <v>0.18</v>
      </c>
    </row>
    <row r="1820" spans="3:20" ht="15">
      <c r="C1820" s="64"/>
      <c r="D1820" s="52"/>
      <c r="E1820" s="52"/>
      <c r="F1820" s="52"/>
      <c r="G1820" s="52"/>
      <c r="H1820" s="52"/>
      <c r="I1820" s="52"/>
      <c r="J1820" s="60"/>
      <c r="K1820" s="53"/>
      <c r="L1820" s="54"/>
      <c r="M1820" s="55"/>
      <c r="N1820" s="56"/>
      <c r="O1820" s="57"/>
      <c r="P1820" s="58">
        <f t="shared" si="148"/>
        <v>0</v>
      </c>
      <c r="Q1820" s="58">
        <f t="shared" si="149"/>
        <v>0</v>
      </c>
      <c r="R1820" s="58">
        <f t="shared" si="150"/>
        <v>0</v>
      </c>
      <c r="S1820" s="58">
        <f t="shared" si="151"/>
        <v>0</v>
      </c>
      <c r="T1820" s="59">
        <v>0.18</v>
      </c>
    </row>
    <row r="1821" spans="3:20" ht="15">
      <c r="C1821" s="64"/>
      <c r="D1821" s="52"/>
      <c r="E1821" s="52"/>
      <c r="F1821" s="52"/>
      <c r="G1821" s="52"/>
      <c r="H1821" s="52"/>
      <c r="I1821" s="52"/>
      <c r="J1821" s="60"/>
      <c r="K1821" s="53"/>
      <c r="L1821" s="54"/>
      <c r="M1821" s="55"/>
      <c r="N1821" s="56"/>
      <c r="O1821" s="57"/>
      <c r="P1821" s="58">
        <f t="shared" si="148"/>
        <v>0</v>
      </c>
      <c r="Q1821" s="58">
        <f t="shared" si="149"/>
        <v>0</v>
      </c>
      <c r="R1821" s="58">
        <f t="shared" si="150"/>
        <v>0</v>
      </c>
      <c r="S1821" s="58">
        <f t="shared" si="151"/>
        <v>0</v>
      </c>
      <c r="T1821" s="59">
        <v>0.18</v>
      </c>
    </row>
    <row r="1822" spans="3:20" ht="15">
      <c r="C1822" s="64"/>
      <c r="D1822" s="52"/>
      <c r="E1822" s="52"/>
      <c r="F1822" s="52"/>
      <c r="G1822" s="52"/>
      <c r="H1822" s="52"/>
      <c r="I1822" s="52"/>
      <c r="J1822" s="60"/>
      <c r="K1822" s="53"/>
      <c r="L1822" s="54"/>
      <c r="M1822" s="55"/>
      <c r="N1822" s="56"/>
      <c r="O1822" s="57"/>
      <c r="P1822" s="58">
        <f t="shared" si="148"/>
        <v>0</v>
      </c>
      <c r="Q1822" s="58">
        <f t="shared" si="149"/>
        <v>0</v>
      </c>
      <c r="R1822" s="58">
        <f t="shared" si="150"/>
        <v>0</v>
      </c>
      <c r="S1822" s="58">
        <f t="shared" si="151"/>
        <v>0</v>
      </c>
      <c r="T1822" s="59">
        <v>0.18</v>
      </c>
    </row>
    <row r="1823" spans="3:20" ht="15">
      <c r="C1823" s="64"/>
      <c r="D1823" s="52"/>
      <c r="E1823" s="52"/>
      <c r="F1823" s="52"/>
      <c r="G1823" s="52"/>
      <c r="H1823" s="52"/>
      <c r="I1823" s="52"/>
      <c r="J1823" s="60"/>
      <c r="K1823" s="53"/>
      <c r="L1823" s="54"/>
      <c r="M1823" s="55"/>
      <c r="N1823" s="56"/>
      <c r="O1823" s="57"/>
      <c r="P1823" s="58">
        <f t="shared" si="148"/>
        <v>0</v>
      </c>
      <c r="Q1823" s="58">
        <f t="shared" si="149"/>
        <v>0</v>
      </c>
      <c r="R1823" s="58">
        <f t="shared" si="150"/>
        <v>0</v>
      </c>
      <c r="S1823" s="58">
        <f t="shared" si="151"/>
        <v>0</v>
      </c>
      <c r="T1823" s="59">
        <v>0.18</v>
      </c>
    </row>
    <row r="1824" spans="3:20" ht="15">
      <c r="C1824" s="64"/>
      <c r="D1824" s="52"/>
      <c r="E1824" s="52"/>
      <c r="F1824" s="52"/>
      <c r="G1824" s="52"/>
      <c r="H1824" s="52"/>
      <c r="I1824" s="52"/>
      <c r="J1824" s="60"/>
      <c r="K1824" s="53"/>
      <c r="L1824" s="54"/>
      <c r="M1824" s="55"/>
      <c r="N1824" s="56"/>
      <c r="O1824" s="57"/>
      <c r="P1824" s="58">
        <f t="shared" si="148"/>
        <v>0</v>
      </c>
      <c r="Q1824" s="58">
        <f t="shared" si="149"/>
        <v>0</v>
      </c>
      <c r="R1824" s="58">
        <f t="shared" si="150"/>
        <v>0</v>
      </c>
      <c r="S1824" s="58">
        <f t="shared" si="151"/>
        <v>0</v>
      </c>
      <c r="T1824" s="59">
        <v>0.18</v>
      </c>
    </row>
    <row r="1825" spans="2:20" ht="15">
      <c r="C1825" s="64"/>
      <c r="D1825" s="52"/>
      <c r="E1825" s="52"/>
      <c r="F1825" s="52"/>
      <c r="G1825" s="52"/>
      <c r="H1825" s="52"/>
      <c r="I1825" s="52"/>
      <c r="J1825" s="60"/>
      <c r="K1825" s="53"/>
      <c r="L1825" s="54"/>
      <c r="M1825" s="55"/>
      <c r="N1825" s="56"/>
      <c r="O1825" s="57"/>
      <c r="P1825" s="58">
        <f t="shared" si="148"/>
        <v>0</v>
      </c>
      <c r="Q1825" s="58">
        <f t="shared" si="149"/>
        <v>0</v>
      </c>
      <c r="R1825" s="58">
        <f t="shared" si="150"/>
        <v>0</v>
      </c>
      <c r="S1825" s="58">
        <f t="shared" si="151"/>
        <v>0</v>
      </c>
      <c r="T1825" s="59">
        <v>0.18</v>
      </c>
    </row>
    <row r="1826" spans="2:20" s="74" customFormat="1" ht="15">
      <c r="B1826" s="77"/>
      <c r="C1826" s="65"/>
      <c r="D1826" s="78"/>
      <c r="E1826" s="78"/>
      <c r="F1826" s="78"/>
      <c r="G1826" s="78"/>
      <c r="H1826" s="78"/>
      <c r="I1826" s="78"/>
      <c r="J1826" s="66"/>
      <c r="K1826" s="67"/>
      <c r="L1826" s="68"/>
      <c r="M1826" s="69"/>
      <c r="N1826" s="70"/>
      <c r="O1826" s="71"/>
      <c r="P1826" s="72">
        <f t="shared" si="148"/>
        <v>0</v>
      </c>
      <c r="Q1826" s="72">
        <f t="shared" si="149"/>
        <v>0</v>
      </c>
      <c r="R1826" s="72">
        <f t="shared" si="150"/>
        <v>0</v>
      </c>
      <c r="S1826" s="72">
        <f t="shared" si="151"/>
        <v>0</v>
      </c>
      <c r="T1826" s="73">
        <v>0.18</v>
      </c>
    </row>
    <row r="1827" spans="2:20" ht="15">
      <c r="C1827" s="64"/>
      <c r="D1827" s="52"/>
      <c r="E1827" s="52"/>
      <c r="F1827" s="52"/>
      <c r="G1827" s="52"/>
      <c r="H1827" s="52"/>
      <c r="I1827" s="52"/>
      <c r="J1827" s="60"/>
      <c r="K1827" s="53"/>
      <c r="L1827" s="54"/>
      <c r="M1827" s="55"/>
      <c r="N1827" s="56"/>
      <c r="O1827" s="57"/>
      <c r="P1827" s="58">
        <f t="shared" si="148"/>
        <v>0</v>
      </c>
      <c r="Q1827" s="58">
        <f t="shared" si="149"/>
        <v>0</v>
      </c>
      <c r="R1827" s="58">
        <f t="shared" si="150"/>
        <v>0</v>
      </c>
      <c r="S1827" s="58">
        <f t="shared" si="151"/>
        <v>0</v>
      </c>
      <c r="T1827" s="59">
        <v>0.18</v>
      </c>
    </row>
    <row r="1828" spans="2:20" ht="15">
      <c r="C1828" s="64"/>
      <c r="D1828" s="52"/>
      <c r="E1828" s="52"/>
      <c r="F1828" s="52"/>
      <c r="G1828" s="52"/>
      <c r="H1828" s="52"/>
      <c r="I1828" s="52"/>
      <c r="J1828" s="60"/>
      <c r="K1828" s="53"/>
      <c r="L1828" s="54"/>
      <c r="M1828" s="55"/>
      <c r="N1828" s="56"/>
      <c r="O1828" s="57"/>
      <c r="P1828" s="58">
        <f t="shared" si="148"/>
        <v>0</v>
      </c>
      <c r="Q1828" s="58">
        <f t="shared" si="149"/>
        <v>0</v>
      </c>
      <c r="R1828" s="58">
        <f t="shared" si="150"/>
        <v>0</v>
      </c>
      <c r="S1828" s="58">
        <f t="shared" si="151"/>
        <v>0</v>
      </c>
      <c r="T1828" s="59">
        <v>0.18</v>
      </c>
    </row>
    <row r="1829" spans="2:20" ht="15">
      <c r="C1829" s="64"/>
      <c r="D1829" s="52"/>
      <c r="E1829" s="52"/>
      <c r="F1829" s="52"/>
      <c r="G1829" s="52"/>
      <c r="H1829" s="52"/>
      <c r="I1829" s="52"/>
      <c r="J1829" s="60"/>
      <c r="K1829" s="53"/>
      <c r="L1829" s="54"/>
      <c r="M1829" s="55"/>
      <c r="N1829" s="56"/>
      <c r="O1829" s="57"/>
      <c r="P1829" s="58">
        <f t="shared" si="148"/>
        <v>0</v>
      </c>
      <c r="Q1829" s="58">
        <f t="shared" ref="Q1829:Q1860" si="152">P1829*H1829</f>
        <v>0</v>
      </c>
      <c r="R1829" s="58">
        <f t="shared" ref="R1829:R1860" si="153">IF((M1829+N1829+O1829)=0,ROUND((J1829+K1829*$K$2+L1829*$L$2)*$M$2/(1+T1829),0),ROUNDUP((M1829+N1829*$K$2+O1829*$L$2)/(1+T1829),0))</f>
        <v>0</v>
      </c>
      <c r="S1829" s="58">
        <f t="shared" ref="S1829:S1860" si="154">R1829*H1829</f>
        <v>0</v>
      </c>
      <c r="T1829" s="59">
        <v>0.18</v>
      </c>
    </row>
    <row r="1830" spans="2:20" ht="15">
      <c r="C1830" s="64"/>
      <c r="D1830" s="52"/>
      <c r="E1830" s="52"/>
      <c r="F1830" s="52"/>
      <c r="G1830" s="52"/>
      <c r="H1830" s="52"/>
      <c r="I1830" s="52"/>
      <c r="J1830" s="60"/>
      <c r="K1830" s="53"/>
      <c r="L1830" s="54"/>
      <c r="M1830" s="55"/>
      <c r="N1830" s="56"/>
      <c r="O1830" s="57"/>
      <c r="P1830" s="58">
        <f t="shared" si="148"/>
        <v>0</v>
      </c>
      <c r="Q1830" s="58">
        <f t="shared" si="152"/>
        <v>0</v>
      </c>
      <c r="R1830" s="58">
        <f t="shared" si="153"/>
        <v>0</v>
      </c>
      <c r="S1830" s="58">
        <f t="shared" si="154"/>
        <v>0</v>
      </c>
      <c r="T1830" s="59">
        <v>0.18</v>
      </c>
    </row>
    <row r="1831" spans="2:20" ht="15">
      <c r="C1831" s="64"/>
      <c r="D1831" s="52"/>
      <c r="E1831" s="52"/>
      <c r="F1831" s="52"/>
      <c r="G1831" s="52"/>
      <c r="H1831" s="52"/>
      <c r="I1831" s="52"/>
      <c r="J1831" s="60"/>
      <c r="K1831" s="53"/>
      <c r="L1831" s="54"/>
      <c r="M1831" s="55"/>
      <c r="N1831" s="56"/>
      <c r="O1831" s="57"/>
      <c r="P1831" s="58">
        <f t="shared" si="148"/>
        <v>0</v>
      </c>
      <c r="Q1831" s="58">
        <f t="shared" si="152"/>
        <v>0</v>
      </c>
      <c r="R1831" s="58">
        <f t="shared" si="153"/>
        <v>0</v>
      </c>
      <c r="S1831" s="58">
        <f t="shared" si="154"/>
        <v>0</v>
      </c>
      <c r="T1831" s="59">
        <v>0.18</v>
      </c>
    </row>
    <row r="1832" spans="2:20" ht="15">
      <c r="C1832" s="64"/>
      <c r="D1832" s="52"/>
      <c r="E1832" s="52"/>
      <c r="F1832" s="52"/>
      <c r="G1832" s="52"/>
      <c r="H1832" s="52"/>
      <c r="I1832" s="52"/>
      <c r="J1832" s="60"/>
      <c r="K1832" s="53"/>
      <c r="L1832" s="54"/>
      <c r="M1832" s="55"/>
      <c r="N1832" s="56"/>
      <c r="O1832" s="57"/>
      <c r="P1832" s="58">
        <f t="shared" si="148"/>
        <v>0</v>
      </c>
      <c r="Q1832" s="58">
        <f t="shared" si="152"/>
        <v>0</v>
      </c>
      <c r="R1832" s="58">
        <f t="shared" si="153"/>
        <v>0</v>
      </c>
      <c r="S1832" s="58">
        <f t="shared" si="154"/>
        <v>0</v>
      </c>
      <c r="T1832" s="59">
        <v>0.18</v>
      </c>
    </row>
    <row r="1833" spans="2:20" ht="15">
      <c r="C1833" s="64"/>
      <c r="D1833" s="52"/>
      <c r="E1833" s="52"/>
      <c r="F1833" s="52"/>
      <c r="G1833" s="52"/>
      <c r="H1833" s="52"/>
      <c r="I1833" s="52"/>
      <c r="J1833" s="60"/>
      <c r="K1833" s="53"/>
      <c r="L1833" s="54"/>
      <c r="M1833" s="55"/>
      <c r="N1833" s="56"/>
      <c r="O1833" s="57"/>
      <c r="P1833" s="58">
        <f t="shared" si="148"/>
        <v>0</v>
      </c>
      <c r="Q1833" s="58">
        <f t="shared" si="152"/>
        <v>0</v>
      </c>
      <c r="R1833" s="58">
        <f t="shared" si="153"/>
        <v>0</v>
      </c>
      <c r="S1833" s="58">
        <f t="shared" si="154"/>
        <v>0</v>
      </c>
      <c r="T1833" s="59">
        <v>0.18</v>
      </c>
    </row>
    <row r="1834" spans="2:20" ht="15">
      <c r="C1834" s="64"/>
      <c r="D1834" s="52"/>
      <c r="E1834" s="52"/>
      <c r="F1834" s="52"/>
      <c r="G1834" s="52"/>
      <c r="H1834" s="52"/>
      <c r="I1834" s="52"/>
      <c r="J1834" s="60"/>
      <c r="K1834" s="53"/>
      <c r="L1834" s="54"/>
      <c r="M1834" s="55"/>
      <c r="N1834" s="56"/>
      <c r="O1834" s="57"/>
      <c r="P1834" s="58">
        <f t="shared" si="148"/>
        <v>0</v>
      </c>
      <c r="Q1834" s="58">
        <f t="shared" si="152"/>
        <v>0</v>
      </c>
      <c r="R1834" s="58">
        <f t="shared" si="153"/>
        <v>0</v>
      </c>
      <c r="S1834" s="58">
        <f t="shared" si="154"/>
        <v>0</v>
      </c>
      <c r="T1834" s="59">
        <v>0.18</v>
      </c>
    </row>
    <row r="1835" spans="2:20" ht="15">
      <c r="C1835" s="64"/>
      <c r="D1835" s="52"/>
      <c r="E1835" s="52"/>
      <c r="F1835" s="52"/>
      <c r="G1835" s="52"/>
      <c r="H1835" s="52"/>
      <c r="I1835" s="52"/>
      <c r="J1835" s="60"/>
      <c r="K1835" s="53"/>
      <c r="L1835" s="54"/>
      <c r="M1835" s="55"/>
      <c r="N1835" s="56"/>
      <c r="O1835" s="57"/>
      <c r="P1835" s="58">
        <f t="shared" ref="P1835:P1898" si="155">J1835+K1835*$K$2+L1835*$L$2</f>
        <v>0</v>
      </c>
      <c r="Q1835" s="58">
        <f t="shared" si="152"/>
        <v>0</v>
      </c>
      <c r="R1835" s="58">
        <f t="shared" si="153"/>
        <v>0</v>
      </c>
      <c r="S1835" s="58">
        <f t="shared" si="154"/>
        <v>0</v>
      </c>
      <c r="T1835" s="59">
        <v>0.18</v>
      </c>
    </row>
    <row r="1836" spans="2:20" ht="15">
      <c r="C1836" s="64"/>
      <c r="D1836" s="52"/>
      <c r="E1836" s="52"/>
      <c r="F1836" s="52"/>
      <c r="G1836" s="52"/>
      <c r="H1836" s="52"/>
      <c r="I1836" s="52"/>
      <c r="J1836" s="60"/>
      <c r="K1836" s="53"/>
      <c r="L1836" s="54"/>
      <c r="M1836" s="55"/>
      <c r="N1836" s="56"/>
      <c r="O1836" s="57"/>
      <c r="P1836" s="58">
        <f t="shared" si="155"/>
        <v>0</v>
      </c>
      <c r="Q1836" s="58">
        <f t="shared" si="152"/>
        <v>0</v>
      </c>
      <c r="R1836" s="58">
        <f t="shared" si="153"/>
        <v>0</v>
      </c>
      <c r="S1836" s="58">
        <f t="shared" si="154"/>
        <v>0</v>
      </c>
      <c r="T1836" s="59">
        <v>0.18</v>
      </c>
    </row>
    <row r="1837" spans="2:20" ht="15">
      <c r="C1837" s="64"/>
      <c r="D1837" s="52"/>
      <c r="E1837" s="52"/>
      <c r="F1837" s="52"/>
      <c r="G1837" s="52"/>
      <c r="H1837" s="52"/>
      <c r="I1837" s="52"/>
      <c r="J1837" s="60"/>
      <c r="K1837" s="53"/>
      <c r="L1837" s="54"/>
      <c r="M1837" s="55"/>
      <c r="N1837" s="56"/>
      <c r="O1837" s="57"/>
      <c r="P1837" s="58">
        <f t="shared" si="155"/>
        <v>0</v>
      </c>
      <c r="Q1837" s="58">
        <f t="shared" si="152"/>
        <v>0</v>
      </c>
      <c r="R1837" s="58">
        <f t="shared" si="153"/>
        <v>0</v>
      </c>
      <c r="S1837" s="58">
        <f t="shared" si="154"/>
        <v>0</v>
      </c>
      <c r="T1837" s="59">
        <v>0.18</v>
      </c>
    </row>
    <row r="1838" spans="2:20" ht="15">
      <c r="C1838" s="64"/>
      <c r="D1838" s="52"/>
      <c r="E1838" s="52"/>
      <c r="F1838" s="52"/>
      <c r="G1838" s="52"/>
      <c r="H1838" s="52"/>
      <c r="I1838" s="52"/>
      <c r="J1838" s="60"/>
      <c r="K1838" s="53"/>
      <c r="L1838" s="54"/>
      <c r="M1838" s="55"/>
      <c r="N1838" s="56"/>
      <c r="O1838" s="57"/>
      <c r="P1838" s="58">
        <f t="shared" si="155"/>
        <v>0</v>
      </c>
      <c r="Q1838" s="58">
        <f t="shared" si="152"/>
        <v>0</v>
      </c>
      <c r="R1838" s="58">
        <f t="shared" si="153"/>
        <v>0</v>
      </c>
      <c r="S1838" s="58">
        <f t="shared" si="154"/>
        <v>0</v>
      </c>
      <c r="T1838" s="59">
        <v>0.18</v>
      </c>
    </row>
    <row r="1839" spans="2:20" ht="15">
      <c r="C1839" s="64"/>
      <c r="D1839" s="52"/>
      <c r="E1839" s="52"/>
      <c r="F1839" s="52"/>
      <c r="G1839" s="52"/>
      <c r="H1839" s="52"/>
      <c r="I1839" s="52"/>
      <c r="J1839" s="60"/>
      <c r="K1839" s="53"/>
      <c r="L1839" s="54"/>
      <c r="M1839" s="55"/>
      <c r="N1839" s="56"/>
      <c r="O1839" s="57"/>
      <c r="P1839" s="58">
        <f t="shared" si="155"/>
        <v>0</v>
      </c>
      <c r="Q1839" s="58">
        <f t="shared" si="152"/>
        <v>0</v>
      </c>
      <c r="R1839" s="58">
        <f t="shared" si="153"/>
        <v>0</v>
      </c>
      <c r="S1839" s="58">
        <f t="shared" si="154"/>
        <v>0</v>
      </c>
      <c r="T1839" s="59">
        <v>0.18</v>
      </c>
    </row>
    <row r="1840" spans="2:20" ht="15">
      <c r="C1840" s="64"/>
      <c r="D1840" s="52"/>
      <c r="E1840" s="52"/>
      <c r="F1840" s="52"/>
      <c r="G1840" s="52"/>
      <c r="H1840" s="52"/>
      <c r="I1840" s="52"/>
      <c r="J1840" s="60"/>
      <c r="K1840" s="53"/>
      <c r="L1840" s="54"/>
      <c r="M1840" s="55"/>
      <c r="N1840" s="56"/>
      <c r="O1840" s="57"/>
      <c r="P1840" s="58">
        <f t="shared" si="155"/>
        <v>0</v>
      </c>
      <c r="Q1840" s="58">
        <f t="shared" si="152"/>
        <v>0</v>
      </c>
      <c r="R1840" s="58">
        <f t="shared" si="153"/>
        <v>0</v>
      </c>
      <c r="S1840" s="58">
        <f t="shared" si="154"/>
        <v>0</v>
      </c>
      <c r="T1840" s="59">
        <v>0.18</v>
      </c>
    </row>
    <row r="1841" spans="2:20" ht="15">
      <c r="C1841" s="64"/>
      <c r="D1841" s="52"/>
      <c r="E1841" s="52"/>
      <c r="F1841" s="52"/>
      <c r="G1841" s="52"/>
      <c r="H1841" s="52"/>
      <c r="I1841" s="52"/>
      <c r="J1841" s="60"/>
      <c r="K1841" s="53"/>
      <c r="L1841" s="54"/>
      <c r="M1841" s="55"/>
      <c r="N1841" s="56"/>
      <c r="O1841" s="57"/>
      <c r="P1841" s="58">
        <f t="shared" si="155"/>
        <v>0</v>
      </c>
      <c r="Q1841" s="58">
        <f t="shared" si="152"/>
        <v>0</v>
      </c>
      <c r="R1841" s="58">
        <f t="shared" si="153"/>
        <v>0</v>
      </c>
      <c r="S1841" s="58">
        <f t="shared" si="154"/>
        <v>0</v>
      </c>
      <c r="T1841" s="59">
        <v>0.18</v>
      </c>
    </row>
    <row r="1842" spans="2:20" ht="15">
      <c r="C1842" s="64"/>
      <c r="D1842" s="52"/>
      <c r="E1842" s="52"/>
      <c r="F1842" s="52"/>
      <c r="G1842" s="52"/>
      <c r="H1842" s="52"/>
      <c r="I1842" s="52"/>
      <c r="J1842" s="60"/>
      <c r="K1842" s="53"/>
      <c r="L1842" s="54"/>
      <c r="M1842" s="55"/>
      <c r="N1842" s="56"/>
      <c r="O1842" s="57"/>
      <c r="P1842" s="58">
        <f t="shared" si="155"/>
        <v>0</v>
      </c>
      <c r="Q1842" s="58">
        <f t="shared" si="152"/>
        <v>0</v>
      </c>
      <c r="R1842" s="58">
        <f t="shared" si="153"/>
        <v>0</v>
      </c>
      <c r="S1842" s="58">
        <f t="shared" si="154"/>
        <v>0</v>
      </c>
      <c r="T1842" s="59">
        <v>0.18</v>
      </c>
    </row>
    <row r="1843" spans="2:20" ht="15">
      <c r="C1843" s="64"/>
      <c r="D1843" s="52"/>
      <c r="E1843" s="52"/>
      <c r="F1843" s="52"/>
      <c r="G1843" s="52"/>
      <c r="H1843" s="52"/>
      <c r="I1843" s="52"/>
      <c r="J1843" s="60"/>
      <c r="K1843" s="53"/>
      <c r="L1843" s="54"/>
      <c r="M1843" s="55"/>
      <c r="N1843" s="56"/>
      <c r="O1843" s="57"/>
      <c r="P1843" s="58">
        <f t="shared" si="155"/>
        <v>0</v>
      </c>
      <c r="Q1843" s="58">
        <f t="shared" si="152"/>
        <v>0</v>
      </c>
      <c r="R1843" s="58">
        <f t="shared" si="153"/>
        <v>0</v>
      </c>
      <c r="S1843" s="58">
        <f t="shared" si="154"/>
        <v>0</v>
      </c>
      <c r="T1843" s="59">
        <v>0.18</v>
      </c>
    </row>
    <row r="1844" spans="2:20" ht="15">
      <c r="C1844" s="64"/>
      <c r="D1844" s="52"/>
      <c r="E1844" s="52"/>
      <c r="F1844" s="52"/>
      <c r="G1844" s="52"/>
      <c r="H1844" s="52"/>
      <c r="I1844" s="52"/>
      <c r="J1844" s="60"/>
      <c r="K1844" s="53"/>
      <c r="L1844" s="54"/>
      <c r="M1844" s="55"/>
      <c r="N1844" s="56"/>
      <c r="O1844" s="57"/>
      <c r="P1844" s="58">
        <f t="shared" si="155"/>
        <v>0</v>
      </c>
      <c r="Q1844" s="58">
        <f t="shared" si="152"/>
        <v>0</v>
      </c>
      <c r="R1844" s="58">
        <f t="shared" si="153"/>
        <v>0</v>
      </c>
      <c r="S1844" s="58">
        <f t="shared" si="154"/>
        <v>0</v>
      </c>
      <c r="T1844" s="59">
        <v>0.18</v>
      </c>
    </row>
    <row r="1845" spans="2:20" ht="15">
      <c r="C1845" s="64"/>
      <c r="D1845" s="52"/>
      <c r="E1845" s="52"/>
      <c r="F1845" s="52"/>
      <c r="G1845" s="52"/>
      <c r="H1845" s="52"/>
      <c r="I1845" s="52"/>
      <c r="J1845" s="60"/>
      <c r="K1845" s="53"/>
      <c r="L1845" s="54"/>
      <c r="M1845" s="55"/>
      <c r="N1845" s="56"/>
      <c r="O1845" s="57"/>
      <c r="P1845" s="58">
        <f t="shared" si="155"/>
        <v>0</v>
      </c>
      <c r="Q1845" s="58">
        <f t="shared" si="152"/>
        <v>0</v>
      </c>
      <c r="R1845" s="58">
        <f t="shared" si="153"/>
        <v>0</v>
      </c>
      <c r="S1845" s="58">
        <f t="shared" si="154"/>
        <v>0</v>
      </c>
      <c r="T1845" s="59">
        <v>0.18</v>
      </c>
    </row>
    <row r="1846" spans="2:20" ht="15">
      <c r="C1846" s="64"/>
      <c r="D1846" s="52"/>
      <c r="E1846" s="52"/>
      <c r="F1846" s="52"/>
      <c r="G1846" s="52"/>
      <c r="H1846" s="52"/>
      <c r="I1846" s="52"/>
      <c r="J1846" s="60"/>
      <c r="K1846" s="53"/>
      <c r="L1846" s="54"/>
      <c r="M1846" s="55"/>
      <c r="N1846" s="56"/>
      <c r="O1846" s="57"/>
      <c r="P1846" s="58">
        <f t="shared" si="155"/>
        <v>0</v>
      </c>
      <c r="Q1846" s="58">
        <f t="shared" si="152"/>
        <v>0</v>
      </c>
      <c r="R1846" s="58">
        <f t="shared" si="153"/>
        <v>0</v>
      </c>
      <c r="S1846" s="58">
        <f t="shared" si="154"/>
        <v>0</v>
      </c>
      <c r="T1846" s="59">
        <v>0.18</v>
      </c>
    </row>
    <row r="1847" spans="2:20" ht="15">
      <c r="C1847" s="64"/>
      <c r="D1847" s="52"/>
      <c r="E1847" s="52"/>
      <c r="F1847" s="52"/>
      <c r="G1847" s="52"/>
      <c r="H1847" s="52"/>
      <c r="I1847" s="52"/>
      <c r="J1847" s="60"/>
      <c r="K1847" s="53"/>
      <c r="L1847" s="54"/>
      <c r="M1847" s="55"/>
      <c r="N1847" s="56"/>
      <c r="O1847" s="57"/>
      <c r="P1847" s="58">
        <f t="shared" si="155"/>
        <v>0</v>
      </c>
      <c r="Q1847" s="58">
        <f t="shared" si="152"/>
        <v>0</v>
      </c>
      <c r="R1847" s="58">
        <f t="shared" si="153"/>
        <v>0</v>
      </c>
      <c r="S1847" s="58">
        <f t="shared" si="154"/>
        <v>0</v>
      </c>
      <c r="T1847" s="59">
        <v>0.18</v>
      </c>
    </row>
    <row r="1848" spans="2:20" ht="15">
      <c r="C1848" s="64"/>
      <c r="D1848" s="52"/>
      <c r="E1848" s="52"/>
      <c r="F1848" s="52"/>
      <c r="G1848" s="52"/>
      <c r="H1848" s="52"/>
      <c r="I1848" s="52"/>
      <c r="J1848" s="60"/>
      <c r="K1848" s="53"/>
      <c r="L1848" s="54"/>
      <c r="M1848" s="55"/>
      <c r="N1848" s="56"/>
      <c r="O1848" s="57"/>
      <c r="P1848" s="58">
        <f t="shared" si="155"/>
        <v>0</v>
      </c>
      <c r="Q1848" s="58">
        <f t="shared" si="152"/>
        <v>0</v>
      </c>
      <c r="R1848" s="58">
        <f t="shared" si="153"/>
        <v>0</v>
      </c>
      <c r="S1848" s="58">
        <f t="shared" si="154"/>
        <v>0</v>
      </c>
      <c r="T1848" s="59">
        <v>0.18</v>
      </c>
    </row>
    <row r="1849" spans="2:20" s="74" customFormat="1" ht="15">
      <c r="B1849" s="77"/>
      <c r="C1849" s="65"/>
      <c r="D1849" s="78"/>
      <c r="E1849" s="78"/>
      <c r="F1849" s="78"/>
      <c r="G1849" s="78"/>
      <c r="H1849" s="78"/>
      <c r="I1849" s="78"/>
      <c r="J1849" s="66"/>
      <c r="K1849" s="67"/>
      <c r="L1849" s="68"/>
      <c r="M1849" s="69"/>
      <c r="N1849" s="70"/>
      <c r="O1849" s="71"/>
      <c r="P1849" s="72">
        <f t="shared" si="155"/>
        <v>0</v>
      </c>
      <c r="Q1849" s="72">
        <f t="shared" si="152"/>
        <v>0</v>
      </c>
      <c r="R1849" s="72">
        <f t="shared" si="153"/>
        <v>0</v>
      </c>
      <c r="S1849" s="72">
        <f t="shared" si="154"/>
        <v>0</v>
      </c>
      <c r="T1849" s="73">
        <v>0.18</v>
      </c>
    </row>
    <row r="1850" spans="2:20" s="74" customFormat="1" ht="15">
      <c r="B1850" s="77"/>
      <c r="C1850" s="65"/>
      <c r="D1850" s="78"/>
      <c r="E1850" s="78"/>
      <c r="F1850" s="78"/>
      <c r="G1850" s="78"/>
      <c r="H1850" s="78"/>
      <c r="I1850" s="78"/>
      <c r="J1850" s="66"/>
      <c r="K1850" s="67"/>
      <c r="L1850" s="68"/>
      <c r="M1850" s="69"/>
      <c r="N1850" s="70"/>
      <c r="O1850" s="71"/>
      <c r="P1850" s="72">
        <f t="shared" si="155"/>
        <v>0</v>
      </c>
      <c r="Q1850" s="72">
        <f t="shared" si="152"/>
        <v>0</v>
      </c>
      <c r="R1850" s="72">
        <f t="shared" si="153"/>
        <v>0</v>
      </c>
      <c r="S1850" s="72">
        <f t="shared" si="154"/>
        <v>0</v>
      </c>
      <c r="T1850" s="73">
        <v>0.18</v>
      </c>
    </row>
    <row r="1851" spans="2:20" s="74" customFormat="1" ht="15">
      <c r="B1851" s="77"/>
      <c r="C1851" s="65"/>
      <c r="D1851" s="78"/>
      <c r="E1851" s="78"/>
      <c r="F1851" s="78"/>
      <c r="G1851" s="78"/>
      <c r="H1851" s="78"/>
      <c r="I1851" s="78"/>
      <c r="J1851" s="66"/>
      <c r="K1851" s="67"/>
      <c r="L1851" s="68"/>
      <c r="M1851" s="69"/>
      <c r="N1851" s="70"/>
      <c r="O1851" s="71"/>
      <c r="P1851" s="72">
        <f t="shared" si="155"/>
        <v>0</v>
      </c>
      <c r="Q1851" s="72">
        <f t="shared" si="152"/>
        <v>0</v>
      </c>
      <c r="R1851" s="72">
        <f t="shared" si="153"/>
        <v>0</v>
      </c>
      <c r="S1851" s="72">
        <f t="shared" si="154"/>
        <v>0</v>
      </c>
      <c r="T1851" s="73">
        <v>0.18</v>
      </c>
    </row>
    <row r="1852" spans="2:20" s="74" customFormat="1" ht="15">
      <c r="B1852" s="77"/>
      <c r="C1852" s="65"/>
      <c r="D1852" s="78"/>
      <c r="E1852" s="78"/>
      <c r="F1852" s="78"/>
      <c r="G1852" s="78"/>
      <c r="H1852" s="78"/>
      <c r="I1852" s="78"/>
      <c r="J1852" s="66"/>
      <c r="K1852" s="67"/>
      <c r="L1852" s="68"/>
      <c r="M1852" s="69"/>
      <c r="N1852" s="70"/>
      <c r="O1852" s="71"/>
      <c r="P1852" s="72">
        <f t="shared" si="155"/>
        <v>0</v>
      </c>
      <c r="Q1852" s="72">
        <f t="shared" si="152"/>
        <v>0</v>
      </c>
      <c r="R1852" s="72">
        <f t="shared" si="153"/>
        <v>0</v>
      </c>
      <c r="S1852" s="72">
        <f t="shared" si="154"/>
        <v>0</v>
      </c>
      <c r="T1852" s="73">
        <v>0.18</v>
      </c>
    </row>
    <row r="1853" spans="2:20" ht="15">
      <c r="C1853" s="64"/>
      <c r="D1853" s="52"/>
      <c r="E1853" s="52"/>
      <c r="F1853" s="52"/>
      <c r="G1853" s="52"/>
      <c r="H1853" s="52"/>
      <c r="I1853" s="52"/>
      <c r="J1853" s="60"/>
      <c r="K1853" s="53"/>
      <c r="L1853" s="54"/>
      <c r="M1853" s="55"/>
      <c r="N1853" s="56"/>
      <c r="O1853" s="57"/>
      <c r="P1853" s="58">
        <f t="shared" si="155"/>
        <v>0</v>
      </c>
      <c r="Q1853" s="58">
        <f t="shared" si="152"/>
        <v>0</v>
      </c>
      <c r="R1853" s="58">
        <f t="shared" si="153"/>
        <v>0</v>
      </c>
      <c r="S1853" s="58">
        <f t="shared" si="154"/>
        <v>0</v>
      </c>
      <c r="T1853" s="59">
        <v>0.18</v>
      </c>
    </row>
    <row r="1854" spans="2:20" ht="15">
      <c r="C1854" s="64"/>
      <c r="D1854" s="52"/>
      <c r="E1854" s="52"/>
      <c r="F1854" s="52"/>
      <c r="G1854" s="52"/>
      <c r="H1854" s="52"/>
      <c r="I1854" s="52"/>
      <c r="J1854" s="60"/>
      <c r="K1854" s="53"/>
      <c r="L1854" s="54"/>
      <c r="M1854" s="55"/>
      <c r="N1854" s="56"/>
      <c r="O1854" s="57"/>
      <c r="P1854" s="58">
        <f t="shared" si="155"/>
        <v>0</v>
      </c>
      <c r="Q1854" s="58">
        <f t="shared" si="152"/>
        <v>0</v>
      </c>
      <c r="R1854" s="58">
        <f t="shared" si="153"/>
        <v>0</v>
      </c>
      <c r="S1854" s="58">
        <f t="shared" si="154"/>
        <v>0</v>
      </c>
      <c r="T1854" s="59">
        <v>0.18</v>
      </c>
    </row>
    <row r="1855" spans="2:20" ht="15">
      <c r="C1855" s="64"/>
      <c r="D1855" s="52"/>
      <c r="E1855" s="52"/>
      <c r="F1855" s="52"/>
      <c r="G1855" s="52"/>
      <c r="H1855" s="52"/>
      <c r="I1855" s="52"/>
      <c r="J1855" s="60"/>
      <c r="K1855" s="53"/>
      <c r="L1855" s="54"/>
      <c r="M1855" s="55"/>
      <c r="N1855" s="56"/>
      <c r="O1855" s="57"/>
      <c r="P1855" s="58">
        <f t="shared" si="155"/>
        <v>0</v>
      </c>
      <c r="Q1855" s="58">
        <f t="shared" si="152"/>
        <v>0</v>
      </c>
      <c r="R1855" s="58">
        <f t="shared" si="153"/>
        <v>0</v>
      </c>
      <c r="S1855" s="58">
        <f t="shared" si="154"/>
        <v>0</v>
      </c>
      <c r="T1855" s="59">
        <v>0.18</v>
      </c>
    </row>
    <row r="1856" spans="2:20" ht="15">
      <c r="C1856" s="64"/>
      <c r="D1856" s="52"/>
      <c r="E1856" s="52"/>
      <c r="F1856" s="52"/>
      <c r="G1856" s="52"/>
      <c r="H1856" s="52"/>
      <c r="I1856" s="52"/>
      <c r="J1856" s="60"/>
      <c r="K1856" s="53"/>
      <c r="L1856" s="54"/>
      <c r="M1856" s="55"/>
      <c r="N1856" s="56"/>
      <c r="O1856" s="57"/>
      <c r="P1856" s="58">
        <f t="shared" si="155"/>
        <v>0</v>
      </c>
      <c r="Q1856" s="58">
        <f t="shared" si="152"/>
        <v>0</v>
      </c>
      <c r="R1856" s="58">
        <f t="shared" si="153"/>
        <v>0</v>
      </c>
      <c r="S1856" s="58">
        <f t="shared" si="154"/>
        <v>0</v>
      </c>
      <c r="T1856" s="59">
        <v>0.18</v>
      </c>
    </row>
    <row r="1857" spans="3:20" ht="15">
      <c r="C1857" s="64"/>
      <c r="D1857" s="52"/>
      <c r="E1857" s="52"/>
      <c r="F1857" s="52"/>
      <c r="G1857" s="52"/>
      <c r="H1857" s="52"/>
      <c r="I1857" s="52"/>
      <c r="J1857" s="60"/>
      <c r="K1857" s="53"/>
      <c r="L1857" s="54"/>
      <c r="M1857" s="55"/>
      <c r="N1857" s="56"/>
      <c r="O1857" s="57"/>
      <c r="P1857" s="58">
        <f t="shared" si="155"/>
        <v>0</v>
      </c>
      <c r="Q1857" s="58">
        <f t="shared" si="152"/>
        <v>0</v>
      </c>
      <c r="R1857" s="58">
        <f t="shared" si="153"/>
        <v>0</v>
      </c>
      <c r="S1857" s="58">
        <f t="shared" si="154"/>
        <v>0</v>
      </c>
      <c r="T1857" s="59">
        <v>0.18</v>
      </c>
    </row>
    <row r="1858" spans="3:20" ht="15">
      <c r="C1858" s="64"/>
      <c r="D1858" s="52"/>
      <c r="E1858" s="52"/>
      <c r="F1858" s="52"/>
      <c r="G1858" s="52"/>
      <c r="H1858" s="52"/>
      <c r="I1858" s="52"/>
      <c r="J1858" s="60"/>
      <c r="K1858" s="53"/>
      <c r="L1858" s="54"/>
      <c r="M1858" s="55"/>
      <c r="N1858" s="56"/>
      <c r="O1858" s="57"/>
      <c r="P1858" s="58">
        <f t="shared" si="155"/>
        <v>0</v>
      </c>
      <c r="Q1858" s="58">
        <f t="shared" si="152"/>
        <v>0</v>
      </c>
      <c r="R1858" s="58">
        <f t="shared" si="153"/>
        <v>0</v>
      </c>
      <c r="S1858" s="58">
        <f t="shared" si="154"/>
        <v>0</v>
      </c>
      <c r="T1858" s="59">
        <v>0.18</v>
      </c>
    </row>
    <row r="1859" spans="3:20" ht="15">
      <c r="C1859" s="64"/>
      <c r="D1859" s="52"/>
      <c r="E1859" s="52"/>
      <c r="F1859" s="52"/>
      <c r="G1859" s="52"/>
      <c r="H1859" s="52"/>
      <c r="I1859" s="52"/>
      <c r="J1859" s="60"/>
      <c r="K1859" s="53"/>
      <c r="L1859" s="54"/>
      <c r="M1859" s="55"/>
      <c r="N1859" s="56"/>
      <c r="O1859" s="57"/>
      <c r="P1859" s="58">
        <f t="shared" si="155"/>
        <v>0</v>
      </c>
      <c r="Q1859" s="58">
        <f t="shared" si="152"/>
        <v>0</v>
      </c>
      <c r="R1859" s="58">
        <f t="shared" si="153"/>
        <v>0</v>
      </c>
      <c r="S1859" s="58">
        <f t="shared" si="154"/>
        <v>0</v>
      </c>
      <c r="T1859" s="59">
        <v>0.18</v>
      </c>
    </row>
    <row r="1860" spans="3:20" ht="15">
      <c r="C1860" s="64"/>
      <c r="D1860" s="52"/>
      <c r="E1860" s="52"/>
      <c r="F1860" s="52"/>
      <c r="G1860" s="52"/>
      <c r="H1860" s="52"/>
      <c r="I1860" s="52"/>
      <c r="J1860" s="60"/>
      <c r="K1860" s="53"/>
      <c r="L1860" s="54"/>
      <c r="M1860" s="55"/>
      <c r="N1860" s="56"/>
      <c r="O1860" s="57"/>
      <c r="P1860" s="58">
        <f t="shared" si="155"/>
        <v>0</v>
      </c>
      <c r="Q1860" s="58">
        <f t="shared" si="152"/>
        <v>0</v>
      </c>
      <c r="R1860" s="58">
        <f t="shared" si="153"/>
        <v>0</v>
      </c>
      <c r="S1860" s="58">
        <f t="shared" si="154"/>
        <v>0</v>
      </c>
      <c r="T1860" s="59">
        <v>0.18</v>
      </c>
    </row>
    <row r="1861" spans="3:20" ht="15">
      <c r="C1861" s="64"/>
      <c r="D1861" s="52"/>
      <c r="E1861" s="52"/>
      <c r="F1861" s="52"/>
      <c r="G1861" s="52"/>
      <c r="H1861" s="52"/>
      <c r="I1861" s="52"/>
      <c r="J1861" s="60"/>
      <c r="K1861" s="53"/>
      <c r="L1861" s="54"/>
      <c r="M1861" s="55"/>
      <c r="N1861" s="56"/>
      <c r="O1861" s="57"/>
      <c r="P1861" s="58">
        <f t="shared" si="155"/>
        <v>0</v>
      </c>
      <c r="Q1861" s="58">
        <f t="shared" ref="Q1861:Q1892" si="156">P1861*H1861</f>
        <v>0</v>
      </c>
      <c r="R1861" s="58">
        <f t="shared" ref="R1861:R1892" si="157">IF((M1861+N1861+O1861)=0,ROUND((J1861+K1861*$K$2+L1861*$L$2)*$M$2/(1+T1861),0),ROUNDUP((M1861+N1861*$K$2+O1861*$L$2)/(1+T1861),0))</f>
        <v>0</v>
      </c>
      <c r="S1861" s="58">
        <f t="shared" ref="S1861:S1892" si="158">R1861*H1861</f>
        <v>0</v>
      </c>
      <c r="T1861" s="59">
        <v>0.18</v>
      </c>
    </row>
    <row r="1862" spans="3:20" ht="15">
      <c r="C1862" s="64"/>
      <c r="D1862" s="52"/>
      <c r="E1862" s="52"/>
      <c r="F1862" s="52"/>
      <c r="G1862" s="52"/>
      <c r="H1862" s="52"/>
      <c r="I1862" s="52"/>
      <c r="J1862" s="60"/>
      <c r="K1862" s="53"/>
      <c r="L1862" s="54"/>
      <c r="M1862" s="55"/>
      <c r="N1862" s="56"/>
      <c r="O1862" s="57"/>
      <c r="P1862" s="58">
        <f t="shared" si="155"/>
        <v>0</v>
      </c>
      <c r="Q1862" s="58">
        <f t="shared" si="156"/>
        <v>0</v>
      </c>
      <c r="R1862" s="58">
        <f t="shared" si="157"/>
        <v>0</v>
      </c>
      <c r="S1862" s="58">
        <f t="shared" si="158"/>
        <v>0</v>
      </c>
      <c r="T1862" s="59">
        <v>0.18</v>
      </c>
    </row>
    <row r="1863" spans="3:20" ht="15">
      <c r="C1863" s="64"/>
      <c r="D1863" s="52"/>
      <c r="E1863" s="52"/>
      <c r="F1863" s="52"/>
      <c r="G1863" s="52"/>
      <c r="H1863" s="52"/>
      <c r="I1863" s="52"/>
      <c r="J1863" s="60"/>
      <c r="K1863" s="53"/>
      <c r="L1863" s="54"/>
      <c r="M1863" s="55"/>
      <c r="N1863" s="56"/>
      <c r="O1863" s="57"/>
      <c r="P1863" s="58">
        <f t="shared" si="155"/>
        <v>0</v>
      </c>
      <c r="Q1863" s="58">
        <f t="shared" si="156"/>
        <v>0</v>
      </c>
      <c r="R1863" s="58">
        <f t="shared" si="157"/>
        <v>0</v>
      </c>
      <c r="S1863" s="58">
        <f t="shared" si="158"/>
        <v>0</v>
      </c>
      <c r="T1863" s="59">
        <v>0.18</v>
      </c>
    </row>
    <row r="1864" spans="3:20" ht="15">
      <c r="C1864" s="64"/>
      <c r="D1864" s="52"/>
      <c r="E1864" s="52"/>
      <c r="F1864" s="52"/>
      <c r="G1864" s="52"/>
      <c r="H1864" s="52"/>
      <c r="I1864" s="52"/>
      <c r="J1864" s="60"/>
      <c r="K1864" s="53"/>
      <c r="L1864" s="54"/>
      <c r="M1864" s="55"/>
      <c r="N1864" s="56"/>
      <c r="O1864" s="57"/>
      <c r="P1864" s="58">
        <f t="shared" si="155"/>
        <v>0</v>
      </c>
      <c r="Q1864" s="58">
        <f t="shared" si="156"/>
        <v>0</v>
      </c>
      <c r="R1864" s="58">
        <f t="shared" si="157"/>
        <v>0</v>
      </c>
      <c r="S1864" s="58">
        <f t="shared" si="158"/>
        <v>0</v>
      </c>
      <c r="T1864" s="59">
        <v>0.18</v>
      </c>
    </row>
    <row r="1865" spans="3:20" ht="15">
      <c r="C1865" s="64"/>
      <c r="D1865" s="52"/>
      <c r="E1865" s="52"/>
      <c r="F1865" s="52"/>
      <c r="G1865" s="52"/>
      <c r="H1865" s="52"/>
      <c r="I1865" s="52"/>
      <c r="J1865" s="60"/>
      <c r="K1865" s="53"/>
      <c r="L1865" s="54"/>
      <c r="M1865" s="55"/>
      <c r="N1865" s="56"/>
      <c r="O1865" s="57"/>
      <c r="P1865" s="58">
        <f t="shared" si="155"/>
        <v>0</v>
      </c>
      <c r="Q1865" s="58">
        <f t="shared" si="156"/>
        <v>0</v>
      </c>
      <c r="R1865" s="58">
        <f t="shared" si="157"/>
        <v>0</v>
      </c>
      <c r="S1865" s="58">
        <f t="shared" si="158"/>
        <v>0</v>
      </c>
      <c r="T1865" s="59">
        <v>0.18</v>
      </c>
    </row>
    <row r="1866" spans="3:20" ht="15">
      <c r="C1866" s="64"/>
      <c r="D1866" s="52"/>
      <c r="E1866" s="52"/>
      <c r="F1866" s="52"/>
      <c r="G1866" s="52"/>
      <c r="H1866" s="52"/>
      <c r="I1866" s="52"/>
      <c r="J1866" s="60"/>
      <c r="K1866" s="53"/>
      <c r="L1866" s="54"/>
      <c r="M1866" s="55"/>
      <c r="N1866" s="56"/>
      <c r="O1866" s="57"/>
      <c r="P1866" s="58">
        <f t="shared" si="155"/>
        <v>0</v>
      </c>
      <c r="Q1866" s="58">
        <f t="shared" si="156"/>
        <v>0</v>
      </c>
      <c r="R1866" s="58">
        <f t="shared" si="157"/>
        <v>0</v>
      </c>
      <c r="S1866" s="58">
        <f t="shared" si="158"/>
        <v>0</v>
      </c>
      <c r="T1866" s="59">
        <v>0.18</v>
      </c>
    </row>
    <row r="1867" spans="3:20" ht="15">
      <c r="C1867" s="64"/>
      <c r="D1867" s="52"/>
      <c r="E1867" s="52"/>
      <c r="F1867" s="52"/>
      <c r="G1867" s="52"/>
      <c r="H1867" s="52"/>
      <c r="I1867" s="52"/>
      <c r="J1867" s="60"/>
      <c r="K1867" s="53"/>
      <c r="L1867" s="54"/>
      <c r="M1867" s="55"/>
      <c r="N1867" s="56"/>
      <c r="O1867" s="57"/>
      <c r="P1867" s="58">
        <f t="shared" si="155"/>
        <v>0</v>
      </c>
      <c r="Q1867" s="58">
        <f t="shared" si="156"/>
        <v>0</v>
      </c>
      <c r="R1867" s="58">
        <f t="shared" si="157"/>
        <v>0</v>
      </c>
      <c r="S1867" s="58">
        <f t="shared" si="158"/>
        <v>0</v>
      </c>
      <c r="T1867" s="59">
        <v>0.18</v>
      </c>
    </row>
    <row r="1868" spans="3:20" ht="15">
      <c r="C1868" s="64"/>
      <c r="D1868" s="52"/>
      <c r="E1868" s="52"/>
      <c r="F1868" s="52"/>
      <c r="G1868" s="52"/>
      <c r="H1868" s="52"/>
      <c r="I1868" s="52"/>
      <c r="J1868" s="60"/>
      <c r="K1868" s="53"/>
      <c r="L1868" s="54"/>
      <c r="M1868" s="55"/>
      <c r="N1868" s="56"/>
      <c r="O1868" s="57"/>
      <c r="P1868" s="58">
        <f t="shared" si="155"/>
        <v>0</v>
      </c>
      <c r="Q1868" s="58">
        <f t="shared" si="156"/>
        <v>0</v>
      </c>
      <c r="R1868" s="58">
        <f t="shared" si="157"/>
        <v>0</v>
      </c>
      <c r="S1868" s="58">
        <f t="shared" si="158"/>
        <v>0</v>
      </c>
      <c r="T1868" s="59">
        <v>0.18</v>
      </c>
    </row>
    <row r="1869" spans="3:20" ht="15">
      <c r="C1869" s="64"/>
      <c r="D1869" s="52"/>
      <c r="E1869" s="52"/>
      <c r="F1869" s="52"/>
      <c r="G1869" s="52"/>
      <c r="H1869" s="52"/>
      <c r="I1869" s="52"/>
      <c r="J1869" s="60"/>
      <c r="K1869" s="53"/>
      <c r="L1869" s="54"/>
      <c r="M1869" s="55"/>
      <c r="N1869" s="56"/>
      <c r="O1869" s="57"/>
      <c r="P1869" s="58">
        <f t="shared" si="155"/>
        <v>0</v>
      </c>
      <c r="Q1869" s="58">
        <f t="shared" si="156"/>
        <v>0</v>
      </c>
      <c r="R1869" s="58">
        <f t="shared" si="157"/>
        <v>0</v>
      </c>
      <c r="S1869" s="58">
        <f t="shared" si="158"/>
        <v>0</v>
      </c>
      <c r="T1869" s="59">
        <v>0.18</v>
      </c>
    </row>
    <row r="1870" spans="3:20" ht="15">
      <c r="C1870" s="64"/>
      <c r="D1870" s="52"/>
      <c r="E1870" s="52"/>
      <c r="F1870" s="52"/>
      <c r="G1870" s="52"/>
      <c r="H1870" s="52"/>
      <c r="I1870" s="52"/>
      <c r="J1870" s="60"/>
      <c r="K1870" s="53"/>
      <c r="L1870" s="54"/>
      <c r="M1870" s="55"/>
      <c r="N1870" s="56"/>
      <c r="O1870" s="57"/>
      <c r="P1870" s="58">
        <f t="shared" si="155"/>
        <v>0</v>
      </c>
      <c r="Q1870" s="58">
        <f t="shared" si="156"/>
        <v>0</v>
      </c>
      <c r="R1870" s="58">
        <f t="shared" si="157"/>
        <v>0</v>
      </c>
      <c r="S1870" s="58">
        <f t="shared" si="158"/>
        <v>0</v>
      </c>
      <c r="T1870" s="59">
        <v>0.18</v>
      </c>
    </row>
    <row r="1871" spans="3:20" ht="15">
      <c r="C1871" s="64"/>
      <c r="D1871" s="52"/>
      <c r="E1871" s="52"/>
      <c r="F1871" s="52"/>
      <c r="G1871" s="52"/>
      <c r="H1871" s="52"/>
      <c r="I1871" s="52"/>
      <c r="J1871" s="60"/>
      <c r="K1871" s="53"/>
      <c r="L1871" s="54"/>
      <c r="M1871" s="55"/>
      <c r="N1871" s="56"/>
      <c r="O1871" s="57"/>
      <c r="P1871" s="58">
        <f t="shared" si="155"/>
        <v>0</v>
      </c>
      <c r="Q1871" s="58">
        <f t="shared" si="156"/>
        <v>0</v>
      </c>
      <c r="R1871" s="58">
        <f t="shared" si="157"/>
        <v>0</v>
      </c>
      <c r="S1871" s="58">
        <f t="shared" si="158"/>
        <v>0</v>
      </c>
      <c r="T1871" s="59">
        <v>0.18</v>
      </c>
    </row>
    <row r="1872" spans="3:20" ht="15">
      <c r="C1872" s="64"/>
      <c r="D1872" s="52"/>
      <c r="E1872" s="52"/>
      <c r="F1872" s="52"/>
      <c r="G1872" s="52"/>
      <c r="H1872" s="52"/>
      <c r="I1872" s="52"/>
      <c r="J1872" s="60"/>
      <c r="K1872" s="53"/>
      <c r="L1872" s="54"/>
      <c r="M1872" s="55"/>
      <c r="N1872" s="56"/>
      <c r="O1872" s="57"/>
      <c r="P1872" s="58">
        <f t="shared" si="155"/>
        <v>0</v>
      </c>
      <c r="Q1872" s="58">
        <f t="shared" si="156"/>
        <v>0</v>
      </c>
      <c r="R1872" s="58">
        <f t="shared" si="157"/>
        <v>0</v>
      </c>
      <c r="S1872" s="58">
        <f t="shared" si="158"/>
        <v>0</v>
      </c>
      <c r="T1872" s="59">
        <v>0.18</v>
      </c>
    </row>
    <row r="1873" spans="3:20" ht="15">
      <c r="C1873" s="64"/>
      <c r="D1873" s="52"/>
      <c r="E1873" s="52"/>
      <c r="F1873" s="52"/>
      <c r="G1873" s="52"/>
      <c r="H1873" s="52"/>
      <c r="I1873" s="52"/>
      <c r="J1873" s="60"/>
      <c r="K1873" s="53"/>
      <c r="L1873" s="54"/>
      <c r="M1873" s="55"/>
      <c r="N1873" s="56"/>
      <c r="O1873" s="57"/>
      <c r="P1873" s="58">
        <f t="shared" si="155"/>
        <v>0</v>
      </c>
      <c r="Q1873" s="58">
        <f t="shared" si="156"/>
        <v>0</v>
      </c>
      <c r="R1873" s="58">
        <f t="shared" si="157"/>
        <v>0</v>
      </c>
      <c r="S1873" s="58">
        <f t="shared" si="158"/>
        <v>0</v>
      </c>
      <c r="T1873" s="59">
        <v>0.18</v>
      </c>
    </row>
    <row r="1874" spans="3:20" ht="15">
      <c r="C1874" s="64"/>
      <c r="D1874" s="52"/>
      <c r="E1874" s="52"/>
      <c r="F1874" s="52"/>
      <c r="G1874" s="52"/>
      <c r="H1874" s="52"/>
      <c r="I1874" s="52"/>
      <c r="J1874" s="60"/>
      <c r="K1874" s="53"/>
      <c r="L1874" s="54"/>
      <c r="M1874" s="55"/>
      <c r="N1874" s="56"/>
      <c r="O1874" s="57"/>
      <c r="P1874" s="58">
        <f t="shared" si="155"/>
        <v>0</v>
      </c>
      <c r="Q1874" s="58">
        <f t="shared" si="156"/>
        <v>0</v>
      </c>
      <c r="R1874" s="58">
        <f t="shared" si="157"/>
        <v>0</v>
      </c>
      <c r="S1874" s="58">
        <f t="shared" si="158"/>
        <v>0</v>
      </c>
      <c r="T1874" s="59">
        <v>0.18</v>
      </c>
    </row>
    <row r="1875" spans="3:20" ht="15">
      <c r="C1875" s="64"/>
      <c r="D1875" s="52"/>
      <c r="E1875" s="52"/>
      <c r="F1875" s="52"/>
      <c r="G1875" s="52"/>
      <c r="H1875" s="52"/>
      <c r="I1875" s="52"/>
      <c r="J1875" s="60"/>
      <c r="K1875" s="53"/>
      <c r="L1875" s="54"/>
      <c r="M1875" s="55"/>
      <c r="N1875" s="56"/>
      <c r="O1875" s="57"/>
      <c r="P1875" s="58">
        <f t="shared" si="155"/>
        <v>0</v>
      </c>
      <c r="Q1875" s="58">
        <f t="shared" si="156"/>
        <v>0</v>
      </c>
      <c r="R1875" s="58">
        <f t="shared" si="157"/>
        <v>0</v>
      </c>
      <c r="S1875" s="58">
        <f t="shared" si="158"/>
        <v>0</v>
      </c>
      <c r="T1875" s="59">
        <v>0.18</v>
      </c>
    </row>
    <row r="1876" spans="3:20" ht="15">
      <c r="C1876" s="64"/>
      <c r="D1876" s="52"/>
      <c r="E1876" s="52"/>
      <c r="F1876" s="52"/>
      <c r="G1876" s="52"/>
      <c r="H1876" s="52"/>
      <c r="I1876" s="52"/>
      <c r="J1876" s="60"/>
      <c r="K1876" s="53"/>
      <c r="L1876" s="54"/>
      <c r="M1876" s="55"/>
      <c r="N1876" s="56"/>
      <c r="O1876" s="57"/>
      <c r="P1876" s="58">
        <f t="shared" si="155"/>
        <v>0</v>
      </c>
      <c r="Q1876" s="58">
        <f t="shared" si="156"/>
        <v>0</v>
      </c>
      <c r="R1876" s="58">
        <f t="shared" si="157"/>
        <v>0</v>
      </c>
      <c r="S1876" s="58">
        <f t="shared" si="158"/>
        <v>0</v>
      </c>
      <c r="T1876" s="59">
        <v>0.18</v>
      </c>
    </row>
    <row r="1877" spans="3:20" ht="15">
      <c r="C1877" s="64"/>
      <c r="D1877" s="52"/>
      <c r="E1877" s="52"/>
      <c r="F1877" s="52"/>
      <c r="G1877" s="52"/>
      <c r="H1877" s="52"/>
      <c r="I1877" s="52"/>
      <c r="J1877" s="60"/>
      <c r="K1877" s="53"/>
      <c r="L1877" s="54"/>
      <c r="M1877" s="55"/>
      <c r="N1877" s="56"/>
      <c r="O1877" s="57"/>
      <c r="P1877" s="58">
        <f t="shared" si="155"/>
        <v>0</v>
      </c>
      <c r="Q1877" s="58">
        <f t="shared" si="156"/>
        <v>0</v>
      </c>
      <c r="R1877" s="58">
        <f t="shared" si="157"/>
        <v>0</v>
      </c>
      <c r="S1877" s="58">
        <f t="shared" si="158"/>
        <v>0</v>
      </c>
      <c r="T1877" s="59">
        <v>0.18</v>
      </c>
    </row>
    <row r="1878" spans="3:20" ht="15">
      <c r="C1878" s="64"/>
      <c r="D1878" s="52"/>
      <c r="E1878" s="52"/>
      <c r="F1878" s="52"/>
      <c r="G1878" s="52"/>
      <c r="H1878" s="52"/>
      <c r="I1878" s="52"/>
      <c r="J1878" s="60"/>
      <c r="K1878" s="53"/>
      <c r="L1878" s="54"/>
      <c r="M1878" s="55"/>
      <c r="N1878" s="56"/>
      <c r="O1878" s="57"/>
      <c r="P1878" s="58">
        <f t="shared" si="155"/>
        <v>0</v>
      </c>
      <c r="Q1878" s="58">
        <f t="shared" si="156"/>
        <v>0</v>
      </c>
      <c r="R1878" s="58">
        <f t="shared" si="157"/>
        <v>0</v>
      </c>
      <c r="S1878" s="58">
        <f t="shared" si="158"/>
        <v>0</v>
      </c>
      <c r="T1878" s="59">
        <v>0.18</v>
      </c>
    </row>
    <row r="1879" spans="3:20" ht="15">
      <c r="C1879" s="64"/>
      <c r="D1879" s="52"/>
      <c r="E1879" s="52"/>
      <c r="F1879" s="52"/>
      <c r="G1879" s="52"/>
      <c r="H1879" s="52"/>
      <c r="I1879" s="52"/>
      <c r="J1879" s="60"/>
      <c r="K1879" s="53"/>
      <c r="L1879" s="54"/>
      <c r="M1879" s="55"/>
      <c r="N1879" s="56"/>
      <c r="O1879" s="57"/>
      <c r="P1879" s="58">
        <f t="shared" si="155"/>
        <v>0</v>
      </c>
      <c r="Q1879" s="58">
        <f t="shared" si="156"/>
        <v>0</v>
      </c>
      <c r="R1879" s="58">
        <f t="shared" si="157"/>
        <v>0</v>
      </c>
      <c r="S1879" s="58">
        <f t="shared" si="158"/>
        <v>0</v>
      </c>
      <c r="T1879" s="59">
        <v>0.18</v>
      </c>
    </row>
    <row r="1880" spans="3:20" ht="15">
      <c r="C1880" s="64"/>
      <c r="D1880" s="52"/>
      <c r="E1880" s="52"/>
      <c r="F1880" s="52"/>
      <c r="G1880" s="52"/>
      <c r="H1880" s="52"/>
      <c r="I1880" s="52"/>
      <c r="J1880" s="60"/>
      <c r="K1880" s="53"/>
      <c r="L1880" s="54"/>
      <c r="M1880" s="55"/>
      <c r="N1880" s="56"/>
      <c r="O1880" s="57"/>
      <c r="P1880" s="58">
        <f t="shared" si="155"/>
        <v>0</v>
      </c>
      <c r="Q1880" s="58">
        <f t="shared" si="156"/>
        <v>0</v>
      </c>
      <c r="R1880" s="58">
        <f t="shared" si="157"/>
        <v>0</v>
      </c>
      <c r="S1880" s="58">
        <f t="shared" si="158"/>
        <v>0</v>
      </c>
      <c r="T1880" s="59">
        <v>0.18</v>
      </c>
    </row>
    <row r="1881" spans="3:20" ht="15">
      <c r="C1881" s="64"/>
      <c r="D1881" s="52"/>
      <c r="E1881" s="52"/>
      <c r="F1881" s="52"/>
      <c r="G1881" s="52"/>
      <c r="H1881" s="52"/>
      <c r="I1881" s="52"/>
      <c r="J1881" s="60"/>
      <c r="K1881" s="53"/>
      <c r="L1881" s="54"/>
      <c r="M1881" s="55"/>
      <c r="N1881" s="56"/>
      <c r="O1881" s="57"/>
      <c r="P1881" s="58">
        <f t="shared" si="155"/>
        <v>0</v>
      </c>
      <c r="Q1881" s="58">
        <f t="shared" si="156"/>
        <v>0</v>
      </c>
      <c r="R1881" s="58">
        <f t="shared" si="157"/>
        <v>0</v>
      </c>
      <c r="S1881" s="58">
        <f t="shared" si="158"/>
        <v>0</v>
      </c>
      <c r="T1881" s="59">
        <v>0.18</v>
      </c>
    </row>
    <row r="1882" spans="3:20" ht="15">
      <c r="C1882" s="64"/>
      <c r="D1882" s="52"/>
      <c r="E1882" s="52"/>
      <c r="F1882" s="52"/>
      <c r="G1882" s="52"/>
      <c r="H1882" s="52"/>
      <c r="I1882" s="52"/>
      <c r="J1882" s="60"/>
      <c r="K1882" s="53"/>
      <c r="L1882" s="54"/>
      <c r="M1882" s="55"/>
      <c r="N1882" s="56"/>
      <c r="O1882" s="57"/>
      <c r="P1882" s="58">
        <f t="shared" si="155"/>
        <v>0</v>
      </c>
      <c r="Q1882" s="58">
        <f t="shared" si="156"/>
        <v>0</v>
      </c>
      <c r="R1882" s="58">
        <f t="shared" si="157"/>
        <v>0</v>
      </c>
      <c r="S1882" s="58">
        <f t="shared" si="158"/>
        <v>0</v>
      </c>
      <c r="T1882" s="59">
        <v>0.18</v>
      </c>
    </row>
    <row r="1883" spans="3:20" ht="15">
      <c r="C1883" s="64"/>
      <c r="D1883" s="52"/>
      <c r="E1883" s="52"/>
      <c r="F1883" s="52"/>
      <c r="G1883" s="52"/>
      <c r="H1883" s="52"/>
      <c r="I1883" s="52"/>
      <c r="J1883" s="60"/>
      <c r="K1883" s="53"/>
      <c r="L1883" s="54"/>
      <c r="M1883" s="55"/>
      <c r="N1883" s="56"/>
      <c r="O1883" s="57"/>
      <c r="P1883" s="58">
        <f t="shared" si="155"/>
        <v>0</v>
      </c>
      <c r="Q1883" s="58">
        <f t="shared" si="156"/>
        <v>0</v>
      </c>
      <c r="R1883" s="58">
        <f t="shared" si="157"/>
        <v>0</v>
      </c>
      <c r="S1883" s="58">
        <f t="shared" si="158"/>
        <v>0</v>
      </c>
      <c r="T1883" s="59">
        <v>0.18</v>
      </c>
    </row>
    <row r="1884" spans="3:20" ht="15">
      <c r="C1884" s="64"/>
      <c r="D1884" s="52"/>
      <c r="E1884" s="52"/>
      <c r="F1884" s="52"/>
      <c r="G1884" s="52"/>
      <c r="H1884" s="52"/>
      <c r="I1884" s="52"/>
      <c r="J1884" s="60"/>
      <c r="K1884" s="53"/>
      <c r="L1884" s="54"/>
      <c r="M1884" s="55"/>
      <c r="N1884" s="56"/>
      <c r="O1884" s="57"/>
      <c r="P1884" s="58">
        <f t="shared" si="155"/>
        <v>0</v>
      </c>
      <c r="Q1884" s="58">
        <f t="shared" si="156"/>
        <v>0</v>
      </c>
      <c r="R1884" s="58">
        <f t="shared" si="157"/>
        <v>0</v>
      </c>
      <c r="S1884" s="58">
        <f t="shared" si="158"/>
        <v>0</v>
      </c>
      <c r="T1884" s="59">
        <v>0.18</v>
      </c>
    </row>
    <row r="1885" spans="3:20" ht="15">
      <c r="C1885" s="64"/>
      <c r="D1885" s="52"/>
      <c r="E1885" s="52"/>
      <c r="F1885" s="52"/>
      <c r="G1885" s="52"/>
      <c r="H1885" s="52"/>
      <c r="I1885" s="52"/>
      <c r="J1885" s="60"/>
      <c r="K1885" s="53"/>
      <c r="L1885" s="54"/>
      <c r="M1885" s="55"/>
      <c r="N1885" s="56"/>
      <c r="O1885" s="57"/>
      <c r="P1885" s="58">
        <f t="shared" si="155"/>
        <v>0</v>
      </c>
      <c r="Q1885" s="58">
        <f t="shared" si="156"/>
        <v>0</v>
      </c>
      <c r="R1885" s="58">
        <f t="shared" si="157"/>
        <v>0</v>
      </c>
      <c r="S1885" s="58">
        <f t="shared" si="158"/>
        <v>0</v>
      </c>
      <c r="T1885" s="59">
        <v>0.18</v>
      </c>
    </row>
    <row r="1886" spans="3:20" ht="15">
      <c r="C1886" s="64"/>
      <c r="D1886" s="52"/>
      <c r="E1886" s="52"/>
      <c r="F1886" s="52"/>
      <c r="G1886" s="52"/>
      <c r="H1886" s="52"/>
      <c r="I1886" s="52"/>
      <c r="J1886" s="60"/>
      <c r="K1886" s="53"/>
      <c r="L1886" s="54"/>
      <c r="M1886" s="55"/>
      <c r="N1886" s="56"/>
      <c r="O1886" s="57"/>
      <c r="P1886" s="58">
        <f t="shared" si="155"/>
        <v>0</v>
      </c>
      <c r="Q1886" s="58">
        <f t="shared" si="156"/>
        <v>0</v>
      </c>
      <c r="R1886" s="58">
        <f t="shared" si="157"/>
        <v>0</v>
      </c>
      <c r="S1886" s="58">
        <f t="shared" si="158"/>
        <v>0</v>
      </c>
      <c r="T1886" s="59">
        <v>0.18</v>
      </c>
    </row>
    <row r="1887" spans="3:20" ht="15">
      <c r="C1887" s="64"/>
      <c r="D1887" s="52"/>
      <c r="E1887" s="52"/>
      <c r="F1887" s="52"/>
      <c r="G1887" s="52"/>
      <c r="H1887" s="52"/>
      <c r="I1887" s="52"/>
      <c r="J1887" s="60"/>
      <c r="K1887" s="53"/>
      <c r="L1887" s="54"/>
      <c r="M1887" s="55"/>
      <c r="N1887" s="56"/>
      <c r="O1887" s="57"/>
      <c r="P1887" s="58">
        <f t="shared" si="155"/>
        <v>0</v>
      </c>
      <c r="Q1887" s="58">
        <f t="shared" si="156"/>
        <v>0</v>
      </c>
      <c r="R1887" s="58">
        <f t="shared" si="157"/>
        <v>0</v>
      </c>
      <c r="S1887" s="58">
        <f t="shared" si="158"/>
        <v>0</v>
      </c>
      <c r="T1887" s="59">
        <v>0.18</v>
      </c>
    </row>
    <row r="1888" spans="3:20" ht="15">
      <c r="C1888" s="64"/>
      <c r="D1888" s="52"/>
      <c r="E1888" s="52"/>
      <c r="F1888" s="52"/>
      <c r="G1888" s="52"/>
      <c r="H1888" s="52"/>
      <c r="I1888" s="52"/>
      <c r="J1888" s="60"/>
      <c r="K1888" s="53"/>
      <c r="L1888" s="54"/>
      <c r="M1888" s="55"/>
      <c r="N1888" s="56"/>
      <c r="O1888" s="57"/>
      <c r="P1888" s="58">
        <f t="shared" si="155"/>
        <v>0</v>
      </c>
      <c r="Q1888" s="58">
        <f t="shared" si="156"/>
        <v>0</v>
      </c>
      <c r="R1888" s="58">
        <f t="shared" si="157"/>
        <v>0</v>
      </c>
      <c r="S1888" s="58">
        <f t="shared" si="158"/>
        <v>0</v>
      </c>
      <c r="T1888" s="59">
        <v>0.18</v>
      </c>
    </row>
    <row r="1889" spans="3:20" ht="15">
      <c r="C1889" s="64"/>
      <c r="D1889" s="52"/>
      <c r="E1889" s="52"/>
      <c r="F1889" s="52"/>
      <c r="G1889" s="52"/>
      <c r="H1889" s="52"/>
      <c r="I1889" s="52"/>
      <c r="J1889" s="60"/>
      <c r="K1889" s="53"/>
      <c r="L1889" s="54"/>
      <c r="M1889" s="55"/>
      <c r="N1889" s="56"/>
      <c r="O1889" s="57"/>
      <c r="P1889" s="58">
        <f t="shared" si="155"/>
        <v>0</v>
      </c>
      <c r="Q1889" s="58">
        <f t="shared" si="156"/>
        <v>0</v>
      </c>
      <c r="R1889" s="58">
        <f t="shared" si="157"/>
        <v>0</v>
      </c>
      <c r="S1889" s="58">
        <f t="shared" si="158"/>
        <v>0</v>
      </c>
      <c r="T1889" s="59">
        <v>0.18</v>
      </c>
    </row>
    <row r="1890" spans="3:20" ht="15">
      <c r="C1890" s="64"/>
      <c r="D1890" s="52"/>
      <c r="E1890" s="52"/>
      <c r="F1890" s="52"/>
      <c r="G1890" s="52"/>
      <c r="H1890" s="52"/>
      <c r="I1890" s="52"/>
      <c r="J1890" s="60"/>
      <c r="K1890" s="53"/>
      <c r="L1890" s="54"/>
      <c r="M1890" s="55"/>
      <c r="N1890" s="56"/>
      <c r="O1890" s="57"/>
      <c r="P1890" s="58">
        <f t="shared" si="155"/>
        <v>0</v>
      </c>
      <c r="Q1890" s="58">
        <f t="shared" si="156"/>
        <v>0</v>
      </c>
      <c r="R1890" s="58">
        <f t="shared" si="157"/>
        <v>0</v>
      </c>
      <c r="S1890" s="58">
        <f t="shared" si="158"/>
        <v>0</v>
      </c>
      <c r="T1890" s="59">
        <v>0.18</v>
      </c>
    </row>
    <row r="1891" spans="3:20" ht="15">
      <c r="C1891" s="64"/>
      <c r="D1891" s="52"/>
      <c r="E1891" s="52"/>
      <c r="F1891" s="52"/>
      <c r="G1891" s="52"/>
      <c r="H1891" s="52"/>
      <c r="I1891" s="52"/>
      <c r="J1891" s="60"/>
      <c r="K1891" s="53"/>
      <c r="L1891" s="54"/>
      <c r="M1891" s="55"/>
      <c r="N1891" s="56"/>
      <c r="O1891" s="57"/>
      <c r="P1891" s="58">
        <f t="shared" si="155"/>
        <v>0</v>
      </c>
      <c r="Q1891" s="58">
        <f t="shared" si="156"/>
        <v>0</v>
      </c>
      <c r="R1891" s="58">
        <f t="shared" si="157"/>
        <v>0</v>
      </c>
      <c r="S1891" s="58">
        <f t="shared" si="158"/>
        <v>0</v>
      </c>
      <c r="T1891" s="59">
        <v>0.18</v>
      </c>
    </row>
    <row r="1892" spans="3:20" ht="15">
      <c r="C1892" s="64"/>
      <c r="D1892" s="52"/>
      <c r="E1892" s="52"/>
      <c r="F1892" s="52"/>
      <c r="G1892" s="52"/>
      <c r="H1892" s="52"/>
      <c r="I1892" s="52"/>
      <c r="J1892" s="60"/>
      <c r="K1892" s="53"/>
      <c r="L1892" s="54"/>
      <c r="M1892" s="55"/>
      <c r="N1892" s="56"/>
      <c r="O1892" s="57"/>
      <c r="P1892" s="58">
        <f t="shared" si="155"/>
        <v>0</v>
      </c>
      <c r="Q1892" s="58">
        <f t="shared" si="156"/>
        <v>0</v>
      </c>
      <c r="R1892" s="58">
        <f t="shared" si="157"/>
        <v>0</v>
      </c>
      <c r="S1892" s="58">
        <f t="shared" si="158"/>
        <v>0</v>
      </c>
      <c r="T1892" s="59">
        <v>0.18</v>
      </c>
    </row>
    <row r="1893" spans="3:20" ht="15">
      <c r="C1893" s="64"/>
      <c r="D1893" s="52"/>
      <c r="E1893" s="52"/>
      <c r="F1893" s="52"/>
      <c r="G1893" s="52"/>
      <c r="H1893" s="52"/>
      <c r="I1893" s="52"/>
      <c r="J1893" s="60"/>
      <c r="K1893" s="53"/>
      <c r="L1893" s="54"/>
      <c r="M1893" s="55"/>
      <c r="N1893" s="56"/>
      <c r="O1893" s="57"/>
      <c r="P1893" s="58">
        <f t="shared" si="155"/>
        <v>0</v>
      </c>
      <c r="Q1893" s="58">
        <f t="shared" ref="Q1893:Q1924" si="159">P1893*H1893</f>
        <v>0</v>
      </c>
      <c r="R1893" s="58">
        <f t="shared" ref="R1893:R1924" si="160">IF((M1893+N1893+O1893)=0,ROUND((J1893+K1893*$K$2+L1893*$L$2)*$M$2/(1+T1893),0),ROUNDUP((M1893+N1893*$K$2+O1893*$L$2)/(1+T1893),0))</f>
        <v>0</v>
      </c>
      <c r="S1893" s="58">
        <f t="shared" ref="S1893:S1924" si="161">R1893*H1893</f>
        <v>0</v>
      </c>
      <c r="T1893" s="59">
        <v>0.18</v>
      </c>
    </row>
    <row r="1894" spans="3:20" ht="15">
      <c r="C1894" s="64"/>
      <c r="D1894" s="52"/>
      <c r="E1894" s="52"/>
      <c r="F1894" s="52"/>
      <c r="G1894" s="52"/>
      <c r="H1894" s="52"/>
      <c r="I1894" s="52"/>
      <c r="J1894" s="60"/>
      <c r="K1894" s="53"/>
      <c r="L1894" s="54"/>
      <c r="M1894" s="55"/>
      <c r="N1894" s="56"/>
      <c r="O1894" s="57"/>
      <c r="P1894" s="58">
        <f t="shared" si="155"/>
        <v>0</v>
      </c>
      <c r="Q1894" s="58">
        <f t="shared" si="159"/>
        <v>0</v>
      </c>
      <c r="R1894" s="58">
        <f t="shared" si="160"/>
        <v>0</v>
      </c>
      <c r="S1894" s="58">
        <f t="shared" si="161"/>
        <v>0</v>
      </c>
      <c r="T1894" s="59">
        <v>0.18</v>
      </c>
    </row>
    <row r="1895" spans="3:20" ht="15">
      <c r="C1895" s="64"/>
      <c r="D1895" s="52"/>
      <c r="E1895" s="52"/>
      <c r="F1895" s="52"/>
      <c r="G1895" s="52"/>
      <c r="H1895" s="52"/>
      <c r="I1895" s="52"/>
      <c r="J1895" s="60"/>
      <c r="K1895" s="53"/>
      <c r="L1895" s="54"/>
      <c r="M1895" s="55"/>
      <c r="N1895" s="56"/>
      <c r="O1895" s="57"/>
      <c r="P1895" s="58">
        <f t="shared" si="155"/>
        <v>0</v>
      </c>
      <c r="Q1895" s="58">
        <f t="shared" si="159"/>
        <v>0</v>
      </c>
      <c r="R1895" s="58">
        <f t="shared" si="160"/>
        <v>0</v>
      </c>
      <c r="S1895" s="58">
        <f t="shared" si="161"/>
        <v>0</v>
      </c>
      <c r="T1895" s="59">
        <v>0.18</v>
      </c>
    </row>
    <row r="1896" spans="3:20" ht="15">
      <c r="C1896" s="64"/>
      <c r="D1896" s="52"/>
      <c r="E1896" s="52"/>
      <c r="F1896" s="52"/>
      <c r="G1896" s="52"/>
      <c r="H1896" s="52"/>
      <c r="I1896" s="52"/>
      <c r="J1896" s="60"/>
      <c r="K1896" s="53"/>
      <c r="L1896" s="54"/>
      <c r="M1896" s="55"/>
      <c r="N1896" s="56"/>
      <c r="O1896" s="57"/>
      <c r="P1896" s="58">
        <f t="shared" si="155"/>
        <v>0</v>
      </c>
      <c r="Q1896" s="58">
        <f t="shared" si="159"/>
        <v>0</v>
      </c>
      <c r="R1896" s="58">
        <f t="shared" si="160"/>
        <v>0</v>
      </c>
      <c r="S1896" s="58">
        <f t="shared" si="161"/>
        <v>0</v>
      </c>
      <c r="T1896" s="59">
        <v>0.18</v>
      </c>
    </row>
    <row r="1897" spans="3:20" ht="15">
      <c r="C1897" s="64"/>
      <c r="D1897" s="52"/>
      <c r="E1897" s="52"/>
      <c r="F1897" s="52"/>
      <c r="G1897" s="52"/>
      <c r="H1897" s="52"/>
      <c r="I1897" s="52"/>
      <c r="J1897" s="60"/>
      <c r="K1897" s="53"/>
      <c r="L1897" s="54"/>
      <c r="M1897" s="55"/>
      <c r="N1897" s="56"/>
      <c r="O1897" s="57"/>
      <c r="P1897" s="58">
        <f t="shared" si="155"/>
        <v>0</v>
      </c>
      <c r="Q1897" s="58">
        <f t="shared" si="159"/>
        <v>0</v>
      </c>
      <c r="R1897" s="58">
        <f t="shared" si="160"/>
        <v>0</v>
      </c>
      <c r="S1897" s="58">
        <f t="shared" si="161"/>
        <v>0</v>
      </c>
      <c r="T1897" s="59">
        <v>0.18</v>
      </c>
    </row>
    <row r="1898" spans="3:20" ht="15">
      <c r="C1898" s="64"/>
      <c r="D1898" s="52"/>
      <c r="E1898" s="52"/>
      <c r="F1898" s="52"/>
      <c r="G1898" s="52"/>
      <c r="H1898" s="52"/>
      <c r="I1898" s="52"/>
      <c r="J1898" s="60"/>
      <c r="K1898" s="53"/>
      <c r="L1898" s="54"/>
      <c r="M1898" s="55"/>
      <c r="N1898" s="56"/>
      <c r="O1898" s="57"/>
      <c r="P1898" s="58">
        <f t="shared" si="155"/>
        <v>0</v>
      </c>
      <c r="Q1898" s="58">
        <f t="shared" si="159"/>
        <v>0</v>
      </c>
      <c r="R1898" s="58">
        <f t="shared" si="160"/>
        <v>0</v>
      </c>
      <c r="S1898" s="58">
        <f t="shared" si="161"/>
        <v>0</v>
      </c>
      <c r="T1898" s="59">
        <v>0.18</v>
      </c>
    </row>
    <row r="1899" spans="3:20" ht="15">
      <c r="C1899" s="64"/>
      <c r="D1899" s="52"/>
      <c r="E1899" s="52"/>
      <c r="F1899" s="52"/>
      <c r="G1899" s="52"/>
      <c r="H1899" s="52"/>
      <c r="I1899" s="52"/>
      <c r="J1899" s="60"/>
      <c r="K1899" s="53"/>
      <c r="L1899" s="54"/>
      <c r="M1899" s="55"/>
      <c r="N1899" s="56"/>
      <c r="O1899" s="57"/>
      <c r="P1899" s="58">
        <f t="shared" ref="P1899:P1954" si="162">J1899+K1899*$K$2+L1899*$L$2</f>
        <v>0</v>
      </c>
      <c r="Q1899" s="58">
        <f t="shared" si="159"/>
        <v>0</v>
      </c>
      <c r="R1899" s="58">
        <f t="shared" si="160"/>
        <v>0</v>
      </c>
      <c r="S1899" s="58">
        <f t="shared" si="161"/>
        <v>0</v>
      </c>
      <c r="T1899" s="59">
        <v>0.18</v>
      </c>
    </row>
    <row r="1900" spans="3:20" ht="15">
      <c r="C1900" s="64"/>
      <c r="D1900" s="52"/>
      <c r="E1900" s="52"/>
      <c r="F1900" s="52"/>
      <c r="G1900" s="52"/>
      <c r="H1900" s="52"/>
      <c r="I1900" s="52"/>
      <c r="J1900" s="60"/>
      <c r="K1900" s="53"/>
      <c r="L1900" s="54"/>
      <c r="M1900" s="55"/>
      <c r="N1900" s="56"/>
      <c r="O1900" s="57"/>
      <c r="P1900" s="58">
        <f t="shared" si="162"/>
        <v>0</v>
      </c>
      <c r="Q1900" s="58">
        <f t="shared" si="159"/>
        <v>0</v>
      </c>
      <c r="R1900" s="58">
        <f t="shared" si="160"/>
        <v>0</v>
      </c>
      <c r="S1900" s="58">
        <f t="shared" si="161"/>
        <v>0</v>
      </c>
      <c r="T1900" s="59">
        <v>0.18</v>
      </c>
    </row>
    <row r="1901" spans="3:20" ht="15">
      <c r="C1901" s="64"/>
      <c r="D1901" s="52"/>
      <c r="E1901" s="52"/>
      <c r="F1901" s="52"/>
      <c r="G1901" s="52"/>
      <c r="H1901" s="52"/>
      <c r="I1901" s="52"/>
      <c r="J1901" s="60"/>
      <c r="K1901" s="53"/>
      <c r="L1901" s="54"/>
      <c r="M1901" s="55"/>
      <c r="N1901" s="56"/>
      <c r="O1901" s="57"/>
      <c r="P1901" s="58">
        <f t="shared" si="162"/>
        <v>0</v>
      </c>
      <c r="Q1901" s="58">
        <f t="shared" si="159"/>
        <v>0</v>
      </c>
      <c r="R1901" s="58">
        <f t="shared" si="160"/>
        <v>0</v>
      </c>
      <c r="S1901" s="58">
        <f t="shared" si="161"/>
        <v>0</v>
      </c>
      <c r="T1901" s="59">
        <v>0.18</v>
      </c>
    </row>
    <row r="1902" spans="3:20" ht="15">
      <c r="C1902" s="64"/>
      <c r="D1902" s="52"/>
      <c r="E1902" s="52"/>
      <c r="F1902" s="52"/>
      <c r="G1902" s="52"/>
      <c r="H1902" s="52"/>
      <c r="I1902" s="52"/>
      <c r="J1902" s="60"/>
      <c r="K1902" s="53"/>
      <c r="L1902" s="54"/>
      <c r="M1902" s="55"/>
      <c r="N1902" s="56"/>
      <c r="O1902" s="57"/>
      <c r="P1902" s="58">
        <f t="shared" si="162"/>
        <v>0</v>
      </c>
      <c r="Q1902" s="58">
        <f t="shared" si="159"/>
        <v>0</v>
      </c>
      <c r="R1902" s="58">
        <f t="shared" si="160"/>
        <v>0</v>
      </c>
      <c r="S1902" s="58">
        <f t="shared" si="161"/>
        <v>0</v>
      </c>
      <c r="T1902" s="59">
        <v>0.18</v>
      </c>
    </row>
    <row r="1903" spans="3:20" ht="15">
      <c r="C1903" s="64"/>
      <c r="D1903" s="52"/>
      <c r="E1903" s="52"/>
      <c r="F1903" s="52"/>
      <c r="G1903" s="52"/>
      <c r="H1903" s="52"/>
      <c r="I1903" s="52"/>
      <c r="J1903" s="60"/>
      <c r="K1903" s="53"/>
      <c r="L1903" s="54"/>
      <c r="M1903" s="55"/>
      <c r="N1903" s="56"/>
      <c r="O1903" s="57"/>
      <c r="P1903" s="58">
        <f t="shared" si="162"/>
        <v>0</v>
      </c>
      <c r="Q1903" s="58">
        <f t="shared" si="159"/>
        <v>0</v>
      </c>
      <c r="R1903" s="58">
        <f t="shared" si="160"/>
        <v>0</v>
      </c>
      <c r="S1903" s="58">
        <f t="shared" si="161"/>
        <v>0</v>
      </c>
      <c r="T1903" s="59">
        <v>0.18</v>
      </c>
    </row>
    <row r="1904" spans="3:20" ht="15">
      <c r="C1904" s="64"/>
      <c r="D1904" s="52"/>
      <c r="E1904" s="52"/>
      <c r="F1904" s="52"/>
      <c r="G1904" s="52"/>
      <c r="H1904" s="52"/>
      <c r="I1904" s="52"/>
      <c r="J1904" s="60"/>
      <c r="K1904" s="53"/>
      <c r="L1904" s="54"/>
      <c r="M1904" s="55"/>
      <c r="N1904" s="56"/>
      <c r="O1904" s="57"/>
      <c r="P1904" s="58">
        <f t="shared" si="162"/>
        <v>0</v>
      </c>
      <c r="Q1904" s="58">
        <f t="shared" si="159"/>
        <v>0</v>
      </c>
      <c r="R1904" s="58">
        <f t="shared" si="160"/>
        <v>0</v>
      </c>
      <c r="S1904" s="58">
        <f t="shared" si="161"/>
        <v>0</v>
      </c>
      <c r="T1904" s="59">
        <v>0.18</v>
      </c>
    </row>
    <row r="1905" spans="3:20" ht="15">
      <c r="C1905" s="64"/>
      <c r="D1905" s="52"/>
      <c r="E1905" s="52"/>
      <c r="F1905" s="52"/>
      <c r="G1905" s="52"/>
      <c r="H1905" s="52"/>
      <c r="I1905" s="52"/>
      <c r="J1905" s="60"/>
      <c r="K1905" s="53"/>
      <c r="L1905" s="54"/>
      <c r="M1905" s="55"/>
      <c r="N1905" s="56"/>
      <c r="O1905" s="57"/>
      <c r="P1905" s="58">
        <f t="shared" si="162"/>
        <v>0</v>
      </c>
      <c r="Q1905" s="58">
        <f t="shared" si="159"/>
        <v>0</v>
      </c>
      <c r="R1905" s="58">
        <f t="shared" si="160"/>
        <v>0</v>
      </c>
      <c r="S1905" s="58">
        <f t="shared" si="161"/>
        <v>0</v>
      </c>
      <c r="T1905" s="59">
        <v>0.18</v>
      </c>
    </row>
    <row r="1906" spans="3:20" ht="15">
      <c r="C1906" s="64"/>
      <c r="D1906" s="52"/>
      <c r="E1906" s="52"/>
      <c r="F1906" s="52"/>
      <c r="G1906" s="52"/>
      <c r="H1906" s="52"/>
      <c r="I1906" s="52"/>
      <c r="J1906" s="60"/>
      <c r="K1906" s="53"/>
      <c r="L1906" s="54"/>
      <c r="M1906" s="55"/>
      <c r="N1906" s="56"/>
      <c r="O1906" s="57"/>
      <c r="P1906" s="58">
        <f t="shared" si="162"/>
        <v>0</v>
      </c>
      <c r="Q1906" s="58">
        <f t="shared" si="159"/>
        <v>0</v>
      </c>
      <c r="R1906" s="58">
        <f t="shared" si="160"/>
        <v>0</v>
      </c>
      <c r="S1906" s="58">
        <f t="shared" si="161"/>
        <v>0</v>
      </c>
      <c r="T1906" s="59">
        <v>0.18</v>
      </c>
    </row>
    <row r="1907" spans="3:20" ht="15">
      <c r="C1907" s="64"/>
      <c r="D1907" s="52"/>
      <c r="E1907" s="52"/>
      <c r="F1907" s="52"/>
      <c r="G1907" s="52"/>
      <c r="H1907" s="52"/>
      <c r="I1907" s="52"/>
      <c r="J1907" s="60"/>
      <c r="K1907" s="53"/>
      <c r="L1907" s="54"/>
      <c r="M1907" s="55"/>
      <c r="N1907" s="56"/>
      <c r="O1907" s="57"/>
      <c r="P1907" s="58">
        <f t="shared" si="162"/>
        <v>0</v>
      </c>
      <c r="Q1907" s="58">
        <f t="shared" si="159"/>
        <v>0</v>
      </c>
      <c r="R1907" s="58">
        <f t="shared" si="160"/>
        <v>0</v>
      </c>
      <c r="S1907" s="58">
        <f t="shared" si="161"/>
        <v>0</v>
      </c>
      <c r="T1907" s="59">
        <v>0.18</v>
      </c>
    </row>
    <row r="1908" spans="3:20" ht="15">
      <c r="C1908" s="64"/>
      <c r="D1908" s="52"/>
      <c r="E1908" s="52"/>
      <c r="F1908" s="52"/>
      <c r="G1908" s="52"/>
      <c r="H1908" s="52"/>
      <c r="I1908" s="52"/>
      <c r="J1908" s="60"/>
      <c r="K1908" s="53"/>
      <c r="L1908" s="54"/>
      <c r="M1908" s="55"/>
      <c r="N1908" s="56"/>
      <c r="O1908" s="57"/>
      <c r="P1908" s="58">
        <f t="shared" si="162"/>
        <v>0</v>
      </c>
      <c r="Q1908" s="58">
        <f t="shared" si="159"/>
        <v>0</v>
      </c>
      <c r="R1908" s="58">
        <f t="shared" si="160"/>
        <v>0</v>
      </c>
      <c r="S1908" s="58">
        <f t="shared" si="161"/>
        <v>0</v>
      </c>
      <c r="T1908" s="59">
        <v>0.18</v>
      </c>
    </row>
    <row r="1909" spans="3:20" ht="15">
      <c r="C1909" s="64"/>
      <c r="D1909" s="52"/>
      <c r="E1909" s="52"/>
      <c r="F1909" s="52"/>
      <c r="G1909" s="52"/>
      <c r="H1909" s="52"/>
      <c r="I1909" s="52"/>
      <c r="J1909" s="60"/>
      <c r="K1909" s="53"/>
      <c r="L1909" s="54"/>
      <c r="M1909" s="55"/>
      <c r="N1909" s="56"/>
      <c r="O1909" s="57"/>
      <c r="P1909" s="58">
        <f t="shared" si="162"/>
        <v>0</v>
      </c>
      <c r="Q1909" s="58">
        <f t="shared" si="159"/>
        <v>0</v>
      </c>
      <c r="R1909" s="58">
        <f t="shared" si="160"/>
        <v>0</v>
      </c>
      <c r="S1909" s="58">
        <f t="shared" si="161"/>
        <v>0</v>
      </c>
      <c r="T1909" s="59">
        <v>0.18</v>
      </c>
    </row>
    <row r="1910" spans="3:20" ht="15">
      <c r="C1910" s="64"/>
      <c r="D1910" s="52"/>
      <c r="E1910" s="52"/>
      <c r="F1910" s="52"/>
      <c r="G1910" s="52"/>
      <c r="H1910" s="52"/>
      <c r="I1910" s="52"/>
      <c r="J1910" s="60"/>
      <c r="K1910" s="53"/>
      <c r="L1910" s="54"/>
      <c r="M1910" s="55"/>
      <c r="N1910" s="56"/>
      <c r="O1910" s="57"/>
      <c r="P1910" s="58">
        <f t="shared" si="162"/>
        <v>0</v>
      </c>
      <c r="Q1910" s="58">
        <f t="shared" si="159"/>
        <v>0</v>
      </c>
      <c r="R1910" s="58">
        <f t="shared" si="160"/>
        <v>0</v>
      </c>
      <c r="S1910" s="58">
        <f t="shared" si="161"/>
        <v>0</v>
      </c>
      <c r="T1910" s="59">
        <v>0.18</v>
      </c>
    </row>
    <row r="1911" spans="3:20" ht="15">
      <c r="C1911" s="64"/>
      <c r="D1911" s="52"/>
      <c r="E1911" s="52"/>
      <c r="F1911" s="52"/>
      <c r="G1911" s="52"/>
      <c r="H1911" s="52"/>
      <c r="I1911" s="52"/>
      <c r="J1911" s="60"/>
      <c r="K1911" s="53"/>
      <c r="L1911" s="54"/>
      <c r="M1911" s="55"/>
      <c r="N1911" s="56"/>
      <c r="O1911" s="57"/>
      <c r="P1911" s="58">
        <f t="shared" si="162"/>
        <v>0</v>
      </c>
      <c r="Q1911" s="58">
        <f t="shared" si="159"/>
        <v>0</v>
      </c>
      <c r="R1911" s="58">
        <f t="shared" si="160"/>
        <v>0</v>
      </c>
      <c r="S1911" s="58">
        <f t="shared" si="161"/>
        <v>0</v>
      </c>
      <c r="T1911" s="59">
        <v>0.18</v>
      </c>
    </row>
    <row r="1912" spans="3:20" ht="15">
      <c r="C1912" s="64"/>
      <c r="D1912" s="52"/>
      <c r="E1912" s="52"/>
      <c r="F1912" s="52"/>
      <c r="G1912" s="52"/>
      <c r="H1912" s="52"/>
      <c r="I1912" s="52"/>
      <c r="J1912" s="60"/>
      <c r="K1912" s="53"/>
      <c r="L1912" s="54"/>
      <c r="M1912" s="55"/>
      <c r="N1912" s="56"/>
      <c r="O1912" s="57"/>
      <c r="P1912" s="58">
        <f t="shared" si="162"/>
        <v>0</v>
      </c>
      <c r="Q1912" s="58">
        <f t="shared" si="159"/>
        <v>0</v>
      </c>
      <c r="R1912" s="58">
        <f t="shared" si="160"/>
        <v>0</v>
      </c>
      <c r="S1912" s="58">
        <f t="shared" si="161"/>
        <v>0</v>
      </c>
      <c r="T1912" s="59">
        <v>0.18</v>
      </c>
    </row>
    <row r="1913" spans="3:20" ht="15">
      <c r="C1913" s="64"/>
      <c r="D1913" s="52"/>
      <c r="E1913" s="52"/>
      <c r="F1913" s="52"/>
      <c r="G1913" s="52"/>
      <c r="H1913" s="52"/>
      <c r="I1913" s="52"/>
      <c r="J1913" s="60"/>
      <c r="K1913" s="53"/>
      <c r="L1913" s="54"/>
      <c r="M1913" s="55"/>
      <c r="N1913" s="56"/>
      <c r="O1913" s="57"/>
      <c r="P1913" s="58">
        <f t="shared" si="162"/>
        <v>0</v>
      </c>
      <c r="Q1913" s="58">
        <f t="shared" si="159"/>
        <v>0</v>
      </c>
      <c r="R1913" s="58">
        <f t="shared" si="160"/>
        <v>0</v>
      </c>
      <c r="S1913" s="58">
        <f t="shared" si="161"/>
        <v>0</v>
      </c>
      <c r="T1913" s="59">
        <v>0.18</v>
      </c>
    </row>
    <row r="1914" spans="3:20" ht="15">
      <c r="C1914" s="64"/>
      <c r="D1914" s="52"/>
      <c r="E1914" s="52"/>
      <c r="F1914" s="52"/>
      <c r="G1914" s="52"/>
      <c r="H1914" s="52"/>
      <c r="I1914" s="52"/>
      <c r="J1914" s="60"/>
      <c r="K1914" s="53"/>
      <c r="L1914" s="54"/>
      <c r="M1914" s="55"/>
      <c r="N1914" s="56"/>
      <c r="O1914" s="57"/>
      <c r="P1914" s="58">
        <f t="shared" si="162"/>
        <v>0</v>
      </c>
      <c r="Q1914" s="58">
        <f t="shared" si="159"/>
        <v>0</v>
      </c>
      <c r="R1914" s="58">
        <f t="shared" si="160"/>
        <v>0</v>
      </c>
      <c r="S1914" s="58">
        <f t="shared" si="161"/>
        <v>0</v>
      </c>
      <c r="T1914" s="59">
        <v>0.18</v>
      </c>
    </row>
    <row r="1915" spans="3:20" ht="15">
      <c r="C1915" s="64"/>
      <c r="D1915" s="52"/>
      <c r="E1915" s="52"/>
      <c r="F1915" s="52"/>
      <c r="G1915" s="52"/>
      <c r="H1915" s="52"/>
      <c r="I1915" s="52"/>
      <c r="J1915" s="60"/>
      <c r="K1915" s="53"/>
      <c r="L1915" s="54"/>
      <c r="M1915" s="55"/>
      <c r="N1915" s="56"/>
      <c r="O1915" s="57"/>
      <c r="P1915" s="58">
        <f t="shared" si="162"/>
        <v>0</v>
      </c>
      <c r="Q1915" s="58">
        <f t="shared" si="159"/>
        <v>0</v>
      </c>
      <c r="R1915" s="58">
        <f t="shared" si="160"/>
        <v>0</v>
      </c>
      <c r="S1915" s="58">
        <f t="shared" si="161"/>
        <v>0</v>
      </c>
      <c r="T1915" s="59">
        <v>0.18</v>
      </c>
    </row>
    <row r="1916" spans="3:20" ht="15">
      <c r="C1916" s="64"/>
      <c r="D1916" s="52"/>
      <c r="E1916" s="52"/>
      <c r="F1916" s="52"/>
      <c r="G1916" s="52"/>
      <c r="H1916" s="52"/>
      <c r="I1916" s="52"/>
      <c r="J1916" s="60"/>
      <c r="K1916" s="53"/>
      <c r="L1916" s="54"/>
      <c r="M1916" s="55"/>
      <c r="N1916" s="56"/>
      <c r="O1916" s="57"/>
      <c r="P1916" s="58">
        <f t="shared" si="162"/>
        <v>0</v>
      </c>
      <c r="Q1916" s="58">
        <f t="shared" si="159"/>
        <v>0</v>
      </c>
      <c r="R1916" s="58">
        <f t="shared" si="160"/>
        <v>0</v>
      </c>
      <c r="S1916" s="58">
        <f t="shared" si="161"/>
        <v>0</v>
      </c>
      <c r="T1916" s="59">
        <v>0.18</v>
      </c>
    </row>
    <row r="1917" spans="3:20" ht="15">
      <c r="C1917" s="64"/>
      <c r="D1917" s="52"/>
      <c r="E1917" s="52"/>
      <c r="F1917" s="52"/>
      <c r="G1917" s="52"/>
      <c r="H1917" s="52"/>
      <c r="I1917" s="52"/>
      <c r="J1917" s="60"/>
      <c r="K1917" s="53"/>
      <c r="L1917" s="54"/>
      <c r="M1917" s="55"/>
      <c r="N1917" s="56"/>
      <c r="O1917" s="57"/>
      <c r="P1917" s="58">
        <f t="shared" si="162"/>
        <v>0</v>
      </c>
      <c r="Q1917" s="58">
        <f t="shared" si="159"/>
        <v>0</v>
      </c>
      <c r="R1917" s="58">
        <f t="shared" si="160"/>
        <v>0</v>
      </c>
      <c r="S1917" s="58">
        <f t="shared" si="161"/>
        <v>0</v>
      </c>
      <c r="T1917" s="59">
        <v>0.18</v>
      </c>
    </row>
    <row r="1918" spans="3:20" ht="15">
      <c r="C1918" s="64"/>
      <c r="D1918" s="52"/>
      <c r="E1918" s="52"/>
      <c r="F1918" s="52"/>
      <c r="G1918" s="52"/>
      <c r="H1918" s="52"/>
      <c r="I1918" s="52"/>
      <c r="J1918" s="60"/>
      <c r="K1918" s="53"/>
      <c r="L1918" s="54"/>
      <c r="M1918" s="55"/>
      <c r="N1918" s="56"/>
      <c r="O1918" s="57"/>
      <c r="P1918" s="58">
        <f t="shared" si="162"/>
        <v>0</v>
      </c>
      <c r="Q1918" s="58">
        <f t="shared" si="159"/>
        <v>0</v>
      </c>
      <c r="R1918" s="58">
        <f t="shared" si="160"/>
        <v>0</v>
      </c>
      <c r="S1918" s="58">
        <f t="shared" si="161"/>
        <v>0</v>
      </c>
      <c r="T1918" s="59">
        <v>0.18</v>
      </c>
    </row>
    <row r="1919" spans="3:20" ht="15">
      <c r="C1919" s="64"/>
      <c r="D1919" s="52"/>
      <c r="E1919" s="52"/>
      <c r="F1919" s="52"/>
      <c r="G1919" s="52"/>
      <c r="H1919" s="52"/>
      <c r="I1919" s="52"/>
      <c r="J1919" s="60"/>
      <c r="K1919" s="53"/>
      <c r="L1919" s="54"/>
      <c r="M1919" s="55"/>
      <c r="N1919" s="56"/>
      <c r="O1919" s="57"/>
      <c r="P1919" s="58">
        <f t="shared" si="162"/>
        <v>0</v>
      </c>
      <c r="Q1919" s="58">
        <f t="shared" si="159"/>
        <v>0</v>
      </c>
      <c r="R1919" s="58">
        <f t="shared" si="160"/>
        <v>0</v>
      </c>
      <c r="S1919" s="58">
        <f t="shared" si="161"/>
        <v>0</v>
      </c>
      <c r="T1919" s="59">
        <v>0.18</v>
      </c>
    </row>
    <row r="1920" spans="3:20" ht="15">
      <c r="C1920" s="64"/>
      <c r="D1920" s="52"/>
      <c r="E1920" s="52"/>
      <c r="F1920" s="52"/>
      <c r="G1920" s="52"/>
      <c r="H1920" s="52"/>
      <c r="I1920" s="52"/>
      <c r="J1920" s="60"/>
      <c r="K1920" s="53"/>
      <c r="L1920" s="54"/>
      <c r="M1920" s="55"/>
      <c r="N1920" s="56"/>
      <c r="O1920" s="57"/>
      <c r="P1920" s="58">
        <f t="shared" si="162"/>
        <v>0</v>
      </c>
      <c r="Q1920" s="58">
        <f t="shared" si="159"/>
        <v>0</v>
      </c>
      <c r="R1920" s="58">
        <f t="shared" si="160"/>
        <v>0</v>
      </c>
      <c r="S1920" s="58">
        <f t="shared" si="161"/>
        <v>0</v>
      </c>
      <c r="T1920" s="59">
        <v>0.18</v>
      </c>
    </row>
    <row r="1921" spans="3:20" ht="15">
      <c r="C1921" s="64"/>
      <c r="D1921" s="52"/>
      <c r="E1921" s="52"/>
      <c r="F1921" s="52"/>
      <c r="G1921" s="52"/>
      <c r="H1921" s="52"/>
      <c r="I1921" s="52"/>
      <c r="J1921" s="60"/>
      <c r="K1921" s="53"/>
      <c r="L1921" s="54"/>
      <c r="M1921" s="55"/>
      <c r="N1921" s="56"/>
      <c r="O1921" s="57"/>
      <c r="P1921" s="58">
        <f t="shared" si="162"/>
        <v>0</v>
      </c>
      <c r="Q1921" s="58">
        <f t="shared" si="159"/>
        <v>0</v>
      </c>
      <c r="R1921" s="58">
        <f t="shared" si="160"/>
        <v>0</v>
      </c>
      <c r="S1921" s="58">
        <f t="shared" si="161"/>
        <v>0</v>
      </c>
      <c r="T1921" s="59">
        <v>0.18</v>
      </c>
    </row>
    <row r="1922" spans="3:20" ht="15">
      <c r="C1922" s="64"/>
      <c r="D1922" s="52"/>
      <c r="E1922" s="52"/>
      <c r="F1922" s="52"/>
      <c r="G1922" s="52"/>
      <c r="H1922" s="52"/>
      <c r="I1922" s="52"/>
      <c r="J1922" s="60"/>
      <c r="K1922" s="53"/>
      <c r="L1922" s="54"/>
      <c r="M1922" s="55"/>
      <c r="N1922" s="56"/>
      <c r="O1922" s="57"/>
      <c r="P1922" s="58">
        <f t="shared" si="162"/>
        <v>0</v>
      </c>
      <c r="Q1922" s="58">
        <f t="shared" si="159"/>
        <v>0</v>
      </c>
      <c r="R1922" s="58">
        <f t="shared" si="160"/>
        <v>0</v>
      </c>
      <c r="S1922" s="58">
        <f t="shared" si="161"/>
        <v>0</v>
      </c>
      <c r="T1922" s="59">
        <v>0.18</v>
      </c>
    </row>
    <row r="1923" spans="3:20" ht="15">
      <c r="C1923" s="64"/>
      <c r="D1923" s="52"/>
      <c r="E1923" s="52"/>
      <c r="F1923" s="52"/>
      <c r="G1923" s="52"/>
      <c r="H1923" s="52"/>
      <c r="I1923" s="52"/>
      <c r="J1923" s="60"/>
      <c r="K1923" s="53"/>
      <c r="L1923" s="54"/>
      <c r="M1923" s="55"/>
      <c r="N1923" s="56"/>
      <c r="O1923" s="57"/>
      <c r="P1923" s="58">
        <f t="shared" si="162"/>
        <v>0</v>
      </c>
      <c r="Q1923" s="58">
        <f t="shared" si="159"/>
        <v>0</v>
      </c>
      <c r="R1923" s="58">
        <f t="shared" si="160"/>
        <v>0</v>
      </c>
      <c r="S1923" s="58">
        <f t="shared" si="161"/>
        <v>0</v>
      </c>
      <c r="T1923" s="59">
        <v>0.18</v>
      </c>
    </row>
    <row r="1924" spans="3:20" ht="15">
      <c r="C1924" s="64"/>
      <c r="D1924" s="52"/>
      <c r="E1924" s="52"/>
      <c r="F1924" s="52"/>
      <c r="G1924" s="52"/>
      <c r="H1924" s="52"/>
      <c r="I1924" s="52"/>
      <c r="J1924" s="60"/>
      <c r="K1924" s="53"/>
      <c r="L1924" s="54"/>
      <c r="M1924" s="55"/>
      <c r="N1924" s="56"/>
      <c r="O1924" s="57"/>
      <c r="P1924" s="58">
        <f t="shared" si="162"/>
        <v>0</v>
      </c>
      <c r="Q1924" s="58">
        <f t="shared" si="159"/>
        <v>0</v>
      </c>
      <c r="R1924" s="58">
        <f t="shared" si="160"/>
        <v>0</v>
      </c>
      <c r="S1924" s="58">
        <f t="shared" si="161"/>
        <v>0</v>
      </c>
      <c r="T1924" s="59">
        <v>0.18</v>
      </c>
    </row>
    <row r="1925" spans="3:20" ht="15">
      <c r="C1925" s="64"/>
      <c r="D1925" s="52"/>
      <c r="E1925" s="52"/>
      <c r="F1925" s="52"/>
      <c r="G1925" s="52"/>
      <c r="H1925" s="52"/>
      <c r="I1925" s="52"/>
      <c r="J1925" s="60"/>
      <c r="K1925" s="53"/>
      <c r="L1925" s="54"/>
      <c r="M1925" s="55"/>
      <c r="N1925" s="56"/>
      <c r="O1925" s="57"/>
      <c r="P1925" s="58">
        <f t="shared" si="162"/>
        <v>0</v>
      </c>
      <c r="Q1925" s="58">
        <f t="shared" ref="Q1925:Q1954" si="163">P1925*H1925</f>
        <v>0</v>
      </c>
      <c r="R1925" s="58">
        <f t="shared" ref="R1925:R1954" si="164">IF((M1925+N1925+O1925)=0,ROUND((J1925+K1925*$K$2+L1925*$L$2)*$M$2/(1+T1925),0),ROUNDUP((M1925+N1925*$K$2+O1925*$L$2)/(1+T1925),0))</f>
        <v>0</v>
      </c>
      <c r="S1925" s="58">
        <f t="shared" ref="S1925:S1954" si="165">R1925*H1925</f>
        <v>0</v>
      </c>
      <c r="T1925" s="59">
        <v>0.18</v>
      </c>
    </row>
    <row r="1926" spans="3:20" ht="15">
      <c r="C1926" s="64"/>
      <c r="D1926" s="52"/>
      <c r="E1926" s="52"/>
      <c r="F1926" s="52"/>
      <c r="G1926" s="52"/>
      <c r="H1926" s="52"/>
      <c r="I1926" s="52"/>
      <c r="J1926" s="60"/>
      <c r="K1926" s="53"/>
      <c r="L1926" s="54"/>
      <c r="M1926" s="55"/>
      <c r="N1926" s="56"/>
      <c r="O1926" s="57"/>
      <c r="P1926" s="58">
        <f t="shared" si="162"/>
        <v>0</v>
      </c>
      <c r="Q1926" s="58">
        <f t="shared" si="163"/>
        <v>0</v>
      </c>
      <c r="R1926" s="58">
        <f t="shared" si="164"/>
        <v>0</v>
      </c>
      <c r="S1926" s="58">
        <f t="shared" si="165"/>
        <v>0</v>
      </c>
      <c r="T1926" s="59">
        <v>0.18</v>
      </c>
    </row>
    <row r="1927" spans="3:20" ht="15">
      <c r="C1927" s="64"/>
      <c r="D1927" s="52"/>
      <c r="E1927" s="52"/>
      <c r="F1927" s="52"/>
      <c r="G1927" s="52"/>
      <c r="H1927" s="52"/>
      <c r="I1927" s="52"/>
      <c r="J1927" s="60"/>
      <c r="K1927" s="53"/>
      <c r="L1927" s="54"/>
      <c r="M1927" s="55"/>
      <c r="N1927" s="56"/>
      <c r="O1927" s="57"/>
      <c r="P1927" s="58">
        <f t="shared" si="162"/>
        <v>0</v>
      </c>
      <c r="Q1927" s="58">
        <f t="shared" si="163"/>
        <v>0</v>
      </c>
      <c r="R1927" s="58">
        <f t="shared" si="164"/>
        <v>0</v>
      </c>
      <c r="S1927" s="58">
        <f t="shared" si="165"/>
        <v>0</v>
      </c>
      <c r="T1927" s="59">
        <v>0.18</v>
      </c>
    </row>
    <row r="1928" spans="3:20" ht="15">
      <c r="C1928" s="64"/>
      <c r="D1928" s="52"/>
      <c r="E1928" s="52"/>
      <c r="F1928" s="52"/>
      <c r="G1928" s="52"/>
      <c r="H1928" s="52"/>
      <c r="I1928" s="52"/>
      <c r="J1928" s="60"/>
      <c r="K1928" s="53"/>
      <c r="L1928" s="54"/>
      <c r="M1928" s="55"/>
      <c r="N1928" s="56"/>
      <c r="O1928" s="57"/>
      <c r="P1928" s="58">
        <f t="shared" si="162"/>
        <v>0</v>
      </c>
      <c r="Q1928" s="58">
        <f t="shared" si="163"/>
        <v>0</v>
      </c>
      <c r="R1928" s="58">
        <f t="shared" si="164"/>
        <v>0</v>
      </c>
      <c r="S1928" s="58">
        <f t="shared" si="165"/>
        <v>0</v>
      </c>
      <c r="T1928" s="59">
        <v>0.18</v>
      </c>
    </row>
    <row r="1929" spans="3:20" ht="15">
      <c r="C1929" s="64"/>
      <c r="D1929" s="52"/>
      <c r="E1929" s="52"/>
      <c r="F1929" s="52"/>
      <c r="G1929" s="52"/>
      <c r="H1929" s="52"/>
      <c r="I1929" s="52"/>
      <c r="J1929" s="60"/>
      <c r="K1929" s="53"/>
      <c r="L1929" s="54"/>
      <c r="M1929" s="55"/>
      <c r="N1929" s="56"/>
      <c r="O1929" s="57"/>
      <c r="P1929" s="58">
        <f t="shared" si="162"/>
        <v>0</v>
      </c>
      <c r="Q1929" s="58">
        <f t="shared" si="163"/>
        <v>0</v>
      </c>
      <c r="R1929" s="58">
        <f t="shared" si="164"/>
        <v>0</v>
      </c>
      <c r="S1929" s="58">
        <f t="shared" si="165"/>
        <v>0</v>
      </c>
      <c r="T1929" s="59">
        <v>0.18</v>
      </c>
    </row>
    <row r="1930" spans="3:20" ht="15">
      <c r="C1930" s="64"/>
      <c r="D1930" s="52"/>
      <c r="E1930" s="52"/>
      <c r="F1930" s="52"/>
      <c r="G1930" s="52"/>
      <c r="H1930" s="52"/>
      <c r="I1930" s="52"/>
      <c r="J1930" s="60"/>
      <c r="K1930" s="53"/>
      <c r="L1930" s="54"/>
      <c r="M1930" s="55"/>
      <c r="N1930" s="56"/>
      <c r="O1930" s="57"/>
      <c r="P1930" s="58">
        <f t="shared" si="162"/>
        <v>0</v>
      </c>
      <c r="Q1930" s="58">
        <f t="shared" si="163"/>
        <v>0</v>
      </c>
      <c r="R1930" s="58">
        <f t="shared" si="164"/>
        <v>0</v>
      </c>
      <c r="S1930" s="58">
        <f t="shared" si="165"/>
        <v>0</v>
      </c>
      <c r="T1930" s="59">
        <v>0.18</v>
      </c>
    </row>
    <row r="1931" spans="3:20" ht="15">
      <c r="C1931" s="64"/>
      <c r="D1931" s="52"/>
      <c r="E1931" s="52"/>
      <c r="F1931" s="52"/>
      <c r="G1931" s="52"/>
      <c r="H1931" s="52"/>
      <c r="I1931" s="52"/>
      <c r="J1931" s="60"/>
      <c r="K1931" s="53"/>
      <c r="L1931" s="54"/>
      <c r="M1931" s="55"/>
      <c r="N1931" s="56"/>
      <c r="O1931" s="57"/>
      <c r="P1931" s="58">
        <f t="shared" si="162"/>
        <v>0</v>
      </c>
      <c r="Q1931" s="58">
        <f t="shared" si="163"/>
        <v>0</v>
      </c>
      <c r="R1931" s="58">
        <f t="shared" si="164"/>
        <v>0</v>
      </c>
      <c r="S1931" s="58">
        <f t="shared" si="165"/>
        <v>0</v>
      </c>
      <c r="T1931" s="59">
        <v>0.18</v>
      </c>
    </row>
    <row r="1932" spans="3:20" ht="15">
      <c r="C1932" s="64"/>
      <c r="D1932" s="52"/>
      <c r="E1932" s="52"/>
      <c r="F1932" s="52"/>
      <c r="G1932" s="52"/>
      <c r="H1932" s="52"/>
      <c r="I1932" s="52"/>
      <c r="J1932" s="60"/>
      <c r="K1932" s="53"/>
      <c r="L1932" s="54"/>
      <c r="M1932" s="55"/>
      <c r="N1932" s="56"/>
      <c r="O1932" s="57"/>
      <c r="P1932" s="58">
        <f t="shared" si="162"/>
        <v>0</v>
      </c>
      <c r="Q1932" s="58">
        <f t="shared" si="163"/>
        <v>0</v>
      </c>
      <c r="R1932" s="58">
        <f t="shared" si="164"/>
        <v>0</v>
      </c>
      <c r="S1932" s="58">
        <f t="shared" si="165"/>
        <v>0</v>
      </c>
      <c r="T1932" s="59">
        <v>0.18</v>
      </c>
    </row>
    <row r="1933" spans="3:20" ht="15">
      <c r="C1933" s="64"/>
      <c r="D1933" s="52"/>
      <c r="E1933" s="52"/>
      <c r="F1933" s="52"/>
      <c r="G1933" s="52"/>
      <c r="H1933" s="52"/>
      <c r="I1933" s="52"/>
      <c r="J1933" s="60"/>
      <c r="K1933" s="53"/>
      <c r="L1933" s="54"/>
      <c r="M1933" s="55"/>
      <c r="N1933" s="56"/>
      <c r="O1933" s="57"/>
      <c r="P1933" s="58">
        <f t="shared" si="162"/>
        <v>0</v>
      </c>
      <c r="Q1933" s="58">
        <f t="shared" si="163"/>
        <v>0</v>
      </c>
      <c r="R1933" s="58">
        <f t="shared" si="164"/>
        <v>0</v>
      </c>
      <c r="S1933" s="58">
        <f t="shared" si="165"/>
        <v>0</v>
      </c>
      <c r="T1933" s="59">
        <v>0.18</v>
      </c>
    </row>
    <row r="1934" spans="3:20" ht="15">
      <c r="C1934" s="64"/>
      <c r="D1934" s="52"/>
      <c r="E1934" s="52"/>
      <c r="F1934" s="52"/>
      <c r="G1934" s="52"/>
      <c r="H1934" s="52"/>
      <c r="I1934" s="52"/>
      <c r="J1934" s="60"/>
      <c r="K1934" s="53"/>
      <c r="L1934" s="54"/>
      <c r="M1934" s="55"/>
      <c r="N1934" s="56"/>
      <c r="O1934" s="57"/>
      <c r="P1934" s="58">
        <f t="shared" si="162"/>
        <v>0</v>
      </c>
      <c r="Q1934" s="58">
        <f t="shared" si="163"/>
        <v>0</v>
      </c>
      <c r="R1934" s="58">
        <f t="shared" si="164"/>
        <v>0</v>
      </c>
      <c r="S1934" s="58">
        <f t="shared" si="165"/>
        <v>0</v>
      </c>
      <c r="T1934" s="59">
        <v>0.18</v>
      </c>
    </row>
    <row r="1935" spans="3:20" ht="15">
      <c r="C1935" s="64"/>
      <c r="D1935" s="52"/>
      <c r="E1935" s="52"/>
      <c r="F1935" s="52"/>
      <c r="G1935" s="52"/>
      <c r="H1935" s="52"/>
      <c r="I1935" s="52"/>
      <c r="J1935" s="60"/>
      <c r="K1935" s="53"/>
      <c r="L1935" s="54"/>
      <c r="M1935" s="55"/>
      <c r="N1935" s="56"/>
      <c r="O1935" s="57"/>
      <c r="P1935" s="58">
        <f t="shared" si="162"/>
        <v>0</v>
      </c>
      <c r="Q1935" s="58">
        <f t="shared" si="163"/>
        <v>0</v>
      </c>
      <c r="R1935" s="58">
        <f t="shared" si="164"/>
        <v>0</v>
      </c>
      <c r="S1935" s="58">
        <f t="shared" si="165"/>
        <v>0</v>
      </c>
      <c r="T1935" s="59">
        <v>0.18</v>
      </c>
    </row>
    <row r="1936" spans="3:20" ht="15">
      <c r="C1936" s="64"/>
      <c r="D1936" s="52"/>
      <c r="E1936" s="52"/>
      <c r="F1936" s="52"/>
      <c r="G1936" s="52"/>
      <c r="H1936" s="52"/>
      <c r="I1936" s="52"/>
      <c r="J1936" s="60"/>
      <c r="K1936" s="53"/>
      <c r="L1936" s="54"/>
      <c r="M1936" s="55"/>
      <c r="N1936" s="56"/>
      <c r="O1936" s="57"/>
      <c r="P1936" s="58">
        <f t="shared" si="162"/>
        <v>0</v>
      </c>
      <c r="Q1936" s="58">
        <f t="shared" si="163"/>
        <v>0</v>
      </c>
      <c r="R1936" s="58">
        <f t="shared" si="164"/>
        <v>0</v>
      </c>
      <c r="S1936" s="58">
        <f t="shared" si="165"/>
        <v>0</v>
      </c>
      <c r="T1936" s="59">
        <v>0.18</v>
      </c>
    </row>
    <row r="1937" spans="2:20" s="74" customFormat="1" ht="15">
      <c r="B1937" s="77"/>
      <c r="C1937" s="65"/>
      <c r="D1937" s="78"/>
      <c r="E1937" s="78"/>
      <c r="F1937" s="78"/>
      <c r="G1937" s="78"/>
      <c r="H1937" s="78"/>
      <c r="I1937" s="78"/>
      <c r="J1937" s="66"/>
      <c r="K1937" s="67"/>
      <c r="L1937" s="68"/>
      <c r="M1937" s="69"/>
      <c r="N1937" s="70"/>
      <c r="O1937" s="71"/>
      <c r="P1937" s="72">
        <f t="shared" si="162"/>
        <v>0</v>
      </c>
      <c r="Q1937" s="72">
        <f t="shared" si="163"/>
        <v>0</v>
      </c>
      <c r="R1937" s="72">
        <f t="shared" si="164"/>
        <v>0</v>
      </c>
      <c r="S1937" s="72">
        <f t="shared" si="165"/>
        <v>0</v>
      </c>
      <c r="T1937" s="73">
        <v>0.18</v>
      </c>
    </row>
    <row r="1938" spans="2:20" ht="15">
      <c r="C1938" s="64"/>
      <c r="D1938" s="52"/>
      <c r="E1938" s="52"/>
      <c r="F1938" s="52"/>
      <c r="G1938" s="52"/>
      <c r="H1938" s="52"/>
      <c r="I1938" s="52"/>
      <c r="J1938" s="60"/>
      <c r="K1938" s="53"/>
      <c r="L1938" s="54"/>
      <c r="M1938" s="55"/>
      <c r="N1938" s="56"/>
      <c r="O1938" s="57"/>
      <c r="P1938" s="58">
        <f t="shared" si="162"/>
        <v>0</v>
      </c>
      <c r="Q1938" s="58">
        <f t="shared" si="163"/>
        <v>0</v>
      </c>
      <c r="R1938" s="58">
        <f t="shared" si="164"/>
        <v>0</v>
      </c>
      <c r="S1938" s="58">
        <f t="shared" si="165"/>
        <v>0</v>
      </c>
      <c r="T1938" s="59">
        <v>0.18</v>
      </c>
    </row>
    <row r="1939" spans="2:20" ht="15">
      <c r="C1939" s="64"/>
      <c r="D1939" s="52"/>
      <c r="E1939" s="52"/>
      <c r="F1939" s="52"/>
      <c r="G1939" s="52"/>
      <c r="H1939" s="52"/>
      <c r="I1939" s="52"/>
      <c r="J1939" s="60"/>
      <c r="K1939" s="53"/>
      <c r="L1939" s="54"/>
      <c r="M1939" s="55"/>
      <c r="N1939" s="56"/>
      <c r="O1939" s="57"/>
      <c r="P1939" s="58">
        <f t="shared" si="162"/>
        <v>0</v>
      </c>
      <c r="Q1939" s="58">
        <f t="shared" si="163"/>
        <v>0</v>
      </c>
      <c r="R1939" s="58">
        <f t="shared" si="164"/>
        <v>0</v>
      </c>
      <c r="S1939" s="58">
        <f t="shared" si="165"/>
        <v>0</v>
      </c>
      <c r="T1939" s="59">
        <v>0.18</v>
      </c>
    </row>
    <row r="1940" spans="2:20" ht="15">
      <c r="C1940" s="64"/>
      <c r="D1940" s="52"/>
      <c r="E1940" s="52"/>
      <c r="F1940" s="52"/>
      <c r="G1940" s="52"/>
      <c r="H1940" s="52"/>
      <c r="I1940" s="52"/>
      <c r="J1940" s="60"/>
      <c r="K1940" s="53"/>
      <c r="L1940" s="54"/>
      <c r="M1940" s="55"/>
      <c r="N1940" s="56"/>
      <c r="O1940" s="57"/>
      <c r="P1940" s="58">
        <f t="shared" si="162"/>
        <v>0</v>
      </c>
      <c r="Q1940" s="58">
        <f t="shared" si="163"/>
        <v>0</v>
      </c>
      <c r="R1940" s="58">
        <f t="shared" si="164"/>
        <v>0</v>
      </c>
      <c r="S1940" s="58">
        <f t="shared" si="165"/>
        <v>0</v>
      </c>
      <c r="T1940" s="59">
        <v>0.18</v>
      </c>
    </row>
    <row r="1941" spans="2:20" ht="15">
      <c r="C1941" s="64"/>
      <c r="D1941" s="52"/>
      <c r="E1941" s="52"/>
      <c r="F1941" s="52"/>
      <c r="G1941" s="52"/>
      <c r="H1941" s="52"/>
      <c r="I1941" s="52"/>
      <c r="J1941" s="60"/>
      <c r="K1941" s="53"/>
      <c r="L1941" s="54"/>
      <c r="M1941" s="55"/>
      <c r="N1941" s="56"/>
      <c r="O1941" s="57"/>
      <c r="P1941" s="58">
        <f t="shared" si="162"/>
        <v>0</v>
      </c>
      <c r="Q1941" s="58">
        <f t="shared" si="163"/>
        <v>0</v>
      </c>
      <c r="R1941" s="58">
        <f t="shared" si="164"/>
        <v>0</v>
      </c>
      <c r="S1941" s="58">
        <f t="shared" si="165"/>
        <v>0</v>
      </c>
      <c r="T1941" s="59">
        <v>0.18</v>
      </c>
    </row>
    <row r="1942" spans="2:20" ht="15">
      <c r="C1942" s="64"/>
      <c r="D1942" s="52"/>
      <c r="E1942" s="52"/>
      <c r="F1942" s="52"/>
      <c r="G1942" s="52"/>
      <c r="H1942" s="52"/>
      <c r="I1942" s="52"/>
      <c r="J1942" s="60"/>
      <c r="K1942" s="53"/>
      <c r="L1942" s="54"/>
      <c r="M1942" s="55"/>
      <c r="N1942" s="56"/>
      <c r="O1942" s="57"/>
      <c r="P1942" s="58">
        <f t="shared" si="162"/>
        <v>0</v>
      </c>
      <c r="Q1942" s="58">
        <f t="shared" si="163"/>
        <v>0</v>
      </c>
      <c r="R1942" s="58">
        <f t="shared" si="164"/>
        <v>0</v>
      </c>
      <c r="S1942" s="58">
        <f t="shared" si="165"/>
        <v>0</v>
      </c>
      <c r="T1942" s="59">
        <v>0.18</v>
      </c>
    </row>
    <row r="1943" spans="2:20" ht="15">
      <c r="C1943" s="64"/>
      <c r="D1943" s="52"/>
      <c r="E1943" s="52"/>
      <c r="F1943" s="52"/>
      <c r="G1943" s="52"/>
      <c r="H1943" s="52"/>
      <c r="I1943" s="52"/>
      <c r="J1943" s="60"/>
      <c r="K1943" s="53"/>
      <c r="L1943" s="54"/>
      <c r="M1943" s="55"/>
      <c r="N1943" s="56"/>
      <c r="O1943" s="57"/>
      <c r="P1943" s="58">
        <f t="shared" si="162"/>
        <v>0</v>
      </c>
      <c r="Q1943" s="58">
        <f t="shared" si="163"/>
        <v>0</v>
      </c>
      <c r="R1943" s="58">
        <f t="shared" si="164"/>
        <v>0</v>
      </c>
      <c r="S1943" s="58">
        <f t="shared" si="165"/>
        <v>0</v>
      </c>
      <c r="T1943" s="59">
        <v>0.18</v>
      </c>
    </row>
    <row r="1944" spans="2:20" ht="15">
      <c r="C1944" s="64"/>
      <c r="D1944" s="52"/>
      <c r="E1944" s="52"/>
      <c r="F1944" s="52"/>
      <c r="G1944" s="52"/>
      <c r="H1944" s="52"/>
      <c r="I1944" s="52"/>
      <c r="J1944" s="60"/>
      <c r="K1944" s="53"/>
      <c r="L1944" s="54"/>
      <c r="M1944" s="55"/>
      <c r="N1944" s="56"/>
      <c r="O1944" s="57"/>
      <c r="P1944" s="58">
        <f t="shared" si="162"/>
        <v>0</v>
      </c>
      <c r="Q1944" s="58">
        <f t="shared" si="163"/>
        <v>0</v>
      </c>
      <c r="R1944" s="58">
        <f t="shared" si="164"/>
        <v>0</v>
      </c>
      <c r="S1944" s="58">
        <f t="shared" si="165"/>
        <v>0</v>
      </c>
      <c r="T1944" s="59">
        <v>0.18</v>
      </c>
    </row>
    <row r="1945" spans="2:20" ht="15">
      <c r="C1945" s="64"/>
      <c r="D1945" s="52"/>
      <c r="E1945" s="52"/>
      <c r="F1945" s="52"/>
      <c r="G1945" s="52"/>
      <c r="H1945" s="52"/>
      <c r="I1945" s="52"/>
      <c r="J1945" s="60"/>
      <c r="K1945" s="53"/>
      <c r="L1945" s="54"/>
      <c r="M1945" s="55"/>
      <c r="N1945" s="56"/>
      <c r="O1945" s="57"/>
      <c r="P1945" s="58">
        <f t="shared" si="162"/>
        <v>0</v>
      </c>
      <c r="Q1945" s="58">
        <f t="shared" si="163"/>
        <v>0</v>
      </c>
      <c r="R1945" s="58">
        <f t="shared" si="164"/>
        <v>0</v>
      </c>
      <c r="S1945" s="58">
        <f t="shared" si="165"/>
        <v>0</v>
      </c>
      <c r="T1945" s="59">
        <v>0.18</v>
      </c>
    </row>
    <row r="1946" spans="2:20" ht="15">
      <c r="C1946" s="64"/>
      <c r="D1946" s="52"/>
      <c r="E1946" s="52"/>
      <c r="F1946" s="52"/>
      <c r="G1946" s="52"/>
      <c r="H1946" s="52"/>
      <c r="I1946" s="63"/>
      <c r="J1946" s="60"/>
      <c r="K1946" s="53"/>
      <c r="L1946" s="54"/>
      <c r="M1946" s="55"/>
      <c r="N1946" s="56"/>
      <c r="O1946" s="57"/>
      <c r="P1946" s="58">
        <f t="shared" si="162"/>
        <v>0</v>
      </c>
      <c r="Q1946" s="58">
        <f t="shared" si="163"/>
        <v>0</v>
      </c>
      <c r="R1946" s="58">
        <f t="shared" si="164"/>
        <v>0</v>
      </c>
      <c r="S1946" s="58">
        <f t="shared" si="165"/>
        <v>0</v>
      </c>
      <c r="T1946" s="59">
        <v>0.18</v>
      </c>
    </row>
    <row r="1947" spans="2:20" ht="15">
      <c r="C1947" s="64"/>
      <c r="D1947" s="52"/>
      <c r="E1947" s="52"/>
      <c r="F1947" s="52"/>
      <c r="G1947" s="52"/>
      <c r="H1947" s="52"/>
      <c r="I1947" s="63"/>
      <c r="J1947" s="60"/>
      <c r="K1947" s="53"/>
      <c r="L1947" s="54"/>
      <c r="M1947" s="55"/>
      <c r="N1947" s="56"/>
      <c r="O1947" s="57"/>
      <c r="P1947" s="58">
        <f t="shared" si="162"/>
        <v>0</v>
      </c>
      <c r="Q1947" s="58">
        <f t="shared" si="163"/>
        <v>0</v>
      </c>
      <c r="R1947" s="58">
        <f t="shared" si="164"/>
        <v>0</v>
      </c>
      <c r="S1947" s="58">
        <f t="shared" si="165"/>
        <v>0</v>
      </c>
      <c r="T1947" s="59">
        <v>0.18</v>
      </c>
    </row>
    <row r="1948" spans="2:20" ht="15">
      <c r="C1948" s="64"/>
      <c r="D1948" s="52"/>
      <c r="E1948" s="52"/>
      <c r="F1948" s="52"/>
      <c r="G1948" s="52"/>
      <c r="H1948" s="52"/>
      <c r="I1948" s="63"/>
      <c r="J1948" s="60"/>
      <c r="K1948" s="53"/>
      <c r="L1948" s="54"/>
      <c r="M1948" s="55"/>
      <c r="N1948" s="56"/>
      <c r="O1948" s="57"/>
      <c r="P1948" s="58">
        <f t="shared" si="162"/>
        <v>0</v>
      </c>
      <c r="Q1948" s="58">
        <f t="shared" si="163"/>
        <v>0</v>
      </c>
      <c r="R1948" s="58">
        <f t="shared" si="164"/>
        <v>0</v>
      </c>
      <c r="S1948" s="58">
        <f t="shared" si="165"/>
        <v>0</v>
      </c>
      <c r="T1948" s="59">
        <v>0.18</v>
      </c>
    </row>
    <row r="1949" spans="2:20" ht="15">
      <c r="C1949" s="64"/>
      <c r="D1949" s="52"/>
      <c r="E1949" s="52"/>
      <c r="F1949" s="52"/>
      <c r="G1949" s="52"/>
      <c r="H1949" s="52"/>
      <c r="I1949" s="63"/>
      <c r="J1949" s="60"/>
      <c r="K1949" s="53"/>
      <c r="L1949" s="54"/>
      <c r="M1949" s="55"/>
      <c r="N1949" s="56"/>
      <c r="O1949" s="57"/>
      <c r="P1949" s="58">
        <f t="shared" si="162"/>
        <v>0</v>
      </c>
      <c r="Q1949" s="58">
        <f t="shared" si="163"/>
        <v>0</v>
      </c>
      <c r="R1949" s="58">
        <f t="shared" si="164"/>
        <v>0</v>
      </c>
      <c r="S1949" s="58">
        <f t="shared" si="165"/>
        <v>0</v>
      </c>
      <c r="T1949" s="59">
        <v>0.18</v>
      </c>
    </row>
    <row r="1950" spans="2:20" ht="15">
      <c r="C1950" s="64"/>
      <c r="D1950" s="52"/>
      <c r="E1950" s="52"/>
      <c r="F1950" s="52"/>
      <c r="G1950" s="52"/>
      <c r="H1950" s="52"/>
      <c r="I1950" s="63"/>
      <c r="J1950" s="60"/>
      <c r="K1950" s="53"/>
      <c r="L1950" s="54"/>
      <c r="M1950" s="55"/>
      <c r="N1950" s="56"/>
      <c r="O1950" s="57"/>
      <c r="P1950" s="58">
        <f t="shared" si="162"/>
        <v>0</v>
      </c>
      <c r="Q1950" s="58">
        <f t="shared" si="163"/>
        <v>0</v>
      </c>
      <c r="R1950" s="58">
        <f t="shared" si="164"/>
        <v>0</v>
      </c>
      <c r="S1950" s="58">
        <f t="shared" si="165"/>
        <v>0</v>
      </c>
      <c r="T1950" s="59">
        <v>0.18</v>
      </c>
    </row>
    <row r="1951" spans="2:20" ht="15">
      <c r="C1951" s="64"/>
      <c r="D1951" s="52"/>
      <c r="E1951" s="52"/>
      <c r="F1951" s="52"/>
      <c r="G1951" s="52"/>
      <c r="H1951" s="52"/>
      <c r="I1951" s="63"/>
      <c r="J1951" s="60"/>
      <c r="K1951" s="53"/>
      <c r="L1951" s="54"/>
      <c r="M1951" s="55"/>
      <c r="N1951" s="56"/>
      <c r="O1951" s="57"/>
      <c r="P1951" s="58">
        <f t="shared" si="162"/>
        <v>0</v>
      </c>
      <c r="Q1951" s="58">
        <f t="shared" si="163"/>
        <v>0</v>
      </c>
      <c r="R1951" s="58">
        <f t="shared" si="164"/>
        <v>0</v>
      </c>
      <c r="S1951" s="58">
        <f t="shared" si="165"/>
        <v>0</v>
      </c>
      <c r="T1951" s="59">
        <v>0.18</v>
      </c>
    </row>
    <row r="1952" spans="2:20" ht="15">
      <c r="C1952" s="64"/>
      <c r="D1952" s="52"/>
      <c r="E1952" s="52"/>
      <c r="F1952" s="52"/>
      <c r="G1952" s="52"/>
      <c r="H1952" s="52"/>
      <c r="I1952" s="63"/>
      <c r="J1952" s="60"/>
      <c r="K1952" s="53"/>
      <c r="L1952" s="54"/>
      <c r="M1952" s="55"/>
      <c r="N1952" s="56"/>
      <c r="O1952" s="57"/>
      <c r="P1952" s="58">
        <f t="shared" si="162"/>
        <v>0</v>
      </c>
      <c r="Q1952" s="58">
        <f t="shared" si="163"/>
        <v>0</v>
      </c>
      <c r="R1952" s="58">
        <f t="shared" si="164"/>
        <v>0</v>
      </c>
      <c r="S1952" s="58">
        <f t="shared" si="165"/>
        <v>0</v>
      </c>
      <c r="T1952" s="59">
        <v>0.18</v>
      </c>
    </row>
    <row r="1953" spans="3:20" ht="15">
      <c r="C1953" s="64"/>
      <c r="D1953" s="52"/>
      <c r="E1953" s="52"/>
      <c r="F1953" s="52"/>
      <c r="G1953" s="52"/>
      <c r="H1953" s="52"/>
      <c r="I1953" s="63"/>
      <c r="J1953" s="60"/>
      <c r="K1953" s="53"/>
      <c r="L1953" s="54"/>
      <c r="M1953" s="55"/>
      <c r="N1953" s="56"/>
      <c r="O1953" s="57"/>
      <c r="P1953" s="58">
        <f t="shared" si="162"/>
        <v>0</v>
      </c>
      <c r="Q1953" s="58">
        <f t="shared" si="163"/>
        <v>0</v>
      </c>
      <c r="R1953" s="58">
        <f t="shared" si="164"/>
        <v>0</v>
      </c>
      <c r="S1953" s="58">
        <f t="shared" si="165"/>
        <v>0</v>
      </c>
      <c r="T1953" s="59">
        <v>0.18</v>
      </c>
    </row>
    <row r="1954" spans="3:20" ht="15">
      <c r="C1954" s="64"/>
      <c r="D1954" s="52"/>
      <c r="E1954" s="52"/>
      <c r="F1954" s="52"/>
      <c r="G1954" s="52"/>
      <c r="H1954" s="52"/>
      <c r="I1954" s="63"/>
      <c r="J1954" s="60"/>
      <c r="K1954" s="53"/>
      <c r="L1954" s="54"/>
      <c r="M1954" s="55"/>
      <c r="N1954" s="56"/>
      <c r="O1954" s="57"/>
      <c r="P1954" s="58">
        <f t="shared" si="162"/>
        <v>0</v>
      </c>
      <c r="Q1954" s="58">
        <f t="shared" si="163"/>
        <v>0</v>
      </c>
      <c r="R1954" s="58">
        <f t="shared" si="164"/>
        <v>0</v>
      </c>
      <c r="S1954" s="58">
        <f t="shared" si="165"/>
        <v>0</v>
      </c>
      <c r="T1954" s="59">
        <v>0.18</v>
      </c>
    </row>
    <row r="1955" spans="3:20">
      <c r="C1955" s="76"/>
    </row>
    <row r="1956" spans="3:20">
      <c r="C1956" s="76"/>
    </row>
    <row r="1957" spans="3:20">
      <c r="C1957" s="76"/>
    </row>
    <row r="1958" spans="3:20">
      <c r="C1958" s="76"/>
    </row>
    <row r="1959" spans="3:20">
      <c r="C1959" s="76"/>
    </row>
    <row r="1960" spans="3:20">
      <c r="C1960" s="76"/>
    </row>
    <row r="1961" spans="3:20">
      <c r="C1961" s="76"/>
    </row>
    <row r="1962" spans="3:20">
      <c r="C1962" s="76"/>
    </row>
    <row r="1963" spans="3:20">
      <c r="C1963" s="76"/>
    </row>
    <row r="1964" spans="3:20">
      <c r="C1964" s="76"/>
    </row>
    <row r="1965" spans="3:20">
      <c r="C1965" s="76"/>
    </row>
    <row r="1966" spans="3:20">
      <c r="C1966" s="76"/>
    </row>
    <row r="1967" spans="3:20">
      <c r="C1967" s="76"/>
    </row>
    <row r="1968" spans="3:20">
      <c r="C1968" s="76"/>
    </row>
    <row r="1969" spans="3:3">
      <c r="C1969" s="76"/>
    </row>
    <row r="1970" spans="3:3">
      <c r="C1970" s="76"/>
    </row>
    <row r="1971" spans="3:3">
      <c r="C1971" s="76"/>
    </row>
    <row r="1972" spans="3:3">
      <c r="C1972" s="76"/>
    </row>
    <row r="1973" spans="3:3">
      <c r="C1973" s="76"/>
    </row>
    <row r="1974" spans="3:3">
      <c r="C1974" s="76"/>
    </row>
    <row r="1975" spans="3:3">
      <c r="C1975" s="76"/>
    </row>
    <row r="1976" spans="3:3">
      <c r="C1976" s="76"/>
    </row>
    <row r="1977" spans="3:3">
      <c r="C1977" s="76"/>
    </row>
    <row r="1978" spans="3:3">
      <c r="C1978" s="76"/>
    </row>
    <row r="1979" spans="3:3">
      <c r="C1979" s="76"/>
    </row>
    <row r="1980" spans="3:3">
      <c r="C1980" s="76"/>
    </row>
    <row r="1981" spans="3:3">
      <c r="C1981" s="76"/>
    </row>
    <row r="1982" spans="3:3">
      <c r="C1982" s="76"/>
    </row>
    <row r="1983" spans="3:3">
      <c r="C1983" s="76"/>
    </row>
    <row r="1984" spans="3:3">
      <c r="C1984" s="76"/>
    </row>
    <row r="1985" spans="3:3">
      <c r="C1985" s="76"/>
    </row>
    <row r="1986" spans="3:3">
      <c r="C1986" s="76"/>
    </row>
    <row r="1987" spans="3:3">
      <c r="C1987" s="76"/>
    </row>
    <row r="1988" spans="3:3">
      <c r="C1988" s="76"/>
    </row>
    <row r="1989" spans="3:3">
      <c r="C1989" s="76"/>
    </row>
    <row r="1990" spans="3:3">
      <c r="C1990" s="76"/>
    </row>
  </sheetData>
  <autoFilter ref="B3:U1786"/>
  <phoneticPr fontId="23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1"/>
  <dimension ref="A3:G143"/>
  <sheetViews>
    <sheetView workbookViewId="0">
      <selection activeCell="C40" sqref="C40"/>
    </sheetView>
  </sheetViews>
  <sheetFormatPr defaultRowHeight="12.75"/>
  <cols>
    <col min="1" max="1" width="32" customWidth="1"/>
    <col min="2" max="2" width="40.7109375" customWidth="1"/>
    <col min="3" max="3" width="112.140625" customWidth="1"/>
    <col min="5" max="5" width="9" bestFit="1" customWidth="1"/>
    <col min="6" max="6" width="21.85546875" customWidth="1"/>
    <col min="7" max="7" width="21.7109375" bestFit="1" customWidth="1"/>
  </cols>
  <sheetData>
    <row r="3" spans="1:7">
      <c r="A3" s="121" t="s">
        <v>629</v>
      </c>
      <c r="B3" s="119"/>
      <c r="C3" s="119"/>
      <c r="D3" s="119"/>
      <c r="E3" s="119"/>
      <c r="F3" s="120"/>
    </row>
    <row r="4" spans="1:7">
      <c r="A4" s="121" t="s">
        <v>884</v>
      </c>
      <c r="B4" s="121" t="s">
        <v>875</v>
      </c>
      <c r="C4" s="121" t="s">
        <v>873</v>
      </c>
      <c r="D4" s="121" t="s">
        <v>883</v>
      </c>
      <c r="E4" s="121" t="s">
        <v>877</v>
      </c>
      <c r="F4" s="121" t="s">
        <v>880</v>
      </c>
      <c r="G4" s="121" t="s">
        <v>901</v>
      </c>
    </row>
    <row r="5" spans="1:7" hidden="1">
      <c r="A5" s="121" t="s">
        <v>307</v>
      </c>
      <c r="B5" s="121" t="s">
        <v>702</v>
      </c>
      <c r="C5" s="121" t="s">
        <v>306</v>
      </c>
      <c r="D5" s="121" t="s">
        <v>891</v>
      </c>
      <c r="E5" s="121">
        <v>42</v>
      </c>
      <c r="F5" s="178">
        <v>3992</v>
      </c>
      <c r="G5" s="121" t="s">
        <v>296</v>
      </c>
    </row>
    <row r="6" spans="1:7" hidden="1">
      <c r="A6" s="121" t="s">
        <v>307</v>
      </c>
      <c r="B6" s="121" t="s">
        <v>295</v>
      </c>
      <c r="C6" s="121" t="s">
        <v>543</v>
      </c>
      <c r="D6" s="121" t="s">
        <v>1359</v>
      </c>
      <c r="E6" s="121">
        <v>0.9</v>
      </c>
      <c r="F6" s="178">
        <v>41526</v>
      </c>
      <c r="G6" s="121" t="s">
        <v>296</v>
      </c>
    </row>
    <row r="7" spans="1:7" hidden="1">
      <c r="A7" s="121" t="s">
        <v>307</v>
      </c>
      <c r="B7" s="121" t="s">
        <v>717</v>
      </c>
      <c r="C7" s="121" t="s">
        <v>317</v>
      </c>
      <c r="D7" s="121" t="s">
        <v>891</v>
      </c>
      <c r="E7" s="121">
        <v>405</v>
      </c>
      <c r="F7" s="178">
        <v>102</v>
      </c>
      <c r="G7" s="121" t="s">
        <v>296</v>
      </c>
    </row>
    <row r="8" spans="1:7" hidden="1">
      <c r="A8" s="121" t="s">
        <v>307</v>
      </c>
      <c r="B8" s="121" t="s">
        <v>719</v>
      </c>
      <c r="C8" s="121" t="s">
        <v>315</v>
      </c>
      <c r="D8" s="121" t="s">
        <v>891</v>
      </c>
      <c r="E8" s="121">
        <v>197</v>
      </c>
      <c r="F8" s="178">
        <v>162</v>
      </c>
      <c r="G8" s="121" t="s">
        <v>296</v>
      </c>
    </row>
    <row r="9" spans="1:7">
      <c r="A9" s="121" t="s">
        <v>307</v>
      </c>
      <c r="B9" s="121" t="s">
        <v>313</v>
      </c>
      <c r="C9" s="121" t="s">
        <v>312</v>
      </c>
      <c r="D9" s="121" t="s">
        <v>891</v>
      </c>
      <c r="E9" s="121">
        <v>374</v>
      </c>
      <c r="F9" s="178">
        <v>0</v>
      </c>
      <c r="G9" s="121" t="s">
        <v>296</v>
      </c>
    </row>
    <row r="10" spans="1:7">
      <c r="A10" s="121" t="s">
        <v>307</v>
      </c>
      <c r="B10" s="121" t="s">
        <v>310</v>
      </c>
      <c r="C10" s="121" t="s">
        <v>309</v>
      </c>
      <c r="D10" s="121" t="s">
        <v>891</v>
      </c>
      <c r="E10" s="121">
        <v>21</v>
      </c>
      <c r="F10" s="178">
        <v>0</v>
      </c>
      <c r="G10" s="121" t="s">
        <v>296</v>
      </c>
    </row>
    <row r="11" spans="1:7" hidden="1">
      <c r="A11" s="121" t="s">
        <v>307</v>
      </c>
      <c r="B11" s="121" t="s">
        <v>326</v>
      </c>
      <c r="C11" s="121" t="s">
        <v>325</v>
      </c>
      <c r="D11" s="121" t="s">
        <v>891</v>
      </c>
      <c r="E11" s="121">
        <v>323</v>
      </c>
      <c r="F11" s="178">
        <v>34</v>
      </c>
      <c r="G11" s="121" t="s">
        <v>296</v>
      </c>
    </row>
    <row r="12" spans="1:7" hidden="1">
      <c r="A12" s="121" t="s">
        <v>307</v>
      </c>
      <c r="B12" s="121" t="s">
        <v>367</v>
      </c>
      <c r="C12" s="121" t="s">
        <v>366</v>
      </c>
      <c r="D12" s="121" t="s">
        <v>1359</v>
      </c>
      <c r="E12" s="121">
        <v>0.25</v>
      </c>
      <c r="F12" s="178">
        <v>88136</v>
      </c>
      <c r="G12" s="121" t="s">
        <v>296</v>
      </c>
    </row>
    <row r="13" spans="1:7" hidden="1">
      <c r="A13" s="121" t="s">
        <v>307</v>
      </c>
      <c r="B13" s="121" t="s">
        <v>723</v>
      </c>
      <c r="C13" s="121" t="s">
        <v>361</v>
      </c>
      <c r="D13" s="121" t="s">
        <v>891</v>
      </c>
      <c r="E13" s="121">
        <v>5</v>
      </c>
      <c r="F13" s="178">
        <v>567</v>
      </c>
      <c r="G13" s="121" t="s">
        <v>296</v>
      </c>
    </row>
    <row r="14" spans="1:7" hidden="1">
      <c r="A14" s="121" t="s">
        <v>307</v>
      </c>
      <c r="B14" s="121" t="s">
        <v>364</v>
      </c>
      <c r="C14" s="121" t="s">
        <v>363</v>
      </c>
      <c r="D14" s="121" t="s">
        <v>891</v>
      </c>
      <c r="E14" s="121">
        <v>5</v>
      </c>
      <c r="F14" s="178">
        <v>597</v>
      </c>
      <c r="G14" s="121" t="s">
        <v>296</v>
      </c>
    </row>
    <row r="15" spans="1:7">
      <c r="A15" s="121" t="s">
        <v>307</v>
      </c>
      <c r="B15" s="121" t="s">
        <v>1794</v>
      </c>
      <c r="C15" s="121" t="s">
        <v>356</v>
      </c>
      <c r="D15" s="121" t="s">
        <v>891</v>
      </c>
      <c r="E15" s="121">
        <v>16</v>
      </c>
      <c r="F15" s="178">
        <v>0</v>
      </c>
      <c r="G15" s="121" t="s">
        <v>296</v>
      </c>
    </row>
    <row r="16" spans="1:7" hidden="1">
      <c r="A16" s="121" t="s">
        <v>307</v>
      </c>
      <c r="B16" s="121" t="s">
        <v>359</v>
      </c>
      <c r="C16" s="121" t="s">
        <v>358</v>
      </c>
      <c r="D16" s="121" t="s">
        <v>891</v>
      </c>
      <c r="E16" s="121">
        <v>16</v>
      </c>
      <c r="F16" s="178">
        <v>7</v>
      </c>
      <c r="G16" s="121" t="s">
        <v>296</v>
      </c>
    </row>
    <row r="17" spans="1:7" hidden="1">
      <c r="A17" s="121" t="s">
        <v>307</v>
      </c>
      <c r="B17" s="121" t="s">
        <v>323</v>
      </c>
      <c r="C17" s="121" t="s">
        <v>322</v>
      </c>
      <c r="D17" s="121" t="s">
        <v>891</v>
      </c>
      <c r="E17" s="121">
        <v>646</v>
      </c>
      <c r="F17" s="178">
        <v>152</v>
      </c>
      <c r="G17" s="121" t="s">
        <v>296</v>
      </c>
    </row>
    <row r="18" spans="1:7" hidden="1">
      <c r="A18" s="121" t="s">
        <v>307</v>
      </c>
      <c r="B18" s="121" t="s">
        <v>354</v>
      </c>
      <c r="C18" s="121" t="s">
        <v>353</v>
      </c>
      <c r="D18" s="121" t="s">
        <v>891</v>
      </c>
      <c r="E18" s="121">
        <v>12</v>
      </c>
      <c r="F18" s="178">
        <v>83</v>
      </c>
      <c r="G18" s="121" t="s">
        <v>296</v>
      </c>
    </row>
    <row r="19" spans="1:7" hidden="1">
      <c r="A19" s="121" t="s">
        <v>307</v>
      </c>
      <c r="B19" s="121" t="s">
        <v>693</v>
      </c>
      <c r="C19" s="121" t="s">
        <v>1465</v>
      </c>
      <c r="D19" s="121" t="s">
        <v>891</v>
      </c>
      <c r="E19" s="121">
        <v>3</v>
      </c>
      <c r="F19" s="178">
        <v>4178</v>
      </c>
      <c r="G19" s="121" t="s">
        <v>296</v>
      </c>
    </row>
    <row r="20" spans="1:7" hidden="1">
      <c r="A20" s="121" t="s">
        <v>307</v>
      </c>
      <c r="B20" s="121" t="s">
        <v>695</v>
      </c>
      <c r="C20" s="121" t="s">
        <v>351</v>
      </c>
      <c r="D20" s="121" t="s">
        <v>891</v>
      </c>
      <c r="E20" s="121">
        <v>3</v>
      </c>
      <c r="F20" s="178">
        <v>145</v>
      </c>
      <c r="G20" s="121" t="s">
        <v>296</v>
      </c>
    </row>
    <row r="21" spans="1:7" hidden="1">
      <c r="A21" s="121" t="s">
        <v>307</v>
      </c>
      <c r="B21" s="121" t="s">
        <v>320</v>
      </c>
      <c r="C21" s="121" t="s">
        <v>319</v>
      </c>
      <c r="D21" s="121" t="s">
        <v>891</v>
      </c>
      <c r="E21" s="121">
        <v>323</v>
      </c>
      <c r="F21" s="178">
        <v>145</v>
      </c>
      <c r="G21" s="121" t="s">
        <v>296</v>
      </c>
    </row>
    <row r="22" spans="1:7">
      <c r="A22" s="121" t="s">
        <v>13</v>
      </c>
      <c r="B22" s="121" t="s">
        <v>12</v>
      </c>
      <c r="C22" s="121" t="s">
        <v>11</v>
      </c>
      <c r="D22" s="121" t="s">
        <v>891</v>
      </c>
      <c r="E22" s="121">
        <v>1</v>
      </c>
      <c r="F22" s="178">
        <v>0</v>
      </c>
      <c r="G22" s="121" t="s">
        <v>1704</v>
      </c>
    </row>
    <row r="23" spans="1:7" hidden="1">
      <c r="A23" s="121" t="s">
        <v>2119</v>
      </c>
      <c r="B23" s="121" t="s">
        <v>107</v>
      </c>
      <c r="C23" s="121" t="s">
        <v>106</v>
      </c>
      <c r="D23" s="121" t="s">
        <v>891</v>
      </c>
      <c r="E23" s="121">
        <v>13</v>
      </c>
      <c r="F23" s="178">
        <v>634</v>
      </c>
      <c r="G23" s="121" t="s">
        <v>1704</v>
      </c>
    </row>
    <row r="24" spans="1:7" hidden="1">
      <c r="A24" s="121" t="s">
        <v>2119</v>
      </c>
      <c r="B24" s="121" t="s">
        <v>603</v>
      </c>
      <c r="C24" s="121" t="s">
        <v>108</v>
      </c>
      <c r="D24" s="121" t="s">
        <v>891</v>
      </c>
      <c r="E24" s="121">
        <v>3</v>
      </c>
      <c r="F24" s="178">
        <v>865</v>
      </c>
      <c r="G24" s="121" t="s">
        <v>1704</v>
      </c>
    </row>
    <row r="25" spans="1:7" hidden="1">
      <c r="A25" s="121" t="s">
        <v>2119</v>
      </c>
      <c r="B25" s="121" t="s">
        <v>110</v>
      </c>
      <c r="C25" s="121" t="s">
        <v>109</v>
      </c>
      <c r="D25" s="121" t="s">
        <v>891</v>
      </c>
      <c r="E25" s="121">
        <v>3</v>
      </c>
      <c r="F25" s="178">
        <v>1643</v>
      </c>
      <c r="G25" s="121" t="s">
        <v>1704</v>
      </c>
    </row>
    <row r="26" spans="1:7" hidden="1">
      <c r="A26" s="121" t="s">
        <v>2119</v>
      </c>
      <c r="B26" s="121" t="s">
        <v>23</v>
      </c>
      <c r="C26" s="121" t="s">
        <v>22</v>
      </c>
      <c r="D26" s="121" t="s">
        <v>891</v>
      </c>
      <c r="E26" s="121">
        <v>3</v>
      </c>
      <c r="F26" s="178">
        <v>93068</v>
      </c>
      <c r="G26" s="121" t="s">
        <v>1704</v>
      </c>
    </row>
    <row r="27" spans="1:7" hidden="1">
      <c r="A27" s="121" t="s">
        <v>795</v>
      </c>
      <c r="B27" s="121" t="s">
        <v>1177</v>
      </c>
      <c r="C27" s="121" t="s">
        <v>1176</v>
      </c>
      <c r="D27" s="121" t="s">
        <v>891</v>
      </c>
      <c r="E27" s="121">
        <v>1</v>
      </c>
      <c r="F27" s="178">
        <v>105212</v>
      </c>
      <c r="G27" s="121" t="s">
        <v>795</v>
      </c>
    </row>
    <row r="28" spans="1:7">
      <c r="A28" s="121" t="s">
        <v>1332</v>
      </c>
      <c r="B28" s="121" t="s">
        <v>28</v>
      </c>
      <c r="C28" s="121" t="s">
        <v>27</v>
      </c>
      <c r="D28" s="121" t="s">
        <v>891</v>
      </c>
      <c r="E28" s="121">
        <v>3</v>
      </c>
      <c r="F28" s="178">
        <v>0</v>
      </c>
      <c r="G28" s="121" t="s">
        <v>1332</v>
      </c>
    </row>
    <row r="29" spans="1:7" hidden="1">
      <c r="A29" s="121" t="s">
        <v>1332</v>
      </c>
      <c r="B29" s="121" t="s">
        <v>1331</v>
      </c>
      <c r="C29" s="121" t="s">
        <v>1330</v>
      </c>
      <c r="D29" s="121" t="s">
        <v>891</v>
      </c>
      <c r="E29" s="121">
        <v>3</v>
      </c>
      <c r="F29" s="178">
        <v>119066</v>
      </c>
      <c r="G29" s="121" t="s">
        <v>1332</v>
      </c>
    </row>
    <row r="30" spans="1:7" hidden="1">
      <c r="A30" s="121" t="s">
        <v>1332</v>
      </c>
      <c r="B30" s="121" t="s">
        <v>1190</v>
      </c>
      <c r="C30" s="121" t="s">
        <v>1189</v>
      </c>
      <c r="D30" s="121" t="s">
        <v>891</v>
      </c>
      <c r="E30" s="121">
        <v>8</v>
      </c>
      <c r="F30" s="178">
        <v>788726</v>
      </c>
      <c r="G30" s="121" t="s">
        <v>1332</v>
      </c>
    </row>
    <row r="31" spans="1:7" hidden="1">
      <c r="A31" s="121" t="s">
        <v>1332</v>
      </c>
      <c r="B31" s="121" t="s">
        <v>136</v>
      </c>
      <c r="C31" s="121" t="s">
        <v>135</v>
      </c>
      <c r="D31" s="121" t="s">
        <v>891</v>
      </c>
      <c r="E31" s="121">
        <v>2</v>
      </c>
      <c r="F31" s="178">
        <v>442934</v>
      </c>
      <c r="G31" s="121" t="s">
        <v>1332</v>
      </c>
    </row>
    <row r="32" spans="1:7" hidden="1">
      <c r="A32" s="121" t="s">
        <v>1332</v>
      </c>
      <c r="B32" s="121" t="s">
        <v>3</v>
      </c>
      <c r="C32" s="121" t="s">
        <v>2</v>
      </c>
      <c r="D32" s="121" t="s">
        <v>891</v>
      </c>
      <c r="E32" s="121">
        <v>2</v>
      </c>
      <c r="F32" s="178">
        <v>575166</v>
      </c>
      <c r="G32" s="121" t="s">
        <v>1332</v>
      </c>
    </row>
    <row r="33" spans="1:7" hidden="1">
      <c r="A33" s="121" t="s">
        <v>1342</v>
      </c>
      <c r="B33" s="121" t="s">
        <v>1341</v>
      </c>
      <c r="C33" s="121" t="s">
        <v>1340</v>
      </c>
      <c r="D33" s="121" t="s">
        <v>891</v>
      </c>
      <c r="E33" s="121">
        <v>1</v>
      </c>
      <c r="F33" s="178">
        <v>32985</v>
      </c>
      <c r="G33" s="121" t="s">
        <v>1705</v>
      </c>
    </row>
    <row r="34" spans="1:7" hidden="1">
      <c r="A34" s="121" t="s">
        <v>297</v>
      </c>
      <c r="B34" s="121" t="s">
        <v>570</v>
      </c>
      <c r="C34" s="121" t="s">
        <v>569</v>
      </c>
      <c r="D34" s="121" t="s">
        <v>891</v>
      </c>
      <c r="E34" s="121">
        <v>51</v>
      </c>
      <c r="F34" s="178">
        <v>35</v>
      </c>
      <c r="G34" s="121" t="s">
        <v>1735</v>
      </c>
    </row>
    <row r="35" spans="1:7" hidden="1">
      <c r="A35" s="121" t="s">
        <v>825</v>
      </c>
      <c r="B35" s="121" t="s">
        <v>83</v>
      </c>
      <c r="C35" s="121" t="s">
        <v>82</v>
      </c>
      <c r="D35" s="121" t="s">
        <v>891</v>
      </c>
      <c r="E35" s="121">
        <v>3</v>
      </c>
      <c r="F35" s="178">
        <v>388</v>
      </c>
      <c r="G35" s="121" t="s">
        <v>1735</v>
      </c>
    </row>
    <row r="36" spans="1:7" hidden="1">
      <c r="A36" s="121" t="s">
        <v>778</v>
      </c>
      <c r="B36" s="121" t="s">
        <v>1202</v>
      </c>
      <c r="C36" s="121" t="s">
        <v>1201</v>
      </c>
      <c r="D36" s="121" t="s">
        <v>891</v>
      </c>
      <c r="E36" s="121">
        <v>17</v>
      </c>
      <c r="F36" s="178">
        <v>4000</v>
      </c>
      <c r="G36" s="121" t="s">
        <v>778</v>
      </c>
    </row>
    <row r="37" spans="1:7" hidden="1">
      <c r="A37" s="121" t="s">
        <v>778</v>
      </c>
      <c r="B37" s="121" t="s">
        <v>1199</v>
      </c>
      <c r="C37" s="121" t="s">
        <v>1198</v>
      </c>
      <c r="D37" s="121" t="s">
        <v>891</v>
      </c>
      <c r="E37" s="121">
        <v>401</v>
      </c>
      <c r="F37" s="178">
        <v>6000</v>
      </c>
      <c r="G37" s="121" t="s">
        <v>778</v>
      </c>
    </row>
    <row r="38" spans="1:7" hidden="1">
      <c r="A38" s="121" t="s">
        <v>778</v>
      </c>
      <c r="B38" s="121" t="s">
        <v>1193</v>
      </c>
      <c r="C38" s="121" t="s">
        <v>1192</v>
      </c>
      <c r="D38" s="121" t="s">
        <v>891</v>
      </c>
      <c r="E38" s="121">
        <v>15</v>
      </c>
      <c r="F38" s="178">
        <v>1600</v>
      </c>
      <c r="G38" s="121" t="s">
        <v>778</v>
      </c>
    </row>
    <row r="39" spans="1:7">
      <c r="A39" s="121" t="s">
        <v>778</v>
      </c>
      <c r="B39" s="121" t="s">
        <v>1338</v>
      </c>
      <c r="C39" s="121" t="s">
        <v>1337</v>
      </c>
      <c r="D39" s="121" t="s">
        <v>891</v>
      </c>
      <c r="E39" s="121">
        <v>4</v>
      </c>
      <c r="F39" s="178">
        <v>0</v>
      </c>
      <c r="G39" s="121" t="s">
        <v>1744</v>
      </c>
    </row>
    <row r="40" spans="1:7">
      <c r="A40" s="121" t="s">
        <v>778</v>
      </c>
      <c r="B40" s="121" t="s">
        <v>1335</v>
      </c>
      <c r="C40" s="121" t="s">
        <v>1334</v>
      </c>
      <c r="D40" s="121" t="s">
        <v>891</v>
      </c>
      <c r="E40" s="121">
        <v>3</v>
      </c>
      <c r="F40" s="178">
        <v>0</v>
      </c>
      <c r="G40" s="121" t="s">
        <v>1744</v>
      </c>
    </row>
    <row r="41" spans="1:7" hidden="1">
      <c r="A41" s="121" t="s">
        <v>778</v>
      </c>
      <c r="B41" s="121" t="s">
        <v>1196</v>
      </c>
      <c r="C41" s="121" t="s">
        <v>1195</v>
      </c>
      <c r="D41" s="121" t="s">
        <v>891</v>
      </c>
      <c r="E41" s="121">
        <v>12</v>
      </c>
      <c r="F41" s="178">
        <v>20300</v>
      </c>
      <c r="G41" s="121" t="s">
        <v>778</v>
      </c>
    </row>
    <row r="42" spans="1:7" hidden="1">
      <c r="A42" s="121" t="s">
        <v>572</v>
      </c>
      <c r="B42" s="121" t="s">
        <v>53</v>
      </c>
      <c r="C42" s="121" t="s">
        <v>52</v>
      </c>
      <c r="D42" s="121" t="s">
        <v>891</v>
      </c>
      <c r="E42" s="121">
        <v>17</v>
      </c>
      <c r="F42" s="178">
        <v>1356</v>
      </c>
      <c r="G42" s="121" t="s">
        <v>1744</v>
      </c>
    </row>
    <row r="43" spans="1:7" hidden="1">
      <c r="A43" s="121" t="s">
        <v>572</v>
      </c>
      <c r="B43" s="121" t="s">
        <v>1315</v>
      </c>
      <c r="C43" s="121" t="s">
        <v>2144</v>
      </c>
      <c r="D43" s="121" t="s">
        <v>891</v>
      </c>
      <c r="E43" s="121">
        <v>2</v>
      </c>
      <c r="F43" s="178">
        <v>31711</v>
      </c>
      <c r="G43" s="121" t="s">
        <v>1744</v>
      </c>
    </row>
    <row r="44" spans="1:7">
      <c r="A44" s="121" t="s">
        <v>572</v>
      </c>
      <c r="B44" s="121" t="s">
        <v>1309</v>
      </c>
      <c r="C44" s="121" t="s">
        <v>2145</v>
      </c>
      <c r="D44" s="121" t="s">
        <v>891</v>
      </c>
      <c r="E44" s="121">
        <v>15</v>
      </c>
      <c r="F44" s="178">
        <v>0</v>
      </c>
      <c r="G44" s="121" t="s">
        <v>1744</v>
      </c>
    </row>
    <row r="45" spans="1:7" hidden="1">
      <c r="A45" s="121" t="s">
        <v>572</v>
      </c>
      <c r="B45" s="121" t="s">
        <v>1306</v>
      </c>
      <c r="C45" s="121" t="s">
        <v>2146</v>
      </c>
      <c r="D45" s="121" t="s">
        <v>891</v>
      </c>
      <c r="E45" s="121">
        <v>288</v>
      </c>
      <c r="F45" s="178">
        <v>17787</v>
      </c>
      <c r="G45" s="121" t="s">
        <v>1744</v>
      </c>
    </row>
    <row r="46" spans="1:7" hidden="1">
      <c r="A46" s="121" t="s">
        <v>572</v>
      </c>
      <c r="B46" s="121" t="s">
        <v>1158</v>
      </c>
      <c r="C46" s="121" t="s">
        <v>293</v>
      </c>
      <c r="D46" s="121" t="s">
        <v>891</v>
      </c>
      <c r="E46" s="121">
        <v>4</v>
      </c>
      <c r="F46" s="178">
        <v>49946</v>
      </c>
      <c r="G46" s="121" t="s">
        <v>1744</v>
      </c>
    </row>
    <row r="47" spans="1:7">
      <c r="A47" s="121" t="s">
        <v>78</v>
      </c>
      <c r="B47" s="121" t="s">
        <v>77</v>
      </c>
      <c r="C47" s="121" t="s">
        <v>76</v>
      </c>
      <c r="D47" s="121" t="s">
        <v>891</v>
      </c>
      <c r="E47" s="121">
        <v>8</v>
      </c>
      <c r="F47" s="178">
        <v>0</v>
      </c>
      <c r="G47" s="121" t="s">
        <v>1744</v>
      </c>
    </row>
    <row r="48" spans="1:7" hidden="1">
      <c r="A48" s="121" t="s">
        <v>743</v>
      </c>
      <c r="B48" s="121" t="s">
        <v>89</v>
      </c>
      <c r="C48" s="121" t="s">
        <v>88</v>
      </c>
      <c r="D48" s="121" t="s">
        <v>891</v>
      </c>
      <c r="E48" s="121">
        <v>5</v>
      </c>
      <c r="F48" s="178">
        <v>716</v>
      </c>
      <c r="G48" s="121" t="s">
        <v>1735</v>
      </c>
    </row>
    <row r="49" spans="1:7">
      <c r="A49" s="121" t="s">
        <v>1237</v>
      </c>
      <c r="B49" s="121" t="s">
        <v>1257</v>
      </c>
      <c r="C49" s="121" t="s">
        <v>1256</v>
      </c>
      <c r="D49" s="121" t="s">
        <v>891</v>
      </c>
      <c r="E49" s="121">
        <v>132</v>
      </c>
      <c r="F49" s="178">
        <v>0</v>
      </c>
      <c r="G49" s="121" t="s">
        <v>1735</v>
      </c>
    </row>
    <row r="50" spans="1:7">
      <c r="A50" s="121" t="s">
        <v>1237</v>
      </c>
      <c r="B50" s="121" t="s">
        <v>1254</v>
      </c>
      <c r="C50" s="121" t="s">
        <v>212</v>
      </c>
      <c r="D50" s="121" t="s">
        <v>891</v>
      </c>
      <c r="E50" s="121">
        <v>198</v>
      </c>
      <c r="F50" s="178">
        <v>0</v>
      </c>
      <c r="G50" s="121" t="s">
        <v>1735</v>
      </c>
    </row>
    <row r="51" spans="1:7">
      <c r="A51" s="121" t="s">
        <v>1237</v>
      </c>
      <c r="B51" s="121" t="s">
        <v>1236</v>
      </c>
      <c r="C51" s="121" t="s">
        <v>1498</v>
      </c>
      <c r="D51" s="121" t="s">
        <v>891</v>
      </c>
      <c r="E51" s="121">
        <v>330</v>
      </c>
      <c r="F51" s="178">
        <v>0</v>
      </c>
      <c r="G51" s="121" t="s">
        <v>1735</v>
      </c>
    </row>
    <row r="52" spans="1:7">
      <c r="A52" s="121" t="s">
        <v>1237</v>
      </c>
      <c r="B52" s="121" t="s">
        <v>1241</v>
      </c>
      <c r="C52" s="121" t="s">
        <v>1500</v>
      </c>
      <c r="D52" s="121" t="s">
        <v>891</v>
      </c>
      <c r="E52" s="121">
        <v>330</v>
      </c>
      <c r="F52" s="178">
        <v>0</v>
      </c>
      <c r="G52" s="121" t="s">
        <v>1735</v>
      </c>
    </row>
    <row r="53" spans="1:7">
      <c r="A53" s="121" t="s">
        <v>1237</v>
      </c>
      <c r="B53" s="121" t="s">
        <v>1244</v>
      </c>
      <c r="C53" s="121" t="s">
        <v>1502</v>
      </c>
      <c r="D53" s="121" t="s">
        <v>891</v>
      </c>
      <c r="E53" s="121">
        <v>320</v>
      </c>
      <c r="F53" s="178">
        <v>0</v>
      </c>
      <c r="G53" s="121" t="s">
        <v>1735</v>
      </c>
    </row>
    <row r="54" spans="1:7">
      <c r="A54" s="121" t="s">
        <v>1237</v>
      </c>
      <c r="B54" s="121" t="s">
        <v>1247</v>
      </c>
      <c r="C54" s="121" t="s">
        <v>1246</v>
      </c>
      <c r="D54" s="121" t="s">
        <v>891</v>
      </c>
      <c r="E54" s="121">
        <v>66</v>
      </c>
      <c r="F54" s="178">
        <v>0</v>
      </c>
      <c r="G54" s="121" t="s">
        <v>1735</v>
      </c>
    </row>
    <row r="55" spans="1:7">
      <c r="A55" s="121" t="s">
        <v>1237</v>
      </c>
      <c r="B55" s="121" t="s">
        <v>1251</v>
      </c>
      <c r="C55" s="121" t="s">
        <v>1250</v>
      </c>
      <c r="D55" s="121" t="s">
        <v>891</v>
      </c>
      <c r="E55" s="121">
        <v>66</v>
      </c>
      <c r="F55" s="178">
        <v>0</v>
      </c>
      <c r="G55" s="121" t="s">
        <v>1735</v>
      </c>
    </row>
    <row r="56" spans="1:7" hidden="1">
      <c r="A56" s="121" t="s">
        <v>1163</v>
      </c>
      <c r="B56" s="121" t="s">
        <v>1162</v>
      </c>
      <c r="C56" s="121" t="s">
        <v>294</v>
      </c>
      <c r="D56" s="121" t="s">
        <v>891</v>
      </c>
      <c r="E56" s="121">
        <v>8</v>
      </c>
      <c r="F56" s="178">
        <v>47373</v>
      </c>
      <c r="G56" s="121" t="s">
        <v>1704</v>
      </c>
    </row>
    <row r="57" spans="1:7" hidden="1">
      <c r="A57" s="121" t="s">
        <v>87</v>
      </c>
      <c r="B57" s="121" t="s">
        <v>86</v>
      </c>
      <c r="C57" s="121" t="s">
        <v>85</v>
      </c>
      <c r="D57" s="121" t="s">
        <v>891</v>
      </c>
      <c r="E57" s="121">
        <v>5</v>
      </c>
      <c r="F57" s="178">
        <v>413</v>
      </c>
      <c r="G57" s="121" t="s">
        <v>1735</v>
      </c>
    </row>
    <row r="58" spans="1:7">
      <c r="A58" s="121" t="s">
        <v>1261</v>
      </c>
      <c r="B58" s="121" t="s">
        <v>101</v>
      </c>
      <c r="C58" s="121" t="s">
        <v>100</v>
      </c>
      <c r="D58" s="121" t="s">
        <v>891</v>
      </c>
      <c r="E58" s="121">
        <v>4</v>
      </c>
      <c r="F58" s="178">
        <v>0</v>
      </c>
      <c r="G58" s="121" t="s">
        <v>907</v>
      </c>
    </row>
    <row r="59" spans="1:7">
      <c r="A59" s="121" t="s">
        <v>1261</v>
      </c>
      <c r="B59" s="121" t="s">
        <v>104</v>
      </c>
      <c r="C59" s="121" t="s">
        <v>103</v>
      </c>
      <c r="D59" s="121" t="s">
        <v>891</v>
      </c>
      <c r="E59" s="121">
        <v>2</v>
      </c>
      <c r="F59" s="178">
        <v>0</v>
      </c>
      <c r="G59" s="121" t="s">
        <v>907</v>
      </c>
    </row>
    <row r="60" spans="1:7">
      <c r="A60" s="121" t="s">
        <v>1261</v>
      </c>
      <c r="B60" s="121" t="s">
        <v>502</v>
      </c>
      <c r="C60" s="121" t="s">
        <v>501</v>
      </c>
      <c r="D60" s="121" t="s">
        <v>891</v>
      </c>
      <c r="E60" s="121">
        <v>36</v>
      </c>
      <c r="F60" s="178">
        <v>0</v>
      </c>
      <c r="G60" s="121" t="s">
        <v>907</v>
      </c>
    </row>
    <row r="61" spans="1:7">
      <c r="A61" s="121" t="s">
        <v>1261</v>
      </c>
      <c r="B61" s="121" t="s">
        <v>278</v>
      </c>
      <c r="C61" s="121" t="s">
        <v>1347</v>
      </c>
      <c r="D61" s="121" t="s">
        <v>891</v>
      </c>
      <c r="E61" s="121">
        <v>5</v>
      </c>
      <c r="F61" s="178">
        <v>0</v>
      </c>
      <c r="G61" s="121" t="s">
        <v>907</v>
      </c>
    </row>
    <row r="62" spans="1:7">
      <c r="A62" s="121" t="s">
        <v>1261</v>
      </c>
      <c r="B62" s="121" t="s">
        <v>504</v>
      </c>
      <c r="C62" s="121" t="s">
        <v>503</v>
      </c>
      <c r="D62" s="121" t="s">
        <v>891</v>
      </c>
      <c r="E62" s="121">
        <v>36</v>
      </c>
      <c r="F62" s="178">
        <v>0</v>
      </c>
      <c r="G62" s="121" t="s">
        <v>907</v>
      </c>
    </row>
    <row r="63" spans="1:7">
      <c r="A63" s="121" t="s">
        <v>1261</v>
      </c>
      <c r="B63" s="121" t="s">
        <v>98</v>
      </c>
      <c r="C63" s="121" t="s">
        <v>97</v>
      </c>
      <c r="D63" s="121" t="s">
        <v>891</v>
      </c>
      <c r="E63" s="121">
        <v>4</v>
      </c>
      <c r="F63" s="178">
        <v>0</v>
      </c>
      <c r="G63" s="121" t="s">
        <v>907</v>
      </c>
    </row>
    <row r="64" spans="1:7">
      <c r="A64" s="121" t="s">
        <v>1261</v>
      </c>
      <c r="B64" s="121" t="s">
        <v>498</v>
      </c>
      <c r="C64" s="121" t="s">
        <v>497</v>
      </c>
      <c r="D64" s="121" t="s">
        <v>1805</v>
      </c>
      <c r="E64" s="121">
        <v>32</v>
      </c>
      <c r="F64" s="178">
        <v>0</v>
      </c>
      <c r="G64" s="121" t="s">
        <v>907</v>
      </c>
    </row>
    <row r="65" spans="1:7">
      <c r="A65" s="121" t="s">
        <v>1261</v>
      </c>
      <c r="B65" s="121" t="s">
        <v>270</v>
      </c>
      <c r="C65" s="121" t="s">
        <v>269</v>
      </c>
      <c r="D65" s="121" t="s">
        <v>891</v>
      </c>
      <c r="E65" s="121">
        <v>4</v>
      </c>
      <c r="F65" s="178">
        <v>0</v>
      </c>
      <c r="G65" s="121" t="s">
        <v>907</v>
      </c>
    </row>
    <row r="66" spans="1:7">
      <c r="A66" s="121" t="s">
        <v>1261</v>
      </c>
      <c r="B66" s="121" t="s">
        <v>510</v>
      </c>
      <c r="C66" s="121" t="s">
        <v>1344</v>
      </c>
      <c r="D66" s="121" t="s">
        <v>891</v>
      </c>
      <c r="E66" s="121">
        <v>8</v>
      </c>
      <c r="F66" s="178">
        <v>0</v>
      </c>
      <c r="G66" s="121" t="s">
        <v>907</v>
      </c>
    </row>
    <row r="67" spans="1:7">
      <c r="A67" s="121" t="s">
        <v>1261</v>
      </c>
      <c r="B67" s="121" t="s">
        <v>273</v>
      </c>
      <c r="C67" s="121" t="s">
        <v>272</v>
      </c>
      <c r="D67" s="121" t="s">
        <v>891</v>
      </c>
      <c r="E67" s="121">
        <v>2</v>
      </c>
      <c r="F67" s="178">
        <v>0</v>
      </c>
      <c r="G67" s="121" t="s">
        <v>907</v>
      </c>
    </row>
    <row r="68" spans="1:7">
      <c r="A68" s="121" t="s">
        <v>1261</v>
      </c>
      <c r="B68" s="121" t="s">
        <v>508</v>
      </c>
      <c r="C68" s="121" t="s">
        <v>507</v>
      </c>
      <c r="D68" s="121" t="s">
        <v>891</v>
      </c>
      <c r="E68" s="121">
        <v>4</v>
      </c>
      <c r="F68" s="178">
        <v>0</v>
      </c>
      <c r="G68" s="121" t="s">
        <v>907</v>
      </c>
    </row>
    <row r="69" spans="1:7">
      <c r="A69" s="121" t="s">
        <v>1261</v>
      </c>
      <c r="B69" s="121" t="s">
        <v>495</v>
      </c>
      <c r="C69" s="121" t="s">
        <v>494</v>
      </c>
      <c r="D69" s="121" t="s">
        <v>1805</v>
      </c>
      <c r="E69" s="121">
        <v>52</v>
      </c>
      <c r="F69" s="178">
        <v>0</v>
      </c>
      <c r="G69" s="121" t="s">
        <v>907</v>
      </c>
    </row>
    <row r="70" spans="1:7">
      <c r="A70" s="121" t="s">
        <v>1261</v>
      </c>
      <c r="B70" s="121" t="s">
        <v>500</v>
      </c>
      <c r="C70" s="121" t="s">
        <v>499</v>
      </c>
      <c r="D70" s="121" t="s">
        <v>891</v>
      </c>
      <c r="E70" s="121">
        <v>6</v>
      </c>
      <c r="F70" s="178">
        <v>0</v>
      </c>
      <c r="G70" s="121" t="s">
        <v>907</v>
      </c>
    </row>
    <row r="71" spans="1:7">
      <c r="A71" s="121" t="s">
        <v>1261</v>
      </c>
      <c r="B71" s="121" t="s">
        <v>512</v>
      </c>
      <c r="C71" s="121" t="s">
        <v>511</v>
      </c>
      <c r="D71" s="121" t="s">
        <v>891</v>
      </c>
      <c r="E71" s="121">
        <v>13</v>
      </c>
      <c r="F71" s="178">
        <v>0</v>
      </c>
      <c r="G71" s="121" t="s">
        <v>907</v>
      </c>
    </row>
    <row r="72" spans="1:7">
      <c r="A72" s="121" t="s">
        <v>1261</v>
      </c>
      <c r="B72" s="121" t="s">
        <v>298</v>
      </c>
      <c r="C72" s="121" t="s">
        <v>71</v>
      </c>
      <c r="D72" s="121" t="s">
        <v>891</v>
      </c>
      <c r="E72" s="121">
        <v>17</v>
      </c>
      <c r="F72" s="178">
        <v>0</v>
      </c>
      <c r="G72" s="121" t="s">
        <v>907</v>
      </c>
    </row>
    <row r="73" spans="1:7">
      <c r="A73" s="121" t="s">
        <v>1261</v>
      </c>
      <c r="B73" s="121" t="s">
        <v>299</v>
      </c>
      <c r="C73" s="121" t="s">
        <v>379</v>
      </c>
      <c r="D73" s="121" t="s">
        <v>891</v>
      </c>
      <c r="E73" s="121">
        <v>328</v>
      </c>
      <c r="F73" s="178">
        <v>0</v>
      </c>
      <c r="G73" s="121" t="s">
        <v>907</v>
      </c>
    </row>
    <row r="74" spans="1:7">
      <c r="A74" s="121" t="s">
        <v>1261</v>
      </c>
      <c r="B74" s="121" t="s">
        <v>1876</v>
      </c>
      <c r="C74" s="121" t="s">
        <v>223</v>
      </c>
      <c r="D74" s="121" t="s">
        <v>891</v>
      </c>
      <c r="E74" s="121">
        <v>45210</v>
      </c>
      <c r="F74" s="178">
        <v>0</v>
      </c>
      <c r="G74" s="121" t="s">
        <v>907</v>
      </c>
    </row>
    <row r="75" spans="1:7">
      <c r="A75" s="121" t="s">
        <v>1261</v>
      </c>
      <c r="B75" s="121" t="s">
        <v>68</v>
      </c>
      <c r="C75" s="121" t="s">
        <v>67</v>
      </c>
      <c r="D75" s="121" t="s">
        <v>891</v>
      </c>
      <c r="E75" s="121">
        <v>17</v>
      </c>
      <c r="F75" s="178">
        <v>0</v>
      </c>
      <c r="G75" s="121" t="s">
        <v>907</v>
      </c>
    </row>
    <row r="76" spans="1:7">
      <c r="A76" s="121" t="s">
        <v>1261</v>
      </c>
      <c r="B76" s="121" t="s">
        <v>514</v>
      </c>
      <c r="C76" s="121" t="s">
        <v>513</v>
      </c>
      <c r="D76" s="121" t="s">
        <v>891</v>
      </c>
      <c r="E76" s="121">
        <v>13</v>
      </c>
      <c r="F76" s="178">
        <v>0</v>
      </c>
      <c r="G76" s="121" t="s">
        <v>907</v>
      </c>
    </row>
    <row r="77" spans="1:7">
      <c r="A77" s="121" t="s">
        <v>1261</v>
      </c>
      <c r="B77" s="121" t="s">
        <v>1888</v>
      </c>
      <c r="C77" s="121" t="s">
        <v>222</v>
      </c>
      <c r="D77" s="121" t="s">
        <v>1805</v>
      </c>
      <c r="E77" s="121">
        <v>1530</v>
      </c>
      <c r="F77" s="178">
        <v>0</v>
      </c>
      <c r="G77" s="121" t="s">
        <v>907</v>
      </c>
    </row>
    <row r="78" spans="1:7">
      <c r="A78" s="121" t="s">
        <v>1261</v>
      </c>
      <c r="B78" s="121" t="s">
        <v>478</v>
      </c>
      <c r="C78" s="121" t="s">
        <v>375</v>
      </c>
      <c r="D78" s="121" t="s">
        <v>1805</v>
      </c>
      <c r="E78" s="121">
        <v>17510</v>
      </c>
      <c r="F78" s="178">
        <v>0</v>
      </c>
      <c r="G78" s="121" t="s">
        <v>907</v>
      </c>
    </row>
    <row r="79" spans="1:7">
      <c r="A79" s="121" t="s">
        <v>1261</v>
      </c>
      <c r="B79" s="121" t="s">
        <v>233</v>
      </c>
      <c r="C79" s="121" t="s">
        <v>232</v>
      </c>
      <c r="D79" s="121" t="s">
        <v>891</v>
      </c>
      <c r="E79" s="121">
        <v>6</v>
      </c>
      <c r="F79" s="178">
        <v>0</v>
      </c>
      <c r="G79" s="121" t="s">
        <v>907</v>
      </c>
    </row>
    <row r="80" spans="1:7">
      <c r="A80" s="121" t="s">
        <v>1261</v>
      </c>
      <c r="B80" s="121" t="s">
        <v>237</v>
      </c>
      <c r="C80" s="121" t="s">
        <v>236</v>
      </c>
      <c r="D80" s="121" t="s">
        <v>891</v>
      </c>
      <c r="E80" s="121">
        <v>6</v>
      </c>
      <c r="F80" s="178">
        <v>0</v>
      </c>
      <c r="G80" s="121" t="s">
        <v>907</v>
      </c>
    </row>
    <row r="81" spans="1:7">
      <c r="A81" s="121" t="s">
        <v>1261</v>
      </c>
      <c r="B81" s="121" t="s">
        <v>506</v>
      </c>
      <c r="C81" s="121" t="s">
        <v>505</v>
      </c>
      <c r="D81" s="121" t="s">
        <v>891</v>
      </c>
      <c r="E81" s="121">
        <v>16</v>
      </c>
      <c r="F81" s="178">
        <v>0</v>
      </c>
      <c r="G81" s="121" t="s">
        <v>907</v>
      </c>
    </row>
    <row r="82" spans="1:7">
      <c r="A82" s="121" t="s">
        <v>1261</v>
      </c>
      <c r="B82" s="121" t="s">
        <v>1260</v>
      </c>
      <c r="C82" s="121" t="s">
        <v>1259</v>
      </c>
      <c r="D82" s="121" t="s">
        <v>891</v>
      </c>
      <c r="E82" s="121">
        <v>38</v>
      </c>
      <c r="F82" s="178">
        <v>0</v>
      </c>
      <c r="G82" s="121" t="s">
        <v>907</v>
      </c>
    </row>
    <row r="83" spans="1:7">
      <c r="A83" s="121" t="s">
        <v>1261</v>
      </c>
      <c r="B83" s="121" t="s">
        <v>371</v>
      </c>
      <c r="C83" s="121" t="s">
        <v>370</v>
      </c>
      <c r="D83" s="121" t="s">
        <v>891</v>
      </c>
      <c r="E83" s="121">
        <v>648</v>
      </c>
      <c r="F83" s="178">
        <v>0</v>
      </c>
      <c r="G83" s="121" t="s">
        <v>907</v>
      </c>
    </row>
    <row r="84" spans="1:7">
      <c r="A84" s="121" t="s">
        <v>252</v>
      </c>
      <c r="B84" s="121" t="s">
        <v>256</v>
      </c>
      <c r="C84" s="121" t="s">
        <v>255</v>
      </c>
      <c r="D84" s="121" t="s">
        <v>891</v>
      </c>
      <c r="E84" s="121">
        <v>6</v>
      </c>
      <c r="F84" s="178">
        <v>0</v>
      </c>
      <c r="G84" s="121" t="s">
        <v>1735</v>
      </c>
    </row>
    <row r="85" spans="1:7">
      <c r="A85" s="121" t="s">
        <v>252</v>
      </c>
      <c r="B85" s="121" t="s">
        <v>251</v>
      </c>
      <c r="C85" s="121" t="s">
        <v>250</v>
      </c>
      <c r="D85" s="121" t="s">
        <v>891</v>
      </c>
      <c r="E85" s="121">
        <v>1</v>
      </c>
      <c r="F85" s="178">
        <v>0</v>
      </c>
      <c r="G85" s="121" t="s">
        <v>1735</v>
      </c>
    </row>
    <row r="86" spans="1:7">
      <c r="A86" s="121" t="s">
        <v>343</v>
      </c>
      <c r="B86" s="121" t="s">
        <v>342</v>
      </c>
      <c r="C86" s="121" t="s">
        <v>1462</v>
      </c>
      <c r="D86" s="121" t="s">
        <v>1359</v>
      </c>
      <c r="E86" s="121">
        <v>0.70199999999999996</v>
      </c>
      <c r="F86" s="178">
        <v>0</v>
      </c>
      <c r="G86" s="121" t="s">
        <v>1735</v>
      </c>
    </row>
    <row r="87" spans="1:7">
      <c r="A87" s="121" t="s">
        <v>343</v>
      </c>
      <c r="B87" s="121" t="s">
        <v>1263</v>
      </c>
      <c r="C87" s="121" t="s">
        <v>1697</v>
      </c>
      <c r="D87" s="121" t="s">
        <v>1359</v>
      </c>
      <c r="E87" s="121">
        <v>2.5099999999999998</v>
      </c>
      <c r="F87" s="178">
        <v>0</v>
      </c>
      <c r="G87" s="121" t="s">
        <v>1735</v>
      </c>
    </row>
    <row r="88" spans="1:7">
      <c r="A88" s="121" t="s">
        <v>343</v>
      </c>
      <c r="B88" s="121" t="s">
        <v>1267</v>
      </c>
      <c r="C88" s="121" t="s">
        <v>1698</v>
      </c>
      <c r="D88" s="121" t="s">
        <v>1359</v>
      </c>
      <c r="E88" s="121">
        <v>4.665</v>
      </c>
      <c r="F88" s="178">
        <v>0</v>
      </c>
      <c r="G88" s="121" t="s">
        <v>1735</v>
      </c>
    </row>
    <row r="89" spans="1:7">
      <c r="A89" s="121" t="s">
        <v>343</v>
      </c>
      <c r="B89" s="121" t="s">
        <v>1271</v>
      </c>
      <c r="C89" s="121" t="s">
        <v>1270</v>
      </c>
      <c r="D89" s="121" t="s">
        <v>1359</v>
      </c>
      <c r="E89" s="121">
        <v>0.1</v>
      </c>
      <c r="F89" s="178">
        <v>0</v>
      </c>
      <c r="G89" s="121" t="s">
        <v>1735</v>
      </c>
    </row>
    <row r="90" spans="1:7">
      <c r="A90" s="121" t="s">
        <v>343</v>
      </c>
      <c r="B90" s="121" t="s">
        <v>263</v>
      </c>
      <c r="C90" s="121" t="s">
        <v>1689</v>
      </c>
      <c r="D90" s="121" t="s">
        <v>1359</v>
      </c>
      <c r="E90" s="121">
        <v>0.02</v>
      </c>
      <c r="F90" s="178">
        <v>0</v>
      </c>
      <c r="G90" s="121" t="s">
        <v>1735</v>
      </c>
    </row>
    <row r="91" spans="1:7">
      <c r="A91" s="121" t="s">
        <v>343</v>
      </c>
      <c r="B91" s="121" t="s">
        <v>1275</v>
      </c>
      <c r="C91" s="121" t="s">
        <v>1680</v>
      </c>
      <c r="D91" s="121" t="s">
        <v>1359</v>
      </c>
      <c r="E91" s="121">
        <v>0.48</v>
      </c>
      <c r="F91" s="178">
        <v>0</v>
      </c>
      <c r="G91" s="121" t="s">
        <v>1735</v>
      </c>
    </row>
    <row r="92" spans="1:7" hidden="1">
      <c r="A92" s="121" t="s">
        <v>1181</v>
      </c>
      <c r="B92" s="121" t="s">
        <v>1180</v>
      </c>
      <c r="C92" s="121" t="s">
        <v>1179</v>
      </c>
      <c r="D92" s="121" t="s">
        <v>891</v>
      </c>
      <c r="E92" s="121">
        <v>2</v>
      </c>
      <c r="F92" s="178">
        <v>270621</v>
      </c>
      <c r="G92" s="121" t="s">
        <v>1181</v>
      </c>
    </row>
    <row r="93" spans="1:7" hidden="1">
      <c r="A93" s="121" t="s">
        <v>1224</v>
      </c>
      <c r="B93" s="121" t="s">
        <v>390</v>
      </c>
      <c r="C93" s="121" t="s">
        <v>1281</v>
      </c>
      <c r="D93" s="121" t="s">
        <v>912</v>
      </c>
      <c r="E93" s="121">
        <v>31</v>
      </c>
      <c r="F93" s="178">
        <v>60</v>
      </c>
      <c r="G93" s="121" t="s">
        <v>1735</v>
      </c>
    </row>
    <row r="94" spans="1:7">
      <c r="A94" s="121" t="s">
        <v>1224</v>
      </c>
      <c r="B94" s="121" t="s">
        <v>259</v>
      </c>
      <c r="C94" s="121" t="s">
        <v>258</v>
      </c>
      <c r="D94" s="121" t="s">
        <v>891</v>
      </c>
      <c r="E94" s="121">
        <v>1</v>
      </c>
      <c r="F94" s="178">
        <v>0</v>
      </c>
      <c r="G94" s="121" t="s">
        <v>1735</v>
      </c>
    </row>
    <row r="95" spans="1:7">
      <c r="A95" s="121" t="s">
        <v>1224</v>
      </c>
      <c r="B95" s="121" t="s">
        <v>1229</v>
      </c>
      <c r="C95" s="121" t="s">
        <v>1228</v>
      </c>
      <c r="D95" s="121" t="s">
        <v>891</v>
      </c>
      <c r="E95" s="121">
        <v>66</v>
      </c>
      <c r="F95" s="178">
        <v>0</v>
      </c>
      <c r="G95" s="121" t="s">
        <v>1735</v>
      </c>
    </row>
    <row r="96" spans="1:7">
      <c r="A96" s="121" t="s">
        <v>1224</v>
      </c>
      <c r="B96" s="121" t="s">
        <v>1223</v>
      </c>
      <c r="C96" s="121" t="s">
        <v>1493</v>
      </c>
      <c r="D96" s="121" t="s">
        <v>891</v>
      </c>
      <c r="E96" s="121">
        <v>153</v>
      </c>
      <c r="F96" s="178">
        <v>0</v>
      </c>
      <c r="G96" s="121" t="s">
        <v>1735</v>
      </c>
    </row>
    <row r="97" spans="1:7">
      <c r="A97" s="121" t="s">
        <v>1224</v>
      </c>
      <c r="B97" s="121" t="s">
        <v>1280</v>
      </c>
      <c r="C97" s="121" t="s">
        <v>1279</v>
      </c>
      <c r="D97" s="121" t="s">
        <v>891</v>
      </c>
      <c r="E97" s="121">
        <v>1345</v>
      </c>
      <c r="F97" s="178">
        <v>0</v>
      </c>
      <c r="G97" s="121" t="s">
        <v>1735</v>
      </c>
    </row>
    <row r="98" spans="1:7">
      <c r="A98" s="121" t="s">
        <v>61</v>
      </c>
      <c r="B98" s="121" t="s">
        <v>91</v>
      </c>
      <c r="C98" s="121" t="s">
        <v>90</v>
      </c>
      <c r="D98" s="121" t="s">
        <v>891</v>
      </c>
      <c r="E98" s="121">
        <v>4</v>
      </c>
      <c r="F98" s="178">
        <v>0</v>
      </c>
      <c r="G98" s="121" t="s">
        <v>1735</v>
      </c>
    </row>
    <row r="99" spans="1:7" hidden="1">
      <c r="A99" s="121" t="s">
        <v>61</v>
      </c>
      <c r="B99" s="121" t="s">
        <v>60</v>
      </c>
      <c r="C99" s="121" t="s">
        <v>59</v>
      </c>
      <c r="D99" s="121" t="s">
        <v>891</v>
      </c>
      <c r="E99" s="121">
        <v>17</v>
      </c>
      <c r="F99" s="178">
        <v>29</v>
      </c>
      <c r="G99" s="121" t="s">
        <v>1735</v>
      </c>
    </row>
    <row r="100" spans="1:7">
      <c r="A100" s="121" t="s">
        <v>61</v>
      </c>
      <c r="B100" s="121" t="s">
        <v>96</v>
      </c>
      <c r="C100" s="121" t="s">
        <v>95</v>
      </c>
      <c r="D100" s="121" t="s">
        <v>891</v>
      </c>
      <c r="E100" s="121">
        <v>3</v>
      </c>
      <c r="F100" s="178">
        <v>0</v>
      </c>
      <c r="G100" s="121" t="s">
        <v>1735</v>
      </c>
    </row>
    <row r="101" spans="1:7" hidden="1">
      <c r="A101" s="121" t="s">
        <v>383</v>
      </c>
      <c r="B101" s="121" t="s">
        <v>390</v>
      </c>
      <c r="C101" s="121" t="s">
        <v>389</v>
      </c>
      <c r="D101" s="121" t="s">
        <v>912</v>
      </c>
      <c r="E101" s="121">
        <v>24</v>
      </c>
      <c r="F101" s="178">
        <v>60</v>
      </c>
      <c r="G101" s="121" t="s">
        <v>1735</v>
      </c>
    </row>
    <row r="102" spans="1:7">
      <c r="A102" s="121" t="s">
        <v>383</v>
      </c>
      <c r="B102" s="121" t="s">
        <v>387</v>
      </c>
      <c r="C102" s="121" t="s">
        <v>386</v>
      </c>
      <c r="D102" s="121" t="s">
        <v>912</v>
      </c>
      <c r="E102" s="121">
        <v>24</v>
      </c>
      <c r="F102" s="178">
        <v>0</v>
      </c>
      <c r="G102" s="121" t="s">
        <v>1735</v>
      </c>
    </row>
    <row r="103" spans="1:7">
      <c r="A103" s="121" t="s">
        <v>383</v>
      </c>
      <c r="B103" s="121" t="s">
        <v>382</v>
      </c>
      <c r="C103" s="121" t="s">
        <v>381</v>
      </c>
      <c r="D103" s="121" t="s">
        <v>912</v>
      </c>
      <c r="E103" s="121">
        <v>24</v>
      </c>
      <c r="F103" s="178">
        <v>0</v>
      </c>
      <c r="G103" s="121" t="s">
        <v>1735</v>
      </c>
    </row>
    <row r="104" spans="1:7" hidden="1">
      <c r="A104" s="121" t="s">
        <v>1321</v>
      </c>
      <c r="B104" s="121" t="s">
        <v>1320</v>
      </c>
      <c r="C104" s="121" t="s">
        <v>1319</v>
      </c>
      <c r="D104" s="121" t="s">
        <v>891</v>
      </c>
      <c r="E104" s="121">
        <v>17</v>
      </c>
      <c r="F104" s="178">
        <v>576</v>
      </c>
      <c r="G104" s="121" t="s">
        <v>1744</v>
      </c>
    </row>
    <row r="105" spans="1:7">
      <c r="A105" s="121" t="s">
        <v>1284</v>
      </c>
      <c r="B105" s="121" t="s">
        <v>1283</v>
      </c>
      <c r="C105" s="121" t="s">
        <v>1681</v>
      </c>
      <c r="D105" s="121" t="s">
        <v>891</v>
      </c>
      <c r="E105" s="121">
        <v>48</v>
      </c>
      <c r="F105" s="178">
        <v>0</v>
      </c>
      <c r="G105" s="121" t="s">
        <v>1735</v>
      </c>
    </row>
    <row r="106" spans="1:7">
      <c r="A106" s="121" t="s">
        <v>17</v>
      </c>
      <c r="B106" s="121" t="s">
        <v>20</v>
      </c>
      <c r="C106" s="121" t="s">
        <v>19</v>
      </c>
      <c r="D106" s="121" t="s">
        <v>891</v>
      </c>
      <c r="E106" s="121">
        <v>1</v>
      </c>
      <c r="F106" s="178">
        <v>0</v>
      </c>
      <c r="G106" s="121" t="s">
        <v>1744</v>
      </c>
    </row>
    <row r="107" spans="1:7">
      <c r="A107" s="121" t="s">
        <v>17</v>
      </c>
      <c r="B107" s="121" t="s">
        <v>16</v>
      </c>
      <c r="C107" s="121" t="s">
        <v>15</v>
      </c>
      <c r="D107" s="121" t="s">
        <v>891</v>
      </c>
      <c r="E107" s="121">
        <v>1</v>
      </c>
      <c r="F107" s="178">
        <v>0</v>
      </c>
      <c r="G107" s="121" t="s">
        <v>1744</v>
      </c>
    </row>
    <row r="108" spans="1:7">
      <c r="A108" s="121" t="s">
        <v>394</v>
      </c>
      <c r="B108" s="121" t="s">
        <v>393</v>
      </c>
      <c r="C108" s="121" t="s">
        <v>392</v>
      </c>
      <c r="D108" s="121" t="s">
        <v>891</v>
      </c>
      <c r="E108" s="121">
        <v>24</v>
      </c>
      <c r="F108" s="178">
        <v>0</v>
      </c>
      <c r="G108" s="121" t="s">
        <v>1735</v>
      </c>
    </row>
    <row r="109" spans="1:7">
      <c r="A109" s="121" t="s">
        <v>1808</v>
      </c>
      <c r="B109" s="121" t="s">
        <v>304</v>
      </c>
      <c r="C109" s="121" t="s">
        <v>303</v>
      </c>
      <c r="D109" s="121" t="s">
        <v>1359</v>
      </c>
      <c r="E109" s="121">
        <v>42.54</v>
      </c>
      <c r="F109" s="178">
        <v>0</v>
      </c>
      <c r="G109" s="121" t="s">
        <v>1808</v>
      </c>
    </row>
    <row r="110" spans="1:7" hidden="1">
      <c r="A110" s="121" t="s">
        <v>1808</v>
      </c>
      <c r="B110" s="121" t="s">
        <v>65</v>
      </c>
      <c r="C110" s="121" t="s">
        <v>64</v>
      </c>
      <c r="D110" s="121" t="s">
        <v>1359</v>
      </c>
      <c r="E110" s="121">
        <v>8.5000000000000006E-2</v>
      </c>
      <c r="F110" s="178">
        <v>44508</v>
      </c>
      <c r="G110" s="121" t="s">
        <v>1808</v>
      </c>
    </row>
    <row r="111" spans="1:7">
      <c r="A111" s="121" t="s">
        <v>241</v>
      </c>
      <c r="B111" s="121" t="s">
        <v>240</v>
      </c>
      <c r="C111" s="121" t="s">
        <v>239</v>
      </c>
      <c r="D111" s="121" t="s">
        <v>891</v>
      </c>
      <c r="E111" s="121">
        <v>1</v>
      </c>
      <c r="F111" s="178">
        <v>0</v>
      </c>
      <c r="G111" s="121" t="s">
        <v>1704</v>
      </c>
    </row>
    <row r="112" spans="1:7">
      <c r="A112" s="121" t="s">
        <v>1122</v>
      </c>
      <c r="B112" s="121" t="s">
        <v>1232</v>
      </c>
      <c r="C112" s="121" t="s">
        <v>1231</v>
      </c>
      <c r="D112" s="121" t="s">
        <v>891</v>
      </c>
      <c r="E112" s="121">
        <v>66</v>
      </c>
      <c r="F112" s="178">
        <v>0</v>
      </c>
      <c r="G112" s="121" t="s">
        <v>1744</v>
      </c>
    </row>
    <row r="113" spans="1:7" hidden="1">
      <c r="A113" s="121" t="s">
        <v>1325</v>
      </c>
      <c r="B113" s="121" t="s">
        <v>1324</v>
      </c>
      <c r="C113" s="121" t="s">
        <v>1323</v>
      </c>
      <c r="D113" s="121" t="s">
        <v>891</v>
      </c>
      <c r="E113" s="121">
        <v>17</v>
      </c>
      <c r="F113" s="178">
        <v>723</v>
      </c>
      <c r="G113" s="121" t="s">
        <v>2142</v>
      </c>
    </row>
    <row r="114" spans="1:7" hidden="1">
      <c r="A114" s="121" t="s">
        <v>34</v>
      </c>
      <c r="B114" s="121" t="s">
        <v>33</v>
      </c>
      <c r="C114" s="121" t="s">
        <v>32</v>
      </c>
      <c r="D114" s="121" t="s">
        <v>891</v>
      </c>
      <c r="E114" s="121">
        <v>6</v>
      </c>
      <c r="F114" s="178">
        <v>7382</v>
      </c>
      <c r="G114" s="121" t="s">
        <v>1744</v>
      </c>
    </row>
    <row r="115" spans="1:7" hidden="1">
      <c r="A115" s="121" t="s">
        <v>583</v>
      </c>
      <c r="B115" s="121" t="s">
        <v>434</v>
      </c>
      <c r="C115" s="121" t="s">
        <v>1173</v>
      </c>
      <c r="D115" s="121" t="s">
        <v>891</v>
      </c>
      <c r="E115" s="121">
        <v>27</v>
      </c>
      <c r="F115" s="178">
        <v>10662</v>
      </c>
      <c r="G115" s="121" t="s">
        <v>583</v>
      </c>
    </row>
    <row r="116" spans="1:7">
      <c r="A116" s="121" t="s">
        <v>583</v>
      </c>
      <c r="B116" s="121" t="s">
        <v>81</v>
      </c>
      <c r="C116" s="121" t="s">
        <v>80</v>
      </c>
      <c r="D116" s="121" t="s">
        <v>891</v>
      </c>
      <c r="E116" s="121">
        <v>36</v>
      </c>
      <c r="F116" s="178">
        <v>0</v>
      </c>
      <c r="G116" s="121" t="s">
        <v>583</v>
      </c>
    </row>
    <row r="117" spans="1:7">
      <c r="A117" s="121" t="s">
        <v>583</v>
      </c>
      <c r="B117" s="121" t="s">
        <v>440</v>
      </c>
      <c r="C117" s="121" t="s">
        <v>454</v>
      </c>
      <c r="D117" s="121" t="s">
        <v>891</v>
      </c>
      <c r="E117" s="121">
        <v>15</v>
      </c>
      <c r="F117" s="178">
        <v>0</v>
      </c>
      <c r="G117" s="121" t="s">
        <v>583</v>
      </c>
    </row>
    <row r="118" spans="1:7" hidden="1">
      <c r="A118" s="121" t="s">
        <v>583</v>
      </c>
      <c r="B118" s="121" t="s">
        <v>426</v>
      </c>
      <c r="C118" s="121" t="s">
        <v>425</v>
      </c>
      <c r="D118" s="121" t="s">
        <v>891</v>
      </c>
      <c r="E118" s="121">
        <v>17</v>
      </c>
      <c r="F118" s="178">
        <v>46678</v>
      </c>
      <c r="G118" s="121" t="s">
        <v>583</v>
      </c>
    </row>
    <row r="119" spans="1:7">
      <c r="A119" s="121" t="s">
        <v>583</v>
      </c>
      <c r="B119" s="121" t="s">
        <v>438</v>
      </c>
      <c r="C119" s="121" t="s">
        <v>437</v>
      </c>
      <c r="D119" s="121" t="s">
        <v>891</v>
      </c>
      <c r="E119" s="121">
        <v>1</v>
      </c>
      <c r="F119" s="178">
        <v>0</v>
      </c>
      <c r="G119" s="121" t="s">
        <v>583</v>
      </c>
    </row>
    <row r="120" spans="1:7" hidden="1">
      <c r="A120" s="121" t="s">
        <v>583</v>
      </c>
      <c r="B120" s="121" t="s">
        <v>451</v>
      </c>
      <c r="C120" s="121" t="s">
        <v>450</v>
      </c>
      <c r="D120" s="121" t="s">
        <v>891</v>
      </c>
      <c r="E120" s="121">
        <v>4</v>
      </c>
      <c r="F120" s="178">
        <v>103153</v>
      </c>
      <c r="G120" s="121" t="s">
        <v>583</v>
      </c>
    </row>
    <row r="121" spans="1:7">
      <c r="A121" s="121" t="s">
        <v>583</v>
      </c>
      <c r="B121" s="121" t="s">
        <v>431</v>
      </c>
      <c r="C121" s="121" t="s">
        <v>430</v>
      </c>
      <c r="D121" s="121" t="s">
        <v>891</v>
      </c>
      <c r="E121" s="121">
        <v>17</v>
      </c>
      <c r="F121" s="178">
        <v>0</v>
      </c>
      <c r="G121" s="121" t="s">
        <v>583</v>
      </c>
    </row>
    <row r="122" spans="1:7" hidden="1">
      <c r="A122" s="121" t="s">
        <v>583</v>
      </c>
      <c r="B122" s="121" t="s">
        <v>442</v>
      </c>
      <c r="C122" s="121" t="s">
        <v>441</v>
      </c>
      <c r="D122" s="121" t="s">
        <v>891</v>
      </c>
      <c r="E122" s="121">
        <v>10</v>
      </c>
      <c r="F122" s="178">
        <v>47543</v>
      </c>
      <c r="G122" s="121" t="s">
        <v>583</v>
      </c>
    </row>
    <row r="123" spans="1:7">
      <c r="A123" s="121" t="s">
        <v>583</v>
      </c>
      <c r="B123" s="121" t="s">
        <v>36</v>
      </c>
      <c r="C123" s="121" t="s">
        <v>1166</v>
      </c>
      <c r="D123" s="121" t="s">
        <v>891</v>
      </c>
      <c r="E123" s="121">
        <v>3</v>
      </c>
      <c r="F123" s="178">
        <v>0</v>
      </c>
      <c r="G123" s="121" t="s">
        <v>583</v>
      </c>
    </row>
    <row r="124" spans="1:7" hidden="1">
      <c r="A124" s="121" t="s">
        <v>583</v>
      </c>
      <c r="B124" s="121" t="s">
        <v>1170</v>
      </c>
      <c r="C124" s="121" t="s">
        <v>1166</v>
      </c>
      <c r="D124" s="121" t="s">
        <v>891</v>
      </c>
      <c r="E124" s="121">
        <v>1</v>
      </c>
      <c r="F124" s="178">
        <v>21668</v>
      </c>
      <c r="G124" s="121" t="s">
        <v>583</v>
      </c>
    </row>
    <row r="125" spans="1:7" hidden="1">
      <c r="A125" s="121" t="s">
        <v>583</v>
      </c>
      <c r="B125" s="121" t="s">
        <v>1167</v>
      </c>
      <c r="C125" s="121" t="s">
        <v>1166</v>
      </c>
      <c r="D125" s="121" t="s">
        <v>891</v>
      </c>
      <c r="E125" s="121">
        <v>1</v>
      </c>
      <c r="F125" s="178">
        <v>46678</v>
      </c>
      <c r="G125" s="121" t="s">
        <v>583</v>
      </c>
    </row>
    <row r="126" spans="1:7" hidden="1">
      <c r="A126" s="121" t="s">
        <v>477</v>
      </c>
      <c r="B126" s="121" t="s">
        <v>476</v>
      </c>
      <c r="C126" s="121" t="s">
        <v>475</v>
      </c>
      <c r="D126" s="121" t="s">
        <v>891</v>
      </c>
      <c r="E126" s="121">
        <v>5</v>
      </c>
      <c r="F126" s="178">
        <v>15467</v>
      </c>
      <c r="G126" s="121" t="s">
        <v>1744</v>
      </c>
    </row>
    <row r="127" spans="1:7" hidden="1">
      <c r="A127" s="121" t="s">
        <v>573</v>
      </c>
      <c r="B127" s="121" t="s">
        <v>56</v>
      </c>
      <c r="C127" s="121" t="s">
        <v>1717</v>
      </c>
      <c r="D127" s="121" t="s">
        <v>891</v>
      </c>
      <c r="E127" s="121">
        <v>22</v>
      </c>
      <c r="F127" s="178">
        <v>1806</v>
      </c>
      <c r="G127" s="121" t="s">
        <v>1706</v>
      </c>
    </row>
    <row r="128" spans="1:7" hidden="1">
      <c r="A128" s="121" t="s">
        <v>573</v>
      </c>
      <c r="B128" s="121" t="s">
        <v>424</v>
      </c>
      <c r="C128" s="121" t="s">
        <v>423</v>
      </c>
      <c r="D128" s="121" t="s">
        <v>891</v>
      </c>
      <c r="E128" s="121">
        <v>29</v>
      </c>
      <c r="F128" s="178">
        <v>246</v>
      </c>
      <c r="G128" s="121" t="s">
        <v>1706</v>
      </c>
    </row>
    <row r="129" spans="1:7" hidden="1">
      <c r="A129" s="121" t="s">
        <v>573</v>
      </c>
      <c r="B129" s="121" t="s">
        <v>685</v>
      </c>
      <c r="C129" s="121" t="s">
        <v>418</v>
      </c>
      <c r="D129" s="121" t="s">
        <v>891</v>
      </c>
      <c r="E129" s="121">
        <v>53</v>
      </c>
      <c r="F129" s="178">
        <v>246</v>
      </c>
      <c r="G129" s="121" t="s">
        <v>1706</v>
      </c>
    </row>
    <row r="130" spans="1:7" hidden="1">
      <c r="A130" s="121" t="s">
        <v>573</v>
      </c>
      <c r="B130" s="121" t="s">
        <v>448</v>
      </c>
      <c r="C130" s="121" t="s">
        <v>447</v>
      </c>
      <c r="D130" s="121" t="s">
        <v>891</v>
      </c>
      <c r="E130" s="121">
        <v>12</v>
      </c>
      <c r="F130" s="178">
        <v>10212</v>
      </c>
      <c r="G130" s="121" t="s">
        <v>1706</v>
      </c>
    </row>
    <row r="131" spans="1:7" hidden="1">
      <c r="A131" s="121" t="s">
        <v>573</v>
      </c>
      <c r="B131" s="121" t="s">
        <v>1709</v>
      </c>
      <c r="C131" s="121" t="s">
        <v>1708</v>
      </c>
      <c r="D131" s="121" t="s">
        <v>891</v>
      </c>
      <c r="E131" s="121">
        <v>18</v>
      </c>
      <c r="F131" s="178">
        <v>3831</v>
      </c>
      <c r="G131" s="121" t="s">
        <v>1706</v>
      </c>
    </row>
    <row r="132" spans="1:7" hidden="1">
      <c r="A132" s="121" t="s">
        <v>573</v>
      </c>
      <c r="B132" s="121" t="s">
        <v>446</v>
      </c>
      <c r="C132" s="121" t="s">
        <v>445</v>
      </c>
      <c r="D132" s="121" t="s">
        <v>891</v>
      </c>
      <c r="E132" s="121">
        <v>6</v>
      </c>
      <c r="F132" s="178">
        <v>9238</v>
      </c>
      <c r="G132" s="121" t="s">
        <v>1706</v>
      </c>
    </row>
    <row r="133" spans="1:7" hidden="1">
      <c r="A133" s="121" t="s">
        <v>573</v>
      </c>
      <c r="B133" s="121" t="s">
        <v>337</v>
      </c>
      <c r="C133" s="121" t="s">
        <v>336</v>
      </c>
      <c r="D133" s="121" t="s">
        <v>891</v>
      </c>
      <c r="E133" s="121">
        <v>24</v>
      </c>
      <c r="F133" s="178">
        <v>399</v>
      </c>
      <c r="G133" s="121" t="s">
        <v>1706</v>
      </c>
    </row>
    <row r="134" spans="1:7" hidden="1">
      <c r="A134" s="121" t="s">
        <v>573</v>
      </c>
      <c r="B134" s="121" t="s">
        <v>402</v>
      </c>
      <c r="C134" s="121" t="s">
        <v>401</v>
      </c>
      <c r="D134" s="121" t="s">
        <v>891</v>
      </c>
      <c r="E134" s="121">
        <v>58</v>
      </c>
      <c r="F134" s="178">
        <v>356</v>
      </c>
      <c r="G134" s="121" t="s">
        <v>1706</v>
      </c>
    </row>
    <row r="135" spans="1:7" hidden="1">
      <c r="A135" s="121" t="s">
        <v>573</v>
      </c>
      <c r="B135" s="121" t="s">
        <v>334</v>
      </c>
      <c r="C135" s="121" t="s">
        <v>333</v>
      </c>
      <c r="D135" s="121" t="s">
        <v>891</v>
      </c>
      <c r="E135" s="121">
        <v>6</v>
      </c>
      <c r="F135" s="178">
        <v>763</v>
      </c>
      <c r="G135" s="121" t="s">
        <v>1706</v>
      </c>
    </row>
    <row r="136" spans="1:7" hidden="1">
      <c r="A136" s="121" t="s">
        <v>573</v>
      </c>
      <c r="B136" s="121" t="s">
        <v>400</v>
      </c>
      <c r="C136" s="121" t="s">
        <v>399</v>
      </c>
      <c r="D136" s="121" t="s">
        <v>891</v>
      </c>
      <c r="E136" s="121">
        <v>18</v>
      </c>
      <c r="F136" s="178">
        <v>1433</v>
      </c>
      <c r="G136" s="121" t="s">
        <v>1706</v>
      </c>
    </row>
    <row r="137" spans="1:7" hidden="1">
      <c r="A137" s="121" t="s">
        <v>573</v>
      </c>
      <c r="B137" s="121" t="s">
        <v>346</v>
      </c>
      <c r="C137" s="121" t="s">
        <v>345</v>
      </c>
      <c r="D137" s="121" t="s">
        <v>891</v>
      </c>
      <c r="E137" s="121">
        <v>30</v>
      </c>
      <c r="F137" s="178">
        <v>839</v>
      </c>
      <c r="G137" s="121" t="s">
        <v>1706</v>
      </c>
    </row>
    <row r="138" spans="1:7" hidden="1">
      <c r="A138" s="121" t="s">
        <v>573</v>
      </c>
      <c r="B138" s="121" t="s">
        <v>1707</v>
      </c>
      <c r="C138" s="121" t="s">
        <v>245</v>
      </c>
      <c r="D138" s="121" t="s">
        <v>891</v>
      </c>
      <c r="E138" s="121">
        <v>1</v>
      </c>
      <c r="F138" s="178">
        <v>1060</v>
      </c>
      <c r="G138" s="121" t="s">
        <v>1706</v>
      </c>
    </row>
    <row r="139" spans="1:7" hidden="1">
      <c r="A139" s="121" t="s">
        <v>573</v>
      </c>
      <c r="B139" s="121" t="s">
        <v>687</v>
      </c>
      <c r="C139" s="121" t="s">
        <v>339</v>
      </c>
      <c r="D139" s="121" t="s">
        <v>891</v>
      </c>
      <c r="E139" s="121">
        <v>24</v>
      </c>
      <c r="F139" s="178">
        <v>873</v>
      </c>
      <c r="G139" s="121" t="s">
        <v>1706</v>
      </c>
    </row>
    <row r="140" spans="1:7" hidden="1">
      <c r="A140" s="121" t="s">
        <v>573</v>
      </c>
      <c r="B140" s="121" t="s">
        <v>689</v>
      </c>
      <c r="C140" s="121" t="s">
        <v>404</v>
      </c>
      <c r="D140" s="121" t="s">
        <v>891</v>
      </c>
      <c r="E140" s="121">
        <v>18</v>
      </c>
      <c r="F140" s="178">
        <v>424</v>
      </c>
      <c r="G140" s="121" t="s">
        <v>1706</v>
      </c>
    </row>
    <row r="141" spans="1:7" hidden="1">
      <c r="A141" s="121" t="s">
        <v>573</v>
      </c>
      <c r="B141" s="121" t="s">
        <v>398</v>
      </c>
      <c r="C141" s="121" t="s">
        <v>397</v>
      </c>
      <c r="D141" s="121" t="s">
        <v>916</v>
      </c>
      <c r="E141" s="121">
        <v>18</v>
      </c>
      <c r="F141" s="178">
        <v>24577</v>
      </c>
      <c r="G141" s="121" t="s">
        <v>1706</v>
      </c>
    </row>
    <row r="142" spans="1:7" hidden="1">
      <c r="A142" s="121" t="s">
        <v>573</v>
      </c>
      <c r="B142" s="121" t="s">
        <v>330</v>
      </c>
      <c r="C142" s="121" t="s">
        <v>329</v>
      </c>
      <c r="D142" s="121" t="s">
        <v>916</v>
      </c>
      <c r="E142" s="121">
        <v>6</v>
      </c>
      <c r="F142" s="178">
        <v>65763</v>
      </c>
      <c r="G142" s="121" t="s">
        <v>1706</v>
      </c>
    </row>
    <row r="143" spans="1:7">
      <c r="A143" s="121" t="s">
        <v>94</v>
      </c>
      <c r="B143" s="121" t="s">
        <v>93</v>
      </c>
      <c r="C143" s="121" t="s">
        <v>92</v>
      </c>
      <c r="D143" s="121" t="s">
        <v>891</v>
      </c>
      <c r="E143" s="121">
        <v>4</v>
      </c>
      <c r="F143" s="178">
        <v>0</v>
      </c>
      <c r="G143" s="121" t="s">
        <v>1735</v>
      </c>
    </row>
  </sheetData>
  <autoFilter ref="A4:G143">
    <filterColumn colId="5">
      <filters>
        <filter val="0,00"/>
      </filters>
    </filterColumn>
  </autoFilter>
  <phoneticPr fontId="23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R159"/>
  <sheetViews>
    <sheetView tabSelected="1" zoomScaleNormal="100" workbookViewId="0">
      <selection activeCell="B19" sqref="B19"/>
    </sheetView>
  </sheetViews>
  <sheetFormatPr defaultRowHeight="12"/>
  <cols>
    <col min="1" max="1" width="5.85546875" style="15" customWidth="1"/>
    <col min="2" max="2" width="43.85546875" style="16" customWidth="1"/>
    <col min="3" max="3" width="20.28515625" style="16" customWidth="1"/>
    <col min="4" max="4" width="19.7109375" style="17" customWidth="1"/>
    <col min="5" max="5" width="7.42578125" style="18" customWidth="1"/>
    <col min="6" max="6" width="7.5703125" style="18" customWidth="1"/>
    <col min="7" max="7" width="8.42578125" style="14" customWidth="1"/>
    <col min="8" max="8" width="13.140625" style="14" customWidth="1"/>
    <col min="9" max="9" width="14.85546875" style="13" customWidth="1"/>
    <col min="10" max="10" width="13.140625" style="13" customWidth="1"/>
    <col min="11" max="11" width="15.5703125" style="13" customWidth="1"/>
    <col min="12" max="12" width="9.140625" style="13"/>
    <col min="13" max="13" width="9.85546875" style="13" bestFit="1" customWidth="1"/>
    <col min="14" max="16384" width="9.140625" style="13"/>
  </cols>
  <sheetData>
    <row r="1" spans="1:13" s="5" customFormat="1" ht="18">
      <c r="A1" s="1"/>
      <c r="B1" s="1"/>
      <c r="C1" s="1"/>
      <c r="D1" s="1"/>
      <c r="E1" s="1"/>
      <c r="F1" s="2"/>
      <c r="G1" s="3"/>
      <c r="H1" s="2"/>
      <c r="I1" s="2"/>
      <c r="J1" s="2"/>
      <c r="K1" s="4" t="s">
        <v>868</v>
      </c>
    </row>
    <row r="2" spans="1:13" s="5" customFormat="1" ht="18">
      <c r="A2" s="6"/>
      <c r="B2" s="6"/>
      <c r="C2" s="6"/>
      <c r="D2" s="6"/>
      <c r="E2" s="6"/>
      <c r="F2" s="2"/>
      <c r="G2" s="7"/>
      <c r="H2" s="2"/>
      <c r="I2" s="2"/>
      <c r="J2" s="2"/>
      <c r="K2" s="4" t="s">
        <v>869</v>
      </c>
    </row>
    <row r="3" spans="1:13" s="5" customFormat="1" ht="18">
      <c r="A3" s="6"/>
      <c r="D3" s="6"/>
      <c r="E3" s="8"/>
      <c r="F3" s="2"/>
      <c r="G3" s="2"/>
      <c r="H3" s="2"/>
      <c r="I3" s="2"/>
      <c r="J3" s="2"/>
      <c r="K3" s="9" t="s">
        <v>870</v>
      </c>
    </row>
    <row r="4" spans="1:13" s="5" customFormat="1" ht="18">
      <c r="A4" s="6"/>
      <c r="D4" s="6"/>
      <c r="E4" s="8"/>
      <c r="F4" s="2"/>
      <c r="G4" s="2"/>
      <c r="H4" s="2"/>
      <c r="I4" s="2"/>
      <c r="J4" s="2"/>
      <c r="K4" s="9"/>
    </row>
    <row r="5" spans="1:13" s="5" customFormat="1" ht="18">
      <c r="A5" s="6"/>
      <c r="D5" s="6"/>
      <c r="E5" s="8"/>
      <c r="G5" s="2"/>
      <c r="H5" s="2"/>
      <c r="I5" s="2"/>
      <c r="J5" s="2"/>
      <c r="K5" s="9" t="s">
        <v>871</v>
      </c>
    </row>
    <row r="6" spans="1:13" s="5" customFormat="1" ht="12.75">
      <c r="A6" s="6"/>
      <c r="D6" s="6"/>
      <c r="E6" s="8"/>
      <c r="K6" s="10"/>
    </row>
    <row r="7" spans="1:13" s="5" customFormat="1" ht="12.75" customHeight="1">
      <c r="A7" s="284" t="s">
        <v>792</v>
      </c>
      <c r="B7" s="284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4"/>
    </row>
    <row r="8" spans="1:13" s="5" customFormat="1" ht="22.5" customHeight="1">
      <c r="A8" s="284"/>
      <c r="B8" s="284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4"/>
    </row>
    <row r="9" spans="1:13" s="12" customFormat="1" ht="36">
      <c r="A9" s="50" t="s">
        <v>872</v>
      </c>
      <c r="B9" s="50" t="s">
        <v>873</v>
      </c>
      <c r="C9" s="50" t="s">
        <v>874</v>
      </c>
      <c r="D9" s="50" t="s">
        <v>900</v>
      </c>
      <c r="E9" s="50" t="s">
        <v>876</v>
      </c>
      <c r="F9" s="50" t="s">
        <v>877</v>
      </c>
      <c r="G9" s="11"/>
      <c r="H9" s="50" t="s">
        <v>878</v>
      </c>
      <c r="I9" s="50" t="s">
        <v>879</v>
      </c>
      <c r="J9" s="50" t="s">
        <v>880</v>
      </c>
      <c r="K9" s="50" t="s">
        <v>881</v>
      </c>
      <c r="L9" s="104" t="s">
        <v>882</v>
      </c>
      <c r="M9" s="117" t="s">
        <v>902</v>
      </c>
    </row>
    <row r="10" spans="1:13" s="51" customFormat="1" ht="18" customHeight="1">
      <c r="A10" s="131"/>
      <c r="B10" s="171" t="s">
        <v>1369</v>
      </c>
      <c r="C10" s="133"/>
      <c r="D10" s="134"/>
      <c r="E10" s="134"/>
      <c r="F10" s="134"/>
      <c r="G10" s="135"/>
      <c r="H10" s="136"/>
      <c r="I10" s="136"/>
      <c r="J10" s="136"/>
      <c r="K10" s="136"/>
      <c r="L10" s="137"/>
      <c r="M10" s="129"/>
    </row>
    <row r="11" spans="1:13" s="51" customFormat="1" ht="48">
      <c r="A11" s="131">
        <v>1</v>
      </c>
      <c r="B11" s="132" t="s">
        <v>773</v>
      </c>
      <c r="C11" s="133" t="s">
        <v>632</v>
      </c>
      <c r="D11" s="134" t="s">
        <v>633</v>
      </c>
      <c r="E11" s="134" t="s">
        <v>1359</v>
      </c>
      <c r="F11" s="134">
        <v>7.0000000000000007E-2</v>
      </c>
      <c r="G11" s="135"/>
      <c r="H11" s="136">
        <v>88900</v>
      </c>
      <c r="I11" s="136">
        <v>6223</v>
      </c>
      <c r="J11" s="136">
        <v>97941</v>
      </c>
      <c r="K11" s="136">
        <v>6855.87</v>
      </c>
      <c r="L11" s="137">
        <v>0.18</v>
      </c>
      <c r="M11" s="172">
        <v>42944</v>
      </c>
    </row>
    <row r="12" spans="1:13" s="51" customFormat="1" ht="15.75" customHeight="1">
      <c r="A12" s="131"/>
      <c r="B12" s="171" t="s">
        <v>1380</v>
      </c>
      <c r="C12" s="133"/>
      <c r="D12" s="134"/>
      <c r="E12" s="134"/>
      <c r="F12" s="134"/>
      <c r="G12" s="135"/>
      <c r="H12" s="136"/>
      <c r="I12" s="136"/>
      <c r="J12" s="136"/>
      <c r="K12" s="136"/>
      <c r="L12" s="137"/>
      <c r="M12" s="129"/>
    </row>
    <row r="13" spans="1:13" s="51" customFormat="1">
      <c r="A13" s="131">
        <v>2</v>
      </c>
      <c r="B13" s="132" t="s">
        <v>772</v>
      </c>
      <c r="C13" s="133">
        <v>1786</v>
      </c>
      <c r="D13" s="134" t="s">
        <v>725</v>
      </c>
      <c r="E13" s="134" t="s">
        <v>891</v>
      </c>
      <c r="F13" s="134">
        <v>136</v>
      </c>
      <c r="G13" s="135"/>
      <c r="H13" s="136">
        <v>521.6</v>
      </c>
      <c r="I13" s="136">
        <v>70937.600000000006</v>
      </c>
      <c r="J13" s="136">
        <v>712</v>
      </c>
      <c r="K13" s="136">
        <v>96832</v>
      </c>
      <c r="L13" s="137">
        <v>0.18</v>
      </c>
      <c r="M13" s="172">
        <v>42944</v>
      </c>
    </row>
    <row r="14" spans="1:13" s="51" customFormat="1">
      <c r="A14" s="131">
        <f t="shared" ref="A14:A75" si="0">A13+1</f>
        <v>3</v>
      </c>
      <c r="B14" s="132" t="s">
        <v>771</v>
      </c>
      <c r="C14" s="133">
        <v>1761</v>
      </c>
      <c r="D14" s="134" t="s">
        <v>725</v>
      </c>
      <c r="E14" s="134" t="s">
        <v>891</v>
      </c>
      <c r="F14" s="134">
        <v>84</v>
      </c>
      <c r="G14" s="135"/>
      <c r="H14" s="136">
        <v>200.16</v>
      </c>
      <c r="I14" s="136">
        <v>16813.439999999999</v>
      </c>
      <c r="J14" s="136">
        <v>274</v>
      </c>
      <c r="K14" s="136">
        <v>23016</v>
      </c>
      <c r="L14" s="137">
        <v>0.18</v>
      </c>
      <c r="M14" s="172">
        <v>42944</v>
      </c>
    </row>
    <row r="15" spans="1:13" s="51" customFormat="1">
      <c r="A15" s="131">
        <f t="shared" si="0"/>
        <v>4</v>
      </c>
      <c r="B15" s="132" t="s">
        <v>770</v>
      </c>
      <c r="C15" s="133">
        <v>1745</v>
      </c>
      <c r="D15" s="134" t="s">
        <v>725</v>
      </c>
      <c r="E15" s="134" t="s">
        <v>891</v>
      </c>
      <c r="F15" s="134">
        <v>84</v>
      </c>
      <c r="G15" s="135"/>
      <c r="H15" s="136">
        <v>235.34</v>
      </c>
      <c r="I15" s="136">
        <v>19768.560000000001</v>
      </c>
      <c r="J15" s="136">
        <v>322</v>
      </c>
      <c r="K15" s="136">
        <v>27048</v>
      </c>
      <c r="L15" s="137">
        <v>0.18</v>
      </c>
      <c r="M15" s="172">
        <v>42944</v>
      </c>
    </row>
    <row r="16" spans="1:13" s="51" customFormat="1">
      <c r="A16" s="131">
        <f t="shared" si="0"/>
        <v>5</v>
      </c>
      <c r="B16" s="132" t="s">
        <v>769</v>
      </c>
      <c r="C16" s="133">
        <v>874</v>
      </c>
      <c r="D16" s="134" t="s">
        <v>725</v>
      </c>
      <c r="E16" s="134" t="s">
        <v>891</v>
      </c>
      <c r="F16" s="134">
        <v>84</v>
      </c>
      <c r="G16" s="135"/>
      <c r="H16" s="136">
        <v>89.21</v>
      </c>
      <c r="I16" s="136">
        <v>7493.64</v>
      </c>
      <c r="J16" s="136">
        <v>122</v>
      </c>
      <c r="K16" s="136">
        <v>10248</v>
      </c>
      <c r="L16" s="137">
        <v>0.18</v>
      </c>
      <c r="M16" s="172">
        <v>42944</v>
      </c>
    </row>
    <row r="17" spans="1:13" s="51" customFormat="1" ht="24">
      <c r="A17" s="131">
        <f t="shared" si="0"/>
        <v>6</v>
      </c>
      <c r="B17" s="132" t="s">
        <v>768</v>
      </c>
      <c r="C17" s="133">
        <v>1332</v>
      </c>
      <c r="D17" s="134" t="s">
        <v>725</v>
      </c>
      <c r="E17" s="134" t="s">
        <v>891</v>
      </c>
      <c r="F17" s="134">
        <v>8</v>
      </c>
      <c r="G17" s="135"/>
      <c r="H17" s="136">
        <v>640.46</v>
      </c>
      <c r="I17" s="136">
        <v>5123.68</v>
      </c>
      <c r="J17" s="136">
        <v>875</v>
      </c>
      <c r="K17" s="136">
        <v>7000</v>
      </c>
      <c r="L17" s="137">
        <v>0.18</v>
      </c>
      <c r="M17" s="172">
        <v>42944</v>
      </c>
    </row>
    <row r="18" spans="1:13" s="51" customFormat="1" ht="24">
      <c r="A18" s="131">
        <f t="shared" si="0"/>
        <v>7</v>
      </c>
      <c r="B18" s="132" t="s">
        <v>767</v>
      </c>
      <c r="C18" s="133">
        <v>5916</v>
      </c>
      <c r="D18" s="134" t="s">
        <v>725</v>
      </c>
      <c r="E18" s="134" t="s">
        <v>891</v>
      </c>
      <c r="F18" s="134">
        <v>4</v>
      </c>
      <c r="G18" s="135"/>
      <c r="H18" s="136">
        <v>478.37</v>
      </c>
      <c r="I18" s="136">
        <v>1913.48</v>
      </c>
      <c r="J18" s="136">
        <v>653</v>
      </c>
      <c r="K18" s="136">
        <v>2612</v>
      </c>
      <c r="L18" s="137">
        <v>0.18</v>
      </c>
      <c r="M18" s="172">
        <v>42944</v>
      </c>
    </row>
    <row r="19" spans="1:13" s="51" customFormat="1" ht="24">
      <c r="A19" s="131">
        <f t="shared" si="0"/>
        <v>8</v>
      </c>
      <c r="B19" s="132" t="s">
        <v>766</v>
      </c>
      <c r="C19" s="133">
        <v>5914</v>
      </c>
      <c r="D19" s="134" t="s">
        <v>725</v>
      </c>
      <c r="E19" s="134" t="s">
        <v>891</v>
      </c>
      <c r="F19" s="134">
        <v>4</v>
      </c>
      <c r="G19" s="135"/>
      <c r="H19" s="136">
        <v>125.77</v>
      </c>
      <c r="I19" s="136">
        <v>503.08</v>
      </c>
      <c r="J19" s="136">
        <v>172</v>
      </c>
      <c r="K19" s="136">
        <v>688</v>
      </c>
      <c r="L19" s="137">
        <v>0.18</v>
      </c>
      <c r="M19" s="172">
        <v>42944</v>
      </c>
    </row>
    <row r="20" spans="1:13" s="51" customFormat="1" ht="24">
      <c r="A20" s="131">
        <f t="shared" si="0"/>
        <v>9</v>
      </c>
      <c r="B20" s="132" t="s">
        <v>765</v>
      </c>
      <c r="C20" s="133">
        <v>5912</v>
      </c>
      <c r="D20" s="134" t="s">
        <v>725</v>
      </c>
      <c r="E20" s="134" t="s">
        <v>891</v>
      </c>
      <c r="F20" s="134">
        <v>4</v>
      </c>
      <c r="G20" s="135"/>
      <c r="H20" s="136">
        <v>397.73</v>
      </c>
      <c r="I20" s="136">
        <v>1590.92</v>
      </c>
      <c r="J20" s="136">
        <v>543</v>
      </c>
      <c r="K20" s="136">
        <v>2172</v>
      </c>
      <c r="L20" s="137">
        <v>0.18</v>
      </c>
      <c r="M20" s="172">
        <v>42944</v>
      </c>
    </row>
    <row r="21" spans="1:13" s="51" customFormat="1">
      <c r="A21" s="131">
        <f t="shared" si="0"/>
        <v>10</v>
      </c>
      <c r="B21" s="132" t="s">
        <v>764</v>
      </c>
      <c r="C21" s="133">
        <v>11870</v>
      </c>
      <c r="D21" s="134" t="s">
        <v>725</v>
      </c>
      <c r="E21" s="134" t="s">
        <v>891</v>
      </c>
      <c r="F21" s="134">
        <v>2</v>
      </c>
      <c r="G21" s="135"/>
      <c r="H21" s="136">
        <v>997.08</v>
      </c>
      <c r="I21" s="136">
        <v>1994.16</v>
      </c>
      <c r="J21" s="136">
        <v>1361</v>
      </c>
      <c r="K21" s="136">
        <v>2722</v>
      </c>
      <c r="L21" s="137">
        <v>0.18</v>
      </c>
      <c r="M21" s="172">
        <v>42944</v>
      </c>
    </row>
    <row r="22" spans="1:13" s="51" customFormat="1">
      <c r="A22" s="131">
        <f t="shared" si="0"/>
        <v>11</v>
      </c>
      <c r="B22" s="132" t="s">
        <v>1145</v>
      </c>
      <c r="C22" s="133" t="s">
        <v>781</v>
      </c>
      <c r="D22" s="134" t="s">
        <v>967</v>
      </c>
      <c r="E22" s="134" t="s">
        <v>891</v>
      </c>
      <c r="F22" s="134">
        <v>2</v>
      </c>
      <c r="G22" s="135"/>
      <c r="H22" s="136">
        <v>1380</v>
      </c>
      <c r="I22" s="136">
        <v>2760</v>
      </c>
      <c r="J22" s="136">
        <v>2128</v>
      </c>
      <c r="K22" s="136">
        <v>4256</v>
      </c>
      <c r="L22" s="137">
        <v>0.18</v>
      </c>
      <c r="M22" s="172">
        <v>42964</v>
      </c>
    </row>
    <row r="23" spans="1:13" s="51" customFormat="1">
      <c r="A23" s="131">
        <f t="shared" si="0"/>
        <v>12</v>
      </c>
      <c r="B23" s="132" t="s">
        <v>763</v>
      </c>
      <c r="C23" s="133" t="s">
        <v>634</v>
      </c>
      <c r="D23" s="134" t="s">
        <v>725</v>
      </c>
      <c r="E23" s="134" t="s">
        <v>891</v>
      </c>
      <c r="F23" s="134">
        <v>24</v>
      </c>
      <c r="G23" s="135"/>
      <c r="H23" s="136">
        <v>20.91</v>
      </c>
      <c r="I23" s="136">
        <v>501.84</v>
      </c>
      <c r="J23" s="136">
        <v>29</v>
      </c>
      <c r="K23" s="136">
        <v>696</v>
      </c>
      <c r="L23" s="137">
        <v>0.18</v>
      </c>
      <c r="M23" s="172">
        <v>42944</v>
      </c>
    </row>
    <row r="24" spans="1:13" s="51" customFormat="1">
      <c r="A24" s="131">
        <f t="shared" si="0"/>
        <v>13</v>
      </c>
      <c r="B24" s="132" t="s">
        <v>762</v>
      </c>
      <c r="C24" s="133" t="s">
        <v>635</v>
      </c>
      <c r="D24" s="134" t="s">
        <v>725</v>
      </c>
      <c r="E24" s="134" t="s">
        <v>891</v>
      </c>
      <c r="F24" s="134">
        <v>24</v>
      </c>
      <c r="G24" s="135"/>
      <c r="H24" s="136">
        <v>4.2300000000000004</v>
      </c>
      <c r="I24" s="136">
        <v>101.52</v>
      </c>
      <c r="J24" s="136">
        <v>6</v>
      </c>
      <c r="K24" s="136">
        <v>144</v>
      </c>
      <c r="L24" s="137">
        <v>0.18</v>
      </c>
      <c r="M24" s="172">
        <v>42944</v>
      </c>
    </row>
    <row r="25" spans="1:13" s="51" customFormat="1" ht="24">
      <c r="A25" s="131">
        <f t="shared" si="0"/>
        <v>14</v>
      </c>
      <c r="B25" s="132" t="s">
        <v>761</v>
      </c>
      <c r="C25" s="133">
        <v>50820</v>
      </c>
      <c r="D25" s="134" t="s">
        <v>725</v>
      </c>
      <c r="E25" s="134" t="s">
        <v>891</v>
      </c>
      <c r="F25" s="134">
        <v>50</v>
      </c>
      <c r="G25" s="135"/>
      <c r="H25" s="136">
        <v>9.02</v>
      </c>
      <c r="I25" s="136">
        <v>451</v>
      </c>
      <c r="J25" s="136">
        <v>13</v>
      </c>
      <c r="K25" s="136">
        <v>650</v>
      </c>
      <c r="L25" s="137">
        <v>0.18</v>
      </c>
      <c r="M25" s="172">
        <v>42944</v>
      </c>
    </row>
    <row r="26" spans="1:13" s="51" customFormat="1">
      <c r="A26" s="131">
        <f t="shared" si="0"/>
        <v>15</v>
      </c>
      <c r="B26" s="132" t="s">
        <v>1800</v>
      </c>
      <c r="C26" s="133" t="s">
        <v>636</v>
      </c>
      <c r="D26" s="134" t="s">
        <v>913</v>
      </c>
      <c r="E26" s="134" t="s">
        <v>637</v>
      </c>
      <c r="F26" s="134">
        <v>10</v>
      </c>
      <c r="G26" s="135"/>
      <c r="H26" s="136">
        <v>92.14</v>
      </c>
      <c r="I26" s="136">
        <v>921.4</v>
      </c>
      <c r="J26" s="136">
        <v>102</v>
      </c>
      <c r="K26" s="136">
        <v>1020</v>
      </c>
      <c r="L26" s="137">
        <v>0.18</v>
      </c>
      <c r="M26" s="172">
        <v>42944</v>
      </c>
    </row>
    <row r="27" spans="1:13" s="51" customFormat="1">
      <c r="A27" s="131">
        <f t="shared" si="0"/>
        <v>16</v>
      </c>
      <c r="B27" s="132" t="s">
        <v>760</v>
      </c>
      <c r="C27" s="133" t="s">
        <v>638</v>
      </c>
      <c r="D27" s="134" t="s">
        <v>913</v>
      </c>
      <c r="E27" s="134" t="s">
        <v>637</v>
      </c>
      <c r="F27" s="134">
        <v>10</v>
      </c>
      <c r="G27" s="135"/>
      <c r="H27" s="136">
        <v>80.2</v>
      </c>
      <c r="I27" s="136">
        <v>802</v>
      </c>
      <c r="J27" s="136">
        <v>88</v>
      </c>
      <c r="K27" s="136">
        <v>880</v>
      </c>
      <c r="L27" s="137">
        <v>0.18</v>
      </c>
      <c r="M27" s="172">
        <v>42944</v>
      </c>
    </row>
    <row r="28" spans="1:13" s="51" customFormat="1">
      <c r="A28" s="131">
        <f t="shared" si="0"/>
        <v>17</v>
      </c>
      <c r="B28" s="132" t="s">
        <v>1797</v>
      </c>
      <c r="C28" s="133">
        <v>54520</v>
      </c>
      <c r="D28" s="134" t="s">
        <v>725</v>
      </c>
      <c r="E28" s="134" t="s">
        <v>637</v>
      </c>
      <c r="F28" s="134">
        <v>1</v>
      </c>
      <c r="G28" s="135"/>
      <c r="H28" s="136">
        <v>604.5</v>
      </c>
      <c r="I28" s="136">
        <v>604.5</v>
      </c>
      <c r="J28" s="136">
        <v>825</v>
      </c>
      <c r="K28" s="136">
        <v>825</v>
      </c>
      <c r="L28" s="137">
        <v>0.18</v>
      </c>
      <c r="M28" s="172">
        <v>42944</v>
      </c>
    </row>
    <row r="29" spans="1:13" s="51" customFormat="1" ht="24">
      <c r="A29" s="131">
        <f t="shared" si="0"/>
        <v>18</v>
      </c>
      <c r="B29" s="132" t="s">
        <v>759</v>
      </c>
      <c r="C29" s="133">
        <v>1780</v>
      </c>
      <c r="D29" s="134" t="s">
        <v>725</v>
      </c>
      <c r="E29" s="134" t="s">
        <v>891</v>
      </c>
      <c r="F29" s="134">
        <v>3</v>
      </c>
      <c r="G29" s="135"/>
      <c r="H29" s="136">
        <v>334.32</v>
      </c>
      <c r="I29" s="136">
        <v>1002.96</v>
      </c>
      <c r="J29" s="136">
        <v>457</v>
      </c>
      <c r="K29" s="136">
        <v>1371</v>
      </c>
      <c r="L29" s="137">
        <v>0.18</v>
      </c>
      <c r="M29" s="172">
        <v>42944</v>
      </c>
    </row>
    <row r="30" spans="1:13" s="51" customFormat="1">
      <c r="A30" s="131">
        <f t="shared" si="0"/>
        <v>19</v>
      </c>
      <c r="B30" s="132" t="s">
        <v>758</v>
      </c>
      <c r="C30" s="133">
        <v>1739</v>
      </c>
      <c r="D30" s="134" t="s">
        <v>725</v>
      </c>
      <c r="E30" s="134" t="s">
        <v>891</v>
      </c>
      <c r="F30" s="134">
        <v>2</v>
      </c>
      <c r="G30" s="135"/>
      <c r="H30" s="136">
        <v>161.09</v>
      </c>
      <c r="I30" s="136">
        <v>322.18</v>
      </c>
      <c r="J30" s="136">
        <v>220</v>
      </c>
      <c r="K30" s="136">
        <v>440</v>
      </c>
      <c r="L30" s="137">
        <v>0.18</v>
      </c>
      <c r="M30" s="172">
        <v>42944</v>
      </c>
    </row>
    <row r="31" spans="1:13" s="51" customFormat="1" ht="24">
      <c r="A31" s="131">
        <f t="shared" si="0"/>
        <v>20</v>
      </c>
      <c r="B31" s="132" t="s">
        <v>757</v>
      </c>
      <c r="C31" s="133">
        <v>823</v>
      </c>
      <c r="D31" s="134" t="s">
        <v>725</v>
      </c>
      <c r="E31" s="134" t="s">
        <v>891</v>
      </c>
      <c r="F31" s="134">
        <v>2</v>
      </c>
      <c r="G31" s="135"/>
      <c r="H31" s="136">
        <v>19.690000000000001</v>
      </c>
      <c r="I31" s="136">
        <v>39.380000000000003</v>
      </c>
      <c r="J31" s="136">
        <v>27</v>
      </c>
      <c r="K31" s="136">
        <v>54</v>
      </c>
      <c r="L31" s="137">
        <v>0.18</v>
      </c>
      <c r="M31" s="172">
        <v>42944</v>
      </c>
    </row>
    <row r="32" spans="1:13" s="51" customFormat="1">
      <c r="A32" s="131">
        <f t="shared" si="0"/>
        <v>21</v>
      </c>
      <c r="B32" s="132" t="s">
        <v>756</v>
      </c>
      <c r="C32" s="133">
        <v>885</v>
      </c>
      <c r="D32" s="134" t="s">
        <v>725</v>
      </c>
      <c r="E32" s="134" t="s">
        <v>891</v>
      </c>
      <c r="F32" s="134">
        <v>2</v>
      </c>
      <c r="G32" s="135"/>
      <c r="H32" s="136">
        <v>33.85</v>
      </c>
      <c r="I32" s="136">
        <v>67.7</v>
      </c>
      <c r="J32" s="136">
        <v>47</v>
      </c>
      <c r="K32" s="136">
        <v>94</v>
      </c>
      <c r="L32" s="137">
        <v>0.18</v>
      </c>
      <c r="M32" s="172">
        <v>42944</v>
      </c>
    </row>
    <row r="33" spans="1:13" s="51" customFormat="1">
      <c r="A33" s="131">
        <f t="shared" si="0"/>
        <v>22</v>
      </c>
      <c r="B33" s="132" t="s">
        <v>755</v>
      </c>
      <c r="C33" s="133">
        <v>869</v>
      </c>
      <c r="D33" s="134" t="s">
        <v>725</v>
      </c>
      <c r="E33" s="134" t="s">
        <v>891</v>
      </c>
      <c r="F33" s="134">
        <v>1</v>
      </c>
      <c r="G33" s="135"/>
      <c r="H33" s="136">
        <v>59.3</v>
      </c>
      <c r="I33" s="136">
        <v>59.3</v>
      </c>
      <c r="J33" s="136">
        <v>81</v>
      </c>
      <c r="K33" s="136">
        <v>81</v>
      </c>
      <c r="L33" s="137">
        <v>0.18</v>
      </c>
      <c r="M33" s="172">
        <v>42944</v>
      </c>
    </row>
    <row r="34" spans="1:13" s="51" customFormat="1" ht="24">
      <c r="A34" s="131">
        <f t="shared" si="0"/>
        <v>23</v>
      </c>
      <c r="B34" s="132" t="s">
        <v>754</v>
      </c>
      <c r="C34" s="133">
        <v>323</v>
      </c>
      <c r="D34" s="134" t="s">
        <v>725</v>
      </c>
      <c r="E34" s="134" t="s">
        <v>891</v>
      </c>
      <c r="F34" s="134">
        <v>12</v>
      </c>
      <c r="G34" s="135"/>
      <c r="H34" s="136">
        <v>124.66</v>
      </c>
      <c r="I34" s="136">
        <v>1495.92</v>
      </c>
      <c r="J34" s="136">
        <v>171</v>
      </c>
      <c r="K34" s="136">
        <v>2052</v>
      </c>
      <c r="L34" s="137">
        <v>0.18</v>
      </c>
      <c r="M34" s="172">
        <v>42944</v>
      </c>
    </row>
    <row r="35" spans="1:13" s="51" customFormat="1">
      <c r="A35" s="131">
        <f t="shared" si="0"/>
        <v>24</v>
      </c>
      <c r="B35" s="132" t="s">
        <v>753</v>
      </c>
      <c r="C35" s="133">
        <v>1737</v>
      </c>
      <c r="D35" s="134" t="s">
        <v>725</v>
      </c>
      <c r="E35" s="134" t="s">
        <v>891</v>
      </c>
      <c r="F35" s="134">
        <v>3</v>
      </c>
      <c r="G35" s="135"/>
      <c r="H35" s="136">
        <v>50.7</v>
      </c>
      <c r="I35" s="136">
        <v>152.1</v>
      </c>
      <c r="J35" s="136">
        <v>70</v>
      </c>
      <c r="K35" s="136">
        <v>210</v>
      </c>
      <c r="L35" s="137">
        <v>0.18</v>
      </c>
      <c r="M35" s="172">
        <v>42944</v>
      </c>
    </row>
    <row r="36" spans="1:13" s="51" customFormat="1">
      <c r="A36" s="131">
        <f t="shared" si="0"/>
        <v>25</v>
      </c>
      <c r="B36" s="132" t="s">
        <v>752</v>
      </c>
      <c r="C36" s="133">
        <v>1753</v>
      </c>
      <c r="D36" s="134" t="s">
        <v>725</v>
      </c>
      <c r="E36" s="134" t="s">
        <v>891</v>
      </c>
      <c r="F36" s="134">
        <v>1</v>
      </c>
      <c r="G36" s="135"/>
      <c r="H36" s="136">
        <v>52.3</v>
      </c>
      <c r="I36" s="136">
        <v>52.3</v>
      </c>
      <c r="J36" s="136">
        <v>72</v>
      </c>
      <c r="K36" s="136">
        <v>72</v>
      </c>
      <c r="L36" s="137">
        <v>0.18</v>
      </c>
      <c r="M36" s="172">
        <v>42944</v>
      </c>
    </row>
    <row r="37" spans="1:13" s="51" customFormat="1">
      <c r="A37" s="131">
        <f t="shared" si="0"/>
        <v>26</v>
      </c>
      <c r="B37" s="132" t="s">
        <v>751</v>
      </c>
      <c r="C37" s="133">
        <v>1721</v>
      </c>
      <c r="D37" s="134" t="s">
        <v>725</v>
      </c>
      <c r="E37" s="134" t="s">
        <v>891</v>
      </c>
      <c r="F37" s="134">
        <v>2</v>
      </c>
      <c r="G37" s="135"/>
      <c r="H37" s="136">
        <v>109.23</v>
      </c>
      <c r="I37" s="136">
        <v>218.46</v>
      </c>
      <c r="J37" s="136">
        <v>150</v>
      </c>
      <c r="K37" s="136">
        <v>300</v>
      </c>
      <c r="L37" s="137">
        <v>0.18</v>
      </c>
      <c r="M37" s="172">
        <v>42944</v>
      </c>
    </row>
    <row r="38" spans="1:13" s="51" customFormat="1">
      <c r="A38" s="131">
        <f t="shared" si="0"/>
        <v>27</v>
      </c>
      <c r="B38" s="132" t="s">
        <v>750</v>
      </c>
      <c r="C38" s="133">
        <v>1705</v>
      </c>
      <c r="D38" s="134" t="s">
        <v>725</v>
      </c>
      <c r="E38" s="134" t="s">
        <v>891</v>
      </c>
      <c r="F38" s="134">
        <v>2</v>
      </c>
      <c r="G38" s="135"/>
      <c r="H38" s="136">
        <v>105.34</v>
      </c>
      <c r="I38" s="136">
        <v>210.68</v>
      </c>
      <c r="J38" s="136">
        <v>144</v>
      </c>
      <c r="K38" s="136">
        <v>288</v>
      </c>
      <c r="L38" s="137">
        <v>0.18</v>
      </c>
      <c r="M38" s="172">
        <v>42944</v>
      </c>
    </row>
    <row r="39" spans="1:13" s="51" customFormat="1">
      <c r="A39" s="131">
        <f t="shared" si="0"/>
        <v>28</v>
      </c>
      <c r="B39" s="132" t="s">
        <v>749</v>
      </c>
      <c r="C39" s="133">
        <v>867</v>
      </c>
      <c r="D39" s="134" t="s">
        <v>725</v>
      </c>
      <c r="E39" s="134" t="s">
        <v>891</v>
      </c>
      <c r="F39" s="134">
        <v>3</v>
      </c>
      <c r="G39" s="135"/>
      <c r="H39" s="136">
        <v>43.73</v>
      </c>
      <c r="I39" s="136">
        <v>131.19</v>
      </c>
      <c r="J39" s="136">
        <v>60</v>
      </c>
      <c r="K39" s="136">
        <v>180</v>
      </c>
      <c r="L39" s="137">
        <v>0.18</v>
      </c>
      <c r="M39" s="172">
        <v>42944</v>
      </c>
    </row>
    <row r="40" spans="1:13" s="51" customFormat="1" ht="24">
      <c r="A40" s="131">
        <f t="shared" si="0"/>
        <v>29</v>
      </c>
      <c r="B40" s="132" t="s">
        <v>748</v>
      </c>
      <c r="C40" s="133">
        <v>302</v>
      </c>
      <c r="D40" s="134" t="s">
        <v>725</v>
      </c>
      <c r="E40" s="134" t="s">
        <v>891</v>
      </c>
      <c r="F40" s="134">
        <v>70</v>
      </c>
      <c r="G40" s="135"/>
      <c r="H40" s="136">
        <v>114.4</v>
      </c>
      <c r="I40" s="136">
        <v>8008</v>
      </c>
      <c r="J40" s="136">
        <v>157</v>
      </c>
      <c r="K40" s="136">
        <v>10990</v>
      </c>
      <c r="L40" s="137">
        <v>0.18</v>
      </c>
      <c r="M40" s="172">
        <v>42944</v>
      </c>
    </row>
    <row r="41" spans="1:13" s="51" customFormat="1" ht="18.75" customHeight="1">
      <c r="A41" s="131"/>
      <c r="B41" s="171" t="s">
        <v>1817</v>
      </c>
      <c r="C41" s="133"/>
      <c r="D41" s="134"/>
      <c r="E41" s="134"/>
      <c r="F41" s="134"/>
      <c r="G41" s="135"/>
      <c r="H41" s="136"/>
      <c r="I41" s="136"/>
      <c r="J41" s="136"/>
      <c r="K41" s="136"/>
      <c r="L41" s="137"/>
      <c r="M41" s="129"/>
    </row>
    <row r="42" spans="1:13" s="51" customFormat="1" ht="17.25" customHeight="1">
      <c r="A42" s="131"/>
      <c r="B42" s="171" t="s">
        <v>639</v>
      </c>
      <c r="C42" s="133"/>
      <c r="D42" s="134"/>
      <c r="E42" s="134" t="s">
        <v>916</v>
      </c>
      <c r="F42" s="134">
        <v>33</v>
      </c>
      <c r="G42" s="135"/>
      <c r="H42" s="136"/>
      <c r="I42" s="136"/>
      <c r="J42" s="136"/>
      <c r="K42" s="136"/>
      <c r="L42" s="137"/>
      <c r="M42" s="129"/>
    </row>
    <row r="43" spans="1:13" s="51" customFormat="1" ht="24">
      <c r="A43" s="131">
        <v>30</v>
      </c>
      <c r="B43" s="132" t="s">
        <v>640</v>
      </c>
      <c r="C43" s="133" t="s">
        <v>1070</v>
      </c>
      <c r="D43" s="134" t="s">
        <v>1818</v>
      </c>
      <c r="E43" s="134" t="s">
        <v>891</v>
      </c>
      <c r="F43" s="134">
        <v>33</v>
      </c>
      <c r="G43" s="135"/>
      <c r="H43" s="136">
        <v>7076</v>
      </c>
      <c r="I43" s="136">
        <v>233508</v>
      </c>
      <c r="J43" s="136">
        <v>7031</v>
      </c>
      <c r="K43" s="136">
        <v>232023</v>
      </c>
      <c r="L43" s="137">
        <v>0.18</v>
      </c>
      <c r="M43" s="172">
        <v>42944</v>
      </c>
    </row>
    <row r="44" spans="1:13" s="51" customFormat="1" ht="24">
      <c r="A44" s="131"/>
      <c r="B44" s="171" t="s">
        <v>641</v>
      </c>
      <c r="C44" s="133"/>
      <c r="D44" s="134"/>
      <c r="E44" s="134" t="s">
        <v>916</v>
      </c>
      <c r="F44" s="134">
        <v>8</v>
      </c>
      <c r="G44" s="135"/>
      <c r="H44" s="136"/>
      <c r="I44" s="136"/>
      <c r="J44" s="136"/>
      <c r="K44" s="136"/>
      <c r="L44" s="137"/>
      <c r="M44" s="129"/>
    </row>
    <row r="45" spans="1:13" s="51" customFormat="1" ht="24">
      <c r="A45" s="131">
        <v>31</v>
      </c>
      <c r="B45" s="132" t="s">
        <v>642</v>
      </c>
      <c r="C45" s="133" t="s">
        <v>1070</v>
      </c>
      <c r="D45" s="134" t="s">
        <v>1818</v>
      </c>
      <c r="E45" s="134" t="s">
        <v>891</v>
      </c>
      <c r="F45" s="134">
        <v>8</v>
      </c>
      <c r="G45" s="135"/>
      <c r="H45" s="136">
        <v>7076</v>
      </c>
      <c r="I45" s="136">
        <v>56608</v>
      </c>
      <c r="J45" s="136">
        <v>7031</v>
      </c>
      <c r="K45" s="136">
        <v>56248</v>
      </c>
      <c r="L45" s="137">
        <v>0.18</v>
      </c>
      <c r="M45" s="172">
        <v>42944</v>
      </c>
    </row>
    <row r="46" spans="1:13" s="51" customFormat="1" ht="18.75" customHeight="1">
      <c r="A46" s="131"/>
      <c r="B46" s="171" t="s">
        <v>623</v>
      </c>
      <c r="C46" s="133"/>
      <c r="D46" s="134"/>
      <c r="E46" s="134" t="s">
        <v>916</v>
      </c>
      <c r="F46" s="134">
        <v>10</v>
      </c>
      <c r="G46" s="135"/>
      <c r="H46" s="136"/>
      <c r="I46" s="136"/>
      <c r="J46" s="136"/>
      <c r="K46" s="136"/>
      <c r="L46" s="137"/>
      <c r="M46" s="129"/>
    </row>
    <row r="47" spans="1:13" s="51" customFormat="1" ht="24">
      <c r="A47" s="131">
        <v>32</v>
      </c>
      <c r="B47" s="132" t="s">
        <v>643</v>
      </c>
      <c r="C47" s="133" t="s">
        <v>625</v>
      </c>
      <c r="D47" s="134" t="s">
        <v>1818</v>
      </c>
      <c r="E47" s="134" t="s">
        <v>891</v>
      </c>
      <c r="F47" s="134">
        <v>10</v>
      </c>
      <c r="G47" s="135"/>
      <c r="H47" s="136">
        <v>7076</v>
      </c>
      <c r="I47" s="136">
        <v>70760</v>
      </c>
      <c r="J47" s="136">
        <v>7031</v>
      </c>
      <c r="K47" s="136">
        <v>70310</v>
      </c>
      <c r="L47" s="137">
        <v>0.18</v>
      </c>
      <c r="M47" s="172">
        <v>42944</v>
      </c>
    </row>
    <row r="48" spans="1:13" s="51" customFormat="1" ht="18" customHeight="1">
      <c r="A48" s="131"/>
      <c r="B48" s="171" t="s">
        <v>626</v>
      </c>
      <c r="C48" s="133"/>
      <c r="D48" s="134"/>
      <c r="E48" s="134" t="s">
        <v>916</v>
      </c>
      <c r="F48" s="134">
        <v>20</v>
      </c>
      <c r="G48" s="135"/>
      <c r="H48" s="136"/>
      <c r="I48" s="136"/>
      <c r="J48" s="136"/>
      <c r="K48" s="136"/>
      <c r="L48" s="137"/>
      <c r="M48" s="129"/>
    </row>
    <row r="49" spans="1:13" s="15" customFormat="1" ht="24">
      <c r="A49" s="131">
        <v>33</v>
      </c>
      <c r="B49" s="138" t="s">
        <v>644</v>
      </c>
      <c r="C49" s="139" t="s">
        <v>1070</v>
      </c>
      <c r="D49" s="140" t="s">
        <v>1818</v>
      </c>
      <c r="E49" s="140" t="s">
        <v>891</v>
      </c>
      <c r="F49" s="140">
        <v>40</v>
      </c>
      <c r="G49" s="141"/>
      <c r="H49" s="142">
        <v>7076</v>
      </c>
      <c r="I49" s="142">
        <v>283040</v>
      </c>
      <c r="J49" s="142">
        <v>7031</v>
      </c>
      <c r="K49" s="142">
        <v>281240</v>
      </c>
      <c r="L49" s="137">
        <v>0.18</v>
      </c>
      <c r="M49" s="172">
        <v>42944</v>
      </c>
    </row>
    <row r="50" spans="1:13" s="15" customFormat="1" ht="24">
      <c r="A50" s="131">
        <v>34</v>
      </c>
      <c r="B50" s="138" t="s">
        <v>1819</v>
      </c>
      <c r="C50" s="139" t="s">
        <v>1072</v>
      </c>
      <c r="D50" s="140" t="s">
        <v>1073</v>
      </c>
      <c r="E50" s="140" t="s">
        <v>891</v>
      </c>
      <c r="F50" s="140">
        <v>20</v>
      </c>
      <c r="G50" s="141"/>
      <c r="H50" s="142">
        <v>737.88</v>
      </c>
      <c r="I50" s="142">
        <v>14757.6</v>
      </c>
      <c r="J50" s="142">
        <v>766</v>
      </c>
      <c r="K50" s="142">
        <v>15320</v>
      </c>
      <c r="L50" s="137">
        <v>0.18</v>
      </c>
      <c r="M50" s="172" t="s">
        <v>592</v>
      </c>
    </row>
    <row r="51" spans="1:13" s="15" customFormat="1">
      <c r="A51" s="131"/>
      <c r="B51" s="173" t="s">
        <v>1141</v>
      </c>
      <c r="C51" s="139"/>
      <c r="D51" s="140"/>
      <c r="E51" s="140" t="s">
        <v>916</v>
      </c>
      <c r="F51" s="140">
        <v>2</v>
      </c>
      <c r="G51" s="141"/>
      <c r="H51" s="142"/>
      <c r="I51" s="142"/>
      <c r="J51" s="142"/>
      <c r="K51" s="142"/>
      <c r="L51" s="137"/>
      <c r="M51" s="129"/>
    </row>
    <row r="52" spans="1:13" s="15" customFormat="1" ht="24">
      <c r="A52" s="131">
        <v>35</v>
      </c>
      <c r="B52" s="138" t="s">
        <v>644</v>
      </c>
      <c r="C52" s="139" t="s">
        <v>1070</v>
      </c>
      <c r="D52" s="140" t="s">
        <v>1818</v>
      </c>
      <c r="E52" s="140" t="s">
        <v>891</v>
      </c>
      <c r="F52" s="140">
        <v>2</v>
      </c>
      <c r="G52" s="141"/>
      <c r="H52" s="142">
        <v>7076</v>
      </c>
      <c r="I52" s="142">
        <v>14152</v>
      </c>
      <c r="J52" s="142">
        <v>7031</v>
      </c>
      <c r="K52" s="142">
        <v>14062</v>
      </c>
      <c r="L52" s="137">
        <v>0.18</v>
      </c>
      <c r="M52" s="172">
        <v>42944</v>
      </c>
    </row>
    <row r="53" spans="1:13" s="15" customFormat="1" ht="24">
      <c r="A53" s="131">
        <f t="shared" si="0"/>
        <v>36</v>
      </c>
      <c r="B53" s="138" t="s">
        <v>643</v>
      </c>
      <c r="C53" s="139" t="s">
        <v>625</v>
      </c>
      <c r="D53" s="140" t="s">
        <v>1818</v>
      </c>
      <c r="E53" s="140" t="s">
        <v>891</v>
      </c>
      <c r="F53" s="140">
        <v>2</v>
      </c>
      <c r="G53" s="141"/>
      <c r="H53" s="142">
        <v>7076</v>
      </c>
      <c r="I53" s="142">
        <v>14152</v>
      </c>
      <c r="J53" s="142">
        <v>7031</v>
      </c>
      <c r="K53" s="142">
        <v>14062</v>
      </c>
      <c r="L53" s="137">
        <v>0.18</v>
      </c>
      <c r="M53" s="172">
        <v>42944</v>
      </c>
    </row>
    <row r="54" spans="1:13" s="15" customFormat="1" ht="24">
      <c r="A54" s="131">
        <f t="shared" si="0"/>
        <v>37</v>
      </c>
      <c r="B54" s="138" t="s">
        <v>1819</v>
      </c>
      <c r="C54" s="139" t="s">
        <v>1072</v>
      </c>
      <c r="D54" s="140" t="s">
        <v>1073</v>
      </c>
      <c r="E54" s="140" t="s">
        <v>891</v>
      </c>
      <c r="F54" s="140">
        <v>2</v>
      </c>
      <c r="G54" s="141"/>
      <c r="H54" s="142">
        <v>737.88</v>
      </c>
      <c r="I54" s="142">
        <v>1475.76</v>
      </c>
      <c r="J54" s="142">
        <v>766</v>
      </c>
      <c r="K54" s="142">
        <v>1532</v>
      </c>
      <c r="L54" s="137">
        <v>0.18</v>
      </c>
      <c r="M54" s="172" t="s">
        <v>592</v>
      </c>
    </row>
    <row r="55" spans="1:13" s="15" customFormat="1" ht="16.5" customHeight="1">
      <c r="A55" s="131"/>
      <c r="B55" s="173" t="s">
        <v>627</v>
      </c>
      <c r="C55" s="139"/>
      <c r="D55" s="140"/>
      <c r="E55" s="140" t="s">
        <v>916</v>
      </c>
      <c r="F55" s="140">
        <v>35</v>
      </c>
      <c r="G55" s="141"/>
      <c r="H55" s="142"/>
      <c r="I55" s="142"/>
      <c r="J55" s="142"/>
      <c r="K55" s="142"/>
      <c r="L55" s="137"/>
      <c r="M55" s="129"/>
    </row>
    <row r="56" spans="1:13" s="15" customFormat="1" ht="24">
      <c r="A56" s="131">
        <v>38</v>
      </c>
      <c r="B56" s="138" t="s">
        <v>644</v>
      </c>
      <c r="C56" s="139" t="s">
        <v>1070</v>
      </c>
      <c r="D56" s="140" t="s">
        <v>1818</v>
      </c>
      <c r="E56" s="140" t="s">
        <v>891</v>
      </c>
      <c r="F56" s="140">
        <v>35</v>
      </c>
      <c r="G56" s="141"/>
      <c r="H56" s="142">
        <v>7076</v>
      </c>
      <c r="I56" s="142">
        <v>247660</v>
      </c>
      <c r="J56" s="142">
        <v>7031</v>
      </c>
      <c r="K56" s="142">
        <v>246085</v>
      </c>
      <c r="L56" s="137">
        <v>0.18</v>
      </c>
      <c r="M56" s="172">
        <v>42944</v>
      </c>
    </row>
    <row r="57" spans="1:13" s="15" customFormat="1">
      <c r="A57" s="131"/>
      <c r="B57" s="173" t="s">
        <v>628</v>
      </c>
      <c r="C57" s="139"/>
      <c r="D57" s="140"/>
      <c r="E57" s="140" t="s">
        <v>916</v>
      </c>
      <c r="F57" s="140">
        <v>7</v>
      </c>
      <c r="G57" s="141"/>
      <c r="H57" s="142"/>
      <c r="I57" s="142"/>
      <c r="J57" s="142"/>
      <c r="K57" s="142"/>
      <c r="L57" s="137"/>
      <c r="M57" s="129"/>
    </row>
    <row r="58" spans="1:13" s="15" customFormat="1" ht="24">
      <c r="A58" s="131">
        <v>39</v>
      </c>
      <c r="B58" s="138" t="s">
        <v>624</v>
      </c>
      <c r="C58" s="139" t="s">
        <v>1075</v>
      </c>
      <c r="D58" s="140" t="s">
        <v>1818</v>
      </c>
      <c r="E58" s="140" t="s">
        <v>891</v>
      </c>
      <c r="F58" s="140">
        <v>7</v>
      </c>
      <c r="G58" s="141"/>
      <c r="H58" s="142">
        <v>7076</v>
      </c>
      <c r="I58" s="142">
        <v>49532</v>
      </c>
      <c r="J58" s="142">
        <v>7031</v>
      </c>
      <c r="K58" s="142">
        <v>49217</v>
      </c>
      <c r="L58" s="137">
        <v>0.18</v>
      </c>
      <c r="M58" s="172">
        <v>42944</v>
      </c>
    </row>
    <row r="59" spans="1:13" s="15" customFormat="1">
      <c r="A59" s="131"/>
      <c r="B59" s="173" t="s">
        <v>1126</v>
      </c>
      <c r="C59" s="139"/>
      <c r="D59" s="140"/>
      <c r="E59" s="140" t="s">
        <v>916</v>
      </c>
      <c r="F59" s="140">
        <v>5</v>
      </c>
      <c r="G59" s="141"/>
      <c r="H59" s="142"/>
      <c r="I59" s="142"/>
      <c r="J59" s="142"/>
      <c r="K59" s="142"/>
      <c r="L59" s="137"/>
      <c r="M59" s="129"/>
    </row>
    <row r="60" spans="1:13" s="15" customFormat="1" ht="24">
      <c r="A60" s="131">
        <v>40</v>
      </c>
      <c r="B60" s="138" t="s">
        <v>642</v>
      </c>
      <c r="C60" s="139" t="s">
        <v>1070</v>
      </c>
      <c r="D60" s="140" t="s">
        <v>1818</v>
      </c>
      <c r="E60" s="140" t="s">
        <v>891</v>
      </c>
      <c r="F60" s="140">
        <v>5</v>
      </c>
      <c r="G60" s="141"/>
      <c r="H60" s="142">
        <v>7076</v>
      </c>
      <c r="I60" s="142">
        <v>35380</v>
      </c>
      <c r="J60" s="142">
        <v>7031</v>
      </c>
      <c r="K60" s="142">
        <v>35155</v>
      </c>
      <c r="L60" s="137">
        <v>0.18</v>
      </c>
      <c r="M60" s="172">
        <v>42944</v>
      </c>
    </row>
    <row r="61" spans="1:13" s="15" customFormat="1" ht="24">
      <c r="A61" s="131">
        <f t="shared" si="0"/>
        <v>41</v>
      </c>
      <c r="B61" s="138" t="s">
        <v>1822</v>
      </c>
      <c r="C61" s="139" t="s">
        <v>1823</v>
      </c>
      <c r="D61" s="140" t="s">
        <v>1073</v>
      </c>
      <c r="E61" s="140" t="s">
        <v>891</v>
      </c>
      <c r="F61" s="140">
        <v>5</v>
      </c>
      <c r="G61" s="141"/>
      <c r="H61" s="142">
        <v>415.06</v>
      </c>
      <c r="I61" s="142">
        <v>2075.3000000000002</v>
      </c>
      <c r="J61" s="142">
        <v>414</v>
      </c>
      <c r="K61" s="142">
        <v>2070</v>
      </c>
      <c r="L61" s="137">
        <v>0.18</v>
      </c>
      <c r="M61" s="172" t="s">
        <v>592</v>
      </c>
    </row>
    <row r="62" spans="1:13" s="15" customFormat="1" ht="15.75" customHeight="1">
      <c r="A62" s="131">
        <f t="shared" si="0"/>
        <v>42</v>
      </c>
      <c r="B62" s="138" t="s">
        <v>1820</v>
      </c>
      <c r="C62" s="139" t="s">
        <v>1821</v>
      </c>
      <c r="D62" s="140" t="s">
        <v>1083</v>
      </c>
      <c r="E62" s="140" t="s">
        <v>891</v>
      </c>
      <c r="F62" s="140">
        <v>5</v>
      </c>
      <c r="G62" s="141"/>
      <c r="H62" s="142">
        <v>544.20000000000005</v>
      </c>
      <c r="I62" s="142">
        <v>2721</v>
      </c>
      <c r="J62" s="142">
        <v>546</v>
      </c>
      <c r="K62" s="142">
        <v>2730</v>
      </c>
      <c r="L62" s="137">
        <v>0.18</v>
      </c>
      <c r="M62" s="172">
        <v>42948</v>
      </c>
    </row>
    <row r="63" spans="1:13" s="15" customFormat="1" ht="24">
      <c r="A63" s="131">
        <f t="shared" si="0"/>
        <v>43</v>
      </c>
      <c r="B63" s="138" t="s">
        <v>645</v>
      </c>
      <c r="C63" s="139" t="s">
        <v>646</v>
      </c>
      <c r="D63" s="140" t="s">
        <v>647</v>
      </c>
      <c r="E63" s="140" t="s">
        <v>891</v>
      </c>
      <c r="F63" s="140">
        <v>8</v>
      </c>
      <c r="G63" s="141"/>
      <c r="H63" s="142">
        <v>8520</v>
      </c>
      <c r="I63" s="142">
        <v>68160</v>
      </c>
      <c r="J63" s="142">
        <v>11462</v>
      </c>
      <c r="K63" s="142">
        <v>91696</v>
      </c>
      <c r="L63" s="137">
        <v>0.18</v>
      </c>
      <c r="M63" s="129" t="s">
        <v>592</v>
      </c>
    </row>
    <row r="64" spans="1:13" s="15" customFormat="1" ht="15.75" customHeight="1">
      <c r="A64" s="131"/>
      <c r="B64" s="173" t="s">
        <v>648</v>
      </c>
      <c r="C64" s="139"/>
      <c r="D64" s="140"/>
      <c r="E64" s="140" t="s">
        <v>916</v>
      </c>
      <c r="F64" s="140">
        <v>1</v>
      </c>
      <c r="G64" s="141"/>
      <c r="H64" s="142"/>
      <c r="I64" s="142"/>
      <c r="J64" s="142"/>
      <c r="K64" s="142"/>
      <c r="L64" s="137"/>
      <c r="M64" s="129"/>
    </row>
    <row r="65" spans="1:13" s="15" customFormat="1" ht="24">
      <c r="A65" s="131">
        <v>44</v>
      </c>
      <c r="B65" s="138" t="s">
        <v>1127</v>
      </c>
      <c r="C65" s="139" t="s">
        <v>1128</v>
      </c>
      <c r="D65" s="140" t="s">
        <v>1824</v>
      </c>
      <c r="E65" s="140" t="s">
        <v>891</v>
      </c>
      <c r="F65" s="140">
        <v>1</v>
      </c>
      <c r="G65" s="141"/>
      <c r="H65" s="142">
        <v>75120</v>
      </c>
      <c r="I65" s="142">
        <v>75120</v>
      </c>
      <c r="J65" s="142">
        <v>79577</v>
      </c>
      <c r="K65" s="142">
        <v>79577</v>
      </c>
      <c r="L65" s="137">
        <v>0.18</v>
      </c>
      <c r="M65" s="129" t="s">
        <v>591</v>
      </c>
    </row>
    <row r="66" spans="1:13" s="15" customFormat="1" ht="24">
      <c r="A66" s="131">
        <f t="shared" si="0"/>
        <v>45</v>
      </c>
      <c r="B66" s="138" t="s">
        <v>1129</v>
      </c>
      <c r="C66" s="139" t="s">
        <v>1130</v>
      </c>
      <c r="D66" s="140" t="s">
        <v>1824</v>
      </c>
      <c r="E66" s="140" t="s">
        <v>891</v>
      </c>
      <c r="F66" s="140">
        <v>1</v>
      </c>
      <c r="G66" s="141"/>
      <c r="H66" s="142">
        <v>8720</v>
      </c>
      <c r="I66" s="142">
        <v>8720</v>
      </c>
      <c r="J66" s="142">
        <v>9238</v>
      </c>
      <c r="K66" s="142">
        <v>9238</v>
      </c>
      <c r="L66" s="137">
        <v>0.18</v>
      </c>
      <c r="M66" s="129" t="s">
        <v>591</v>
      </c>
    </row>
    <row r="67" spans="1:13" s="15" customFormat="1" ht="24">
      <c r="A67" s="131">
        <f t="shared" si="0"/>
        <v>46</v>
      </c>
      <c r="B67" s="138" t="s">
        <v>1131</v>
      </c>
      <c r="C67" s="139" t="s">
        <v>1132</v>
      </c>
      <c r="D67" s="140" t="s">
        <v>1824</v>
      </c>
      <c r="E67" s="140" t="s">
        <v>891</v>
      </c>
      <c r="F67" s="140">
        <v>1</v>
      </c>
      <c r="G67" s="141"/>
      <c r="H67" s="142">
        <v>1600</v>
      </c>
      <c r="I67" s="142">
        <v>1600</v>
      </c>
      <c r="J67" s="142">
        <v>1695</v>
      </c>
      <c r="K67" s="142">
        <v>1695</v>
      </c>
      <c r="L67" s="137">
        <v>0.18</v>
      </c>
      <c r="M67" s="129" t="s">
        <v>591</v>
      </c>
    </row>
    <row r="68" spans="1:13" s="15" customFormat="1" ht="24">
      <c r="A68" s="131">
        <f t="shared" si="0"/>
        <v>47</v>
      </c>
      <c r="B68" s="138" t="s">
        <v>1133</v>
      </c>
      <c r="C68" s="139" t="s">
        <v>1134</v>
      </c>
      <c r="D68" s="140" t="s">
        <v>1824</v>
      </c>
      <c r="E68" s="140" t="s">
        <v>891</v>
      </c>
      <c r="F68" s="140">
        <v>1</v>
      </c>
      <c r="G68" s="141"/>
      <c r="H68" s="142">
        <v>224</v>
      </c>
      <c r="I68" s="142">
        <v>224</v>
      </c>
      <c r="J68" s="142">
        <v>238</v>
      </c>
      <c r="K68" s="142">
        <v>238</v>
      </c>
      <c r="L68" s="137">
        <v>0.18</v>
      </c>
      <c r="M68" s="129" t="s">
        <v>591</v>
      </c>
    </row>
    <row r="69" spans="1:13" s="130" customFormat="1" ht="24">
      <c r="A69" s="131">
        <f t="shared" si="0"/>
        <v>48</v>
      </c>
      <c r="B69" s="132" t="s">
        <v>1135</v>
      </c>
      <c r="C69" s="133" t="s">
        <v>1136</v>
      </c>
      <c r="D69" s="134" t="s">
        <v>1824</v>
      </c>
      <c r="E69" s="134" t="s">
        <v>891</v>
      </c>
      <c r="F69" s="134">
        <v>1</v>
      </c>
      <c r="G69" s="135"/>
      <c r="H69" s="136">
        <v>424</v>
      </c>
      <c r="I69" s="136">
        <v>424</v>
      </c>
      <c r="J69" s="136">
        <v>450</v>
      </c>
      <c r="K69" s="136">
        <v>450</v>
      </c>
      <c r="L69" s="143">
        <v>0.18</v>
      </c>
      <c r="M69" s="129" t="s">
        <v>591</v>
      </c>
    </row>
    <row r="70" spans="1:13" s="51" customFormat="1" ht="24">
      <c r="A70" s="131">
        <f t="shared" si="0"/>
        <v>49</v>
      </c>
      <c r="B70" s="132" t="s">
        <v>1137</v>
      </c>
      <c r="C70" s="133" t="s">
        <v>1138</v>
      </c>
      <c r="D70" s="134" t="s">
        <v>1824</v>
      </c>
      <c r="E70" s="134" t="s">
        <v>891</v>
      </c>
      <c r="F70" s="134">
        <v>4</v>
      </c>
      <c r="G70" s="135"/>
      <c r="H70" s="136">
        <v>2440</v>
      </c>
      <c r="I70" s="136">
        <v>9760</v>
      </c>
      <c r="J70" s="136">
        <v>2585</v>
      </c>
      <c r="K70" s="136">
        <v>10340</v>
      </c>
      <c r="L70" s="137">
        <v>0.18</v>
      </c>
      <c r="M70" s="129" t="s">
        <v>591</v>
      </c>
    </row>
    <row r="71" spans="1:13" s="51" customFormat="1" ht="24">
      <c r="A71" s="131">
        <f t="shared" si="0"/>
        <v>50</v>
      </c>
      <c r="B71" s="132" t="s">
        <v>1139</v>
      </c>
      <c r="C71" s="133" t="s">
        <v>1802</v>
      </c>
      <c r="D71" s="134" t="s">
        <v>1824</v>
      </c>
      <c r="E71" s="134" t="s">
        <v>891</v>
      </c>
      <c r="F71" s="134">
        <v>8</v>
      </c>
      <c r="G71" s="135"/>
      <c r="H71" s="136">
        <v>1232</v>
      </c>
      <c r="I71" s="136">
        <v>9856</v>
      </c>
      <c r="J71" s="136">
        <v>1306</v>
      </c>
      <c r="K71" s="136">
        <v>10448</v>
      </c>
      <c r="L71" s="137">
        <v>0.18</v>
      </c>
      <c r="M71" s="129" t="s">
        <v>591</v>
      </c>
    </row>
    <row r="72" spans="1:13" s="51" customFormat="1" ht="27.75" customHeight="1">
      <c r="A72" s="131">
        <f t="shared" si="0"/>
        <v>51</v>
      </c>
      <c r="B72" s="132" t="s">
        <v>1140</v>
      </c>
      <c r="C72" s="133" t="s">
        <v>1795</v>
      </c>
      <c r="D72" s="134" t="s">
        <v>630</v>
      </c>
      <c r="E72" s="134" t="s">
        <v>891</v>
      </c>
      <c r="F72" s="134">
        <v>1</v>
      </c>
      <c r="G72" s="135"/>
      <c r="H72" s="136">
        <v>19300</v>
      </c>
      <c r="I72" s="136">
        <v>19300</v>
      </c>
      <c r="J72" s="136">
        <v>21263</v>
      </c>
      <c r="K72" s="136">
        <v>21263</v>
      </c>
      <c r="L72" s="137">
        <v>0.18</v>
      </c>
      <c r="M72" s="172">
        <v>42944</v>
      </c>
    </row>
    <row r="73" spans="1:13" s="51" customFormat="1" ht="24">
      <c r="A73" s="131">
        <f t="shared" si="0"/>
        <v>52</v>
      </c>
      <c r="B73" s="132" t="s">
        <v>631</v>
      </c>
      <c r="C73" s="133" t="s">
        <v>1796</v>
      </c>
      <c r="D73" s="134" t="s">
        <v>630</v>
      </c>
      <c r="E73" s="134" t="s">
        <v>891</v>
      </c>
      <c r="F73" s="134">
        <v>2</v>
      </c>
      <c r="G73" s="135"/>
      <c r="H73" s="136">
        <v>6160</v>
      </c>
      <c r="I73" s="136">
        <v>12320</v>
      </c>
      <c r="J73" s="136">
        <v>6786</v>
      </c>
      <c r="K73" s="136">
        <v>13572</v>
      </c>
      <c r="L73" s="137">
        <v>0.18</v>
      </c>
      <c r="M73" s="172">
        <v>42944</v>
      </c>
    </row>
    <row r="74" spans="1:13" s="51" customFormat="1" ht="24">
      <c r="A74" s="131">
        <f t="shared" si="0"/>
        <v>53</v>
      </c>
      <c r="B74" s="132" t="s">
        <v>1142</v>
      </c>
      <c r="C74" s="133" t="s">
        <v>1143</v>
      </c>
      <c r="D74" s="134" t="s">
        <v>1144</v>
      </c>
      <c r="E74" s="134" t="s">
        <v>891</v>
      </c>
      <c r="F74" s="134">
        <v>6</v>
      </c>
      <c r="G74" s="135"/>
      <c r="H74" s="136">
        <v>1271.22</v>
      </c>
      <c r="I74" s="136">
        <v>7627.32</v>
      </c>
      <c r="J74" s="136">
        <v>1400</v>
      </c>
      <c r="K74" s="136">
        <v>8400</v>
      </c>
      <c r="L74" s="137">
        <v>0.18</v>
      </c>
      <c r="M74" s="172">
        <v>42944</v>
      </c>
    </row>
    <row r="75" spans="1:13" s="51" customFormat="1" ht="24">
      <c r="A75" s="131">
        <f t="shared" si="0"/>
        <v>54</v>
      </c>
      <c r="B75" s="132" t="s">
        <v>1822</v>
      </c>
      <c r="C75" s="133" t="s">
        <v>1823</v>
      </c>
      <c r="D75" s="134" t="s">
        <v>1073</v>
      </c>
      <c r="E75" s="134" t="s">
        <v>891</v>
      </c>
      <c r="F75" s="134">
        <v>25</v>
      </c>
      <c r="G75" s="135"/>
      <c r="H75" s="136">
        <v>415.06</v>
      </c>
      <c r="I75" s="136">
        <v>10376.5</v>
      </c>
      <c r="J75" s="136">
        <v>414</v>
      </c>
      <c r="K75" s="136">
        <v>10350</v>
      </c>
      <c r="L75" s="137">
        <v>0.18</v>
      </c>
      <c r="M75" s="172" t="s">
        <v>592</v>
      </c>
    </row>
    <row r="76" spans="1:13" s="51" customFormat="1" ht="18.75" customHeight="1">
      <c r="A76" s="131"/>
      <c r="B76" s="171" t="s">
        <v>649</v>
      </c>
      <c r="C76" s="133"/>
      <c r="D76" s="134"/>
      <c r="E76" s="134"/>
      <c r="F76" s="134"/>
      <c r="G76" s="135"/>
      <c r="H76" s="136"/>
      <c r="I76" s="136"/>
      <c r="J76" s="136"/>
      <c r="K76" s="136"/>
      <c r="L76" s="137"/>
      <c r="M76" s="129"/>
    </row>
    <row r="77" spans="1:13" s="51" customFormat="1" ht="24">
      <c r="A77" s="131">
        <v>55</v>
      </c>
      <c r="B77" s="132" t="s">
        <v>650</v>
      </c>
      <c r="C77" s="133">
        <v>54300</v>
      </c>
      <c r="D77" s="134" t="s">
        <v>725</v>
      </c>
      <c r="E77" s="134" t="s">
        <v>891</v>
      </c>
      <c r="F77" s="134">
        <v>4</v>
      </c>
      <c r="G77" s="135"/>
      <c r="H77" s="136">
        <v>713.16</v>
      </c>
      <c r="I77" s="136">
        <v>2852.64</v>
      </c>
      <c r="J77" s="136">
        <v>974</v>
      </c>
      <c r="K77" s="136">
        <v>3896</v>
      </c>
      <c r="L77" s="137">
        <v>0.18</v>
      </c>
      <c r="M77" s="172">
        <v>42944</v>
      </c>
    </row>
    <row r="78" spans="1:13" s="51" customFormat="1">
      <c r="A78" s="131">
        <f t="shared" ref="A78:A140" si="1">A77+1</f>
        <v>56</v>
      </c>
      <c r="B78" s="132" t="s">
        <v>651</v>
      </c>
      <c r="C78" s="133">
        <v>1790</v>
      </c>
      <c r="D78" s="134" t="s">
        <v>725</v>
      </c>
      <c r="E78" s="134" t="s">
        <v>891</v>
      </c>
      <c r="F78" s="134">
        <v>400</v>
      </c>
      <c r="G78" s="135"/>
      <c r="H78" s="136">
        <v>1401.12</v>
      </c>
      <c r="I78" s="136">
        <v>560448</v>
      </c>
      <c r="J78" s="136">
        <v>1913</v>
      </c>
      <c r="K78" s="136">
        <v>765200</v>
      </c>
      <c r="L78" s="137">
        <v>0.18</v>
      </c>
      <c r="M78" s="172">
        <v>42944</v>
      </c>
    </row>
    <row r="79" spans="1:13" s="51" customFormat="1" ht="24">
      <c r="A79" s="131">
        <f t="shared" si="1"/>
        <v>57</v>
      </c>
      <c r="B79" s="132" t="s">
        <v>652</v>
      </c>
      <c r="C79" s="133" t="s">
        <v>653</v>
      </c>
      <c r="D79" s="134" t="s">
        <v>725</v>
      </c>
      <c r="E79" s="134" t="s">
        <v>912</v>
      </c>
      <c r="F79" s="134">
        <v>20</v>
      </c>
      <c r="G79" s="135"/>
      <c r="H79" s="136">
        <v>536</v>
      </c>
      <c r="I79" s="136">
        <v>10720</v>
      </c>
      <c r="J79" s="136">
        <v>732</v>
      </c>
      <c r="K79" s="136">
        <v>14640</v>
      </c>
      <c r="L79" s="137">
        <v>0.18</v>
      </c>
      <c r="M79" s="172">
        <v>42944</v>
      </c>
    </row>
    <row r="80" spans="1:13" s="51" customFormat="1">
      <c r="A80" s="131">
        <f t="shared" si="1"/>
        <v>58</v>
      </c>
      <c r="B80" s="132" t="s">
        <v>654</v>
      </c>
      <c r="C80" s="133">
        <v>875</v>
      </c>
      <c r="D80" s="134" t="s">
        <v>725</v>
      </c>
      <c r="E80" s="134" t="s">
        <v>891</v>
      </c>
      <c r="F80" s="134">
        <v>100</v>
      </c>
      <c r="G80" s="135"/>
      <c r="H80" s="136">
        <v>205.47</v>
      </c>
      <c r="I80" s="136">
        <v>20547</v>
      </c>
      <c r="J80" s="136">
        <v>281</v>
      </c>
      <c r="K80" s="136">
        <v>28100</v>
      </c>
      <c r="L80" s="137">
        <v>0.18</v>
      </c>
      <c r="M80" s="172">
        <v>42944</v>
      </c>
    </row>
    <row r="81" spans="1:13" s="51" customFormat="1">
      <c r="A81" s="131">
        <f t="shared" si="1"/>
        <v>59</v>
      </c>
      <c r="B81" s="132" t="s">
        <v>655</v>
      </c>
      <c r="C81" s="133">
        <v>1733</v>
      </c>
      <c r="D81" s="134" t="s">
        <v>725</v>
      </c>
      <c r="E81" s="134" t="s">
        <v>891</v>
      </c>
      <c r="F81" s="134">
        <v>100</v>
      </c>
      <c r="G81" s="135"/>
      <c r="H81" s="136">
        <v>508.96</v>
      </c>
      <c r="I81" s="136">
        <v>50896</v>
      </c>
      <c r="J81" s="136">
        <v>695</v>
      </c>
      <c r="K81" s="136">
        <v>69500</v>
      </c>
      <c r="L81" s="137">
        <v>0.18</v>
      </c>
      <c r="M81" s="172">
        <v>42944</v>
      </c>
    </row>
    <row r="82" spans="1:13" s="51" customFormat="1">
      <c r="A82" s="131">
        <f t="shared" si="1"/>
        <v>60</v>
      </c>
      <c r="B82" s="132" t="s">
        <v>656</v>
      </c>
      <c r="C82" s="133">
        <v>1717</v>
      </c>
      <c r="D82" s="134" t="s">
        <v>725</v>
      </c>
      <c r="E82" s="134" t="s">
        <v>891</v>
      </c>
      <c r="F82" s="134">
        <v>100</v>
      </c>
      <c r="G82" s="135"/>
      <c r="H82" s="136">
        <v>617.70000000000005</v>
      </c>
      <c r="I82" s="136">
        <v>61770</v>
      </c>
      <c r="J82" s="136">
        <v>844</v>
      </c>
      <c r="K82" s="136">
        <v>84400</v>
      </c>
      <c r="L82" s="137">
        <v>0.18</v>
      </c>
      <c r="M82" s="172">
        <v>42944</v>
      </c>
    </row>
    <row r="83" spans="1:13" s="51" customFormat="1">
      <c r="A83" s="131">
        <f t="shared" si="1"/>
        <v>61</v>
      </c>
      <c r="B83" s="132" t="s">
        <v>657</v>
      </c>
      <c r="C83" s="133">
        <v>1749</v>
      </c>
      <c r="D83" s="134" t="s">
        <v>725</v>
      </c>
      <c r="E83" s="134" t="s">
        <v>891</v>
      </c>
      <c r="F83" s="134">
        <v>200</v>
      </c>
      <c r="G83" s="135"/>
      <c r="H83" s="136">
        <v>495.48</v>
      </c>
      <c r="I83" s="136">
        <v>99096</v>
      </c>
      <c r="J83" s="136">
        <v>677</v>
      </c>
      <c r="K83" s="136">
        <v>135400</v>
      </c>
      <c r="L83" s="137">
        <v>0.18</v>
      </c>
      <c r="M83" s="172">
        <v>42990</v>
      </c>
    </row>
    <row r="84" spans="1:13" s="51" customFormat="1" ht="15" customHeight="1">
      <c r="A84" s="131">
        <f t="shared" si="1"/>
        <v>62</v>
      </c>
      <c r="B84" s="132" t="s">
        <v>658</v>
      </c>
      <c r="C84" s="133">
        <v>1765</v>
      </c>
      <c r="D84" s="134" t="s">
        <v>725</v>
      </c>
      <c r="E84" s="134" t="s">
        <v>891</v>
      </c>
      <c r="F84" s="134">
        <v>100</v>
      </c>
      <c r="G84" s="135"/>
      <c r="H84" s="136">
        <v>450.16</v>
      </c>
      <c r="I84" s="136">
        <v>45016</v>
      </c>
      <c r="J84" s="136">
        <v>615</v>
      </c>
      <c r="K84" s="136">
        <v>61500</v>
      </c>
      <c r="L84" s="137">
        <v>0.18</v>
      </c>
      <c r="M84" s="172">
        <v>42944</v>
      </c>
    </row>
    <row r="85" spans="1:13" s="51" customFormat="1" ht="16.5" customHeight="1">
      <c r="A85" s="131">
        <f t="shared" si="1"/>
        <v>63</v>
      </c>
      <c r="B85" s="132" t="s">
        <v>659</v>
      </c>
      <c r="C85" s="133">
        <v>304</v>
      </c>
      <c r="D85" s="134" t="s">
        <v>725</v>
      </c>
      <c r="E85" s="134" t="s">
        <v>891</v>
      </c>
      <c r="F85" s="134">
        <v>100</v>
      </c>
      <c r="G85" s="135"/>
      <c r="H85" s="136">
        <v>88.18</v>
      </c>
      <c r="I85" s="136">
        <v>8818</v>
      </c>
      <c r="J85" s="136">
        <v>121</v>
      </c>
      <c r="K85" s="136">
        <v>12100</v>
      </c>
      <c r="L85" s="137">
        <v>0.18</v>
      </c>
      <c r="M85" s="172">
        <v>42944</v>
      </c>
    </row>
    <row r="86" spans="1:13" s="51" customFormat="1" ht="24">
      <c r="A86" s="131">
        <f t="shared" si="1"/>
        <v>64</v>
      </c>
      <c r="B86" s="132" t="s">
        <v>652</v>
      </c>
      <c r="C86" s="133" t="s">
        <v>653</v>
      </c>
      <c r="D86" s="134" t="s">
        <v>725</v>
      </c>
      <c r="E86" s="134" t="s">
        <v>912</v>
      </c>
      <c r="F86" s="134">
        <v>5</v>
      </c>
      <c r="G86" s="135"/>
      <c r="H86" s="136">
        <v>536</v>
      </c>
      <c r="I86" s="136">
        <v>2680</v>
      </c>
      <c r="J86" s="136">
        <v>732</v>
      </c>
      <c r="K86" s="136">
        <v>3660</v>
      </c>
      <c r="L86" s="137">
        <v>0.18</v>
      </c>
      <c r="M86" s="172">
        <v>42944</v>
      </c>
    </row>
    <row r="87" spans="1:13" s="51" customFormat="1">
      <c r="A87" s="131">
        <f t="shared" si="1"/>
        <v>65</v>
      </c>
      <c r="B87" s="132" t="s">
        <v>660</v>
      </c>
      <c r="C87" s="133">
        <v>391</v>
      </c>
      <c r="D87" s="134" t="s">
        <v>725</v>
      </c>
      <c r="E87" s="134" t="s">
        <v>891</v>
      </c>
      <c r="F87" s="134">
        <v>20</v>
      </c>
      <c r="G87" s="135"/>
      <c r="H87" s="136">
        <v>22.43</v>
      </c>
      <c r="I87" s="136">
        <v>448.6</v>
      </c>
      <c r="J87" s="136">
        <v>31</v>
      </c>
      <c r="K87" s="136">
        <v>620</v>
      </c>
      <c r="L87" s="137">
        <v>0.18</v>
      </c>
      <c r="M87" s="172">
        <v>42944</v>
      </c>
    </row>
    <row r="88" spans="1:13" s="51" customFormat="1">
      <c r="A88" s="131">
        <f t="shared" si="1"/>
        <v>66</v>
      </c>
      <c r="B88" s="132" t="s">
        <v>661</v>
      </c>
      <c r="C88" s="133">
        <v>404</v>
      </c>
      <c r="D88" s="134" t="s">
        <v>725</v>
      </c>
      <c r="E88" s="134" t="s">
        <v>891</v>
      </c>
      <c r="F88" s="134">
        <v>20</v>
      </c>
      <c r="G88" s="135"/>
      <c r="H88" s="136">
        <v>22.43</v>
      </c>
      <c r="I88" s="136">
        <v>448.6</v>
      </c>
      <c r="J88" s="136">
        <v>31</v>
      </c>
      <c r="K88" s="136">
        <v>620</v>
      </c>
      <c r="L88" s="137">
        <v>0.18</v>
      </c>
      <c r="M88" s="172">
        <v>42944</v>
      </c>
    </row>
    <row r="89" spans="1:13" s="51" customFormat="1">
      <c r="A89" s="131">
        <f t="shared" si="1"/>
        <v>67</v>
      </c>
      <c r="B89" s="132" t="s">
        <v>662</v>
      </c>
      <c r="C89" s="133">
        <v>415</v>
      </c>
      <c r="D89" s="134" t="s">
        <v>725</v>
      </c>
      <c r="E89" s="134" t="s">
        <v>891</v>
      </c>
      <c r="F89" s="134">
        <v>20</v>
      </c>
      <c r="G89" s="135"/>
      <c r="H89" s="136">
        <v>22.43</v>
      </c>
      <c r="I89" s="136">
        <v>448.6</v>
      </c>
      <c r="J89" s="136">
        <v>31</v>
      </c>
      <c r="K89" s="136">
        <v>620</v>
      </c>
      <c r="L89" s="137">
        <v>0.18</v>
      </c>
      <c r="M89" s="172">
        <v>42944</v>
      </c>
    </row>
    <row r="90" spans="1:13" s="51" customFormat="1">
      <c r="A90" s="131">
        <f t="shared" si="1"/>
        <v>68</v>
      </c>
      <c r="B90" s="132" t="s">
        <v>663</v>
      </c>
      <c r="C90" s="133">
        <v>578</v>
      </c>
      <c r="D90" s="134" t="s">
        <v>725</v>
      </c>
      <c r="E90" s="134" t="s">
        <v>891</v>
      </c>
      <c r="F90" s="134">
        <v>20</v>
      </c>
      <c r="G90" s="135"/>
      <c r="H90" s="136">
        <v>22.43</v>
      </c>
      <c r="I90" s="136">
        <v>448.6</v>
      </c>
      <c r="J90" s="136">
        <v>31</v>
      </c>
      <c r="K90" s="136">
        <v>620</v>
      </c>
      <c r="L90" s="137">
        <v>0.18</v>
      </c>
      <c r="M90" s="172">
        <v>42944</v>
      </c>
    </row>
    <row r="91" spans="1:13" s="51" customFormat="1">
      <c r="A91" s="131">
        <f t="shared" si="1"/>
        <v>69</v>
      </c>
      <c r="B91" s="132" t="s">
        <v>664</v>
      </c>
      <c r="C91" s="133">
        <v>2140</v>
      </c>
      <c r="D91" s="134" t="s">
        <v>725</v>
      </c>
      <c r="E91" s="134" t="s">
        <v>1805</v>
      </c>
      <c r="F91" s="134">
        <v>30</v>
      </c>
      <c r="G91" s="135"/>
      <c r="H91" s="136">
        <v>85.67</v>
      </c>
      <c r="I91" s="136">
        <v>2570.1</v>
      </c>
      <c r="J91" s="136">
        <v>117</v>
      </c>
      <c r="K91" s="136">
        <v>3510</v>
      </c>
      <c r="L91" s="137">
        <v>0.18</v>
      </c>
      <c r="M91" s="172">
        <v>42944</v>
      </c>
    </row>
    <row r="92" spans="1:13" s="51" customFormat="1">
      <c r="A92" s="131">
        <f t="shared" si="1"/>
        <v>70</v>
      </c>
      <c r="B92" s="132" t="s">
        <v>665</v>
      </c>
      <c r="C92" s="133" t="s">
        <v>666</v>
      </c>
      <c r="D92" s="134" t="s">
        <v>667</v>
      </c>
      <c r="E92" s="134" t="s">
        <v>891</v>
      </c>
      <c r="F92" s="134">
        <v>100</v>
      </c>
      <c r="G92" s="135"/>
      <c r="H92" s="136">
        <v>5</v>
      </c>
      <c r="I92" s="136">
        <v>500</v>
      </c>
      <c r="J92" s="136">
        <v>6</v>
      </c>
      <c r="K92" s="136">
        <v>600</v>
      </c>
      <c r="L92" s="137">
        <v>0.18</v>
      </c>
      <c r="M92" s="172">
        <v>42944</v>
      </c>
    </row>
    <row r="93" spans="1:13" s="51" customFormat="1">
      <c r="A93" s="131">
        <f t="shared" si="1"/>
        <v>71</v>
      </c>
      <c r="B93" s="132" t="s">
        <v>668</v>
      </c>
      <c r="C93" s="133" t="s">
        <v>669</v>
      </c>
      <c r="D93" s="134" t="s">
        <v>667</v>
      </c>
      <c r="E93" s="134" t="s">
        <v>891</v>
      </c>
      <c r="F93" s="134">
        <v>100</v>
      </c>
      <c r="G93" s="135"/>
      <c r="H93" s="136">
        <v>3.01</v>
      </c>
      <c r="I93" s="136">
        <v>301</v>
      </c>
      <c r="J93" s="136">
        <v>3</v>
      </c>
      <c r="K93" s="136">
        <v>300</v>
      </c>
      <c r="L93" s="137">
        <v>0.18</v>
      </c>
      <c r="M93" s="172">
        <v>42944</v>
      </c>
    </row>
    <row r="94" spans="1:13" s="51" customFormat="1" ht="19.5" customHeight="1">
      <c r="A94" s="131"/>
      <c r="B94" s="171" t="s">
        <v>777</v>
      </c>
      <c r="C94" s="133"/>
      <c r="D94" s="134"/>
      <c r="E94" s="134"/>
      <c r="F94" s="134"/>
      <c r="G94" s="135"/>
      <c r="H94" s="136"/>
      <c r="I94" s="136"/>
      <c r="J94" s="136"/>
      <c r="K94" s="136"/>
      <c r="L94" s="137"/>
      <c r="M94" s="129"/>
    </row>
    <row r="95" spans="1:13" s="51" customFormat="1" ht="24">
      <c r="A95" s="131">
        <v>72</v>
      </c>
      <c r="B95" s="132" t="s">
        <v>779</v>
      </c>
      <c r="C95" s="133" t="s">
        <v>1855</v>
      </c>
      <c r="D95" s="134" t="s">
        <v>780</v>
      </c>
      <c r="E95" s="134" t="s">
        <v>891</v>
      </c>
      <c r="F95" s="134">
        <v>1</v>
      </c>
      <c r="G95" s="135"/>
      <c r="H95" s="136">
        <v>132629.65</v>
      </c>
      <c r="I95" s="136">
        <v>132629.65</v>
      </c>
      <c r="J95" s="136">
        <v>129651</v>
      </c>
      <c r="K95" s="136">
        <v>129651</v>
      </c>
      <c r="L95" s="137">
        <v>0.18</v>
      </c>
      <c r="M95" s="172">
        <v>42993</v>
      </c>
    </row>
    <row r="96" spans="1:13" s="51" customFormat="1">
      <c r="A96" s="131">
        <f t="shared" si="1"/>
        <v>73</v>
      </c>
      <c r="B96" s="132" t="s">
        <v>1874</v>
      </c>
      <c r="C96" s="133" t="s">
        <v>1125</v>
      </c>
      <c r="D96" s="134" t="s">
        <v>583</v>
      </c>
      <c r="E96" s="134" t="s">
        <v>891</v>
      </c>
      <c r="F96" s="134">
        <v>3</v>
      </c>
      <c r="G96" s="135"/>
      <c r="H96" s="136">
        <v>9028</v>
      </c>
      <c r="I96" s="136">
        <v>27084</v>
      </c>
      <c r="J96" s="136">
        <v>9564</v>
      </c>
      <c r="K96" s="136">
        <v>28692</v>
      </c>
      <c r="L96" s="137">
        <v>0.18</v>
      </c>
      <c r="M96" s="172">
        <v>42965</v>
      </c>
    </row>
    <row r="97" spans="1:13" s="51" customFormat="1" ht="24">
      <c r="A97" s="131">
        <f t="shared" si="1"/>
        <v>74</v>
      </c>
      <c r="B97" s="132" t="s">
        <v>1715</v>
      </c>
      <c r="C97" s="133" t="s">
        <v>1716</v>
      </c>
      <c r="D97" s="134" t="s">
        <v>778</v>
      </c>
      <c r="E97" s="134" t="s">
        <v>891</v>
      </c>
      <c r="F97" s="134">
        <v>1</v>
      </c>
      <c r="G97" s="135"/>
      <c r="H97" s="136">
        <v>2640</v>
      </c>
      <c r="I97" s="136">
        <v>2640</v>
      </c>
      <c r="J97" s="136">
        <v>2331</v>
      </c>
      <c r="K97" s="136">
        <v>2331</v>
      </c>
      <c r="L97" s="137">
        <v>0.18</v>
      </c>
      <c r="M97" s="172">
        <v>42958</v>
      </c>
    </row>
    <row r="98" spans="1:13" s="51" customFormat="1" ht="18.75" customHeight="1">
      <c r="A98" s="131"/>
      <c r="B98" s="171" t="s">
        <v>649</v>
      </c>
      <c r="C98" s="133"/>
      <c r="D98" s="134"/>
      <c r="E98" s="134"/>
      <c r="F98" s="134"/>
      <c r="G98" s="135"/>
      <c r="H98" s="136"/>
      <c r="I98" s="136"/>
      <c r="J98" s="136"/>
      <c r="K98" s="136"/>
      <c r="L98" s="137"/>
      <c r="M98" s="129"/>
    </row>
    <row r="99" spans="1:13" s="51" customFormat="1" ht="17.25" customHeight="1">
      <c r="A99" s="131">
        <v>75</v>
      </c>
      <c r="B99" s="132" t="s">
        <v>670</v>
      </c>
      <c r="C99" s="133" t="s">
        <v>671</v>
      </c>
      <c r="D99" s="134" t="s">
        <v>572</v>
      </c>
      <c r="E99" s="134" t="s">
        <v>891</v>
      </c>
      <c r="F99" s="134">
        <v>55</v>
      </c>
      <c r="G99" s="135"/>
      <c r="H99" s="136">
        <v>1045</v>
      </c>
      <c r="I99" s="136">
        <v>57475</v>
      </c>
      <c r="J99" s="136">
        <v>2882</v>
      </c>
      <c r="K99" s="136">
        <v>158510</v>
      </c>
      <c r="L99" s="137">
        <v>0.18</v>
      </c>
      <c r="M99" s="172">
        <v>42944</v>
      </c>
    </row>
    <row r="100" spans="1:13" s="51" customFormat="1" ht="36">
      <c r="A100" s="131">
        <f t="shared" si="1"/>
        <v>76</v>
      </c>
      <c r="B100" s="132" t="s">
        <v>672</v>
      </c>
      <c r="C100" s="133" t="s">
        <v>673</v>
      </c>
      <c r="D100" s="134" t="s">
        <v>573</v>
      </c>
      <c r="E100" s="134" t="s">
        <v>891</v>
      </c>
      <c r="F100" s="134">
        <v>10</v>
      </c>
      <c r="G100" s="135"/>
      <c r="H100" s="136">
        <v>44213.4</v>
      </c>
      <c r="I100" s="136">
        <v>442134</v>
      </c>
      <c r="J100" s="136">
        <v>48710</v>
      </c>
      <c r="K100" s="136">
        <v>487100</v>
      </c>
      <c r="L100" s="137">
        <v>0.18</v>
      </c>
      <c r="M100" s="172">
        <v>42978</v>
      </c>
    </row>
    <row r="101" spans="1:13" s="51" customFormat="1" ht="29.25" customHeight="1">
      <c r="A101" s="131">
        <f t="shared" si="1"/>
        <v>77</v>
      </c>
      <c r="B101" s="132" t="s">
        <v>674</v>
      </c>
      <c r="C101" s="133" t="s">
        <v>675</v>
      </c>
      <c r="D101" s="134" t="s">
        <v>573</v>
      </c>
      <c r="E101" s="134" t="s">
        <v>891</v>
      </c>
      <c r="F101" s="134">
        <v>2</v>
      </c>
      <c r="G101" s="135"/>
      <c r="H101" s="136">
        <v>25664.1</v>
      </c>
      <c r="I101" s="136">
        <v>51328.2</v>
      </c>
      <c r="J101" s="136">
        <v>28274</v>
      </c>
      <c r="K101" s="136">
        <v>56548</v>
      </c>
      <c r="L101" s="137">
        <v>0.18</v>
      </c>
      <c r="M101" s="172">
        <v>42954</v>
      </c>
    </row>
    <row r="102" spans="1:13" s="51" customFormat="1" ht="24">
      <c r="A102" s="131">
        <f t="shared" si="1"/>
        <v>78</v>
      </c>
      <c r="B102" s="132" t="s">
        <v>676</v>
      </c>
      <c r="C102" s="133" t="s">
        <v>1801</v>
      </c>
      <c r="D102" s="134" t="s">
        <v>573</v>
      </c>
      <c r="E102" s="134" t="s">
        <v>891</v>
      </c>
      <c r="F102" s="134">
        <v>45</v>
      </c>
      <c r="G102" s="135"/>
      <c r="H102" s="136">
        <v>355.74</v>
      </c>
      <c r="I102" s="136">
        <v>16008.3</v>
      </c>
      <c r="J102" s="136">
        <v>392</v>
      </c>
      <c r="K102" s="136">
        <v>17640</v>
      </c>
      <c r="L102" s="137">
        <v>0.18</v>
      </c>
      <c r="M102" s="172">
        <v>42954</v>
      </c>
    </row>
    <row r="103" spans="1:13" s="51" customFormat="1" ht="36">
      <c r="A103" s="131">
        <f t="shared" si="1"/>
        <v>79</v>
      </c>
      <c r="B103" s="132" t="s">
        <v>677</v>
      </c>
      <c r="C103" s="133" t="s">
        <v>678</v>
      </c>
      <c r="D103" s="134" t="s">
        <v>573</v>
      </c>
      <c r="E103" s="134" t="s">
        <v>891</v>
      </c>
      <c r="F103" s="134">
        <v>24</v>
      </c>
      <c r="G103" s="135"/>
      <c r="H103" s="136">
        <v>8554.7000000000007</v>
      </c>
      <c r="I103" s="136">
        <v>205312.8</v>
      </c>
      <c r="J103" s="136">
        <v>9425</v>
      </c>
      <c r="K103" s="136">
        <v>226200</v>
      </c>
      <c r="L103" s="137">
        <v>0.18</v>
      </c>
      <c r="M103" s="172">
        <v>42954</v>
      </c>
    </row>
    <row r="104" spans="1:13" s="51" customFormat="1" ht="27.75" customHeight="1">
      <c r="A104" s="131">
        <f t="shared" si="1"/>
        <v>80</v>
      </c>
      <c r="B104" s="132" t="s">
        <v>679</v>
      </c>
      <c r="C104" s="133" t="s">
        <v>680</v>
      </c>
      <c r="D104" s="134" t="s">
        <v>573</v>
      </c>
      <c r="E104" s="134" t="s">
        <v>891</v>
      </c>
      <c r="F104" s="134">
        <v>5</v>
      </c>
      <c r="G104" s="135"/>
      <c r="H104" s="136">
        <v>2447.83</v>
      </c>
      <c r="I104" s="136">
        <v>12239.15</v>
      </c>
      <c r="J104" s="136">
        <v>2697</v>
      </c>
      <c r="K104" s="136">
        <v>13485</v>
      </c>
      <c r="L104" s="137">
        <v>0.18</v>
      </c>
      <c r="M104" s="172">
        <v>42954</v>
      </c>
    </row>
    <row r="105" spans="1:13" s="51" customFormat="1" ht="29.25" customHeight="1">
      <c r="A105" s="131">
        <f t="shared" si="1"/>
        <v>81</v>
      </c>
      <c r="B105" s="132" t="s">
        <v>681</v>
      </c>
      <c r="C105" s="133" t="s">
        <v>776</v>
      </c>
      <c r="D105" s="134" t="s">
        <v>573</v>
      </c>
      <c r="E105" s="134" t="s">
        <v>891</v>
      </c>
      <c r="F105" s="134">
        <v>11</v>
      </c>
      <c r="G105" s="135"/>
      <c r="H105" s="136">
        <v>1854.93</v>
      </c>
      <c r="I105" s="136">
        <v>20404.23</v>
      </c>
      <c r="J105" s="136">
        <v>2044</v>
      </c>
      <c r="K105" s="136">
        <v>22484</v>
      </c>
      <c r="L105" s="137">
        <v>0.18</v>
      </c>
      <c r="M105" s="172">
        <v>42954</v>
      </c>
    </row>
    <row r="106" spans="1:13" s="51" customFormat="1" ht="24">
      <c r="A106" s="131">
        <f t="shared" si="1"/>
        <v>82</v>
      </c>
      <c r="B106" s="132" t="s">
        <v>682</v>
      </c>
      <c r="C106" s="133" t="s">
        <v>683</v>
      </c>
      <c r="D106" s="134" t="s">
        <v>1007</v>
      </c>
      <c r="E106" s="134" t="s">
        <v>891</v>
      </c>
      <c r="F106" s="134">
        <v>11</v>
      </c>
      <c r="G106" s="135"/>
      <c r="H106" s="136">
        <v>4424.9399999999996</v>
      </c>
      <c r="I106" s="136">
        <v>48674.34</v>
      </c>
      <c r="J106" s="136">
        <v>4875</v>
      </c>
      <c r="K106" s="136">
        <v>53625</v>
      </c>
      <c r="L106" s="137">
        <v>0.18</v>
      </c>
      <c r="M106" s="172">
        <v>42982</v>
      </c>
    </row>
    <row r="107" spans="1:13" s="51" customFormat="1" ht="30" customHeight="1">
      <c r="A107" s="131">
        <f t="shared" si="1"/>
        <v>83</v>
      </c>
      <c r="B107" s="132" t="s">
        <v>684</v>
      </c>
      <c r="C107" s="133" t="s">
        <v>685</v>
      </c>
      <c r="D107" s="134" t="s">
        <v>573</v>
      </c>
      <c r="E107" s="134" t="s">
        <v>891</v>
      </c>
      <c r="F107" s="134">
        <v>22</v>
      </c>
      <c r="G107" s="135"/>
      <c r="H107" s="136">
        <v>245.63</v>
      </c>
      <c r="I107" s="136">
        <v>5403.86</v>
      </c>
      <c r="J107" s="136">
        <v>271</v>
      </c>
      <c r="K107" s="136">
        <v>5962</v>
      </c>
      <c r="L107" s="137">
        <v>0.18</v>
      </c>
      <c r="M107" s="172">
        <v>42954</v>
      </c>
    </row>
    <row r="108" spans="1:13" s="15" customFormat="1" ht="28.5" customHeight="1">
      <c r="A108" s="131">
        <f t="shared" si="1"/>
        <v>84</v>
      </c>
      <c r="B108" s="138" t="s">
        <v>686</v>
      </c>
      <c r="C108" s="139" t="s">
        <v>687</v>
      </c>
      <c r="D108" s="140" t="s">
        <v>573</v>
      </c>
      <c r="E108" s="140" t="s">
        <v>891</v>
      </c>
      <c r="F108" s="140">
        <v>24</v>
      </c>
      <c r="G108" s="141"/>
      <c r="H108" s="142">
        <v>838.53</v>
      </c>
      <c r="I108" s="142">
        <v>20124.72</v>
      </c>
      <c r="J108" s="142">
        <v>924</v>
      </c>
      <c r="K108" s="142">
        <v>22176</v>
      </c>
      <c r="L108" s="137">
        <v>0.18</v>
      </c>
      <c r="M108" s="172">
        <v>42954</v>
      </c>
    </row>
    <row r="109" spans="1:13" s="15" customFormat="1" ht="24">
      <c r="A109" s="131">
        <f t="shared" si="1"/>
        <v>85</v>
      </c>
      <c r="B109" s="138" t="s">
        <v>688</v>
      </c>
      <c r="C109" s="139" t="s">
        <v>689</v>
      </c>
      <c r="D109" s="140" t="s">
        <v>573</v>
      </c>
      <c r="E109" s="140" t="s">
        <v>891</v>
      </c>
      <c r="F109" s="140">
        <v>24</v>
      </c>
      <c r="G109" s="141"/>
      <c r="H109" s="142">
        <v>347.27</v>
      </c>
      <c r="I109" s="142">
        <v>8334.48</v>
      </c>
      <c r="J109" s="142">
        <v>383</v>
      </c>
      <c r="K109" s="142">
        <v>9192</v>
      </c>
      <c r="L109" s="137">
        <v>0.18</v>
      </c>
      <c r="M109" s="172">
        <v>42954</v>
      </c>
    </row>
    <row r="110" spans="1:13" s="15" customFormat="1" ht="29.25" customHeight="1">
      <c r="A110" s="131">
        <f t="shared" si="1"/>
        <v>86</v>
      </c>
      <c r="B110" s="138" t="s">
        <v>690</v>
      </c>
      <c r="C110" s="139" t="s">
        <v>691</v>
      </c>
      <c r="D110" s="140" t="s">
        <v>573</v>
      </c>
      <c r="E110" s="140" t="s">
        <v>912</v>
      </c>
      <c r="F110" s="140">
        <v>24</v>
      </c>
      <c r="G110" s="141"/>
      <c r="H110" s="142">
        <v>330.33</v>
      </c>
      <c r="I110" s="142">
        <v>7927.92</v>
      </c>
      <c r="J110" s="142">
        <v>364</v>
      </c>
      <c r="K110" s="142">
        <v>8736</v>
      </c>
      <c r="L110" s="137">
        <v>0.18</v>
      </c>
      <c r="M110" s="172">
        <v>42954</v>
      </c>
    </row>
    <row r="111" spans="1:13" s="15" customFormat="1" ht="24">
      <c r="A111" s="131">
        <f t="shared" si="1"/>
        <v>87</v>
      </c>
      <c r="B111" s="138" t="s">
        <v>692</v>
      </c>
      <c r="C111" s="139" t="s">
        <v>693</v>
      </c>
      <c r="D111" s="140" t="s">
        <v>967</v>
      </c>
      <c r="E111" s="140" t="s">
        <v>891</v>
      </c>
      <c r="F111" s="140">
        <v>11</v>
      </c>
      <c r="G111" s="141"/>
      <c r="H111" s="142">
        <v>2710</v>
      </c>
      <c r="I111" s="142">
        <v>29810</v>
      </c>
      <c r="J111" s="142">
        <v>4178</v>
      </c>
      <c r="K111" s="142">
        <v>45958</v>
      </c>
      <c r="L111" s="137">
        <v>0.18</v>
      </c>
      <c r="M111" s="172">
        <v>42964</v>
      </c>
    </row>
    <row r="112" spans="1:13" s="15" customFormat="1" ht="36">
      <c r="A112" s="131">
        <f t="shared" si="1"/>
        <v>88</v>
      </c>
      <c r="B112" s="138" t="s">
        <v>694</v>
      </c>
      <c r="C112" s="139" t="s">
        <v>695</v>
      </c>
      <c r="D112" s="140" t="s">
        <v>967</v>
      </c>
      <c r="E112" s="140" t="s">
        <v>891</v>
      </c>
      <c r="F112" s="140">
        <v>16</v>
      </c>
      <c r="G112" s="141"/>
      <c r="H112" s="142">
        <v>94</v>
      </c>
      <c r="I112" s="142">
        <v>1504</v>
      </c>
      <c r="J112" s="142">
        <v>145</v>
      </c>
      <c r="K112" s="142">
        <v>2320</v>
      </c>
      <c r="L112" s="137">
        <v>0.18</v>
      </c>
      <c r="M112" s="172">
        <v>42964</v>
      </c>
    </row>
    <row r="113" spans="1:13" s="15" customFormat="1" ht="17.25" customHeight="1">
      <c r="A113" s="131">
        <f t="shared" si="1"/>
        <v>89</v>
      </c>
      <c r="B113" s="138" t="s">
        <v>696</v>
      </c>
      <c r="C113" s="139" t="s">
        <v>697</v>
      </c>
      <c r="D113" s="140" t="s">
        <v>967</v>
      </c>
      <c r="E113" s="140" t="s">
        <v>891</v>
      </c>
      <c r="F113" s="140">
        <v>17</v>
      </c>
      <c r="G113" s="141"/>
      <c r="H113" s="142">
        <v>70</v>
      </c>
      <c r="I113" s="142">
        <v>1190</v>
      </c>
      <c r="J113" s="142">
        <v>108</v>
      </c>
      <c r="K113" s="142">
        <v>1836</v>
      </c>
      <c r="L113" s="137">
        <v>0.18</v>
      </c>
      <c r="M113" s="172">
        <v>42964</v>
      </c>
    </row>
    <row r="114" spans="1:13" s="15" customFormat="1" ht="18" customHeight="1">
      <c r="A114" s="131">
        <f t="shared" si="1"/>
        <v>90</v>
      </c>
      <c r="B114" s="138" t="s">
        <v>698</v>
      </c>
      <c r="C114" s="139" t="s">
        <v>699</v>
      </c>
      <c r="D114" s="140" t="s">
        <v>967</v>
      </c>
      <c r="E114" s="140" t="s">
        <v>891</v>
      </c>
      <c r="F114" s="140">
        <v>64</v>
      </c>
      <c r="G114" s="141"/>
      <c r="H114" s="142">
        <v>42</v>
      </c>
      <c r="I114" s="142">
        <v>2688</v>
      </c>
      <c r="J114" s="142">
        <v>65</v>
      </c>
      <c r="K114" s="142">
        <v>4160</v>
      </c>
      <c r="L114" s="137">
        <v>0.18</v>
      </c>
      <c r="M114" s="172">
        <v>42964</v>
      </c>
    </row>
    <row r="115" spans="1:13" s="15" customFormat="1" ht="24">
      <c r="A115" s="131">
        <f t="shared" si="1"/>
        <v>91</v>
      </c>
      <c r="B115" s="138" t="s">
        <v>700</v>
      </c>
      <c r="C115" s="139" t="s">
        <v>1794</v>
      </c>
      <c r="D115" s="140" t="s">
        <v>967</v>
      </c>
      <c r="E115" s="140" t="s">
        <v>891</v>
      </c>
      <c r="F115" s="140">
        <v>150</v>
      </c>
      <c r="G115" s="141"/>
      <c r="H115" s="142">
        <v>57</v>
      </c>
      <c r="I115" s="142">
        <v>8550</v>
      </c>
      <c r="J115" s="142">
        <v>89</v>
      </c>
      <c r="K115" s="142">
        <v>13350</v>
      </c>
      <c r="L115" s="137">
        <v>0.18</v>
      </c>
      <c r="M115" s="172">
        <v>42964</v>
      </c>
    </row>
    <row r="116" spans="1:13" s="15" customFormat="1" ht="24">
      <c r="A116" s="131">
        <f t="shared" si="1"/>
        <v>92</v>
      </c>
      <c r="B116" s="138" t="s">
        <v>701</v>
      </c>
      <c r="C116" s="139" t="s">
        <v>702</v>
      </c>
      <c r="D116" s="140" t="s">
        <v>967</v>
      </c>
      <c r="E116" s="140" t="s">
        <v>703</v>
      </c>
      <c r="F116" s="140">
        <v>12</v>
      </c>
      <c r="G116" s="141"/>
      <c r="H116" s="142">
        <v>2590</v>
      </c>
      <c r="I116" s="142">
        <v>31080</v>
      </c>
      <c r="J116" s="142">
        <v>3992</v>
      </c>
      <c r="K116" s="142">
        <v>47904</v>
      </c>
      <c r="L116" s="137">
        <v>0.18</v>
      </c>
      <c r="M116" s="172">
        <v>42964</v>
      </c>
    </row>
    <row r="117" spans="1:13" s="15" customFormat="1" ht="24">
      <c r="A117" s="131">
        <f t="shared" si="1"/>
        <v>93</v>
      </c>
      <c r="B117" s="138" t="s">
        <v>704</v>
      </c>
      <c r="C117" s="139" t="s">
        <v>705</v>
      </c>
      <c r="D117" s="140" t="s">
        <v>967</v>
      </c>
      <c r="E117" s="140" t="s">
        <v>703</v>
      </c>
      <c r="F117" s="140">
        <v>214</v>
      </c>
      <c r="G117" s="141"/>
      <c r="H117" s="142">
        <v>299</v>
      </c>
      <c r="I117" s="142">
        <v>63986</v>
      </c>
      <c r="J117" s="142">
        <v>462</v>
      </c>
      <c r="K117" s="142">
        <v>98868</v>
      </c>
      <c r="L117" s="137">
        <v>0.18</v>
      </c>
      <c r="M117" s="172">
        <v>42988</v>
      </c>
    </row>
    <row r="118" spans="1:13" s="15" customFormat="1" ht="15" customHeight="1">
      <c r="A118" s="131">
        <f t="shared" si="1"/>
        <v>94</v>
      </c>
      <c r="B118" s="138" t="s">
        <v>706</v>
      </c>
      <c r="C118" s="139" t="s">
        <v>707</v>
      </c>
      <c r="D118" s="140" t="s">
        <v>708</v>
      </c>
      <c r="E118" s="140" t="s">
        <v>891</v>
      </c>
      <c r="F118" s="140">
        <v>8</v>
      </c>
      <c r="G118" s="141"/>
      <c r="H118" s="142">
        <v>910</v>
      </c>
      <c r="I118" s="142">
        <v>7280</v>
      </c>
      <c r="J118" s="142">
        <v>1003</v>
      </c>
      <c r="K118" s="142">
        <v>8024</v>
      </c>
      <c r="L118" s="137">
        <v>0.18</v>
      </c>
      <c r="M118" s="172">
        <v>42944</v>
      </c>
    </row>
    <row r="119" spans="1:13" s="15" customFormat="1" ht="15.75" customHeight="1">
      <c r="A119" s="131">
        <f t="shared" si="1"/>
        <v>95</v>
      </c>
      <c r="B119" s="138" t="s">
        <v>709</v>
      </c>
      <c r="C119" s="139" t="s">
        <v>710</v>
      </c>
      <c r="D119" s="140" t="s">
        <v>711</v>
      </c>
      <c r="E119" s="140" t="s">
        <v>891</v>
      </c>
      <c r="F119" s="140">
        <v>8</v>
      </c>
      <c r="G119" s="141"/>
      <c r="H119" s="142">
        <v>652</v>
      </c>
      <c r="I119" s="142">
        <v>5216</v>
      </c>
      <c r="J119" s="142">
        <v>718</v>
      </c>
      <c r="K119" s="142">
        <v>5744</v>
      </c>
      <c r="L119" s="137">
        <v>0.18</v>
      </c>
      <c r="M119" s="172">
        <v>42944</v>
      </c>
    </row>
    <row r="120" spans="1:13" s="15" customFormat="1" ht="15.75" customHeight="1">
      <c r="A120" s="131">
        <f t="shared" si="1"/>
        <v>96</v>
      </c>
      <c r="B120" s="138" t="s">
        <v>712</v>
      </c>
      <c r="C120" s="139" t="s">
        <v>1798</v>
      </c>
      <c r="D120" s="140"/>
      <c r="E120" s="140" t="s">
        <v>891</v>
      </c>
      <c r="F120" s="140">
        <v>2</v>
      </c>
      <c r="G120" s="141"/>
      <c r="H120" s="142">
        <v>192.5</v>
      </c>
      <c r="I120" s="142">
        <v>385</v>
      </c>
      <c r="J120" s="142">
        <v>212</v>
      </c>
      <c r="K120" s="142">
        <v>424</v>
      </c>
      <c r="L120" s="137">
        <v>0.18</v>
      </c>
      <c r="M120" s="172">
        <v>42944</v>
      </c>
    </row>
    <row r="121" spans="1:13" s="15" customFormat="1">
      <c r="A121" s="131">
        <f t="shared" si="1"/>
        <v>97</v>
      </c>
      <c r="B121" s="138" t="s">
        <v>713</v>
      </c>
      <c r="C121" s="139" t="s">
        <v>1799</v>
      </c>
      <c r="D121" s="140"/>
      <c r="E121" s="140" t="s">
        <v>891</v>
      </c>
      <c r="F121" s="140">
        <v>3</v>
      </c>
      <c r="G121" s="141"/>
      <c r="H121" s="142">
        <v>178.2</v>
      </c>
      <c r="I121" s="142">
        <v>534.6</v>
      </c>
      <c r="J121" s="142">
        <v>196</v>
      </c>
      <c r="K121" s="142">
        <v>588</v>
      </c>
      <c r="L121" s="137">
        <v>0.18</v>
      </c>
      <c r="M121" s="172">
        <v>42944</v>
      </c>
    </row>
    <row r="122" spans="1:13" s="15" customFormat="1">
      <c r="A122" s="131">
        <f t="shared" si="1"/>
        <v>98</v>
      </c>
      <c r="B122" s="138" t="s">
        <v>714</v>
      </c>
      <c r="C122" s="139" t="s">
        <v>715</v>
      </c>
      <c r="D122" s="140" t="s">
        <v>708</v>
      </c>
      <c r="E122" s="140" t="s">
        <v>891</v>
      </c>
      <c r="F122" s="140">
        <v>2</v>
      </c>
      <c r="G122" s="141"/>
      <c r="H122" s="142">
        <v>708</v>
      </c>
      <c r="I122" s="142">
        <v>1416</v>
      </c>
      <c r="J122" s="142">
        <v>780</v>
      </c>
      <c r="K122" s="142">
        <v>1560</v>
      </c>
      <c r="L122" s="137">
        <v>0.18</v>
      </c>
      <c r="M122" s="172">
        <v>42944</v>
      </c>
    </row>
    <row r="123" spans="1:13" s="15" customFormat="1" ht="24">
      <c r="A123" s="131">
        <f t="shared" si="1"/>
        <v>99</v>
      </c>
      <c r="B123" s="138" t="s">
        <v>716</v>
      </c>
      <c r="C123" s="139" t="s">
        <v>717</v>
      </c>
      <c r="D123" s="140" t="s">
        <v>967</v>
      </c>
      <c r="E123" s="140" t="s">
        <v>891</v>
      </c>
      <c r="F123" s="140">
        <v>203</v>
      </c>
      <c r="G123" s="141"/>
      <c r="H123" s="142">
        <v>65</v>
      </c>
      <c r="I123" s="142">
        <v>13195</v>
      </c>
      <c r="J123" s="142">
        <v>102</v>
      </c>
      <c r="K123" s="142">
        <v>20706</v>
      </c>
      <c r="L123" s="137">
        <v>0.18</v>
      </c>
      <c r="M123" s="172">
        <v>42964</v>
      </c>
    </row>
    <row r="124" spans="1:13" s="15" customFormat="1" ht="24">
      <c r="A124" s="131">
        <f t="shared" si="1"/>
        <v>100</v>
      </c>
      <c r="B124" s="138" t="s">
        <v>718</v>
      </c>
      <c r="C124" s="139" t="s">
        <v>719</v>
      </c>
      <c r="D124" s="140" t="s">
        <v>967</v>
      </c>
      <c r="E124" s="140" t="s">
        <v>891</v>
      </c>
      <c r="F124" s="140">
        <v>259</v>
      </c>
      <c r="G124" s="141"/>
      <c r="H124" s="142">
        <v>105</v>
      </c>
      <c r="I124" s="142">
        <v>27195</v>
      </c>
      <c r="J124" s="142">
        <v>162</v>
      </c>
      <c r="K124" s="142">
        <v>41958</v>
      </c>
      <c r="L124" s="137">
        <v>0.18</v>
      </c>
      <c r="M124" s="172">
        <v>42988</v>
      </c>
    </row>
    <row r="125" spans="1:13" s="15" customFormat="1" ht="36">
      <c r="A125" s="131">
        <f t="shared" si="1"/>
        <v>101</v>
      </c>
      <c r="B125" s="138" t="s">
        <v>720</v>
      </c>
      <c r="C125" s="139" t="s">
        <v>721</v>
      </c>
      <c r="D125" s="140" t="s">
        <v>825</v>
      </c>
      <c r="E125" s="140" t="s">
        <v>891</v>
      </c>
      <c r="F125" s="140">
        <v>16</v>
      </c>
      <c r="G125" s="141"/>
      <c r="H125" s="142">
        <v>336.67</v>
      </c>
      <c r="I125" s="142">
        <v>5386.72</v>
      </c>
      <c r="J125" s="142">
        <v>371</v>
      </c>
      <c r="K125" s="142">
        <v>5936</v>
      </c>
      <c r="L125" s="137">
        <v>0.18</v>
      </c>
      <c r="M125" s="172">
        <v>42944</v>
      </c>
    </row>
    <row r="126" spans="1:13" s="15" customFormat="1" ht="24">
      <c r="A126" s="131">
        <f t="shared" si="1"/>
        <v>102</v>
      </c>
      <c r="B126" s="138" t="s">
        <v>722</v>
      </c>
      <c r="C126" s="139" t="s">
        <v>723</v>
      </c>
      <c r="D126" s="140" t="s">
        <v>967</v>
      </c>
      <c r="E126" s="140" t="s">
        <v>891</v>
      </c>
      <c r="F126" s="140">
        <v>35</v>
      </c>
      <c r="G126" s="141"/>
      <c r="H126" s="142">
        <v>267</v>
      </c>
      <c r="I126" s="142">
        <v>9345</v>
      </c>
      <c r="J126" s="142">
        <v>412</v>
      </c>
      <c r="K126" s="142">
        <v>14420</v>
      </c>
      <c r="L126" s="137">
        <v>0.18</v>
      </c>
      <c r="M126" s="172">
        <v>42964</v>
      </c>
    </row>
    <row r="127" spans="1:13" s="15" customFormat="1" ht="24">
      <c r="A127" s="131">
        <f t="shared" si="1"/>
        <v>103</v>
      </c>
      <c r="B127" s="138" t="s">
        <v>724</v>
      </c>
      <c r="C127" s="139">
        <v>1781</v>
      </c>
      <c r="D127" s="140" t="s">
        <v>725</v>
      </c>
      <c r="E127" s="140" t="s">
        <v>891</v>
      </c>
      <c r="F127" s="140">
        <v>10</v>
      </c>
      <c r="G127" s="141"/>
      <c r="H127" s="142">
        <v>377.36</v>
      </c>
      <c r="I127" s="142">
        <v>3773.6</v>
      </c>
      <c r="J127" s="142">
        <v>516</v>
      </c>
      <c r="K127" s="142">
        <v>5160</v>
      </c>
      <c r="L127" s="137">
        <v>0.18</v>
      </c>
      <c r="M127" s="172">
        <v>42944</v>
      </c>
    </row>
    <row r="128" spans="1:13" s="130" customFormat="1" ht="14.25">
      <c r="A128" s="131">
        <f t="shared" si="1"/>
        <v>104</v>
      </c>
      <c r="B128" s="132" t="s">
        <v>726</v>
      </c>
      <c r="C128" s="133">
        <v>1824</v>
      </c>
      <c r="D128" s="134" t="s">
        <v>725</v>
      </c>
      <c r="E128" s="134" t="s">
        <v>891</v>
      </c>
      <c r="F128" s="134">
        <v>2</v>
      </c>
      <c r="G128" s="135"/>
      <c r="H128" s="136">
        <v>110.49</v>
      </c>
      <c r="I128" s="136">
        <v>220.98</v>
      </c>
      <c r="J128" s="136">
        <v>151</v>
      </c>
      <c r="K128" s="136">
        <v>302</v>
      </c>
      <c r="L128" s="143">
        <v>0.18</v>
      </c>
      <c r="M128" s="172">
        <v>42944</v>
      </c>
    </row>
    <row r="129" spans="1:13" s="51" customFormat="1">
      <c r="A129" s="131">
        <f t="shared" si="1"/>
        <v>105</v>
      </c>
      <c r="B129" s="132" t="s">
        <v>727</v>
      </c>
      <c r="C129" s="133">
        <v>1808</v>
      </c>
      <c r="D129" s="134" t="s">
        <v>725</v>
      </c>
      <c r="E129" s="134" t="s">
        <v>891</v>
      </c>
      <c r="F129" s="134">
        <v>2</v>
      </c>
      <c r="G129" s="135"/>
      <c r="H129" s="136">
        <v>117.98</v>
      </c>
      <c r="I129" s="136">
        <v>235.96</v>
      </c>
      <c r="J129" s="136">
        <v>162</v>
      </c>
      <c r="K129" s="136">
        <v>324</v>
      </c>
      <c r="L129" s="137">
        <v>0.18</v>
      </c>
      <c r="M129" s="172">
        <v>42944</v>
      </c>
    </row>
    <row r="130" spans="1:13" s="51" customFormat="1">
      <c r="A130" s="131">
        <f t="shared" si="1"/>
        <v>106</v>
      </c>
      <c r="B130" s="132" t="s">
        <v>728</v>
      </c>
      <c r="C130" s="133">
        <v>1740</v>
      </c>
      <c r="D130" s="134" t="s">
        <v>725</v>
      </c>
      <c r="E130" s="134" t="s">
        <v>891</v>
      </c>
      <c r="F130" s="134">
        <v>2</v>
      </c>
      <c r="G130" s="135"/>
      <c r="H130" s="136">
        <v>166.92</v>
      </c>
      <c r="I130" s="136">
        <v>333.84</v>
      </c>
      <c r="J130" s="136">
        <v>228</v>
      </c>
      <c r="K130" s="136">
        <v>456</v>
      </c>
      <c r="L130" s="137">
        <v>0.18</v>
      </c>
      <c r="M130" s="172">
        <v>42944</v>
      </c>
    </row>
    <row r="131" spans="1:13" s="51" customFormat="1">
      <c r="A131" s="131">
        <f t="shared" si="1"/>
        <v>107</v>
      </c>
      <c r="B131" s="132" t="s">
        <v>729</v>
      </c>
      <c r="C131" s="133">
        <v>886</v>
      </c>
      <c r="D131" s="134" t="s">
        <v>725</v>
      </c>
      <c r="E131" s="134" t="s">
        <v>891</v>
      </c>
      <c r="F131" s="134">
        <v>5</v>
      </c>
      <c r="G131" s="135"/>
      <c r="H131" s="136">
        <v>40.36</v>
      </c>
      <c r="I131" s="136">
        <v>201.8</v>
      </c>
      <c r="J131" s="136">
        <v>56</v>
      </c>
      <c r="K131" s="136">
        <v>280</v>
      </c>
      <c r="L131" s="137">
        <v>0.18</v>
      </c>
      <c r="M131" s="172">
        <v>42944</v>
      </c>
    </row>
    <row r="132" spans="1:13" s="51" customFormat="1">
      <c r="A132" s="131">
        <f t="shared" si="1"/>
        <v>108</v>
      </c>
      <c r="B132" s="132" t="s">
        <v>730</v>
      </c>
      <c r="C132" s="133">
        <v>871</v>
      </c>
      <c r="D132" s="134" t="s">
        <v>725</v>
      </c>
      <c r="E132" s="134" t="s">
        <v>891</v>
      </c>
      <c r="F132" s="134">
        <v>2</v>
      </c>
      <c r="G132" s="135"/>
      <c r="H132" s="136">
        <v>68.680000000000007</v>
      </c>
      <c r="I132" s="136">
        <v>137.36000000000001</v>
      </c>
      <c r="J132" s="136">
        <v>94</v>
      </c>
      <c r="K132" s="136">
        <v>188</v>
      </c>
      <c r="L132" s="137">
        <v>0.18</v>
      </c>
      <c r="M132" s="172">
        <v>42944</v>
      </c>
    </row>
    <row r="133" spans="1:13" s="51" customFormat="1" ht="24">
      <c r="A133" s="131">
        <f t="shared" si="1"/>
        <v>109</v>
      </c>
      <c r="B133" s="132" t="s">
        <v>652</v>
      </c>
      <c r="C133" s="133" t="s">
        <v>653</v>
      </c>
      <c r="D133" s="134" t="s">
        <v>725</v>
      </c>
      <c r="E133" s="134" t="s">
        <v>912</v>
      </c>
      <c r="F133" s="134">
        <v>2</v>
      </c>
      <c r="G133" s="135"/>
      <c r="H133" s="136">
        <v>536</v>
      </c>
      <c r="I133" s="136">
        <v>1072</v>
      </c>
      <c r="J133" s="136">
        <v>732</v>
      </c>
      <c r="K133" s="136">
        <v>1464</v>
      </c>
      <c r="L133" s="137">
        <v>0.18</v>
      </c>
      <c r="M133" s="172">
        <v>42944</v>
      </c>
    </row>
    <row r="134" spans="1:13" s="51" customFormat="1" ht="24">
      <c r="A134" s="131">
        <f t="shared" si="1"/>
        <v>110</v>
      </c>
      <c r="B134" s="132" t="s">
        <v>731</v>
      </c>
      <c r="C134" s="133">
        <v>3044160</v>
      </c>
      <c r="D134" s="134" t="s">
        <v>732</v>
      </c>
      <c r="E134" s="134" t="s">
        <v>891</v>
      </c>
      <c r="F134" s="134">
        <v>5</v>
      </c>
      <c r="G134" s="135"/>
      <c r="H134" s="136">
        <v>64.040000000000006</v>
      </c>
      <c r="I134" s="136">
        <v>320.2</v>
      </c>
      <c r="J134" s="136">
        <v>71</v>
      </c>
      <c r="K134" s="136">
        <v>355</v>
      </c>
      <c r="L134" s="137">
        <v>0.18</v>
      </c>
      <c r="M134" s="172">
        <v>42944</v>
      </c>
    </row>
    <row r="135" spans="1:13" s="51" customFormat="1" ht="36">
      <c r="A135" s="131">
        <f t="shared" si="1"/>
        <v>111</v>
      </c>
      <c r="B135" s="132" t="s">
        <v>733</v>
      </c>
      <c r="C135" s="133">
        <v>3044188</v>
      </c>
      <c r="D135" s="134" t="s">
        <v>732</v>
      </c>
      <c r="E135" s="134" t="s">
        <v>891</v>
      </c>
      <c r="F135" s="134">
        <v>5</v>
      </c>
      <c r="G135" s="135"/>
      <c r="H135" s="136">
        <v>79.599999999999994</v>
      </c>
      <c r="I135" s="136">
        <v>398</v>
      </c>
      <c r="J135" s="136">
        <v>88</v>
      </c>
      <c r="K135" s="136">
        <v>440</v>
      </c>
      <c r="L135" s="137">
        <v>0.18</v>
      </c>
      <c r="M135" s="172">
        <v>42944</v>
      </c>
    </row>
    <row r="136" spans="1:13" s="51" customFormat="1" ht="36">
      <c r="A136" s="131">
        <f t="shared" si="1"/>
        <v>112</v>
      </c>
      <c r="B136" s="132" t="s">
        <v>734</v>
      </c>
      <c r="C136" s="133">
        <v>3044173</v>
      </c>
      <c r="D136" s="134" t="s">
        <v>732</v>
      </c>
      <c r="E136" s="134" t="s">
        <v>891</v>
      </c>
      <c r="F136" s="134">
        <v>5</v>
      </c>
      <c r="G136" s="135"/>
      <c r="H136" s="136">
        <v>139.44999999999999</v>
      </c>
      <c r="I136" s="136">
        <v>697.25</v>
      </c>
      <c r="J136" s="136">
        <v>154</v>
      </c>
      <c r="K136" s="136">
        <v>770</v>
      </c>
      <c r="L136" s="137">
        <v>0.18</v>
      </c>
      <c r="M136" s="172">
        <v>42944</v>
      </c>
    </row>
    <row r="137" spans="1:13" s="51" customFormat="1" ht="24">
      <c r="A137" s="131">
        <f t="shared" si="1"/>
        <v>113</v>
      </c>
      <c r="B137" s="132" t="s">
        <v>735</v>
      </c>
      <c r="C137" s="133">
        <v>3005948</v>
      </c>
      <c r="D137" s="134" t="s">
        <v>732</v>
      </c>
      <c r="E137" s="134" t="s">
        <v>891</v>
      </c>
      <c r="F137" s="134">
        <v>3</v>
      </c>
      <c r="G137" s="135"/>
      <c r="H137" s="136">
        <v>186.39</v>
      </c>
      <c r="I137" s="136">
        <v>559.16999999999996</v>
      </c>
      <c r="J137" s="136">
        <v>205</v>
      </c>
      <c r="K137" s="136">
        <v>615</v>
      </c>
      <c r="L137" s="137">
        <v>0.18</v>
      </c>
      <c r="M137" s="172">
        <v>42944</v>
      </c>
    </row>
    <row r="138" spans="1:13" s="51" customFormat="1">
      <c r="A138" s="131">
        <f t="shared" si="1"/>
        <v>114</v>
      </c>
      <c r="B138" s="132" t="s">
        <v>736</v>
      </c>
      <c r="C138" s="133">
        <v>3047028</v>
      </c>
      <c r="D138" s="134" t="s">
        <v>732</v>
      </c>
      <c r="E138" s="134" t="s">
        <v>891</v>
      </c>
      <c r="F138" s="134">
        <v>1</v>
      </c>
      <c r="G138" s="135"/>
      <c r="H138" s="136">
        <v>22.74</v>
      </c>
      <c r="I138" s="136">
        <v>22.74</v>
      </c>
      <c r="J138" s="136">
        <v>25</v>
      </c>
      <c r="K138" s="136">
        <v>25</v>
      </c>
      <c r="L138" s="137">
        <v>0.18</v>
      </c>
      <c r="M138" s="172">
        <v>42944</v>
      </c>
    </row>
    <row r="139" spans="1:13" s="51" customFormat="1">
      <c r="A139" s="131">
        <f t="shared" si="1"/>
        <v>115</v>
      </c>
      <c r="B139" s="132" t="s">
        <v>737</v>
      </c>
      <c r="C139" s="133">
        <v>3022276</v>
      </c>
      <c r="D139" s="134" t="s">
        <v>732</v>
      </c>
      <c r="E139" s="134" t="s">
        <v>891</v>
      </c>
      <c r="F139" s="134">
        <v>2</v>
      </c>
      <c r="G139" s="135"/>
      <c r="H139" s="136">
        <v>33.22</v>
      </c>
      <c r="I139" s="136">
        <v>66.44</v>
      </c>
      <c r="J139" s="136">
        <v>37</v>
      </c>
      <c r="K139" s="136">
        <v>74</v>
      </c>
      <c r="L139" s="137">
        <v>0.18</v>
      </c>
      <c r="M139" s="172">
        <v>42944</v>
      </c>
    </row>
    <row r="140" spans="1:13" s="51" customFormat="1">
      <c r="A140" s="131">
        <f t="shared" si="1"/>
        <v>116</v>
      </c>
      <c r="B140" s="132" t="s">
        <v>738</v>
      </c>
      <c r="C140" s="133" t="s">
        <v>739</v>
      </c>
      <c r="D140" s="134" t="s">
        <v>740</v>
      </c>
      <c r="E140" s="134" t="s">
        <v>891</v>
      </c>
      <c r="F140" s="134">
        <v>8</v>
      </c>
      <c r="G140" s="135"/>
      <c r="H140" s="136">
        <v>672.75</v>
      </c>
      <c r="I140" s="136">
        <v>5382</v>
      </c>
      <c r="J140" s="136">
        <v>741</v>
      </c>
      <c r="K140" s="136">
        <v>5928</v>
      </c>
      <c r="L140" s="137">
        <v>0.18</v>
      </c>
      <c r="M140" s="172">
        <v>42944</v>
      </c>
    </row>
    <row r="141" spans="1:13" s="51" customFormat="1">
      <c r="A141" s="131">
        <f>A140+1</f>
        <v>117</v>
      </c>
      <c r="B141" s="132" t="s">
        <v>741</v>
      </c>
      <c r="C141" s="133" t="s">
        <v>742</v>
      </c>
      <c r="D141" s="134" t="s">
        <v>743</v>
      </c>
      <c r="E141" s="134" t="s">
        <v>891</v>
      </c>
      <c r="F141" s="134">
        <v>8</v>
      </c>
      <c r="G141" s="135"/>
      <c r="H141" s="136">
        <v>139.1</v>
      </c>
      <c r="I141" s="136">
        <v>1112.8</v>
      </c>
      <c r="J141" s="136">
        <v>153</v>
      </c>
      <c r="K141" s="136">
        <v>1224</v>
      </c>
      <c r="L141" s="137">
        <v>0.18</v>
      </c>
      <c r="M141" s="172">
        <v>42944</v>
      </c>
    </row>
    <row r="142" spans="1:13" s="51" customFormat="1">
      <c r="A142" s="131">
        <f>A141+1</f>
        <v>118</v>
      </c>
      <c r="B142" s="132" t="s">
        <v>744</v>
      </c>
      <c r="C142" s="133" t="s">
        <v>1374</v>
      </c>
      <c r="D142" s="134" t="s">
        <v>745</v>
      </c>
      <c r="E142" s="134" t="s">
        <v>891</v>
      </c>
      <c r="F142" s="134">
        <v>13</v>
      </c>
      <c r="G142" s="135"/>
      <c r="H142" s="136">
        <v>4248</v>
      </c>
      <c r="I142" s="136">
        <v>55224</v>
      </c>
      <c r="J142" s="136">
        <v>4680</v>
      </c>
      <c r="K142" s="136">
        <v>60840</v>
      </c>
      <c r="L142" s="137">
        <v>0.18</v>
      </c>
      <c r="M142" s="172">
        <v>42944</v>
      </c>
    </row>
    <row r="143" spans="1:13" s="51" customFormat="1">
      <c r="A143" s="131"/>
      <c r="B143" s="171" t="s">
        <v>782</v>
      </c>
      <c r="C143" s="133"/>
      <c r="D143" s="134"/>
      <c r="E143" s="134"/>
      <c r="F143" s="134"/>
      <c r="G143" s="135"/>
      <c r="H143" s="136"/>
      <c r="I143" s="136"/>
      <c r="J143" s="136"/>
      <c r="K143" s="136"/>
      <c r="L143" s="137"/>
      <c r="M143" s="129"/>
    </row>
    <row r="144" spans="1:13" s="51" customFormat="1" ht="36">
      <c r="A144" s="131">
        <v>119</v>
      </c>
      <c r="B144" s="132" t="s">
        <v>746</v>
      </c>
      <c r="C144" s="133" t="s">
        <v>747</v>
      </c>
      <c r="D144" s="134" t="s">
        <v>778</v>
      </c>
      <c r="E144" s="134" t="s">
        <v>891</v>
      </c>
      <c r="F144" s="134">
        <v>1</v>
      </c>
      <c r="G144" s="135"/>
      <c r="H144" s="136">
        <v>2800</v>
      </c>
      <c r="I144" s="136">
        <v>2800</v>
      </c>
      <c r="J144" s="136">
        <v>4000</v>
      </c>
      <c r="K144" s="136">
        <v>4000</v>
      </c>
      <c r="L144" s="137">
        <v>0</v>
      </c>
      <c r="M144" s="172">
        <v>42937</v>
      </c>
    </row>
    <row r="145" spans="1:18" s="15" customFormat="1" ht="30">
      <c r="A145" s="101"/>
      <c r="B145" s="166"/>
      <c r="C145" s="96"/>
      <c r="D145" s="96"/>
      <c r="E145" s="96"/>
      <c r="F145" s="96"/>
      <c r="G145" s="97"/>
      <c r="H145" s="102" t="s">
        <v>893</v>
      </c>
      <c r="I145" s="102">
        <v>3604735.92</v>
      </c>
      <c r="J145" s="102" t="s">
        <v>894</v>
      </c>
      <c r="K145" s="102">
        <v>4304936.87</v>
      </c>
      <c r="L145" s="106"/>
    </row>
    <row r="146" spans="1:18" s="15" customFormat="1" ht="15">
      <c r="A146" s="61"/>
      <c r="B146" s="285"/>
      <c r="C146" s="285"/>
      <c r="D146" s="285"/>
      <c r="E146" s="285"/>
      <c r="F146" s="285"/>
      <c r="G146" s="285"/>
      <c r="H146" s="285"/>
      <c r="I146" s="100"/>
      <c r="J146" s="98" t="s">
        <v>882</v>
      </c>
      <c r="K146" s="105">
        <v>774168.63659999997</v>
      </c>
      <c r="L146" s="106"/>
    </row>
    <row r="147" spans="1:18" s="15" customFormat="1" ht="30">
      <c r="A147" s="61"/>
      <c r="B147" s="103"/>
      <c r="C147" s="103"/>
      <c r="D147" s="103"/>
      <c r="E147" s="100"/>
      <c r="F147" s="100"/>
      <c r="G147" s="107"/>
      <c r="H147" s="107"/>
      <c r="I147" s="108"/>
      <c r="J147" s="98" t="s">
        <v>892</v>
      </c>
      <c r="K147" s="99">
        <v>5079105.5066</v>
      </c>
      <c r="L147" s="106"/>
    </row>
    <row r="148" spans="1:18" s="15" customFormat="1" ht="14.25">
      <c r="A148" s="80"/>
      <c r="B148" s="79"/>
      <c r="C148" s="79"/>
      <c r="D148" s="81"/>
      <c r="E148" s="82"/>
      <c r="F148" s="83"/>
      <c r="G148" s="79"/>
      <c r="H148" s="79"/>
      <c r="I148" s="79"/>
      <c r="J148" s="79"/>
      <c r="K148" s="79"/>
      <c r="L148" s="106"/>
    </row>
    <row r="149" spans="1:18" s="94" customFormat="1" ht="15.75">
      <c r="A149" s="109"/>
      <c r="B149" s="110" t="s">
        <v>903</v>
      </c>
      <c r="C149" s="111"/>
      <c r="D149" s="110" t="s">
        <v>904</v>
      </c>
      <c r="E149" s="112"/>
      <c r="F149" s="112"/>
      <c r="G149" s="113"/>
      <c r="H149" s="114"/>
      <c r="I149" s="114"/>
      <c r="J149" s="114"/>
      <c r="K149" s="112"/>
      <c r="L149" s="114"/>
      <c r="N149" s="95"/>
      <c r="O149" s="95"/>
      <c r="P149" s="95"/>
      <c r="Q149" s="95"/>
      <c r="R149" s="93"/>
    </row>
    <row r="150" spans="1:18" s="94" customFormat="1" ht="15.75">
      <c r="A150" s="109"/>
      <c r="B150" s="110"/>
      <c r="C150" s="115"/>
      <c r="D150" s="110"/>
      <c r="E150" s="112"/>
      <c r="F150" s="112"/>
      <c r="G150" s="113"/>
      <c r="H150" s="114"/>
      <c r="I150" s="114"/>
      <c r="J150" s="114"/>
      <c r="K150" s="112"/>
      <c r="L150" s="114"/>
      <c r="N150" s="95"/>
      <c r="O150" s="95"/>
      <c r="P150" s="95"/>
      <c r="Q150" s="95"/>
      <c r="R150" s="93"/>
    </row>
    <row r="151" spans="1:18" s="94" customFormat="1" ht="24.75" customHeight="1">
      <c r="A151" s="109"/>
      <c r="B151" s="110" t="s">
        <v>787</v>
      </c>
      <c r="C151" s="111"/>
      <c r="D151" s="110" t="s">
        <v>788</v>
      </c>
      <c r="E151" s="112"/>
      <c r="F151" s="112"/>
      <c r="G151" s="113"/>
      <c r="H151" s="114"/>
      <c r="I151" s="114"/>
      <c r="J151" s="114"/>
      <c r="K151" s="112"/>
      <c r="L151" s="114"/>
      <c r="N151" s="95"/>
      <c r="O151" s="95"/>
      <c r="P151" s="95"/>
      <c r="Q151" s="95"/>
      <c r="R151" s="93"/>
    </row>
    <row r="152" spans="1:18" s="94" customFormat="1" ht="21" customHeight="1">
      <c r="A152" s="109"/>
      <c r="B152" s="110"/>
      <c r="C152" s="115"/>
      <c r="D152" s="110"/>
      <c r="E152" s="112"/>
      <c r="F152" s="112"/>
      <c r="G152" s="113"/>
      <c r="H152" s="114"/>
      <c r="I152" s="114"/>
      <c r="J152" s="114"/>
      <c r="K152" s="112"/>
      <c r="L152" s="114"/>
      <c r="N152" s="95"/>
      <c r="O152" s="95"/>
      <c r="P152" s="95"/>
      <c r="Q152" s="95"/>
      <c r="R152" s="93"/>
    </row>
    <row r="153" spans="1:18" s="94" customFormat="1" ht="15.75">
      <c r="A153" s="109"/>
      <c r="B153" s="110" t="s">
        <v>1856</v>
      </c>
      <c r="C153" s="115" t="s">
        <v>1743</v>
      </c>
      <c r="D153" s="110" t="s">
        <v>915</v>
      </c>
      <c r="E153" s="112"/>
      <c r="F153" s="112"/>
      <c r="G153" s="113"/>
      <c r="H153" s="114"/>
      <c r="I153" s="114"/>
      <c r="J153" s="114"/>
      <c r="K153" s="112"/>
      <c r="L153" s="114"/>
      <c r="N153" s="95"/>
      <c r="O153" s="95"/>
      <c r="P153" s="95"/>
      <c r="Q153" s="95"/>
      <c r="R153" s="93"/>
    </row>
    <row r="154" spans="1:18" s="94" customFormat="1" ht="15.75">
      <c r="A154" s="109"/>
      <c r="B154" s="110"/>
      <c r="C154" s="115"/>
      <c r="D154" s="110"/>
      <c r="E154" s="112"/>
      <c r="F154" s="112"/>
      <c r="G154" s="113"/>
      <c r="H154" s="114"/>
      <c r="I154" s="114"/>
      <c r="J154" s="114"/>
      <c r="K154" s="112"/>
      <c r="L154" s="114"/>
      <c r="N154" s="95"/>
      <c r="O154" s="95"/>
      <c r="P154" s="95"/>
      <c r="Q154" s="95"/>
      <c r="R154" s="93"/>
    </row>
    <row r="155" spans="1:18" s="94" customFormat="1" ht="15.75" customHeight="1">
      <c r="A155" s="109"/>
      <c r="B155" s="110" t="s">
        <v>789</v>
      </c>
      <c r="C155" s="111"/>
      <c r="D155" s="110" t="s">
        <v>790</v>
      </c>
      <c r="E155" s="112"/>
      <c r="F155" s="112"/>
      <c r="G155" s="113"/>
      <c r="H155" s="114"/>
      <c r="I155" s="114"/>
      <c r="J155" s="114"/>
      <c r="K155" s="112"/>
      <c r="L155" s="114"/>
      <c r="N155" s="95"/>
      <c r="O155" s="95"/>
      <c r="P155" s="95"/>
      <c r="Q155" s="95"/>
      <c r="R155" s="93"/>
    </row>
    <row r="156" spans="1:18" s="94" customFormat="1" ht="15.75">
      <c r="A156" s="109"/>
      <c r="B156" s="110"/>
      <c r="C156" s="115"/>
      <c r="D156" s="110"/>
      <c r="E156" s="112"/>
      <c r="F156" s="112"/>
      <c r="G156" s="113"/>
      <c r="H156" s="114"/>
      <c r="I156" s="114"/>
      <c r="J156" s="114"/>
      <c r="K156" s="112"/>
      <c r="L156" s="114"/>
      <c r="N156" s="95"/>
      <c r="O156" s="95"/>
      <c r="P156" s="95"/>
      <c r="Q156" s="95"/>
      <c r="R156" s="93"/>
    </row>
    <row r="157" spans="1:18" s="94" customFormat="1" ht="21" customHeight="1">
      <c r="A157" s="109"/>
      <c r="B157" s="110" t="s">
        <v>1736</v>
      </c>
      <c r="C157" s="111"/>
      <c r="D157" s="110" t="s">
        <v>791</v>
      </c>
      <c r="E157" s="112"/>
      <c r="F157" s="112"/>
      <c r="G157" s="113"/>
      <c r="H157" s="114"/>
      <c r="I157" s="116"/>
      <c r="J157" s="114"/>
      <c r="K157" s="112"/>
      <c r="L157" s="114"/>
      <c r="N157" s="95"/>
      <c r="O157" s="95"/>
      <c r="P157" s="95"/>
      <c r="Q157" s="95"/>
      <c r="R157" s="93"/>
    </row>
    <row r="158" spans="1:18" s="94" customFormat="1" ht="15.75">
      <c r="A158" s="109"/>
      <c r="B158" s="110"/>
      <c r="C158" s="115"/>
      <c r="D158" s="110"/>
      <c r="E158" s="112"/>
      <c r="F158" s="112"/>
      <c r="G158" s="113"/>
      <c r="H158" s="114"/>
      <c r="I158" s="114"/>
      <c r="J158" s="114"/>
      <c r="K158" s="112"/>
      <c r="L158" s="114"/>
      <c r="N158" s="95"/>
      <c r="O158" s="95"/>
      <c r="P158" s="95"/>
      <c r="Q158" s="95"/>
      <c r="R158" s="93"/>
    </row>
    <row r="159" spans="1:18" s="94" customFormat="1" ht="21" customHeight="1">
      <c r="A159" s="109"/>
      <c r="B159" s="110" t="s">
        <v>1737</v>
      </c>
      <c r="C159" s="111"/>
      <c r="D159" s="110" t="s">
        <v>905</v>
      </c>
      <c r="E159" s="112"/>
      <c r="F159" s="112"/>
      <c r="G159" s="113"/>
      <c r="H159" s="114"/>
      <c r="I159" s="116"/>
      <c r="J159" s="114"/>
      <c r="K159" s="112"/>
      <c r="L159" s="114"/>
      <c r="N159" s="95"/>
      <c r="O159" s="95"/>
      <c r="P159" s="95"/>
      <c r="Q159" s="95"/>
      <c r="R159" s="93"/>
    </row>
  </sheetData>
  <autoFilter ref="A9:R1213"/>
  <mergeCells count="2">
    <mergeCell ref="A7:M8"/>
    <mergeCell ref="B146:H146"/>
  </mergeCells>
  <phoneticPr fontId="23" type="noConversion"/>
  <pageMargins left="0.39370078740157483" right="0.39370078740157483" top="0.39370078740157483" bottom="0.39370078740157483" header="0.31496062992125984" footer="0.31496062992125984"/>
  <pageSetup paperSize="9" scale="78" orientation="landscape" r:id="rId1"/>
  <headerFooter alignWithMargins="0"/>
  <colBreaks count="1" manualBreakCount="1">
    <brk id="1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исходные данные</vt:lpstr>
      <vt:lpstr>Лист2</vt:lpstr>
      <vt:lpstr>Рабочая</vt:lpstr>
      <vt:lpstr>Сводная</vt:lpstr>
      <vt:lpstr>Выходная</vt:lpstr>
    </vt:vector>
  </TitlesOfParts>
  <Company>my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kalentev_y</dc:creator>
  <cp:lastModifiedBy>Andrey</cp:lastModifiedBy>
  <cp:lastPrinted>2017-06-27T07:17:24Z</cp:lastPrinted>
  <dcterms:created xsi:type="dcterms:W3CDTF">2008-04-10T11:27:01Z</dcterms:created>
  <dcterms:modified xsi:type="dcterms:W3CDTF">2018-10-29T15:23:13Z</dcterms:modified>
</cp:coreProperties>
</file>