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atjanazurbriggen/Desktop/RStudio Code Master Thesis/Residual Emissions(Calculations)/"/>
    </mc:Choice>
  </mc:AlternateContent>
  <xr:revisionPtr revIDLastSave="0" documentId="13_ncr:1_{FF791481-C86F-084D-9E49-D2D8C9FCF0C9}" xr6:coauthVersionLast="47" xr6:coauthVersionMax="47" xr10:uidLastSave="{00000000-0000-0000-0000-000000000000}"/>
  <bookViews>
    <workbookView xWindow="4260" yWindow="7740" windowWidth="22480" windowHeight="19560" xr2:uid="{7E28BBD4-6729-F84C-B80A-5929FF358EE8}"/>
  </bookViews>
  <sheets>
    <sheet name="Global C1" sheetId="1" r:id="rId1"/>
    <sheet name="Global C2" sheetId="2" r:id="rId2"/>
    <sheet name="Global C3" sheetId="3" r:id="rId3"/>
    <sheet name="Global C4" sheetId="4" r:id="rId4"/>
    <sheet name="North America C1" sheetId="5" r:id="rId5"/>
    <sheet name="North America C2" sheetId="6" r:id="rId6"/>
    <sheet name="North America C3" sheetId="7" r:id="rId7"/>
    <sheet name="North America C4" sheetId="8" r:id="rId8"/>
    <sheet name="Europe C1" sheetId="9" r:id="rId9"/>
    <sheet name="Europe C2" sheetId="10" r:id="rId10"/>
    <sheet name="Europe C3" sheetId="11" r:id="rId11"/>
    <sheet name="Europe C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F18" i="1"/>
  <c r="Q32" i="6"/>
  <c r="M32" i="6"/>
  <c r="L32" i="6"/>
  <c r="Q32" i="4"/>
  <c r="M32" i="4"/>
  <c r="L32" i="4"/>
  <c r="Q32" i="3"/>
  <c r="M32" i="3"/>
  <c r="L32" i="3"/>
  <c r="L39" i="1"/>
  <c r="Q40" i="1"/>
  <c r="L40" i="2"/>
  <c r="M40" i="2"/>
  <c r="Q40" i="2"/>
  <c r="L41" i="2"/>
  <c r="M41" i="2"/>
  <c r="Q41" i="2"/>
  <c r="L34" i="2"/>
  <c r="M34" i="2"/>
  <c r="Q34" i="2"/>
  <c r="L35" i="2"/>
  <c r="M35" i="2"/>
  <c r="Q35" i="2"/>
  <c r="L33" i="2"/>
  <c r="L28" i="2"/>
  <c r="M28" i="2"/>
  <c r="Q28" i="2"/>
  <c r="L29" i="2"/>
  <c r="M29" i="2"/>
  <c r="Q29" i="2"/>
  <c r="L27" i="2"/>
  <c r="P19" i="2"/>
  <c r="Q19" i="2"/>
  <c r="U19" i="2"/>
  <c r="P20" i="2"/>
  <c r="Q20" i="2"/>
  <c r="U20" i="2"/>
  <c r="F19" i="2"/>
  <c r="G19" i="2"/>
  <c r="K19" i="2"/>
  <c r="F20" i="2"/>
  <c r="G20" i="2"/>
  <c r="K20" i="2"/>
  <c r="Q39" i="1"/>
  <c r="M38" i="1"/>
  <c r="L40" i="1"/>
  <c r="K19" i="1"/>
  <c r="U19" i="1"/>
  <c r="M39" i="1"/>
  <c r="M40" i="1"/>
  <c r="U20" i="1"/>
  <c r="Q19" i="1"/>
  <c r="Q20" i="1"/>
  <c r="P19" i="1"/>
  <c r="P20" i="1"/>
  <c r="K20" i="1" l="1"/>
  <c r="G19" i="1"/>
  <c r="G20" i="1"/>
  <c r="F20" i="1"/>
  <c r="F19" i="1"/>
  <c r="U14" i="12" l="1"/>
  <c r="Q27" i="12" s="1"/>
  <c r="Q14" i="12"/>
  <c r="M27" i="12" s="1"/>
  <c r="P14" i="12"/>
  <c r="L27" i="12" s="1"/>
  <c r="K14" i="12"/>
  <c r="Q23" i="12" s="1"/>
  <c r="G14" i="12"/>
  <c r="M23" i="12" s="1"/>
  <c r="F14" i="12"/>
  <c r="L23" i="12" s="1"/>
  <c r="U14" i="11"/>
  <c r="Q27" i="11" s="1"/>
  <c r="Q14" i="11"/>
  <c r="M27" i="11" s="1"/>
  <c r="P14" i="11"/>
  <c r="L27" i="11" s="1"/>
  <c r="K14" i="11"/>
  <c r="Q23" i="11" s="1"/>
  <c r="G14" i="11"/>
  <c r="M23" i="11" s="1"/>
  <c r="F14" i="11"/>
  <c r="L23" i="11" s="1"/>
  <c r="U14" i="10"/>
  <c r="Q27" i="10" s="1"/>
  <c r="Q14" i="10"/>
  <c r="M27" i="10" s="1"/>
  <c r="P14" i="10"/>
  <c r="L27" i="10" s="1"/>
  <c r="K14" i="10"/>
  <c r="Q23" i="10" s="1"/>
  <c r="G14" i="10"/>
  <c r="M23" i="10" s="1"/>
  <c r="F14" i="10"/>
  <c r="L23" i="10" s="1"/>
  <c r="U14" i="9"/>
  <c r="Q27" i="9" s="1"/>
  <c r="Q14" i="9"/>
  <c r="M27" i="9" s="1"/>
  <c r="P14" i="9"/>
  <c r="L27" i="9" s="1"/>
  <c r="K14" i="9"/>
  <c r="Q23" i="9" s="1"/>
  <c r="G14" i="9"/>
  <c r="M23" i="9" s="1"/>
  <c r="F14" i="9"/>
  <c r="L23" i="9" s="1"/>
  <c r="F14" i="8"/>
  <c r="U14" i="8"/>
  <c r="Q27" i="8" s="1"/>
  <c r="Q14" i="8"/>
  <c r="M27" i="8" s="1"/>
  <c r="P14" i="8"/>
  <c r="L27" i="8" s="1"/>
  <c r="K14" i="8"/>
  <c r="Q23" i="8" s="1"/>
  <c r="G14" i="8"/>
  <c r="M23" i="8" s="1"/>
  <c r="L23" i="8"/>
  <c r="P14" i="7"/>
  <c r="L23" i="7"/>
  <c r="L31" i="7"/>
  <c r="L27" i="7"/>
  <c r="F14" i="7"/>
  <c r="U14" i="7"/>
  <c r="Q27" i="7" s="1"/>
  <c r="Q14" i="7"/>
  <c r="M27" i="7" s="1"/>
  <c r="K14" i="7"/>
  <c r="Q23" i="7" s="1"/>
  <c r="G14" i="7"/>
  <c r="M23" i="7" s="1"/>
  <c r="L27" i="6"/>
  <c r="L23" i="6"/>
  <c r="L31" i="6"/>
  <c r="G14" i="6"/>
  <c r="M23" i="6" s="1"/>
  <c r="F14" i="6"/>
  <c r="U14" i="6"/>
  <c r="Q27" i="6" s="1"/>
  <c r="Q14" i="6"/>
  <c r="M27" i="6" s="1"/>
  <c r="P14" i="6"/>
  <c r="K14" i="6"/>
  <c r="Q23" i="6" s="1"/>
  <c r="P14" i="5"/>
  <c r="L27" i="5"/>
  <c r="M23" i="5"/>
  <c r="F14" i="5"/>
  <c r="L23" i="5"/>
  <c r="U14" i="5"/>
  <c r="Q27" i="5" s="1"/>
  <c r="Q14" i="5"/>
  <c r="M27" i="5" s="1"/>
  <c r="K14" i="5"/>
  <c r="Q23" i="5" s="1"/>
  <c r="G14" i="5"/>
  <c r="U14" i="4"/>
  <c r="Q27" i="4" s="1"/>
  <c r="Q14" i="4"/>
  <c r="M27" i="4" s="1"/>
  <c r="P14" i="4"/>
  <c r="L27" i="4" s="1"/>
  <c r="K14" i="4"/>
  <c r="Q23" i="4" s="1"/>
  <c r="G14" i="4"/>
  <c r="M23" i="4" s="1"/>
  <c r="F14" i="4"/>
  <c r="L23" i="4" s="1"/>
  <c r="K14" i="3"/>
  <c r="Q23" i="3" s="1"/>
  <c r="F14" i="3"/>
  <c r="L23" i="3" s="1"/>
  <c r="U14" i="3"/>
  <c r="Q27" i="3" s="1"/>
  <c r="Q14" i="3"/>
  <c r="M27" i="3" s="1"/>
  <c r="P14" i="3"/>
  <c r="L27" i="3" s="1"/>
  <c r="G14" i="3"/>
  <c r="M23" i="3" s="1"/>
  <c r="P18" i="2"/>
  <c r="F18" i="2"/>
  <c r="M31" i="12" l="1"/>
  <c r="L31" i="12"/>
  <c r="Q31" i="12"/>
  <c r="M31" i="11"/>
  <c r="L31" i="11"/>
  <c r="Q31" i="11"/>
  <c r="M31" i="10"/>
  <c r="L31" i="10"/>
  <c r="Q31" i="10"/>
  <c r="L31" i="9"/>
  <c r="M31" i="9"/>
  <c r="Q31" i="9"/>
  <c r="L31" i="8"/>
  <c r="M31" i="8"/>
  <c r="Q31" i="8"/>
  <c r="M31" i="7"/>
  <c r="Q31" i="7"/>
  <c r="M31" i="6"/>
  <c r="Q31" i="6"/>
  <c r="M31" i="5"/>
  <c r="L31" i="5"/>
  <c r="Q31" i="5"/>
  <c r="L31" i="4"/>
  <c r="M31" i="4"/>
  <c r="Q31" i="4"/>
  <c r="M31" i="3"/>
  <c r="Q31" i="3"/>
  <c r="L31" i="3"/>
  <c r="L39" i="2" l="1"/>
  <c r="U18" i="2"/>
  <c r="Q33" i="2" s="1"/>
  <c r="Q18" i="2"/>
  <c r="M33" i="2" s="1"/>
  <c r="K18" i="2"/>
  <c r="Q27" i="2" s="1"/>
  <c r="G18" i="2"/>
  <c r="M27" i="2" s="1"/>
  <c r="G18" i="1"/>
  <c r="K18" i="1"/>
  <c r="P18" i="1"/>
  <c r="Q18" i="1"/>
  <c r="U18" i="1"/>
  <c r="Q38" i="1"/>
  <c r="M39" i="2" l="1"/>
  <c r="Q39" i="2"/>
</calcChain>
</file>

<file path=xl/sharedStrings.xml><?xml version="1.0" encoding="utf-8"?>
<sst xmlns="http://schemas.openxmlformats.org/spreadsheetml/2006/main" count="299" uniqueCount="84">
  <si>
    <t>!! Are those posible values?</t>
  </si>
  <si>
    <t>Total Residual Emissisons DAC World, C1</t>
  </si>
  <si>
    <t>Mean</t>
  </si>
  <si>
    <t>Total Residual Emissions besides DAC World, C1</t>
  </si>
  <si>
    <t>Total Residual Emissions World, C1</t>
  </si>
  <si>
    <t>So with what should i calculate if ist not with the mean?</t>
  </si>
  <si>
    <t>!! Problem here: since i have more values for the removals inclusive DAC and i m using the mean --&gt; lower value then for total removals besides DAC!!</t>
  </si>
  <si>
    <t>Total Removals besides DAC World, C1</t>
  </si>
  <si>
    <t>Total Removals World, C1</t>
  </si>
  <si>
    <t>Total Emissions (Energy + Industry) World, C1</t>
  </si>
  <si>
    <t>Total Emissions (Energy + Industry) World, C2</t>
  </si>
  <si>
    <t>Total Removals World, C2</t>
  </si>
  <si>
    <t>Total Residual Emissions World, C2</t>
  </si>
  <si>
    <t xml:space="preserve">Mean </t>
  </si>
  <si>
    <t>Total Removals besides DAC World, C2</t>
  </si>
  <si>
    <t>Total Residual Emissions besides DAC World, C2</t>
  </si>
  <si>
    <t>Total Removals besides DAC World, C3</t>
  </si>
  <si>
    <t>Total Removals World, C3</t>
  </si>
  <si>
    <t>Total Emissions (Energy + Industry) World, C3</t>
  </si>
  <si>
    <t>Total Residual Emissisons DAC World, C3</t>
  </si>
  <si>
    <t>Total Residual Emissions World, C3</t>
  </si>
  <si>
    <t>Total Residual Emissions besides DAC World, C3</t>
  </si>
  <si>
    <t>Total Emissions (Energy + Industry) World, C4</t>
  </si>
  <si>
    <t>Total Removals World, C4</t>
  </si>
  <si>
    <t>Total Removals besides DAC World, C4</t>
  </si>
  <si>
    <t>Total Residual Emissions World, C4</t>
  </si>
  <si>
    <t>Total Residual Emissions besides DAC World, C4</t>
  </si>
  <si>
    <t>Total Residual Emissisons DAC World, C4</t>
  </si>
  <si>
    <t>Total Emissions (Energy + Industry) North America, C1</t>
  </si>
  <si>
    <t>Total Removals North America, C1</t>
  </si>
  <si>
    <t>Total Residual Emissions North America, C1</t>
  </si>
  <si>
    <t>Total Removals besides DAC North America, C1</t>
  </si>
  <si>
    <t>Total Residual Emissions besides DAC North America, C1</t>
  </si>
  <si>
    <t>Total Residual Emissisons DAC North America, C1</t>
  </si>
  <si>
    <t>Total Emissions (Energy + Industry) North America, C2</t>
  </si>
  <si>
    <t>Total Removals North America, C2</t>
  </si>
  <si>
    <t>Total Residual Emissions North America, C2</t>
  </si>
  <si>
    <t>Total Removals besides DAC North America, C2</t>
  </si>
  <si>
    <t>Total Residual Emissions besides DAC North America, C2</t>
  </si>
  <si>
    <t>Total Residual Emissisons DAC North America, C2</t>
  </si>
  <si>
    <t>Total Emissions (Energy + Industry) North America, C3</t>
  </si>
  <si>
    <t>Total Removals besides DAC North America, C3</t>
  </si>
  <si>
    <t>Total Removals North America, C3</t>
  </si>
  <si>
    <t>Total Residual Emissions North America, C3</t>
  </si>
  <si>
    <t>Total Residual Emissions besides DAC North America, C3</t>
  </si>
  <si>
    <t>Total Residual Emissisons DAC North America, C3</t>
  </si>
  <si>
    <t>Total Emissions (Energy + Industry) North America, C4</t>
  </si>
  <si>
    <t>Total Removals North America, C4</t>
  </si>
  <si>
    <t>Total Removals besides DAC North America, C4</t>
  </si>
  <si>
    <t>Total Residual Emissions North America, C4</t>
  </si>
  <si>
    <t>Total Residual Emissions besides DAC North America, C4</t>
  </si>
  <si>
    <t>Total Residual Emissisons DAC North America, C4</t>
  </si>
  <si>
    <t>Total Emissions (Energy + Industry) Europe, C1</t>
  </si>
  <si>
    <t>Total Removals Europe, C1</t>
  </si>
  <si>
    <t>Total Residual Emissions besides DAC Europe C</t>
  </si>
  <si>
    <t>Total Removals besides DAC Europe, C1</t>
  </si>
  <si>
    <t>Total Residual Emissions Europe, C1</t>
  </si>
  <si>
    <t>Total Residual Emissions besides DAC Europe, C1</t>
  </si>
  <si>
    <t>Total Residual Emissisons DAC Europe, C1</t>
  </si>
  <si>
    <t>Total Emissions (Energy + Industry) Europe, C2</t>
  </si>
  <si>
    <t>Total Removals Europe, C2</t>
  </si>
  <si>
    <t>Total Removals besides DAC Europe, C2</t>
  </si>
  <si>
    <t>Total Residual Emissions Europe, C2</t>
  </si>
  <si>
    <t>Total Residual Emissions besides DAC Europe C2</t>
  </si>
  <si>
    <t>Total Emissions (Energy + Industry) Europe, C3</t>
  </si>
  <si>
    <t>Total Removals Europe, C3</t>
  </si>
  <si>
    <t>Total Residual Emissions Europe, C3</t>
  </si>
  <si>
    <t>Total Removals besides DAC Europe, C3</t>
  </si>
  <si>
    <t>Total Residual Emissions besides DAC Europe C3</t>
  </si>
  <si>
    <t>Total Residual Emissions besides DAC Europe, C3</t>
  </si>
  <si>
    <t>Total Residual Emissisons DAC Europe, C3</t>
  </si>
  <si>
    <t>Total Residual Emissions besides DAC Europe, C2</t>
  </si>
  <si>
    <t>Total Residual Emissisons DAC Europe, C2</t>
  </si>
  <si>
    <t>Total Emissions (Energy + Industry) Europe, C4</t>
  </si>
  <si>
    <t>Total Removals Europe, C4</t>
  </si>
  <si>
    <t>Total Residual Emissions Europe, C4</t>
  </si>
  <si>
    <t>Total Residual Emissions besides DAC Europe C4</t>
  </si>
  <si>
    <t>Total Removals besides DAC Europe, C4</t>
  </si>
  <si>
    <t>Total Residual Emissions besides DAC Europe, C4</t>
  </si>
  <si>
    <t>Total Residual Emissisons DAC Europe, C4</t>
  </si>
  <si>
    <t xml:space="preserve">High </t>
  </si>
  <si>
    <t>Low</t>
  </si>
  <si>
    <t>High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</si>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</sst>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Calibri (Textkörper)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2" fontId="2" fillId="2" borderId="0" xfId="0" applyNumberFormat="1" applyFont="1" applyFill="1"/>
    <xf numFmtId="0" fontId="2" fillId="2" borderId="0" xfId="0" applyFont="1" applyFill="1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2" fontId="6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9E6-E188-B54C-A3B3-9DAB880651BD}">
  <dimension ref="E6:W44"/>
  <sheetViews>
    <sheetView tabSelected="1" topLeftCell="H1" workbookViewId="0">
      <selection activeCell="L39" sqref="L39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9</v>
      </c>
      <c r="O7" t="s">
        <v>9</v>
      </c>
    </row>
    <row r="8" spans="5:23" x14ac:dyDescent="0.2">
      <c r="E8" t="s">
        <v>2</v>
      </c>
      <c r="F8">
        <v>14334.597772635174</v>
      </c>
      <c r="G8">
        <v>10453.020247638244</v>
      </c>
      <c r="K8">
        <v>1742.0766195467538</v>
      </c>
      <c r="O8" t="s">
        <v>2</v>
      </c>
      <c r="P8">
        <v>14334.597772635174</v>
      </c>
      <c r="Q8">
        <v>10453.020247638244</v>
      </c>
      <c r="U8">
        <v>1742.0766195467538</v>
      </c>
    </row>
    <row r="9" spans="5:23" x14ac:dyDescent="0.2">
      <c r="E9" t="s">
        <v>82</v>
      </c>
      <c r="F9">
        <v>34188.704175878243</v>
      </c>
      <c r="G9">
        <v>31776.59352909321</v>
      </c>
      <c r="K9">
        <v>15074.12</v>
      </c>
      <c r="O9" t="s">
        <v>82</v>
      </c>
      <c r="P9">
        <v>34188.704175878243</v>
      </c>
      <c r="Q9">
        <v>31776.59352909321</v>
      </c>
      <c r="U9">
        <v>15074.12</v>
      </c>
    </row>
    <row r="10" spans="5:23" x14ac:dyDescent="0.2">
      <c r="E10" t="s">
        <v>81</v>
      </c>
      <c r="F10">
        <v>450.79134299999993</v>
      </c>
      <c r="G10">
        <v>-95.502695842284595</v>
      </c>
      <c r="K10">
        <v>-4518.1883974976899</v>
      </c>
      <c r="O10" t="s">
        <v>81</v>
      </c>
      <c r="P10">
        <v>450.79134299999993</v>
      </c>
      <c r="Q10">
        <v>-95.502695842284595</v>
      </c>
      <c r="U10">
        <v>-4518.1883974976899</v>
      </c>
    </row>
    <row r="12" spans="5:23" x14ac:dyDescent="0.2">
      <c r="E12" t="s">
        <v>8</v>
      </c>
      <c r="O12" t="s">
        <v>7</v>
      </c>
    </row>
    <row r="13" spans="5:23" x14ac:dyDescent="0.2">
      <c r="E13" t="s">
        <v>2</v>
      </c>
      <c r="F13">
        <v>345.26550570060283</v>
      </c>
      <c r="G13">
        <v>1126.7268352555218</v>
      </c>
      <c r="K13">
        <v>4452.5294102385596</v>
      </c>
      <c r="O13" t="s">
        <v>2</v>
      </c>
      <c r="P13">
        <v>412.01104323416098</v>
      </c>
      <c r="Q13">
        <v>1328.9196379110269</v>
      </c>
      <c r="U13">
        <v>5172.1415700938769</v>
      </c>
      <c r="W13" s="5"/>
    </row>
    <row r="14" spans="5:23" x14ac:dyDescent="0.2">
      <c r="E14" t="s">
        <v>80</v>
      </c>
      <c r="F14">
        <v>8956.3836447434005</v>
      </c>
      <c r="G14">
        <v>21022.734365866301</v>
      </c>
      <c r="K14">
        <v>23466.249764442298</v>
      </c>
      <c r="O14" t="s">
        <v>80</v>
      </c>
      <c r="P14">
        <v>8956.3836447434005</v>
      </c>
      <c r="Q14">
        <v>21022.734365866301</v>
      </c>
      <c r="U14">
        <v>23466.249764442298</v>
      </c>
      <c r="W14" s="5"/>
    </row>
    <row r="15" spans="5:23" x14ac:dyDescent="0.2">
      <c r="E15" t="s">
        <v>81</v>
      </c>
      <c r="F15">
        <v>0</v>
      </c>
      <c r="G15">
        <v>0</v>
      </c>
      <c r="K15">
        <v>0</v>
      </c>
      <c r="O15" t="s">
        <v>81</v>
      </c>
      <c r="P15">
        <v>0</v>
      </c>
      <c r="Q15">
        <v>0</v>
      </c>
      <c r="U15">
        <v>0</v>
      </c>
      <c r="W15" s="5"/>
    </row>
    <row r="17" spans="5:21" x14ac:dyDescent="0.2">
      <c r="E17" t="s">
        <v>4</v>
      </c>
      <c r="O17" t="s">
        <v>3</v>
      </c>
    </row>
    <row r="18" spans="5:21" x14ac:dyDescent="0.2">
      <c r="E18" t="s">
        <v>2</v>
      </c>
      <c r="F18">
        <f>F8-F13</f>
        <v>13989.332266934571</v>
      </c>
      <c r="G18">
        <f>G8-G13</f>
        <v>9326.2934123827217</v>
      </c>
      <c r="K18">
        <f>K8-K13</f>
        <v>-2710.4527906918056</v>
      </c>
      <c r="O18" t="s">
        <v>2</v>
      </c>
      <c r="P18">
        <f>P8-P13</f>
        <v>13922.586729401013</v>
      </c>
      <c r="Q18">
        <f>Q8-Q13</f>
        <v>9124.1006097272166</v>
      </c>
      <c r="U18">
        <f>U8-U13</f>
        <v>-3430.0649505471229</v>
      </c>
    </row>
    <row r="19" spans="5:21" x14ac:dyDescent="0.2">
      <c r="E19" t="s">
        <v>80</v>
      </c>
      <c r="F19">
        <f t="shared" ref="F19:G19" si="0">F9-F14</f>
        <v>25232.320531134843</v>
      </c>
      <c r="G19">
        <f t="shared" si="0"/>
        <v>10753.859163226909</v>
      </c>
      <c r="K19">
        <f>K9-K14</f>
        <v>-8392.1297644422975</v>
      </c>
      <c r="O19" t="s">
        <v>80</v>
      </c>
      <c r="P19">
        <f t="shared" ref="P19:Q20" si="1">P9-P14</f>
        <v>25232.320531134843</v>
      </c>
      <c r="Q19">
        <f t="shared" si="1"/>
        <v>10753.859163226909</v>
      </c>
      <c r="U19">
        <f>U9-U14</f>
        <v>-8392.1297644422975</v>
      </c>
    </row>
    <row r="20" spans="5:21" x14ac:dyDescent="0.2">
      <c r="E20" t="s">
        <v>81</v>
      </c>
      <c r="F20">
        <f>F10-F15</f>
        <v>450.79134299999993</v>
      </c>
      <c r="G20">
        <f t="shared" ref="G20" si="2">G10-G15</f>
        <v>-95.502695842284595</v>
      </c>
      <c r="K20">
        <f>K10-K15</f>
        <v>-4518.1883974976899</v>
      </c>
      <c r="O20" t="s">
        <v>81</v>
      </c>
      <c r="P20">
        <f t="shared" si="1"/>
        <v>450.79134299999993</v>
      </c>
      <c r="Q20">
        <f t="shared" si="1"/>
        <v>-95.502695842284595</v>
      </c>
      <c r="U20">
        <f t="shared" ref="U20" si="3">U10-U15</f>
        <v>-4518.1883974976899</v>
      </c>
    </row>
    <row r="26" spans="5:21" x14ac:dyDescent="0.2">
      <c r="K26" t="s">
        <v>4</v>
      </c>
    </row>
    <row r="27" spans="5:21" x14ac:dyDescent="0.2">
      <c r="K27" t="s">
        <v>2</v>
      </c>
      <c r="L27">
        <v>13989.3322669346</v>
      </c>
      <c r="M27">
        <v>9326.2934123827217</v>
      </c>
      <c r="Q27">
        <v>-2710.4527906918056</v>
      </c>
    </row>
    <row r="28" spans="5:21" x14ac:dyDescent="0.2">
      <c r="K28" t="s">
        <v>80</v>
      </c>
      <c r="L28">
        <v>25232.320531134799</v>
      </c>
      <c r="M28">
        <v>10753.859163226909</v>
      </c>
      <c r="Q28">
        <v>-8392.1297644422975</v>
      </c>
    </row>
    <row r="29" spans="5:21" x14ac:dyDescent="0.2">
      <c r="K29" t="s">
        <v>81</v>
      </c>
      <c r="L29">
        <v>450.79134299999993</v>
      </c>
      <c r="M29">
        <v>-95.502695842284595</v>
      </c>
      <c r="Q29">
        <v>-4518.1883974976899</v>
      </c>
    </row>
    <row r="31" spans="5:21" x14ac:dyDescent="0.2">
      <c r="K31" t="s">
        <v>3</v>
      </c>
    </row>
    <row r="32" spans="5:21" x14ac:dyDescent="0.2">
      <c r="K32" t="s">
        <v>2</v>
      </c>
      <c r="L32">
        <v>13922.586729401</v>
      </c>
      <c r="M32">
        <v>9124.1006097272166</v>
      </c>
      <c r="Q32">
        <v>-3430.0649505471229</v>
      </c>
    </row>
    <row r="33" spans="11:19" x14ac:dyDescent="0.2">
      <c r="K33" t="s">
        <v>80</v>
      </c>
      <c r="L33">
        <v>25232.320531134843</v>
      </c>
      <c r="M33">
        <v>10753.859163226909</v>
      </c>
      <c r="Q33">
        <v>-8392.1297644422975</v>
      </c>
    </row>
    <row r="34" spans="11:19" x14ac:dyDescent="0.2">
      <c r="K34" t="s">
        <v>81</v>
      </c>
      <c r="L34">
        <v>450.79134299999993</v>
      </c>
      <c r="M34">
        <v>-95.502695842284595</v>
      </c>
      <c r="Q34">
        <v>-4518.1883974976899</v>
      </c>
    </row>
    <row r="36" spans="11:19" x14ac:dyDescent="0.2">
      <c r="L36" s="4">
        <v>2025</v>
      </c>
      <c r="M36" s="4">
        <v>2030</v>
      </c>
      <c r="N36" s="4"/>
      <c r="O36" s="4"/>
      <c r="P36" s="4"/>
      <c r="Q36" s="4">
        <v>2050</v>
      </c>
    </row>
    <row r="37" spans="11:19" x14ac:dyDescent="0.2">
      <c r="K37" s="3" t="s">
        <v>1</v>
      </c>
      <c r="L37" s="3"/>
      <c r="M37" s="3"/>
      <c r="N37" s="3"/>
      <c r="O37" s="3"/>
      <c r="P37" s="3"/>
      <c r="Q37" s="3"/>
    </row>
    <row r="38" spans="11:19" x14ac:dyDescent="0.2">
      <c r="K38" s="3" t="s">
        <v>2</v>
      </c>
      <c r="L38" s="2">
        <f>L27-L32</f>
        <v>66.745537533599418</v>
      </c>
      <c r="M38" s="2">
        <f>M27-M32</f>
        <v>202.19280265550515</v>
      </c>
      <c r="N38" s="2"/>
      <c r="O38" s="2"/>
      <c r="P38" s="2"/>
      <c r="Q38" s="2">
        <f>Q27-Q32</f>
        <v>719.61215985531726</v>
      </c>
      <c r="S38" s="1" t="s">
        <v>0</v>
      </c>
    </row>
    <row r="39" spans="11:19" x14ac:dyDescent="0.2">
      <c r="K39" s="7" t="s">
        <v>80</v>
      </c>
      <c r="L39" s="2">
        <f>L28-L33</f>
        <v>-4.3655745685100555E-11</v>
      </c>
      <c r="M39" s="2">
        <f t="shared" ref="M39:M40" si="4">M28-M33</f>
        <v>0</v>
      </c>
      <c r="N39" s="8"/>
      <c r="O39" s="8"/>
      <c r="P39" s="8"/>
      <c r="Q39" s="2">
        <f>Q28-Q33</f>
        <v>0</v>
      </c>
    </row>
    <row r="40" spans="11:19" x14ac:dyDescent="0.2">
      <c r="K40" s="7" t="s">
        <v>81</v>
      </c>
      <c r="L40" s="2">
        <f>L29-L34</f>
        <v>0</v>
      </c>
      <c r="M40" s="2">
        <f t="shared" si="4"/>
        <v>0</v>
      </c>
      <c r="N40" s="3"/>
      <c r="O40" s="3"/>
      <c r="P40" s="3"/>
      <c r="Q40" s="2">
        <f>Q29-Q34</f>
        <v>0</v>
      </c>
    </row>
    <row r="41" spans="11:19" x14ac:dyDescent="0.2">
      <c r="K41" s="4"/>
      <c r="L41" s="6"/>
      <c r="M41" s="6"/>
      <c r="N41" s="6"/>
      <c r="O41" s="6"/>
      <c r="P41" s="6"/>
      <c r="Q41" s="6"/>
    </row>
    <row r="43" spans="11:19" x14ac:dyDescent="0.2">
      <c r="K43" s="4"/>
      <c r="L43" s="4"/>
      <c r="M43" s="4"/>
      <c r="N43" s="4"/>
      <c r="O43" s="4"/>
      <c r="P43" s="4"/>
      <c r="Q43" s="4"/>
    </row>
    <row r="44" spans="11:19" x14ac:dyDescent="0.2">
      <c r="K44" s="4"/>
      <c r="L44" s="6"/>
      <c r="M44" s="6"/>
      <c r="N44" s="6"/>
      <c r="O44" s="6"/>
      <c r="P44" s="6"/>
      <c r="Q44" s="6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66C-813C-9644-BBAF-BADD149928CB}">
  <dimension ref="E6:W33"/>
  <sheetViews>
    <sheetView topLeftCell="E1" workbookViewId="0">
      <selection activeCell="K36" sqref="K36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59</v>
      </c>
      <c r="O7" t="s">
        <v>59</v>
      </c>
    </row>
    <row r="8" spans="5:23" x14ac:dyDescent="0.2">
      <c r="E8" t="s">
        <v>2</v>
      </c>
      <c r="F8">
        <v>1154.2347913805463</v>
      </c>
      <c r="G8">
        <v>946.70116144705787</v>
      </c>
      <c r="K8">
        <v>199.27792437727214</v>
      </c>
      <c r="O8" t="s">
        <v>2</v>
      </c>
      <c r="P8">
        <v>1154.2347913805463</v>
      </c>
      <c r="Q8">
        <v>946.70116144705787</v>
      </c>
      <c r="U8">
        <v>199.27792437727214</v>
      </c>
    </row>
    <row r="10" spans="5:23" x14ac:dyDescent="0.2">
      <c r="E10" t="s">
        <v>60</v>
      </c>
      <c r="O10" t="s">
        <v>61</v>
      </c>
    </row>
    <row r="11" spans="5:23" x14ac:dyDescent="0.2">
      <c r="E11" t="s">
        <v>2</v>
      </c>
      <c r="F11">
        <v>8.6536325014180449</v>
      </c>
      <c r="G11">
        <v>29.993841685652562</v>
      </c>
      <c r="K11">
        <v>272.20355498008558</v>
      </c>
      <c r="O11" t="s">
        <v>2</v>
      </c>
      <c r="P11">
        <v>9.3915402942215884</v>
      </c>
      <c r="Q11">
        <v>32.581133120087166</v>
      </c>
      <c r="U11">
        <v>292.16751245446932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62</v>
      </c>
      <c r="O13" t="s">
        <v>63</v>
      </c>
    </row>
    <row r="14" spans="5:23" x14ac:dyDescent="0.2">
      <c r="E14" t="s">
        <v>2</v>
      </c>
      <c r="F14">
        <f>F8-F11</f>
        <v>1145.5811588791282</v>
      </c>
      <c r="G14">
        <f>G8-G11</f>
        <v>916.7073197614053</v>
      </c>
      <c r="K14">
        <f>K8-K11</f>
        <v>-72.925630602813442</v>
      </c>
      <c r="O14" t="s">
        <v>2</v>
      </c>
      <c r="P14">
        <f>P8-P11</f>
        <v>1144.8432510863247</v>
      </c>
      <c r="Q14">
        <f>Q8-Q11</f>
        <v>914.12002832697067</v>
      </c>
      <c r="U14">
        <f>U8-U11</f>
        <v>-92.889588077197175</v>
      </c>
    </row>
    <row r="22" spans="11:19" x14ac:dyDescent="0.2">
      <c r="K22" t="s">
        <v>62</v>
      </c>
    </row>
    <row r="23" spans="11:19" x14ac:dyDescent="0.2">
      <c r="K23" t="s">
        <v>2</v>
      </c>
      <c r="L23">
        <f>F14</f>
        <v>1145.5811588791282</v>
      </c>
      <c r="M23">
        <f>G14</f>
        <v>916.7073197614053</v>
      </c>
      <c r="Q23">
        <f t="shared" ref="Q23" si="0">K14</f>
        <v>-72.925630602813442</v>
      </c>
    </row>
    <row r="26" spans="11:19" x14ac:dyDescent="0.2">
      <c r="K26" t="s">
        <v>71</v>
      </c>
    </row>
    <row r="27" spans="11:19" x14ac:dyDescent="0.2">
      <c r="K27" t="s">
        <v>2</v>
      </c>
      <c r="L27">
        <f>P14</f>
        <v>1144.8432510863247</v>
      </c>
      <c r="M27">
        <f t="shared" ref="M27:Q27" si="1">Q14</f>
        <v>914.12002832697067</v>
      </c>
      <c r="Q27">
        <f t="shared" si="1"/>
        <v>-92.889588077197175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72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0.73790779280352581</v>
      </c>
      <c r="M31" s="2">
        <f>M23-M27</f>
        <v>2.5872914344346327</v>
      </c>
      <c r="N31" s="2"/>
      <c r="O31" s="2"/>
      <c r="P31" s="2"/>
      <c r="Q31" s="2">
        <f>Q23-Q27</f>
        <v>19.963957474383733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FBF0-33C9-7E44-929A-49BFA5D9C409}">
  <dimension ref="E6:W33"/>
  <sheetViews>
    <sheetView topLeftCell="E3" workbookViewId="0">
      <selection activeCell="K32" sqref="K32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64</v>
      </c>
      <c r="O7" t="s">
        <v>64</v>
      </c>
    </row>
    <row r="8" spans="5:23" x14ac:dyDescent="0.2">
      <c r="E8" t="s">
        <v>2</v>
      </c>
      <c r="F8">
        <v>1166.996515622189</v>
      </c>
      <c r="G8">
        <v>1045.1271009204165</v>
      </c>
      <c r="K8">
        <v>311.58886691414244</v>
      </c>
      <c r="O8" t="s">
        <v>2</v>
      </c>
      <c r="P8">
        <v>1166.996515622189</v>
      </c>
      <c r="Q8">
        <v>1045.1271009204165</v>
      </c>
      <c r="U8">
        <v>311.58886691414244</v>
      </c>
    </row>
    <row r="10" spans="5:23" x14ac:dyDescent="0.2">
      <c r="E10" t="s">
        <v>65</v>
      </c>
      <c r="O10" t="s">
        <v>67</v>
      </c>
    </row>
    <row r="11" spans="5:23" x14ac:dyDescent="0.2">
      <c r="E11" t="s">
        <v>2</v>
      </c>
      <c r="F11">
        <v>14.554452858868808</v>
      </c>
      <c r="G11">
        <v>48.290668980154223</v>
      </c>
      <c r="K11">
        <v>256.65102690325517</v>
      </c>
      <c r="O11" t="s">
        <v>2</v>
      </c>
      <c r="P11">
        <v>16.801337723888292</v>
      </c>
      <c r="Q11">
        <v>55.100925219711804</v>
      </c>
      <c r="U11">
        <v>290.19067295356655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66</v>
      </c>
      <c r="O13" t="s">
        <v>68</v>
      </c>
    </row>
    <row r="14" spans="5:23" x14ac:dyDescent="0.2">
      <c r="E14" t="s">
        <v>2</v>
      </c>
      <c r="F14">
        <f>F8-F11</f>
        <v>1152.4420627633201</v>
      </c>
      <c r="G14">
        <f>G8-G11</f>
        <v>996.83643194026229</v>
      </c>
      <c r="K14">
        <f>K8-K11</f>
        <v>54.937840010887271</v>
      </c>
      <c r="O14" t="s">
        <v>2</v>
      </c>
      <c r="P14">
        <f>P8-P11</f>
        <v>1150.1951778983007</v>
      </c>
      <c r="Q14">
        <f>Q8-Q11</f>
        <v>990.0261757007047</v>
      </c>
      <c r="U14">
        <f>U8-U11</f>
        <v>21.398193960575895</v>
      </c>
    </row>
    <row r="22" spans="11:19" x14ac:dyDescent="0.2">
      <c r="K22" t="s">
        <v>66</v>
      </c>
    </row>
    <row r="23" spans="11:19" x14ac:dyDescent="0.2">
      <c r="K23" t="s">
        <v>2</v>
      </c>
      <c r="L23">
        <f>F14</f>
        <v>1152.4420627633201</v>
      </c>
      <c r="M23">
        <f>G14</f>
        <v>996.83643194026229</v>
      </c>
      <c r="Q23">
        <f t="shared" ref="Q23" si="0">K14</f>
        <v>54.937840010887271</v>
      </c>
    </row>
    <row r="26" spans="11:19" x14ac:dyDescent="0.2">
      <c r="K26" t="s">
        <v>69</v>
      </c>
    </row>
    <row r="27" spans="11:19" x14ac:dyDescent="0.2">
      <c r="K27" t="s">
        <v>2</v>
      </c>
      <c r="L27">
        <f>P14</f>
        <v>1150.1951778983007</v>
      </c>
      <c r="M27">
        <f t="shared" ref="M27:Q27" si="1">Q14</f>
        <v>990.0261757007047</v>
      </c>
      <c r="Q27">
        <f t="shared" si="1"/>
        <v>21.398193960575895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70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2.2468848650194104</v>
      </c>
      <c r="M31" s="2">
        <f>M23-M27</f>
        <v>6.8102562395575887</v>
      </c>
      <c r="N31" s="2"/>
      <c r="O31" s="2"/>
      <c r="P31" s="2"/>
      <c r="Q31" s="2">
        <f>Q23-Q27</f>
        <v>33.539646050311376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CBD4-6764-5F4D-AEE6-F30B15064EC9}">
  <dimension ref="E6:W33"/>
  <sheetViews>
    <sheetView topLeftCell="B1" workbookViewId="0">
      <selection activeCell="L34" sqref="L34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73</v>
      </c>
      <c r="O7" t="s">
        <v>73</v>
      </c>
    </row>
    <row r="8" spans="5:23" x14ac:dyDescent="0.2">
      <c r="E8" t="s">
        <v>2</v>
      </c>
      <c r="F8">
        <v>1146.4515246999629</v>
      </c>
      <c r="G8">
        <v>1062.761788600289</v>
      </c>
      <c r="K8">
        <v>534.31947141215778</v>
      </c>
      <c r="O8" t="s">
        <v>2</v>
      </c>
      <c r="P8">
        <v>1146.4515246999629</v>
      </c>
      <c r="Q8">
        <v>1062.761788600289</v>
      </c>
      <c r="U8">
        <v>534.31947141215778</v>
      </c>
    </row>
    <row r="10" spans="5:23" x14ac:dyDescent="0.2">
      <c r="E10" t="s">
        <v>74</v>
      </c>
      <c r="O10" t="s">
        <v>77</v>
      </c>
    </row>
    <row r="11" spans="5:23" x14ac:dyDescent="0.2">
      <c r="E11" t="s">
        <v>2</v>
      </c>
      <c r="F11">
        <v>22.87632875460837</v>
      </c>
      <c r="G11">
        <v>39.159939181362439</v>
      </c>
      <c r="K11">
        <v>171.99335626220144</v>
      </c>
      <c r="O11" t="s">
        <v>2</v>
      </c>
      <c r="P11">
        <v>26.370547238690346</v>
      </c>
      <c r="Q11">
        <v>44.817340319342328</v>
      </c>
      <c r="U11">
        <v>193.43534685839234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75</v>
      </c>
      <c r="O13" t="s">
        <v>76</v>
      </c>
    </row>
    <row r="14" spans="5:23" x14ac:dyDescent="0.2">
      <c r="E14" t="s">
        <v>2</v>
      </c>
      <c r="F14">
        <f>F8-F11</f>
        <v>1123.5751959453546</v>
      </c>
      <c r="G14">
        <f>G8-G11</f>
        <v>1023.6018494189266</v>
      </c>
      <c r="K14">
        <f>K8-K11</f>
        <v>362.32611514995631</v>
      </c>
      <c r="O14" t="s">
        <v>2</v>
      </c>
      <c r="P14">
        <f>P8-P11</f>
        <v>1120.0809774612726</v>
      </c>
      <c r="Q14">
        <f>Q8-Q11</f>
        <v>1017.9444482809467</v>
      </c>
      <c r="U14">
        <f>U8-U11</f>
        <v>340.88412455376545</v>
      </c>
    </row>
    <row r="22" spans="11:19" x14ac:dyDescent="0.2">
      <c r="K22" t="s">
        <v>75</v>
      </c>
    </row>
    <row r="23" spans="11:19" x14ac:dyDescent="0.2">
      <c r="K23" t="s">
        <v>2</v>
      </c>
      <c r="L23">
        <f>F14</f>
        <v>1123.5751959453546</v>
      </c>
      <c r="M23">
        <f>G14</f>
        <v>1023.6018494189266</v>
      </c>
      <c r="Q23">
        <f t="shared" ref="Q23" si="0">K14</f>
        <v>362.32611514995631</v>
      </c>
    </row>
    <row r="26" spans="11:19" x14ac:dyDescent="0.2">
      <c r="K26" t="s">
        <v>78</v>
      </c>
    </row>
    <row r="27" spans="11:19" x14ac:dyDescent="0.2">
      <c r="K27" t="s">
        <v>2</v>
      </c>
      <c r="L27">
        <f>P14</f>
        <v>1120.0809774612726</v>
      </c>
      <c r="M27">
        <f t="shared" ref="M27:Q27" si="1">Q14</f>
        <v>1017.9444482809467</v>
      </c>
      <c r="Q27">
        <f t="shared" si="1"/>
        <v>340.88412455376545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79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3.4942184840820119</v>
      </c>
      <c r="M31" s="2">
        <f>M23-M27</f>
        <v>5.6574011379798321</v>
      </c>
      <c r="N31" s="2"/>
      <c r="O31" s="2"/>
      <c r="P31" s="2"/>
      <c r="Q31" s="2">
        <f>Q23-Q27</f>
        <v>21.441990596190863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CFCD-40BC-0743-974C-FA2214A63829}">
  <dimension ref="E6:W41"/>
  <sheetViews>
    <sheetView topLeftCell="D3" workbookViewId="0">
      <selection activeCell="K40" sqref="K40:Q41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10</v>
      </c>
      <c r="O7" t="s">
        <v>10</v>
      </c>
    </row>
    <row r="8" spans="5:23" x14ac:dyDescent="0.2">
      <c r="E8" t="s">
        <v>2</v>
      </c>
      <c r="F8">
        <v>16797.903733405921</v>
      </c>
      <c r="G8">
        <v>15063.959422753584</v>
      </c>
      <c r="K8">
        <v>4090.1548491476024</v>
      </c>
      <c r="O8" t="s">
        <v>2</v>
      </c>
      <c r="P8">
        <v>16797.903733405921</v>
      </c>
      <c r="Q8">
        <v>15063.959422753584</v>
      </c>
      <c r="U8">
        <v>4090.1548491476024</v>
      </c>
    </row>
    <row r="9" spans="5:23" x14ac:dyDescent="0.2">
      <c r="E9" t="s">
        <v>82</v>
      </c>
      <c r="F9">
        <v>37016.25</v>
      </c>
      <c r="G9">
        <v>37729.379999999997</v>
      </c>
      <c r="K9">
        <v>16637.61</v>
      </c>
      <c r="O9" t="s">
        <v>82</v>
      </c>
      <c r="P9">
        <v>37016.25</v>
      </c>
      <c r="Q9">
        <v>37729.379999999997</v>
      </c>
      <c r="U9">
        <v>16637.61</v>
      </c>
    </row>
    <row r="10" spans="5:23" x14ac:dyDescent="0.2">
      <c r="E10" t="s">
        <v>81</v>
      </c>
      <c r="F10">
        <v>514.03395599999988</v>
      </c>
      <c r="G10">
        <v>207.280046</v>
      </c>
      <c r="K10">
        <v>-2928.2765587170888</v>
      </c>
      <c r="O10" t="s">
        <v>81</v>
      </c>
      <c r="P10">
        <v>514.03395599999988</v>
      </c>
      <c r="Q10">
        <v>207.280046</v>
      </c>
      <c r="U10">
        <v>-2928.2765587170888</v>
      </c>
    </row>
    <row r="12" spans="5:23" x14ac:dyDescent="0.2">
      <c r="E12" t="s">
        <v>11</v>
      </c>
      <c r="O12" t="s">
        <v>14</v>
      </c>
    </row>
    <row r="13" spans="5:23" x14ac:dyDescent="0.2">
      <c r="E13" t="s">
        <v>2</v>
      </c>
      <c r="F13">
        <v>208.8721787932171</v>
      </c>
      <c r="G13">
        <v>725.172524286108</v>
      </c>
      <c r="K13">
        <v>4931.2568152275326</v>
      </c>
      <c r="O13" t="s">
        <v>13</v>
      </c>
      <c r="P13">
        <v>224.52253900557702</v>
      </c>
      <c r="Q13">
        <v>772.41843141364211</v>
      </c>
      <c r="U13">
        <v>5221.7406707627197</v>
      </c>
      <c r="W13" s="5" t="s">
        <v>6</v>
      </c>
    </row>
    <row r="14" spans="5:23" x14ac:dyDescent="0.2">
      <c r="E14" t="s">
        <v>80</v>
      </c>
      <c r="F14">
        <v>4203.13134765625</v>
      </c>
      <c r="G14">
        <v>6478.5957131215628</v>
      </c>
      <c r="K14">
        <v>25817.754524313052</v>
      </c>
      <c r="O14" t="s">
        <v>80</v>
      </c>
      <c r="P14">
        <v>4203.13134765625</v>
      </c>
      <c r="Q14">
        <v>6478.5957131215628</v>
      </c>
      <c r="U14">
        <v>25817.754524313052</v>
      </c>
      <c r="W14" s="5"/>
    </row>
    <row r="15" spans="5:23" x14ac:dyDescent="0.2">
      <c r="E15" t="s">
        <v>81</v>
      </c>
      <c r="F15">
        <v>0</v>
      </c>
      <c r="G15">
        <v>0</v>
      </c>
      <c r="K15">
        <v>0</v>
      </c>
      <c r="O15" t="s">
        <v>81</v>
      </c>
      <c r="P15">
        <v>0</v>
      </c>
      <c r="Q15">
        <v>0</v>
      </c>
      <c r="U15">
        <v>0</v>
      </c>
      <c r="W15" s="5"/>
    </row>
    <row r="16" spans="5:23" x14ac:dyDescent="0.2">
      <c r="W16" t="s">
        <v>5</v>
      </c>
    </row>
    <row r="17" spans="5:21" x14ac:dyDescent="0.2">
      <c r="E17" t="s">
        <v>12</v>
      </c>
      <c r="O17" t="s">
        <v>15</v>
      </c>
    </row>
    <row r="18" spans="5:21" x14ac:dyDescent="0.2">
      <c r="E18" t="s">
        <v>2</v>
      </c>
      <c r="F18">
        <f>F8-F13</f>
        <v>16589.031554612706</v>
      </c>
      <c r="G18">
        <f>G8-G13</f>
        <v>14338.786898467475</v>
      </c>
      <c r="K18">
        <f>K8-K13</f>
        <v>-841.10196607993021</v>
      </c>
      <c r="O18" t="s">
        <v>2</v>
      </c>
      <c r="P18">
        <f>P8-P13</f>
        <v>16573.381194400343</v>
      </c>
      <c r="Q18">
        <f>Q8-Q13</f>
        <v>14291.540991339942</v>
      </c>
      <c r="U18">
        <f>U8-U13</f>
        <v>-1131.5858216151173</v>
      </c>
    </row>
    <row r="19" spans="5:21" x14ac:dyDescent="0.2">
      <c r="E19" t="s">
        <v>82</v>
      </c>
      <c r="F19">
        <f t="shared" ref="F19:G19" si="0">F9-F14</f>
        <v>32813.11865234375</v>
      </c>
      <c r="G19">
        <f t="shared" si="0"/>
        <v>31250.784286878436</v>
      </c>
      <c r="K19">
        <f t="shared" ref="K19:K20" si="1">K9-K14</f>
        <v>-9180.1445243130511</v>
      </c>
      <c r="O19" t="s">
        <v>82</v>
      </c>
      <c r="P19">
        <f>P9-P14</f>
        <v>32813.11865234375</v>
      </c>
      <c r="Q19">
        <f t="shared" ref="Q19" si="2">Q9-Q14</f>
        <v>31250.784286878436</v>
      </c>
      <c r="U19">
        <f t="shared" ref="U19:U20" si="3">U9-U14</f>
        <v>-9180.1445243130511</v>
      </c>
    </row>
    <row r="20" spans="5:21" x14ac:dyDescent="0.2">
      <c r="E20" t="s">
        <v>81</v>
      </c>
      <c r="F20">
        <f t="shared" ref="F20:G20" si="4">F10-F15</f>
        <v>514.03395599999988</v>
      </c>
      <c r="G20">
        <f t="shared" si="4"/>
        <v>207.280046</v>
      </c>
      <c r="K20">
        <f t="shared" si="1"/>
        <v>-2928.2765587170888</v>
      </c>
      <c r="O20" t="s">
        <v>81</v>
      </c>
      <c r="P20">
        <f t="shared" ref="P20:Q20" si="5">P10-P15</f>
        <v>514.03395599999988</v>
      </c>
      <c r="Q20">
        <f t="shared" si="5"/>
        <v>207.280046</v>
      </c>
      <c r="U20">
        <f t="shared" si="3"/>
        <v>-2928.2765587170888</v>
      </c>
    </row>
    <row r="26" spans="5:21" x14ac:dyDescent="0.2">
      <c r="K26" t="s">
        <v>12</v>
      </c>
    </row>
    <row r="27" spans="5:21" x14ac:dyDescent="0.2">
      <c r="K27" t="s">
        <v>2</v>
      </c>
      <c r="L27">
        <f>F18</f>
        <v>16589.031554612706</v>
      </c>
      <c r="M27">
        <f t="shared" ref="M27:Q27" si="6">G18</f>
        <v>14338.786898467475</v>
      </c>
      <c r="Q27">
        <f t="shared" si="6"/>
        <v>-841.10196607993021</v>
      </c>
    </row>
    <row r="28" spans="5:21" x14ac:dyDescent="0.2">
      <c r="L28">
        <f>F19</f>
        <v>32813.11865234375</v>
      </c>
      <c r="M28">
        <f t="shared" ref="M28:M29" si="7">G19</f>
        <v>31250.784286878436</v>
      </c>
      <c r="Q28">
        <f t="shared" ref="Q28:Q29" si="8">K19</f>
        <v>-9180.1445243130511</v>
      </c>
    </row>
    <row r="29" spans="5:21" x14ac:dyDescent="0.2">
      <c r="L29">
        <f t="shared" ref="L29" si="9">F20</f>
        <v>514.03395599999988</v>
      </c>
      <c r="M29">
        <f t="shared" si="7"/>
        <v>207.280046</v>
      </c>
      <c r="Q29">
        <f t="shared" si="8"/>
        <v>-2928.2765587170888</v>
      </c>
    </row>
    <row r="32" spans="5:21" x14ac:dyDescent="0.2">
      <c r="K32" t="s">
        <v>15</v>
      </c>
    </row>
    <row r="33" spans="11:19" x14ac:dyDescent="0.2">
      <c r="K33" t="s">
        <v>2</v>
      </c>
      <c r="L33">
        <f>P18</f>
        <v>16573.381194400343</v>
      </c>
      <c r="M33">
        <f t="shared" ref="M33:Q33" si="10">Q18</f>
        <v>14291.540991339942</v>
      </c>
      <c r="Q33">
        <f t="shared" si="10"/>
        <v>-1131.5858216151173</v>
      </c>
    </row>
    <row r="34" spans="11:19" x14ac:dyDescent="0.2">
      <c r="L34">
        <f t="shared" ref="L34:L35" si="11">P19</f>
        <v>32813.11865234375</v>
      </c>
      <c r="M34">
        <f t="shared" ref="M34:M35" si="12">Q19</f>
        <v>31250.784286878436</v>
      </c>
      <c r="Q34">
        <f t="shared" ref="Q34:Q35" si="13">U19</f>
        <v>-9180.1445243130511</v>
      </c>
    </row>
    <row r="35" spans="11:19" x14ac:dyDescent="0.2">
      <c r="L35">
        <f t="shared" si="11"/>
        <v>514.03395599999988</v>
      </c>
      <c r="M35">
        <f t="shared" si="12"/>
        <v>207.280046</v>
      </c>
      <c r="Q35">
        <f t="shared" si="13"/>
        <v>-2928.2765587170888</v>
      </c>
    </row>
    <row r="37" spans="11:19" x14ac:dyDescent="0.2">
      <c r="L37" s="4">
        <v>2025</v>
      </c>
      <c r="M37" s="4">
        <v>2030</v>
      </c>
      <c r="N37" s="4"/>
      <c r="O37" s="4"/>
      <c r="P37" s="4"/>
      <c r="Q37" s="4">
        <v>2050</v>
      </c>
    </row>
    <row r="38" spans="11:19" x14ac:dyDescent="0.2">
      <c r="K38" s="3" t="s">
        <v>1</v>
      </c>
      <c r="L38" s="3"/>
      <c r="M38" s="3"/>
      <c r="N38" s="3"/>
      <c r="O38" s="3"/>
      <c r="P38" s="3"/>
      <c r="Q38" s="3"/>
    </row>
    <row r="39" spans="11:19" x14ac:dyDescent="0.2">
      <c r="K39" s="3" t="s">
        <v>83</v>
      </c>
      <c r="L39" s="2">
        <f>L27-L33</f>
        <v>15.650360212363012</v>
      </c>
      <c r="M39" s="2">
        <f>M27-M33</f>
        <v>47.245907127533428</v>
      </c>
      <c r="N39" s="2"/>
      <c r="O39" s="2"/>
      <c r="P39" s="2"/>
      <c r="Q39" s="2">
        <f>Q27-Q33</f>
        <v>290.4838555351871</v>
      </c>
      <c r="S39" s="1" t="s">
        <v>0</v>
      </c>
    </row>
    <row r="40" spans="11:19" x14ac:dyDescent="0.2">
      <c r="K40" s="7" t="s">
        <v>80</v>
      </c>
      <c r="L40" s="2">
        <f>L28-L34</f>
        <v>0</v>
      </c>
      <c r="M40" s="2">
        <f t="shared" ref="M40" si="14">M28-M34</f>
        <v>0</v>
      </c>
      <c r="N40" s="2"/>
      <c r="O40" s="2"/>
      <c r="P40" s="2"/>
      <c r="Q40" s="2">
        <f t="shared" ref="Q40:Q41" si="15">Q28-Q34</f>
        <v>0</v>
      </c>
    </row>
    <row r="41" spans="11:19" x14ac:dyDescent="0.2">
      <c r="K41" s="7" t="s">
        <v>81</v>
      </c>
      <c r="L41" s="2">
        <f t="shared" ref="L41:M41" si="16">L29-L35</f>
        <v>0</v>
      </c>
      <c r="M41" s="2">
        <f t="shared" si="16"/>
        <v>0</v>
      </c>
      <c r="N41" s="2"/>
      <c r="O41" s="2"/>
      <c r="P41" s="2"/>
      <c r="Q41" s="2">
        <f t="shared" si="15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4454-B27B-6743-A81B-B102BBD569E8}">
  <dimension ref="E6:W33"/>
  <sheetViews>
    <sheetView topLeftCell="E1" workbookViewId="0">
      <selection activeCell="N32" sqref="N32:P34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18</v>
      </c>
      <c r="O7" t="s">
        <v>18</v>
      </c>
    </row>
    <row r="8" spans="5:23" x14ac:dyDescent="0.2">
      <c r="E8" t="s">
        <v>2</v>
      </c>
      <c r="F8">
        <v>16886.229408711348</v>
      </c>
      <c r="G8">
        <v>15561.309177296962</v>
      </c>
      <c r="K8">
        <v>6035.3624182592339</v>
      </c>
      <c r="O8" t="s">
        <v>2</v>
      </c>
      <c r="P8">
        <v>16886.229408711348</v>
      </c>
      <c r="Q8">
        <v>15561.309177296962</v>
      </c>
      <c r="U8">
        <v>6035.3624182592339</v>
      </c>
    </row>
    <row r="10" spans="5:23" x14ac:dyDescent="0.2">
      <c r="E10" t="s">
        <v>17</v>
      </c>
      <c r="O10" t="s">
        <v>16</v>
      </c>
    </row>
    <row r="11" spans="5:23" x14ac:dyDescent="0.2">
      <c r="E11" t="s">
        <v>2</v>
      </c>
      <c r="F11">
        <v>214.09210072271947</v>
      </c>
      <c r="G11">
        <v>538.81901980828604</v>
      </c>
      <c r="K11">
        <v>3448.197696435243</v>
      </c>
      <c r="O11" t="s">
        <v>2</v>
      </c>
      <c r="P11">
        <v>240.8550938397747</v>
      </c>
      <c r="Q11">
        <v>596.76499724953715</v>
      </c>
      <c r="U11">
        <v>3786.1969796055278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20</v>
      </c>
      <c r="O13" t="s">
        <v>21</v>
      </c>
    </row>
    <row r="14" spans="5:23" x14ac:dyDescent="0.2">
      <c r="E14" t="s">
        <v>2</v>
      </c>
      <c r="F14">
        <f>F8-F11</f>
        <v>16672.137307988629</v>
      </c>
      <c r="G14">
        <f>G8-G11</f>
        <v>15022.490157488675</v>
      </c>
      <c r="K14">
        <f>K8-K11</f>
        <v>2587.1647218239909</v>
      </c>
      <c r="O14" t="s">
        <v>2</v>
      </c>
      <c r="P14">
        <f>P8-P11</f>
        <v>16645.374314871573</v>
      </c>
      <c r="Q14">
        <f>Q8-Q11</f>
        <v>14964.544180047425</v>
      </c>
      <c r="U14">
        <f>U8-U11</f>
        <v>2249.1654386537061</v>
      </c>
    </row>
    <row r="22" spans="11:19" x14ac:dyDescent="0.2">
      <c r="K22" t="s">
        <v>20</v>
      </c>
    </row>
    <row r="23" spans="11:19" x14ac:dyDescent="0.2">
      <c r="K23" t="s">
        <v>2</v>
      </c>
      <c r="L23">
        <f>F14</f>
        <v>16672.137307988629</v>
      </c>
      <c r="M23">
        <f t="shared" ref="M23:Q23" si="0">G14</f>
        <v>15022.490157488675</v>
      </c>
      <c r="Q23">
        <f t="shared" si="0"/>
        <v>2587.1647218239909</v>
      </c>
    </row>
    <row r="26" spans="11:19" x14ac:dyDescent="0.2">
      <c r="K26" t="s">
        <v>21</v>
      </c>
    </row>
    <row r="27" spans="11:19" x14ac:dyDescent="0.2">
      <c r="K27" t="s">
        <v>2</v>
      </c>
      <c r="L27">
        <f>P14</f>
        <v>16645.374314871573</v>
      </c>
      <c r="M27">
        <f t="shared" ref="M27:Q27" si="1">Q14</f>
        <v>14964.544180047425</v>
      </c>
      <c r="Q27">
        <f t="shared" si="1"/>
        <v>2249.1654386537061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19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26.762993117055885</v>
      </c>
      <c r="M31" s="2">
        <f>M23-M27</f>
        <v>57.945977441249852</v>
      </c>
      <c r="N31" s="2"/>
      <c r="O31" s="2"/>
      <c r="P31" s="2"/>
      <c r="Q31" s="2">
        <f>Q23-Q27</f>
        <v>337.9992831702848</v>
      </c>
      <c r="S31" s="1" t="s">
        <v>0</v>
      </c>
    </row>
    <row r="32" spans="11:19" x14ac:dyDescent="0.2">
      <c r="K32" s="7" t="s">
        <v>80</v>
      </c>
      <c r="L32" s="2">
        <f>L20-L26</f>
        <v>0</v>
      </c>
      <c r="M32" s="2">
        <f t="shared" ref="M32" si="2">M20-M26</f>
        <v>0</v>
      </c>
      <c r="N32" s="2"/>
      <c r="O32" s="2"/>
      <c r="P32" s="2"/>
      <c r="Q32" s="2">
        <f t="shared" ref="Q32" si="3">Q20-Q26</f>
        <v>0</v>
      </c>
    </row>
    <row r="33" spans="11:17" x14ac:dyDescent="0.2">
      <c r="K33" s="7" t="s">
        <v>81</v>
      </c>
      <c r="L33" s="2">
        <v>0</v>
      </c>
      <c r="M33" s="2">
        <v>0</v>
      </c>
      <c r="N33" s="2"/>
      <c r="O33" s="2"/>
      <c r="P33" s="2"/>
      <c r="Q33" s="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B8F2-1845-8040-8B9C-A74F94933B9F}">
  <dimension ref="E6:W33"/>
  <sheetViews>
    <sheetView topLeftCell="D1" workbookViewId="0">
      <selection activeCell="K32" sqref="K32:Q33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22</v>
      </c>
      <c r="O7" t="s">
        <v>22</v>
      </c>
    </row>
    <row r="8" spans="5:23" x14ac:dyDescent="0.2">
      <c r="E8" t="s">
        <v>2</v>
      </c>
      <c r="F8">
        <v>18295.797979813779</v>
      </c>
      <c r="G8">
        <v>17854.506487887062</v>
      </c>
      <c r="K8">
        <v>9897.7714821021436</v>
      </c>
      <c r="O8" t="s">
        <v>2</v>
      </c>
      <c r="P8">
        <v>18295.797979813779</v>
      </c>
      <c r="Q8">
        <v>17854.506487887062</v>
      </c>
      <c r="U8">
        <v>9897.7714821021436</v>
      </c>
    </row>
    <row r="10" spans="5:23" x14ac:dyDescent="0.2">
      <c r="E10" t="s">
        <v>23</v>
      </c>
      <c r="O10" t="s">
        <v>24</v>
      </c>
    </row>
    <row r="11" spans="5:23" x14ac:dyDescent="0.2">
      <c r="E11" t="s">
        <v>2</v>
      </c>
      <c r="F11">
        <v>273.23079092863816</v>
      </c>
      <c r="G11">
        <v>433.81640865059529</v>
      </c>
      <c r="K11">
        <v>2856.7420023682012</v>
      </c>
      <c r="O11" t="s">
        <v>2</v>
      </c>
      <c r="P11">
        <v>303.95528263366958</v>
      </c>
      <c r="Q11">
        <v>476.01335307702567</v>
      </c>
      <c r="U11">
        <v>3112.990437925218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25</v>
      </c>
      <c r="O13" t="s">
        <v>26</v>
      </c>
    </row>
    <row r="14" spans="5:23" x14ac:dyDescent="0.2">
      <c r="E14" t="s">
        <v>2</v>
      </c>
      <c r="F14">
        <f>F8-F11</f>
        <v>18022.567188885139</v>
      </c>
      <c r="G14">
        <f>G8-G11</f>
        <v>17420.690079236465</v>
      </c>
      <c r="K14">
        <f>K8-K11</f>
        <v>7041.0294797339429</v>
      </c>
      <c r="O14" t="s">
        <v>2</v>
      </c>
      <c r="P14">
        <f>P8-P11</f>
        <v>17991.842697180109</v>
      </c>
      <c r="Q14">
        <f>Q8-Q11</f>
        <v>17378.493134810036</v>
      </c>
      <c r="U14">
        <f>U8-U11</f>
        <v>6784.7810441769252</v>
      </c>
    </row>
    <row r="22" spans="11:19" x14ac:dyDescent="0.2">
      <c r="K22" t="s">
        <v>25</v>
      </c>
    </row>
    <row r="23" spans="11:19" x14ac:dyDescent="0.2">
      <c r="K23" t="s">
        <v>2</v>
      </c>
      <c r="L23">
        <f>F14</f>
        <v>18022.567188885139</v>
      </c>
      <c r="M23">
        <f t="shared" ref="M23:Q23" si="0">G14</f>
        <v>17420.690079236465</v>
      </c>
      <c r="Q23">
        <f t="shared" si="0"/>
        <v>7041.0294797339429</v>
      </c>
    </row>
    <row r="26" spans="11:19" x14ac:dyDescent="0.2">
      <c r="K26" t="s">
        <v>26</v>
      </c>
    </row>
    <row r="27" spans="11:19" x14ac:dyDescent="0.2">
      <c r="K27" t="s">
        <v>2</v>
      </c>
      <c r="L27">
        <f>P14</f>
        <v>17991.842697180109</v>
      </c>
      <c r="M27">
        <f t="shared" ref="M27:Q27" si="1">Q14</f>
        <v>17378.493134810036</v>
      </c>
      <c r="Q27">
        <f t="shared" si="1"/>
        <v>6784.7810441769252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27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30.724491705030232</v>
      </c>
      <c r="M31" s="2">
        <f>M23-M27</f>
        <v>42.196944426428672</v>
      </c>
      <c r="N31" s="2"/>
      <c r="O31" s="2"/>
      <c r="P31" s="2"/>
      <c r="Q31" s="2">
        <f>Q23-Q27</f>
        <v>256.24843555701773</v>
      </c>
      <c r="S31" s="1" t="s">
        <v>0</v>
      </c>
    </row>
    <row r="32" spans="11:19" x14ac:dyDescent="0.2">
      <c r="K32" s="7" t="s">
        <v>80</v>
      </c>
      <c r="L32" s="2">
        <f>L20-L26</f>
        <v>0</v>
      </c>
      <c r="M32" s="2">
        <f t="shared" ref="M32" si="2">M20-M26</f>
        <v>0</v>
      </c>
      <c r="N32" s="2"/>
      <c r="O32" s="2"/>
      <c r="P32" s="2"/>
      <c r="Q32" s="2">
        <f t="shared" ref="Q32" si="3">Q20-Q26</f>
        <v>0</v>
      </c>
    </row>
    <row r="33" spans="11:17" x14ac:dyDescent="0.2">
      <c r="K33" s="7" t="s">
        <v>81</v>
      </c>
      <c r="L33" s="2">
        <v>0</v>
      </c>
      <c r="M33" s="2">
        <v>0</v>
      </c>
      <c r="N33" s="2"/>
      <c r="O33" s="2"/>
      <c r="P33" s="2"/>
      <c r="Q33" s="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B253-B6B8-154E-BC5D-1543306F0D01}">
  <dimension ref="E6:W31"/>
  <sheetViews>
    <sheetView topLeftCell="E1" workbookViewId="0">
      <selection activeCell="J39" sqref="J39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28</v>
      </c>
      <c r="O7" t="s">
        <v>28</v>
      </c>
    </row>
    <row r="8" spans="5:23" x14ac:dyDescent="0.2">
      <c r="E8" t="s">
        <v>2</v>
      </c>
      <c r="F8">
        <v>1997.2123212519198</v>
      </c>
      <c r="G8">
        <v>1404.1273651431236</v>
      </c>
      <c r="K8">
        <v>71.271787203269596</v>
      </c>
      <c r="O8" t="s">
        <v>2</v>
      </c>
      <c r="P8">
        <v>1997.2123212519198</v>
      </c>
      <c r="Q8">
        <v>1404.1273651431236</v>
      </c>
      <c r="U8">
        <v>71.271787203269596</v>
      </c>
    </row>
    <row r="10" spans="5:23" x14ac:dyDescent="0.2">
      <c r="E10" t="s">
        <v>29</v>
      </c>
      <c r="O10" t="s">
        <v>31</v>
      </c>
    </row>
    <row r="11" spans="5:23" x14ac:dyDescent="0.2">
      <c r="E11" t="s">
        <v>13</v>
      </c>
      <c r="F11">
        <v>31.724999848194212</v>
      </c>
      <c r="G11">
        <v>125.56495807154074</v>
      </c>
      <c r="K11">
        <v>556.10940764990607</v>
      </c>
      <c r="O11" t="s">
        <v>2</v>
      </c>
      <c r="P11">
        <v>35.009398865961387</v>
      </c>
      <c r="Q11">
        <v>138.83865248197708</v>
      </c>
      <c r="U11">
        <v>599.60313501192866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30</v>
      </c>
      <c r="O13" t="s">
        <v>32</v>
      </c>
    </row>
    <row r="14" spans="5:23" x14ac:dyDescent="0.2">
      <c r="E14" t="s">
        <v>2</v>
      </c>
      <c r="F14">
        <f>F8-F11</f>
        <v>1965.4873214037257</v>
      </c>
      <c r="G14">
        <f>G8-G11</f>
        <v>1278.5624070715828</v>
      </c>
      <c r="K14">
        <f>K8-K11</f>
        <v>-484.83762044663649</v>
      </c>
      <c r="O14" t="s">
        <v>2</v>
      </c>
      <c r="P14">
        <f>P8-P11</f>
        <v>1962.2029223859583</v>
      </c>
      <c r="Q14">
        <f>Q8-Q11</f>
        <v>1265.2887126611465</v>
      </c>
      <c r="U14">
        <f>U8-U11</f>
        <v>-528.33134780865907</v>
      </c>
    </row>
    <row r="22" spans="11:19" x14ac:dyDescent="0.2">
      <c r="K22" t="s">
        <v>30</v>
      </c>
    </row>
    <row r="23" spans="11:19" x14ac:dyDescent="0.2">
      <c r="K23" t="s">
        <v>2</v>
      </c>
      <c r="L23">
        <f>F14</f>
        <v>1965.4873214037257</v>
      </c>
      <c r="M23">
        <f>G14</f>
        <v>1278.5624070715828</v>
      </c>
      <c r="Q23">
        <f t="shared" ref="Q23" si="0">K14</f>
        <v>-484.83762044663649</v>
      </c>
    </row>
    <row r="26" spans="11:19" x14ac:dyDescent="0.2">
      <c r="K26" t="s">
        <v>32</v>
      </c>
    </row>
    <row r="27" spans="11:19" x14ac:dyDescent="0.2">
      <c r="K27" t="s">
        <v>2</v>
      </c>
      <c r="L27">
        <f>P14</f>
        <v>1962.2029223859583</v>
      </c>
      <c r="M27">
        <f t="shared" ref="M27:Q27" si="1">Q14</f>
        <v>1265.2887126611465</v>
      </c>
      <c r="Q27">
        <f t="shared" si="1"/>
        <v>-528.33134780865907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33</v>
      </c>
      <c r="L30" s="3"/>
      <c r="M30" s="3"/>
      <c r="N30" s="3"/>
      <c r="O30" s="3"/>
      <c r="P30" s="3"/>
      <c r="Q30" s="3"/>
    </row>
    <row r="31" spans="11:19" x14ac:dyDescent="0.2">
      <c r="K31" s="3"/>
      <c r="L31" s="2">
        <f>L23-L27</f>
        <v>3.2843990177673277</v>
      </c>
      <c r="M31" s="2">
        <f>M23-M27</f>
        <v>13.273694410436292</v>
      </c>
      <c r="N31" s="2"/>
      <c r="O31" s="2"/>
      <c r="P31" s="2"/>
      <c r="Q31" s="2">
        <f>Q23-Q27</f>
        <v>43.493727362022582</v>
      </c>
      <c r="S31" s="1" t="s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4DB5-792E-0849-A71C-952B446AC96C}">
  <dimension ref="E6:W33"/>
  <sheetViews>
    <sheetView topLeftCell="E1" workbookViewId="0">
      <selection activeCell="K32" sqref="K32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34</v>
      </c>
      <c r="O7" t="s">
        <v>34</v>
      </c>
    </row>
    <row r="8" spans="5:23" x14ac:dyDescent="0.2">
      <c r="E8" t="s">
        <v>2</v>
      </c>
      <c r="F8">
        <v>2274.3512835404717</v>
      </c>
      <c r="G8">
        <v>1970.5226081035898</v>
      </c>
      <c r="K8">
        <v>368.97823985957541</v>
      </c>
      <c r="O8" t="s">
        <v>2</v>
      </c>
      <c r="P8">
        <v>2274.3512835404717</v>
      </c>
      <c r="Q8">
        <v>1970.5226081035898</v>
      </c>
      <c r="U8">
        <v>368.97823985957541</v>
      </c>
    </row>
    <row r="10" spans="5:23" x14ac:dyDescent="0.2">
      <c r="E10" t="s">
        <v>35</v>
      </c>
      <c r="O10" t="s">
        <v>37</v>
      </c>
    </row>
    <row r="11" spans="5:23" x14ac:dyDescent="0.2">
      <c r="E11" t="s">
        <v>2</v>
      </c>
      <c r="F11">
        <v>14.958180910885808</v>
      </c>
      <c r="G11">
        <v>76.123961289541299</v>
      </c>
      <c r="K11">
        <v>619.01022522202743</v>
      </c>
      <c r="O11" t="s">
        <v>2</v>
      </c>
      <c r="P11">
        <v>15.94908325276508</v>
      </c>
      <c r="Q11">
        <v>80.731309278571985</v>
      </c>
      <c r="U11">
        <v>652.70097633246053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36</v>
      </c>
      <c r="O13" t="s">
        <v>38</v>
      </c>
    </row>
    <row r="14" spans="5:23" x14ac:dyDescent="0.2">
      <c r="E14" t="s">
        <v>2</v>
      </c>
      <c r="F14">
        <f>F8-F11</f>
        <v>2259.3931026295859</v>
      </c>
      <c r="G14">
        <f>G8-G11</f>
        <v>1894.3986468140486</v>
      </c>
      <c r="K14">
        <f>K8-K11</f>
        <v>-250.03198536245202</v>
      </c>
      <c r="O14" t="s">
        <v>2</v>
      </c>
      <c r="P14">
        <f>P8-P11</f>
        <v>2258.4022002877068</v>
      </c>
      <c r="Q14">
        <f>Q8-Q11</f>
        <v>1889.7912988250177</v>
      </c>
      <c r="U14">
        <f>U8-U11</f>
        <v>-283.72273647288512</v>
      </c>
    </row>
    <row r="22" spans="11:19" x14ac:dyDescent="0.2">
      <c r="K22" t="s">
        <v>36</v>
      </c>
    </row>
    <row r="23" spans="11:19" x14ac:dyDescent="0.2">
      <c r="K23" t="s">
        <v>2</v>
      </c>
      <c r="L23">
        <f>F14</f>
        <v>2259.3931026295859</v>
      </c>
      <c r="M23">
        <f>G14</f>
        <v>1894.3986468140486</v>
      </c>
      <c r="Q23">
        <f t="shared" ref="Q23" si="0">K14</f>
        <v>-250.03198536245202</v>
      </c>
    </row>
    <row r="26" spans="11:19" x14ac:dyDescent="0.2">
      <c r="K26" t="s">
        <v>38</v>
      </c>
    </row>
    <row r="27" spans="11:19" x14ac:dyDescent="0.2">
      <c r="K27" t="s">
        <v>2</v>
      </c>
      <c r="L27">
        <f>P14</f>
        <v>2258.4022002877068</v>
      </c>
      <c r="M27">
        <f t="shared" ref="M27:Q27" si="1">Q14</f>
        <v>1889.7912988250177</v>
      </c>
      <c r="Q27">
        <f t="shared" si="1"/>
        <v>-283.72273647288512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39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0.9909023418790639</v>
      </c>
      <c r="M31" s="2">
        <f>M23-M27</f>
        <v>4.6073479890308136</v>
      </c>
      <c r="N31" s="2"/>
      <c r="O31" s="2"/>
      <c r="P31" s="2"/>
      <c r="Q31" s="2">
        <f>Q23-Q27</f>
        <v>33.690751110433098</v>
      </c>
      <c r="S31" s="1" t="s">
        <v>0</v>
      </c>
    </row>
    <row r="32" spans="11:19" x14ac:dyDescent="0.2">
      <c r="K32" s="7" t="s">
        <v>80</v>
      </c>
      <c r="L32" s="2">
        <f>L20-L26</f>
        <v>0</v>
      </c>
      <c r="M32" s="2">
        <f t="shared" ref="M32" si="2">M20-M26</f>
        <v>0</v>
      </c>
      <c r="N32" s="2"/>
      <c r="O32" s="2"/>
      <c r="P32" s="2"/>
      <c r="Q32" s="2">
        <f t="shared" ref="Q32" si="3">Q20-Q26</f>
        <v>0</v>
      </c>
    </row>
    <row r="33" spans="11:17" x14ac:dyDescent="0.2">
      <c r="K33" s="7" t="s">
        <v>81</v>
      </c>
      <c r="L33" s="2">
        <v>0</v>
      </c>
      <c r="M33" s="2">
        <v>0</v>
      </c>
      <c r="N33" s="2"/>
      <c r="O33" s="2"/>
      <c r="P33" s="2"/>
      <c r="Q33" s="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D556-13B8-4A4C-B0F9-EA85F63B525A}">
  <dimension ref="E6:W33"/>
  <sheetViews>
    <sheetView topLeftCell="E1" workbookViewId="0">
      <selection activeCell="K32" sqref="K32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40</v>
      </c>
      <c r="O7" t="s">
        <v>40</v>
      </c>
    </row>
    <row r="8" spans="5:23" x14ac:dyDescent="0.2">
      <c r="E8" t="s">
        <v>2</v>
      </c>
      <c r="F8">
        <v>2274.3512835404717</v>
      </c>
      <c r="G8">
        <v>1970.5226081035898</v>
      </c>
      <c r="K8">
        <v>368.97823985957541</v>
      </c>
      <c r="O8" t="s">
        <v>2</v>
      </c>
      <c r="P8">
        <v>2274.3512835404717</v>
      </c>
      <c r="Q8">
        <v>1970.5226081035898</v>
      </c>
      <c r="U8">
        <v>368.97823985957541</v>
      </c>
    </row>
    <row r="10" spans="5:23" x14ac:dyDescent="0.2">
      <c r="E10" t="s">
        <v>42</v>
      </c>
      <c r="O10" t="s">
        <v>41</v>
      </c>
    </row>
    <row r="11" spans="5:23" x14ac:dyDescent="0.2">
      <c r="E11" t="s">
        <v>2</v>
      </c>
      <c r="F11">
        <v>22.760648021167917</v>
      </c>
      <c r="G11">
        <v>70.675854220071614</v>
      </c>
      <c r="K11">
        <v>431.47810738706266</v>
      </c>
      <c r="O11" t="s">
        <v>2</v>
      </c>
      <c r="P11">
        <v>15.94908325276508</v>
      </c>
      <c r="Q11">
        <v>80.731309278571985</v>
      </c>
      <c r="U11">
        <v>652.70097633246053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43</v>
      </c>
      <c r="O13" t="s">
        <v>44</v>
      </c>
    </row>
    <row r="14" spans="5:23" x14ac:dyDescent="0.2">
      <c r="E14" t="s">
        <v>2</v>
      </c>
      <c r="F14">
        <f>F8-F11</f>
        <v>2251.5906355193038</v>
      </c>
      <c r="G14">
        <f>G8-G11</f>
        <v>1899.8467538835182</v>
      </c>
      <c r="K14">
        <f>K8-K11</f>
        <v>-62.499867527487254</v>
      </c>
      <c r="O14" t="s">
        <v>2</v>
      </c>
      <c r="P14">
        <f>P8-P11</f>
        <v>2258.4022002877068</v>
      </c>
      <c r="Q14">
        <f>Q8-Q11</f>
        <v>1889.7912988250177</v>
      </c>
      <c r="U14">
        <f>U8-U11</f>
        <v>-283.72273647288512</v>
      </c>
    </row>
    <row r="22" spans="11:19" x14ac:dyDescent="0.2">
      <c r="K22" t="s">
        <v>43</v>
      </c>
    </row>
    <row r="23" spans="11:19" x14ac:dyDescent="0.2">
      <c r="K23" t="s">
        <v>2</v>
      </c>
      <c r="L23">
        <f>F14</f>
        <v>2251.5906355193038</v>
      </c>
      <c r="M23">
        <f>G14</f>
        <v>1899.8467538835182</v>
      </c>
      <c r="Q23">
        <f t="shared" ref="Q23" si="0">K14</f>
        <v>-62.499867527487254</v>
      </c>
    </row>
    <row r="26" spans="11:19" x14ac:dyDescent="0.2">
      <c r="K26" t="s">
        <v>44</v>
      </c>
    </row>
    <row r="27" spans="11:19" x14ac:dyDescent="0.2">
      <c r="K27" t="s">
        <v>2</v>
      </c>
      <c r="L27">
        <f>P14</f>
        <v>2258.4022002877068</v>
      </c>
      <c r="M27">
        <f t="shared" ref="M27:Q27" si="1">Q14</f>
        <v>1889.7912988250177</v>
      </c>
      <c r="Q27">
        <f t="shared" si="1"/>
        <v>-283.72273647288512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45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-6.8115647684030591</v>
      </c>
      <c r="M31" s="2">
        <f>M23-M27</f>
        <v>10.055455058500456</v>
      </c>
      <c r="N31" s="2"/>
      <c r="O31" s="2"/>
      <c r="P31" s="2"/>
      <c r="Q31" s="2">
        <f>Q23-Q27</f>
        <v>221.22286894539786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F7DF-6934-4748-8395-A2114FEEA685}">
  <dimension ref="E6:W33"/>
  <sheetViews>
    <sheetView topLeftCell="E5" workbookViewId="0">
      <selection activeCell="K32" sqref="K32:Q33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46</v>
      </c>
      <c r="O7" t="s">
        <v>46</v>
      </c>
    </row>
    <row r="8" spans="5:23" x14ac:dyDescent="0.2">
      <c r="E8" t="s">
        <v>2</v>
      </c>
      <c r="F8">
        <v>2586.4423118103946</v>
      </c>
      <c r="G8">
        <v>2292.2117905554346</v>
      </c>
      <c r="K8">
        <v>1330.9399013626467</v>
      </c>
      <c r="O8" t="s">
        <v>2</v>
      </c>
      <c r="P8">
        <v>2586.4423118103946</v>
      </c>
      <c r="Q8">
        <v>2292.2117905554346</v>
      </c>
      <c r="U8">
        <v>1330.9399013626467</v>
      </c>
    </row>
    <row r="10" spans="5:23" x14ac:dyDescent="0.2">
      <c r="E10" t="s">
        <v>47</v>
      </c>
      <c r="O10" t="s">
        <v>48</v>
      </c>
    </row>
    <row r="11" spans="5:23" x14ac:dyDescent="0.2">
      <c r="E11" t="s">
        <v>2</v>
      </c>
      <c r="F11">
        <v>27.942183958748213</v>
      </c>
      <c r="G11">
        <v>57.787312545982431</v>
      </c>
      <c r="K11">
        <v>342.20343054347723</v>
      </c>
      <c r="O11" t="s">
        <v>2</v>
      </c>
      <c r="P11">
        <v>30.557054139569104</v>
      </c>
      <c r="Q11">
        <v>62.869074184538164</v>
      </c>
      <c r="U11">
        <v>372.06555494823698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49</v>
      </c>
      <c r="O13" t="s">
        <v>50</v>
      </c>
    </row>
    <row r="14" spans="5:23" x14ac:dyDescent="0.2">
      <c r="E14" t="s">
        <v>2</v>
      </c>
      <c r="F14">
        <f>F8-F11</f>
        <v>2558.5001278516465</v>
      </c>
      <c r="G14">
        <f>G8-G11</f>
        <v>2234.4244780094523</v>
      </c>
      <c r="K14">
        <f>K8-K11</f>
        <v>988.73647081916943</v>
      </c>
      <c r="O14" t="s">
        <v>2</v>
      </c>
      <c r="P14">
        <f>P8-P11</f>
        <v>2555.8852576708255</v>
      </c>
      <c r="Q14">
        <f>Q8-Q11</f>
        <v>2229.3427163708966</v>
      </c>
      <c r="U14">
        <f>U8-U11</f>
        <v>958.87434641440973</v>
      </c>
    </row>
    <row r="22" spans="11:19" x14ac:dyDescent="0.2">
      <c r="K22" t="s">
        <v>49</v>
      </c>
    </row>
    <row r="23" spans="11:19" x14ac:dyDescent="0.2">
      <c r="K23" t="s">
        <v>2</v>
      </c>
      <c r="L23">
        <f>F14</f>
        <v>2558.5001278516465</v>
      </c>
      <c r="M23">
        <f>G14</f>
        <v>2234.4244780094523</v>
      </c>
      <c r="Q23">
        <f t="shared" ref="Q23" si="0">K14</f>
        <v>988.73647081916943</v>
      </c>
    </row>
    <row r="26" spans="11:19" x14ac:dyDescent="0.2">
      <c r="K26" t="s">
        <v>50</v>
      </c>
    </row>
    <row r="27" spans="11:19" x14ac:dyDescent="0.2">
      <c r="K27" t="s">
        <v>2</v>
      </c>
      <c r="L27">
        <f>P14</f>
        <v>2555.8852576708255</v>
      </c>
      <c r="M27">
        <f t="shared" ref="M27:Q27" si="1">Q14</f>
        <v>2229.3427163708966</v>
      </c>
      <c r="Q27">
        <f t="shared" si="1"/>
        <v>958.87434641440973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51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2.6148701808210717</v>
      </c>
      <c r="M31" s="2">
        <f>M23-M27</f>
        <v>5.0817616385556903</v>
      </c>
      <c r="N31" s="2"/>
      <c r="O31" s="2"/>
      <c r="P31" s="2"/>
      <c r="Q31" s="2">
        <f>Q23-Q27</f>
        <v>29.862124404759697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0FF5-6289-D847-8D71-22218556F987}">
  <dimension ref="E6:W33"/>
  <sheetViews>
    <sheetView topLeftCell="F1" workbookViewId="0">
      <selection activeCell="K32" sqref="K32"/>
    </sheetView>
  </sheetViews>
  <sheetFormatPr baseColWidth="10" defaultRowHeight="16" x14ac:dyDescent="0.2"/>
  <sheetData>
    <row r="6" spans="5:23" x14ac:dyDescent="0.2">
      <c r="F6">
        <v>2025</v>
      </c>
      <c r="G6">
        <v>2030</v>
      </c>
      <c r="K6">
        <v>2050</v>
      </c>
      <c r="P6">
        <v>2025</v>
      </c>
      <c r="Q6">
        <v>2030</v>
      </c>
      <c r="U6">
        <v>2050</v>
      </c>
    </row>
    <row r="7" spans="5:23" x14ac:dyDescent="0.2">
      <c r="E7" t="s">
        <v>52</v>
      </c>
      <c r="O7" t="s">
        <v>52</v>
      </c>
    </row>
    <row r="8" spans="5:23" x14ac:dyDescent="0.2">
      <c r="E8" t="s">
        <v>2</v>
      </c>
      <c r="F8">
        <v>1146.4515246999629</v>
      </c>
      <c r="G8">
        <v>1062.761788600289</v>
      </c>
      <c r="K8">
        <v>534.31947141215778</v>
      </c>
      <c r="O8" t="s">
        <v>2</v>
      </c>
      <c r="P8">
        <v>1146.4515246999629</v>
      </c>
      <c r="Q8">
        <v>1062.761788600289</v>
      </c>
      <c r="U8">
        <v>534.31947141215778</v>
      </c>
    </row>
    <row r="10" spans="5:23" x14ac:dyDescent="0.2">
      <c r="E10" t="s">
        <v>53</v>
      </c>
      <c r="O10" t="s">
        <v>55</v>
      </c>
    </row>
    <row r="11" spans="5:23" x14ac:dyDescent="0.2">
      <c r="E11" t="s">
        <v>2</v>
      </c>
      <c r="F11">
        <v>14.205575915281729</v>
      </c>
      <c r="G11">
        <v>77.309606479851922</v>
      </c>
      <c r="K11">
        <v>327.20996600316585</v>
      </c>
      <c r="O11" t="s">
        <v>2</v>
      </c>
      <c r="P11">
        <v>15.839294731815755</v>
      </c>
      <c r="Q11">
        <v>86.159857871085919</v>
      </c>
      <c r="U11">
        <v>363.95898539478196</v>
      </c>
      <c r="W11" s="5" t="s">
        <v>6</v>
      </c>
    </row>
    <row r="12" spans="5:23" x14ac:dyDescent="0.2">
      <c r="W12" t="s">
        <v>5</v>
      </c>
    </row>
    <row r="13" spans="5:23" x14ac:dyDescent="0.2">
      <c r="E13" t="s">
        <v>56</v>
      </c>
      <c r="O13" t="s">
        <v>54</v>
      </c>
    </row>
    <row r="14" spans="5:23" x14ac:dyDescent="0.2">
      <c r="E14" t="s">
        <v>2</v>
      </c>
      <c r="F14">
        <f>F8-F11</f>
        <v>1132.2459487846811</v>
      </c>
      <c r="G14">
        <f>G8-G11</f>
        <v>985.4521821204371</v>
      </c>
      <c r="K14">
        <f>K8-K11</f>
        <v>207.10950540899194</v>
      </c>
      <c r="O14" t="s">
        <v>2</v>
      </c>
      <c r="P14">
        <f>P8-P11</f>
        <v>1130.6122299681472</v>
      </c>
      <c r="Q14">
        <f>Q8-Q11</f>
        <v>976.6019307292031</v>
      </c>
      <c r="U14">
        <f>U8-U11</f>
        <v>170.36048601737582</v>
      </c>
    </row>
    <row r="22" spans="11:19" x14ac:dyDescent="0.2">
      <c r="K22" t="s">
        <v>56</v>
      </c>
    </row>
    <row r="23" spans="11:19" x14ac:dyDescent="0.2">
      <c r="K23" t="s">
        <v>2</v>
      </c>
      <c r="L23">
        <f>F14</f>
        <v>1132.2459487846811</v>
      </c>
      <c r="M23">
        <f>G14</f>
        <v>985.4521821204371</v>
      </c>
      <c r="Q23">
        <f t="shared" ref="Q23" si="0">K14</f>
        <v>207.10950540899194</v>
      </c>
    </row>
    <row r="26" spans="11:19" x14ac:dyDescent="0.2">
      <c r="K26" t="s">
        <v>57</v>
      </c>
    </row>
    <row r="27" spans="11:19" x14ac:dyDescent="0.2">
      <c r="K27" t="s">
        <v>2</v>
      </c>
      <c r="L27">
        <f>P14</f>
        <v>1130.6122299681472</v>
      </c>
      <c r="M27">
        <f t="shared" ref="M27:Q27" si="1">Q14</f>
        <v>976.6019307292031</v>
      </c>
      <c r="Q27">
        <f t="shared" si="1"/>
        <v>170.36048601737582</v>
      </c>
    </row>
    <row r="29" spans="11:19" x14ac:dyDescent="0.2">
      <c r="L29" s="4">
        <v>2025</v>
      </c>
      <c r="M29" s="4">
        <v>2030</v>
      </c>
      <c r="N29" s="4"/>
      <c r="O29" s="4"/>
      <c r="P29" s="4"/>
      <c r="Q29" s="4">
        <v>2050</v>
      </c>
    </row>
    <row r="30" spans="11:19" x14ac:dyDescent="0.2">
      <c r="K30" s="3" t="s">
        <v>58</v>
      </c>
      <c r="L30" s="3"/>
      <c r="M30" s="3"/>
      <c r="N30" s="3"/>
      <c r="O30" s="3"/>
      <c r="P30" s="3"/>
      <c r="Q30" s="3"/>
    </row>
    <row r="31" spans="11:19" x14ac:dyDescent="0.2">
      <c r="K31" s="3" t="s">
        <v>83</v>
      </c>
      <c r="L31" s="2">
        <f>L23-L27</f>
        <v>1.6337188165339285</v>
      </c>
      <c r="M31" s="2">
        <f>M23-M27</f>
        <v>8.8502513912339964</v>
      </c>
      <c r="N31" s="2"/>
      <c r="O31" s="2"/>
      <c r="P31" s="2"/>
      <c r="Q31" s="2">
        <f>Q23-Q27</f>
        <v>36.749019391616116</v>
      </c>
      <c r="S31" s="1" t="s">
        <v>0</v>
      </c>
    </row>
    <row r="32" spans="11:19" x14ac:dyDescent="0.2">
      <c r="K32" s="9" t="s">
        <v>80</v>
      </c>
      <c r="L32" s="10">
        <v>0</v>
      </c>
      <c r="M32" s="10">
        <v>0</v>
      </c>
      <c r="N32" s="10"/>
      <c r="O32" s="10"/>
      <c r="P32" s="10"/>
      <c r="Q32" s="10">
        <v>0</v>
      </c>
    </row>
    <row r="33" spans="11:17" x14ac:dyDescent="0.2">
      <c r="K33" s="9" t="s">
        <v>81</v>
      </c>
      <c r="L33" s="10">
        <v>0</v>
      </c>
      <c r="M33" s="10">
        <v>0</v>
      </c>
      <c r="N33" s="10"/>
      <c r="O33" s="10"/>
      <c r="P33" s="10"/>
      <c r="Q33" s="1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 C1</vt:lpstr>
      <vt:lpstr>Global C2</vt:lpstr>
      <vt:lpstr>Global C3</vt:lpstr>
      <vt:lpstr>Global C4</vt:lpstr>
      <vt:lpstr>North America C1</vt:lpstr>
      <vt:lpstr>North America C2</vt:lpstr>
      <vt:lpstr>North America C3</vt:lpstr>
      <vt:lpstr>North America C4</vt:lpstr>
      <vt:lpstr>Europe C1</vt:lpstr>
      <vt:lpstr>Europe C2</vt:lpstr>
      <vt:lpstr>Europe C3</vt:lpstr>
      <vt:lpstr>Europe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2024-01-24T09:22:44Z</dcterms:created>
  <dcterms:modified xsi:type="dcterms:W3CDTF">2024-03-05T11:46:27Z</dcterms:modified>
</cp:coreProperties>
</file>