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Uni\"/>
    </mc:Choice>
  </mc:AlternateContent>
  <xr:revisionPtr revIDLastSave="0" documentId="13_ncr:1_{F473CC79-59F2-4289-816B-97BDF66E8B62}" xr6:coauthVersionLast="28" xr6:coauthVersionMax="28" xr10:uidLastSave="{00000000-0000-0000-0000-000000000000}"/>
  <bookViews>
    <workbookView xWindow="0" yWindow="0" windowWidth="15330" windowHeight="4425" xr2:uid="{40773CF9-9E1C-417D-81A6-6C56C9291799}"/>
  </bookViews>
  <sheets>
    <sheet name="Hack 5" sheetId="1" r:id="rId1"/>
    <sheet name="Sing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D51" i="2" s="1"/>
  <c r="D52" i="2" s="1"/>
  <c r="D53" i="2" s="1"/>
  <c r="D54" i="2" s="1"/>
  <c r="D55" i="2" s="1"/>
  <c r="D56" i="2" s="1"/>
  <c r="D39" i="2"/>
  <c r="D40" i="2" s="1"/>
  <c r="D41" i="2" s="1"/>
  <c r="D42" i="2" s="1"/>
  <c r="D43" i="2" s="1"/>
  <c r="D44" i="2" s="1"/>
  <c r="D45" i="2" s="1"/>
  <c r="D28" i="2"/>
  <c r="D29" i="2" s="1"/>
  <c r="D30" i="2" s="1"/>
  <c r="D31" i="2" s="1"/>
  <c r="D32" i="2" s="1"/>
  <c r="D33" i="2" s="1"/>
  <c r="D34" i="2" s="1"/>
  <c r="D17" i="2"/>
  <c r="D18" i="2" s="1"/>
  <c r="D19" i="2" s="1"/>
  <c r="D20" i="2" s="1"/>
  <c r="D21" i="2" s="1"/>
  <c r="D22" i="2" s="1"/>
  <c r="D23" i="2" s="1"/>
  <c r="D8" i="1"/>
  <c r="D10" i="2"/>
  <c r="D52" i="1" l="1"/>
  <c r="D53" i="1" s="1"/>
  <c r="D54" i="1" s="1"/>
  <c r="D55" i="1" s="1"/>
  <c r="D56" i="1" s="1"/>
  <c r="D57" i="1" s="1"/>
  <c r="D58" i="1" s="1"/>
  <c r="D41" i="1"/>
  <c r="D42" i="1" s="1"/>
  <c r="D43" i="1" s="1"/>
  <c r="D44" i="1" s="1"/>
  <c r="D45" i="1" s="1"/>
  <c r="D46" i="1" s="1"/>
  <c r="D47" i="1" s="1"/>
  <c r="D30" i="1"/>
  <c r="D31" i="1" s="1"/>
  <c r="D32" i="1" s="1"/>
  <c r="D33" i="1" s="1"/>
  <c r="D34" i="1" s="1"/>
  <c r="D35" i="1" s="1"/>
  <c r="D36" i="1" s="1"/>
  <c r="D19" i="1"/>
  <c r="D20" i="1" s="1"/>
  <c r="D21" i="1" s="1"/>
  <c r="D11" i="1"/>
  <c r="D9" i="1"/>
  <c r="D8" i="2"/>
  <c r="D11" i="2" l="1"/>
  <c r="D22" i="1"/>
  <c r="D23" i="1" s="1"/>
  <c r="D24" i="1" s="1"/>
  <c r="D25" i="1" s="1"/>
  <c r="D10" i="1"/>
  <c r="D12" i="1" s="1"/>
</calcChain>
</file>

<file path=xl/sharedStrings.xml><?xml version="1.0" encoding="utf-8"?>
<sst xmlns="http://schemas.openxmlformats.org/spreadsheetml/2006/main" count="60" uniqueCount="25">
  <si>
    <t>Excel University</t>
  </si>
  <si>
    <t>Hack #5</t>
  </si>
  <si>
    <t>Tax Table</t>
  </si>
  <si>
    <t>Tax Tables</t>
  </si>
  <si>
    <t>Taxable Income</t>
  </si>
  <si>
    <t>Marginal Rate</t>
  </si>
  <si>
    <t>Effective Rate</t>
  </si>
  <si>
    <t>Single</t>
  </si>
  <si>
    <t>MFJ</t>
  </si>
  <si>
    <t>HH</t>
  </si>
  <si>
    <t>MFS</t>
  </si>
  <si>
    <t>Rate</t>
  </si>
  <si>
    <t>Plus</t>
  </si>
  <si>
    <t>Income</t>
  </si>
  <si>
    <t>Marginal Tax</t>
  </si>
  <si>
    <t>Total Tax</t>
  </si>
  <si>
    <t>Marginal Income</t>
  </si>
  <si>
    <t>Single Formula</t>
  </si>
  <si>
    <t>Tax Calculation</t>
  </si>
  <si>
    <t xml:space="preserve"># The goal is to write a VLOOKUP function that will retrieve a value from a table that the user specifies. </t>
  </si>
  <si>
    <t># That is, there are a bunch of different lookup tables, and we want VLOOKUP to retrieve a value from whichever table the user identifies</t>
  </si>
  <si>
    <t># Hack: Use INDIRECT as the 2nd argument</t>
  </si>
  <si>
    <t>VLOOKUP(D7,INDIRECT(D6),2,TRUE)</t>
  </si>
  <si>
    <t>D6 --- The name of table</t>
  </si>
  <si>
    <t>D7 --- Income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</si>
</sst>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6" fillId="0" borderId="0" xfId="3"/>
    <xf numFmtId="0" fontId="4" fillId="2" borderId="2" xfId="1"/>
    <xf numFmtId="9" fontId="0" fillId="0" borderId="0" xfId="0" applyNumberFormat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3" fontId="4" fillId="2" borderId="2" xfId="1" applyNumberFormat="1"/>
    <xf numFmtId="164" fontId="6" fillId="0" borderId="0" xfId="3" applyNumberFormat="1"/>
    <xf numFmtId="164" fontId="5" fillId="3" borderId="3" xfId="2" applyNumberFormat="1"/>
    <xf numFmtId="4" fontId="5" fillId="3" borderId="3" xfId="2" applyNumberFormat="1"/>
    <xf numFmtId="3" fontId="8" fillId="4" borderId="0" xfId="4" applyNumberFormat="1" applyFont="1"/>
    <xf numFmtId="164" fontId="8" fillId="4" borderId="0" xfId="4" applyNumberFormat="1" applyFont="1"/>
    <xf numFmtId="4" fontId="8" fillId="4" borderId="0" xfId="4" applyNumberFormat="1" applyFont="1"/>
    <xf numFmtId="0" fontId="8" fillId="4" borderId="0" xfId="4" applyFont="1"/>
    <xf numFmtId="0" fontId="0" fillId="0" borderId="0" xfId="0" applyFont="1"/>
    <xf numFmtId="0" fontId="0" fillId="0" borderId="0" xfId="0" applyFont="1" applyFill="1" applyBorder="1"/>
    <xf numFmtId="0" fontId="6" fillId="0" borderId="0" xfId="3" applyFill="1" applyBorder="1"/>
  </cellXfs>
  <cellStyles count="5">
    <cellStyle name="常规" xfId="0" builtinId="0"/>
    <cellStyle name="着色 3" xfId="4" builtinId="37"/>
    <cellStyle name="解释性文本" xfId="3" builtinId="53"/>
    <cellStyle name="输入" xfId="1" builtinId="20"/>
    <cellStyle name="输出" xfId="2" builtinId="21"/>
  </cellStyles>
  <dxfs count="24">
    <dxf>
      <numFmt numFmtId="4" formatCode="#,##0.00"/>
    </dxf>
    <dxf>
      <numFmt numFmtId="164" formatCode="0.0%"/>
    </dxf>
    <dxf>
      <numFmt numFmtId="3" formatCode="#,##0"/>
    </dxf>
    <dxf>
      <numFmt numFmtId="4" formatCode="#,##0.00"/>
    </dxf>
    <dxf>
      <numFmt numFmtId="164" formatCode="0.0%"/>
    </dxf>
    <dxf>
      <numFmt numFmtId="3" formatCode="#,##0"/>
    </dxf>
    <dxf>
      <numFmt numFmtId="4" formatCode="#,##0.00"/>
    </dxf>
    <dxf>
      <numFmt numFmtId="164" formatCode="0.0%"/>
    </dxf>
    <dxf>
      <numFmt numFmtId="3" formatCode="#,##0"/>
    </dxf>
    <dxf>
      <numFmt numFmtId="4" formatCode="#,##0.00"/>
    </dxf>
    <dxf>
      <numFmt numFmtId="164" formatCode="0.0%"/>
    </dxf>
    <dxf>
      <numFmt numFmtId="3" formatCode="#,##0"/>
    </dxf>
    <dxf>
      <numFmt numFmtId="4" formatCode="#,##0.00"/>
    </dxf>
    <dxf>
      <numFmt numFmtId="164" formatCode="0.0%"/>
    </dxf>
    <dxf>
      <numFmt numFmtId="3" formatCode="#,##0"/>
    </dxf>
    <dxf>
      <numFmt numFmtId="4" formatCode="#,##0.00"/>
    </dxf>
    <dxf>
      <numFmt numFmtId="164" formatCode="0.0%"/>
    </dxf>
    <dxf>
      <numFmt numFmtId="3" formatCode="#,##0"/>
    </dxf>
    <dxf>
      <numFmt numFmtId="4" formatCode="#,##0.00"/>
    </dxf>
    <dxf>
      <numFmt numFmtId="164" formatCode="0.0%"/>
    </dxf>
    <dxf>
      <numFmt numFmtId="3" formatCode="#,##0"/>
    </dxf>
    <dxf>
      <numFmt numFmtId="4" formatCode="#,##0.00"/>
    </dxf>
    <dxf>
      <numFmt numFmtId="164" formatCode="0.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D767E-98D8-45F9-B7EC-7406518F5AE3}" name="Single" displayName="Single" ref="B18:D25" totalsRowShown="0">
  <autoFilter ref="B18:D25" xr:uid="{F52C74D5-1E68-46BF-BF97-70B8C19BBF9C}"/>
  <tableColumns count="3">
    <tableColumn id="1" xr3:uid="{3A249DEF-1B3D-48C6-8856-4C54BBDDC6C3}" name="Income" dataDxfId="23"/>
    <tableColumn id="2" xr3:uid="{5367753F-8289-44EB-B725-9464913E5289}" name="Rate" dataDxfId="22"/>
    <tableColumn id="3" xr3:uid="{3E2B2750-31CA-4551-9221-F0E2A3C1F9AB}" name="Plus" dataDxfId="21">
      <calculatedColumnFormula>IFERROR(D18+ROUND(C18*(B19-B18),2),0)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771550-FFA6-47F6-A047-12EBFE928326}" name="MFJ" displayName="MFJ" ref="B29:D36" totalsRowShown="0">
  <autoFilter ref="B29:D36" xr:uid="{8CA5BD2C-24CB-4A2D-BC62-6C01CF46BC72}"/>
  <tableColumns count="3">
    <tableColumn id="1" xr3:uid="{4AB0222E-D5B5-47B2-A2F5-7E3ED0E317C0}" name="Income" dataDxfId="20"/>
    <tableColumn id="2" xr3:uid="{75F99567-E4FF-47B3-81F7-4F5FF13F7F5C}" name="Rate" dataDxfId="19"/>
    <tableColumn id="3" xr3:uid="{744FDD2B-0EE5-435D-BA68-B3D3D14F4697}" name="Plus" dataDxfId="18">
      <calculatedColumnFormula>IFERROR(D29+ROUND(C29*(B30-B29),2),0)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901968-9D03-4D3B-B67E-D1F1DDB27B51}" name="HH" displayName="HH" ref="B40:D47" totalsRowShown="0">
  <autoFilter ref="B40:D47" xr:uid="{8D74F7B1-80A0-42D7-8272-A931FCEEB54C}"/>
  <tableColumns count="3">
    <tableColumn id="1" xr3:uid="{F6538736-EFC6-4CDE-B6A5-0DBEC8BDA906}" name="Income" dataDxfId="17"/>
    <tableColumn id="2" xr3:uid="{9286B0BB-15D2-4966-80AC-8C51D4B444F4}" name="Rate" dataDxfId="16"/>
    <tableColumn id="3" xr3:uid="{54CC7736-0E66-4235-B7AE-1976DB13DCDD}" name="Plus" dataDxfId="15">
      <calculatedColumnFormula>IFERROR(D40+ROUND(C40*(B41-B40),2),0)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476E0F-5032-4BCC-87E9-36AEFC711281}" name="MFS" displayName="MFS" ref="B51:D58" totalsRowShown="0">
  <autoFilter ref="B51:D58" xr:uid="{726620A9-8A73-4579-8A85-F7F2572466C6}"/>
  <tableColumns count="3">
    <tableColumn id="1" xr3:uid="{8A1C54A2-B674-4034-A86A-EAEAEC9942AE}" name="Income" dataDxfId="14"/>
    <tableColumn id="2" xr3:uid="{70BF441E-0F11-4453-A185-4E70FBD25977}" name="Rate" dataDxfId="13"/>
    <tableColumn id="3" xr3:uid="{9A301082-6AB9-4C08-A6DB-BA0DD38B9CBD}" name="Plus" dataDxfId="12">
      <calculatedColumnFormula>IFERROR(D51+ROUND(C51*(B52-B51),2),0)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498717-58DC-476B-B696-FAA1DB6404B2}" name="Single6" displayName="Single6" ref="B16:D23" totalsRowShown="0">
  <autoFilter ref="B16:D23" xr:uid="{F52C74D5-1E68-46BF-BF97-70B8C19BBF9C}"/>
  <tableColumns count="3">
    <tableColumn id="1" xr3:uid="{4D9639C0-1BB4-4D47-84FE-0B246D1E9C6C}" name="Income" dataDxfId="11"/>
    <tableColumn id="2" xr3:uid="{74152236-A1BA-4503-8E51-F5786128DFF4}" name="Rate" dataDxfId="10"/>
    <tableColumn id="3" xr3:uid="{BF55CAD4-3DA2-497C-9988-D4CB0A6D4B18}" name="Plus" dataDxfId="9">
      <calculatedColumnFormula>IFERROR(D16+ROUND(C16*(B17-B16),2),0)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25B395-0C5A-45E5-9C3E-8FE1DF77AE86}" name="MFJ_7" displayName="MFJ_7" ref="B27:D34" totalsRowShown="0">
  <autoFilter ref="B27:D34" xr:uid="{8CA5BD2C-24CB-4A2D-BC62-6C01CF46BC72}"/>
  <tableColumns count="3">
    <tableColumn id="1" xr3:uid="{20A72127-6875-4EA8-81E5-90208D92B32C}" name="Income" dataDxfId="8"/>
    <tableColumn id="2" xr3:uid="{1A189939-4F1E-48A1-9323-108167888449}" name="Rate" dataDxfId="7"/>
    <tableColumn id="3" xr3:uid="{FD611174-3776-45F6-AD2D-372699663293}" name="Plus" dataDxfId="6">
      <calculatedColumnFormula>IFERROR(D27+ROUND(C27*(B28-B27),2),0)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69516A-4A92-45BC-8C04-18D32C258FDA}" name="HH_8" displayName="HH_8" ref="B38:D45" totalsRowShown="0">
  <autoFilter ref="B38:D45" xr:uid="{8D74F7B1-80A0-42D7-8272-A931FCEEB54C}"/>
  <tableColumns count="3">
    <tableColumn id="1" xr3:uid="{07E3DDDA-DCCA-49A7-9B6A-362EAAF197EF}" name="Income" dataDxfId="5"/>
    <tableColumn id="2" xr3:uid="{EFD4EB88-5DF7-4852-8734-0EFC14361A7D}" name="Rate" dataDxfId="4"/>
    <tableColumn id="3" xr3:uid="{2E2C7F23-AA0A-4917-A5A4-D6A7346C24B8}" name="Plus" dataDxfId="3">
      <calculatedColumnFormula>IFERROR(D38+ROUND(C38*(B39-B38),2),0)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2F8715-EF63-4F3B-815C-054CA3E85290}" name="MFS_9" displayName="MFS_9" ref="B49:D56" totalsRowShown="0">
  <autoFilter ref="B49:D56" xr:uid="{726620A9-8A73-4579-8A85-F7F2572466C6}"/>
  <tableColumns count="3">
    <tableColumn id="1" xr3:uid="{D84CC3A5-74C0-423E-91ED-C75020D3D804}" name="Income" dataDxfId="2"/>
    <tableColumn id="2" xr3:uid="{36C804D9-FD8F-4F12-8EDC-4A89C0FD6F9D}" name="Rate" dataDxfId="1"/>
    <tableColumn id="3" xr3:uid="{4CD176E6-D939-44F2-B442-24CE4D078960}" name="Plus" dataDxfId="0">
      <calculatedColumnFormula>IFERROR(D49+ROUND(C49*(B50-B49),2),0)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5FD-0104-4D4B-9B1D-018AA176C949}">
  <dimension ref="A1:F58"/>
  <sheetViews>
    <sheetView tabSelected="1" zoomScale="130" zoomScaleNormal="130" workbookViewId="0">
      <selection activeCell="E14" sqref="E14"/>
    </sheetView>
  </sheetViews>
  <sheetFormatPr defaultRowHeight="15" x14ac:dyDescent="0.25"/>
  <cols>
    <col min="1" max="1" width="12.7109375" customWidth="1"/>
    <col min="2" max="4" width="14.7109375" customWidth="1"/>
  </cols>
  <sheetData>
    <row r="1" spans="1:6" ht="24" thickBot="1" x14ac:dyDescent="0.4">
      <c r="A1" s="3" t="s">
        <v>1</v>
      </c>
      <c r="B1" s="4"/>
      <c r="C1" s="4"/>
      <c r="D1" s="4"/>
      <c r="E1" s="4"/>
    </row>
    <row r="2" spans="1:6" ht="18.75" x14ac:dyDescent="0.3">
      <c r="A2" s="2" t="s">
        <v>0</v>
      </c>
    </row>
    <row r="3" spans="1:6" x14ac:dyDescent="0.25">
      <c r="F3" t="s">
        <v>19</v>
      </c>
    </row>
    <row r="4" spans="1:6" x14ac:dyDescent="0.25">
      <c r="A4" s="1" t="s">
        <v>18</v>
      </c>
    </row>
    <row r="5" spans="1:6" x14ac:dyDescent="0.25">
      <c r="F5" t="s">
        <v>20</v>
      </c>
    </row>
    <row r="6" spans="1:6" x14ac:dyDescent="0.25">
      <c r="B6" s="19" t="s">
        <v>2</v>
      </c>
      <c r="D6" s="6" t="s">
        <v>8</v>
      </c>
    </row>
    <row r="7" spans="1:6" x14ac:dyDescent="0.25">
      <c r="B7" s="19" t="s">
        <v>4</v>
      </c>
      <c r="D7" s="11">
        <v>50000</v>
      </c>
      <c r="F7" t="s">
        <v>21</v>
      </c>
    </row>
    <row r="8" spans="1:6" x14ac:dyDescent="0.25">
      <c r="B8" s="19" t="s">
        <v>5</v>
      </c>
      <c r="D8" s="13">
        <f ca="1">VLOOKUP(D7,INDIRECT(D6),2,TRUE)</f>
        <v>0.15</v>
      </c>
    </row>
    <row r="9" spans="1:6" x14ac:dyDescent="0.25">
      <c r="B9" s="19" t="s">
        <v>16</v>
      </c>
      <c r="D9" s="14">
        <f ca="1">D7-VLOOKUP(D7,INDIRECT(D6),1,TRUE)</f>
        <v>31350</v>
      </c>
      <c r="F9" t="s">
        <v>22</v>
      </c>
    </row>
    <row r="10" spans="1:6" x14ac:dyDescent="0.25">
      <c r="B10" s="19" t="s">
        <v>14</v>
      </c>
      <c r="D10" s="14">
        <f ca="1">D9*D8</f>
        <v>4702.5</v>
      </c>
      <c r="F10" t="s">
        <v>23</v>
      </c>
    </row>
    <row r="11" spans="1:6" x14ac:dyDescent="0.25">
      <c r="B11" s="20" t="s">
        <v>12</v>
      </c>
      <c r="D11" s="14">
        <f ca="1">VLOOKUP(D7,INDIRECT(D6),3,TRUE)</f>
        <v>1865</v>
      </c>
      <c r="F11" t="s">
        <v>24</v>
      </c>
    </row>
    <row r="12" spans="1:6" x14ac:dyDescent="0.25">
      <c r="B12" s="20" t="s">
        <v>15</v>
      </c>
      <c r="D12" s="14">
        <f ca="1">D11+D10</f>
        <v>6567.5</v>
      </c>
    </row>
    <row r="15" spans="1:6" x14ac:dyDescent="0.25">
      <c r="A15" s="1" t="s">
        <v>3</v>
      </c>
    </row>
    <row r="17" spans="2:4" ht="21" x14ac:dyDescent="0.35">
      <c r="B17" s="18" t="s">
        <v>7</v>
      </c>
      <c r="C17" s="18"/>
      <c r="D17" s="18"/>
    </row>
    <row r="18" spans="2:4" x14ac:dyDescent="0.25">
      <c r="B18" t="s">
        <v>13</v>
      </c>
      <c r="C18" s="7" t="s">
        <v>11</v>
      </c>
      <c r="D18" t="s">
        <v>12</v>
      </c>
    </row>
    <row r="19" spans="2:4" x14ac:dyDescent="0.25">
      <c r="B19" s="8">
        <v>0</v>
      </c>
      <c r="C19" s="9">
        <v>0.1</v>
      </c>
      <c r="D19" s="10">
        <f>IFERROR(D18+ROUND(C18*(B19-B18),2),0)</f>
        <v>0</v>
      </c>
    </row>
    <row r="20" spans="2:4" x14ac:dyDescent="0.25">
      <c r="B20" s="8">
        <v>9325</v>
      </c>
      <c r="C20" s="9">
        <v>0.15</v>
      </c>
      <c r="D20" s="10">
        <f t="shared" ref="D20:D25" si="0">IFERROR(D19+ROUND(C19*(B20-B19),2),0)</f>
        <v>932.5</v>
      </c>
    </row>
    <row r="21" spans="2:4" x14ac:dyDescent="0.25">
      <c r="B21" s="8">
        <v>37950</v>
      </c>
      <c r="C21" s="9">
        <v>0.25</v>
      </c>
      <c r="D21" s="10">
        <f t="shared" si="0"/>
        <v>5226.25</v>
      </c>
    </row>
    <row r="22" spans="2:4" x14ac:dyDescent="0.25">
      <c r="B22" s="8">
        <v>91900</v>
      </c>
      <c r="C22" s="9">
        <v>0.28000000000000003</v>
      </c>
      <c r="D22" s="10">
        <f t="shared" si="0"/>
        <v>18713.75</v>
      </c>
    </row>
    <row r="23" spans="2:4" x14ac:dyDescent="0.25">
      <c r="B23" s="8">
        <v>191650</v>
      </c>
      <c r="C23" s="9">
        <v>0.33</v>
      </c>
      <c r="D23" s="10">
        <f t="shared" si="0"/>
        <v>46643.75</v>
      </c>
    </row>
    <row r="24" spans="2:4" x14ac:dyDescent="0.25">
      <c r="B24" s="8">
        <v>416700</v>
      </c>
      <c r="C24" s="9">
        <v>0.35</v>
      </c>
      <c r="D24" s="10">
        <f t="shared" si="0"/>
        <v>120910.25</v>
      </c>
    </row>
    <row r="25" spans="2:4" x14ac:dyDescent="0.25">
      <c r="B25" s="8">
        <v>418400</v>
      </c>
      <c r="C25" s="9">
        <v>0.39600000000000002</v>
      </c>
      <c r="D25" s="10">
        <f t="shared" si="0"/>
        <v>121505.25</v>
      </c>
    </row>
    <row r="26" spans="2:4" x14ac:dyDescent="0.25">
      <c r="B26" s="8"/>
      <c r="C26" s="9"/>
      <c r="D26" s="10"/>
    </row>
    <row r="27" spans="2:4" x14ac:dyDescent="0.25">
      <c r="B27" s="8"/>
      <c r="C27" s="9"/>
      <c r="D27" s="10"/>
    </row>
    <row r="28" spans="2:4" ht="21" x14ac:dyDescent="0.35">
      <c r="B28" s="15" t="s">
        <v>8</v>
      </c>
      <c r="C28" s="16"/>
      <c r="D28" s="17"/>
    </row>
    <row r="29" spans="2:4" x14ac:dyDescent="0.25">
      <c r="B29" s="8" t="s">
        <v>13</v>
      </c>
      <c r="C29" s="9" t="s">
        <v>11</v>
      </c>
      <c r="D29" s="10" t="s">
        <v>12</v>
      </c>
    </row>
    <row r="30" spans="2:4" x14ac:dyDescent="0.25">
      <c r="B30" s="8">
        <v>0</v>
      </c>
      <c r="C30" s="9">
        <v>0.1</v>
      </c>
      <c r="D30" s="10">
        <f>IFERROR(D29+ROUND(C29*(B30-B29),2),0)</f>
        <v>0</v>
      </c>
    </row>
    <row r="31" spans="2:4" x14ac:dyDescent="0.25">
      <c r="B31" s="8">
        <v>18650</v>
      </c>
      <c r="C31" s="9">
        <v>0.15</v>
      </c>
      <c r="D31" s="10">
        <f t="shared" ref="D31:D36" si="1">IFERROR(D30+ROUND(C30*(B31-B30),2),0)</f>
        <v>1865</v>
      </c>
    </row>
    <row r="32" spans="2:4" x14ac:dyDescent="0.25">
      <c r="B32" s="8">
        <v>75900</v>
      </c>
      <c r="C32" s="9">
        <v>0.25</v>
      </c>
      <c r="D32" s="10">
        <f t="shared" si="1"/>
        <v>10452.5</v>
      </c>
    </row>
    <row r="33" spans="2:4" x14ac:dyDescent="0.25">
      <c r="B33" s="8">
        <v>153100</v>
      </c>
      <c r="C33" s="9">
        <v>0.28000000000000003</v>
      </c>
      <c r="D33" s="10">
        <f t="shared" si="1"/>
        <v>29752.5</v>
      </c>
    </row>
    <row r="34" spans="2:4" x14ac:dyDescent="0.25">
      <c r="B34" s="8">
        <v>233350</v>
      </c>
      <c r="C34" s="9">
        <v>0.33</v>
      </c>
      <c r="D34" s="10">
        <f t="shared" si="1"/>
        <v>52222.5</v>
      </c>
    </row>
    <row r="35" spans="2:4" x14ac:dyDescent="0.25">
      <c r="B35" s="8">
        <v>416700</v>
      </c>
      <c r="C35" s="9">
        <v>0.35</v>
      </c>
      <c r="D35" s="10">
        <f t="shared" si="1"/>
        <v>112728</v>
      </c>
    </row>
    <row r="36" spans="2:4" x14ac:dyDescent="0.25">
      <c r="B36" s="8">
        <v>470700</v>
      </c>
      <c r="C36" s="9">
        <v>0.39600000000000002</v>
      </c>
      <c r="D36" s="10">
        <f t="shared" si="1"/>
        <v>131628</v>
      </c>
    </row>
    <row r="37" spans="2:4" x14ac:dyDescent="0.25">
      <c r="B37" s="8"/>
      <c r="C37" s="9"/>
      <c r="D37" s="10"/>
    </row>
    <row r="38" spans="2:4" x14ac:dyDescent="0.25">
      <c r="B38" s="8"/>
      <c r="C38" s="9"/>
      <c r="D38" s="10"/>
    </row>
    <row r="39" spans="2:4" ht="21" x14ac:dyDescent="0.35">
      <c r="B39" s="15" t="s">
        <v>9</v>
      </c>
      <c r="C39" s="16"/>
      <c r="D39" s="17"/>
    </row>
    <row r="40" spans="2:4" x14ac:dyDescent="0.25">
      <c r="B40" s="8" t="s">
        <v>13</v>
      </c>
      <c r="C40" s="9" t="s">
        <v>11</v>
      </c>
      <c r="D40" s="10" t="s">
        <v>12</v>
      </c>
    </row>
    <row r="41" spans="2:4" x14ac:dyDescent="0.25">
      <c r="B41" s="8">
        <v>0</v>
      </c>
      <c r="C41" s="9">
        <v>0.1</v>
      </c>
      <c r="D41" s="10">
        <f>IFERROR(D40+ROUND(C40*(B41-B40),2),0)</f>
        <v>0</v>
      </c>
    </row>
    <row r="42" spans="2:4" x14ac:dyDescent="0.25">
      <c r="B42" s="8">
        <v>13350</v>
      </c>
      <c r="C42" s="9">
        <v>0.15</v>
      </c>
      <c r="D42" s="10">
        <f t="shared" ref="D42:D47" si="2">IFERROR(D41+ROUND(C41*(B42-B41),2),0)</f>
        <v>1335</v>
      </c>
    </row>
    <row r="43" spans="2:4" x14ac:dyDescent="0.25">
      <c r="B43" s="8">
        <v>50800</v>
      </c>
      <c r="C43" s="9">
        <v>0.25</v>
      </c>
      <c r="D43" s="10">
        <f t="shared" si="2"/>
        <v>6952.5</v>
      </c>
    </row>
    <row r="44" spans="2:4" x14ac:dyDescent="0.25">
      <c r="B44" s="8">
        <v>131200</v>
      </c>
      <c r="C44" s="9">
        <v>0.28000000000000003</v>
      </c>
      <c r="D44" s="10">
        <f t="shared" si="2"/>
        <v>27052.5</v>
      </c>
    </row>
    <row r="45" spans="2:4" x14ac:dyDescent="0.25">
      <c r="B45" s="8">
        <v>212500</v>
      </c>
      <c r="C45" s="9">
        <v>0.33</v>
      </c>
      <c r="D45" s="10">
        <f t="shared" si="2"/>
        <v>49816.5</v>
      </c>
    </row>
    <row r="46" spans="2:4" x14ac:dyDescent="0.25">
      <c r="B46" s="8">
        <v>416700</v>
      </c>
      <c r="C46" s="9">
        <v>0.35</v>
      </c>
      <c r="D46" s="10">
        <f t="shared" si="2"/>
        <v>117202.5</v>
      </c>
    </row>
    <row r="47" spans="2:4" x14ac:dyDescent="0.25">
      <c r="B47" s="8">
        <v>444550</v>
      </c>
      <c r="C47" s="9">
        <v>0.39600000000000002</v>
      </c>
      <c r="D47" s="10">
        <f t="shared" si="2"/>
        <v>126950</v>
      </c>
    </row>
    <row r="48" spans="2:4" x14ac:dyDescent="0.25">
      <c r="B48" s="8"/>
      <c r="C48" s="9"/>
      <c r="D48" s="10"/>
    </row>
    <row r="49" spans="2:4" x14ac:dyDescent="0.25">
      <c r="B49" s="8"/>
      <c r="C49" s="9"/>
      <c r="D49" s="10"/>
    </row>
    <row r="50" spans="2:4" ht="21" x14ac:dyDescent="0.35">
      <c r="B50" s="15" t="s">
        <v>10</v>
      </c>
      <c r="C50" s="16"/>
      <c r="D50" s="17"/>
    </row>
    <row r="51" spans="2:4" x14ac:dyDescent="0.25">
      <c r="B51" s="8" t="s">
        <v>13</v>
      </c>
      <c r="C51" s="9" t="s">
        <v>11</v>
      </c>
      <c r="D51" s="10" t="s">
        <v>12</v>
      </c>
    </row>
    <row r="52" spans="2:4" x14ac:dyDescent="0.25">
      <c r="B52" s="8">
        <v>0</v>
      </c>
      <c r="C52" s="9">
        <v>0.1</v>
      </c>
      <c r="D52" s="10">
        <f>IFERROR(D51+ROUND(C51*(B52-B51),2),0)</f>
        <v>0</v>
      </c>
    </row>
    <row r="53" spans="2:4" x14ac:dyDescent="0.25">
      <c r="B53" s="8">
        <v>9325</v>
      </c>
      <c r="C53" s="9">
        <v>0.15</v>
      </c>
      <c r="D53" s="10">
        <f t="shared" ref="D53:D58" si="3">IFERROR(D52+ROUND(C52*(B53-B52),2),0)</f>
        <v>932.5</v>
      </c>
    </row>
    <row r="54" spans="2:4" x14ac:dyDescent="0.25">
      <c r="B54" s="8">
        <v>37950</v>
      </c>
      <c r="C54" s="9">
        <v>0.25</v>
      </c>
      <c r="D54" s="10">
        <f t="shared" si="3"/>
        <v>5226.25</v>
      </c>
    </row>
    <row r="55" spans="2:4" x14ac:dyDescent="0.25">
      <c r="B55" s="8">
        <v>76550</v>
      </c>
      <c r="C55" s="9">
        <v>0.28000000000000003</v>
      </c>
      <c r="D55" s="10">
        <f t="shared" si="3"/>
        <v>14876.25</v>
      </c>
    </row>
    <row r="56" spans="2:4" x14ac:dyDescent="0.25">
      <c r="B56" s="8">
        <v>116675</v>
      </c>
      <c r="C56" s="9">
        <v>0.33</v>
      </c>
      <c r="D56" s="10">
        <f t="shared" si="3"/>
        <v>26111.25</v>
      </c>
    </row>
    <row r="57" spans="2:4" x14ac:dyDescent="0.25">
      <c r="B57" s="8">
        <v>208350</v>
      </c>
      <c r="C57" s="9">
        <v>0.35</v>
      </c>
      <c r="D57" s="10">
        <f t="shared" si="3"/>
        <v>56364</v>
      </c>
    </row>
    <row r="58" spans="2:4" x14ac:dyDescent="0.25">
      <c r="B58" s="8">
        <v>235350</v>
      </c>
      <c r="C58" s="9">
        <v>0.39600000000000002</v>
      </c>
      <c r="D58" s="10">
        <f t="shared" si="3"/>
        <v>65814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029F-CF25-432F-B0A6-95DAE51C3E77}">
  <dimension ref="A1:G56"/>
  <sheetViews>
    <sheetView zoomScale="130" zoomScaleNormal="130" workbookViewId="0"/>
  </sheetViews>
  <sheetFormatPr defaultRowHeight="15" x14ac:dyDescent="0.25"/>
  <cols>
    <col min="1" max="1" width="12.7109375" customWidth="1"/>
    <col min="2" max="4" width="14.7109375" customWidth="1"/>
  </cols>
  <sheetData>
    <row r="1" spans="1:7" ht="24" thickBot="1" x14ac:dyDescent="0.4">
      <c r="A1" s="3" t="s">
        <v>17</v>
      </c>
      <c r="B1" s="4"/>
      <c r="C1" s="4"/>
      <c r="D1" s="4"/>
      <c r="E1" s="4"/>
      <c r="F1" s="4"/>
      <c r="G1" s="4"/>
    </row>
    <row r="2" spans="1:7" ht="18.75" x14ac:dyDescent="0.3">
      <c r="A2" s="2" t="s">
        <v>0</v>
      </c>
    </row>
    <row r="4" spans="1:7" x14ac:dyDescent="0.25">
      <c r="A4" s="1" t="s">
        <v>18</v>
      </c>
    </row>
    <row r="6" spans="1:7" x14ac:dyDescent="0.25">
      <c r="B6" s="19" t="s">
        <v>2</v>
      </c>
      <c r="D6" s="6" t="s">
        <v>7</v>
      </c>
    </row>
    <row r="7" spans="1:7" x14ac:dyDescent="0.25">
      <c r="B7" s="19" t="s">
        <v>4</v>
      </c>
      <c r="D7" s="11">
        <v>50000</v>
      </c>
    </row>
    <row r="8" spans="1:7" x14ac:dyDescent="0.25">
      <c r="B8" s="20" t="s">
        <v>15</v>
      </c>
      <c r="D8" s="14">
        <f ca="1">(D7-VLOOKUP(D7,INDIRECT(D6),1,TRUE))*VLOOKUP(D7,INDIRECT(D6),2,TRUE)+VLOOKUP(D7,INDIRECT(D6),3,TRUE)</f>
        <v>8238.75</v>
      </c>
    </row>
    <row r="9" spans="1:7" x14ac:dyDescent="0.25">
      <c r="B9" s="20"/>
    </row>
    <row r="10" spans="1:7" x14ac:dyDescent="0.25">
      <c r="B10" s="21" t="s">
        <v>5</v>
      </c>
      <c r="C10" s="5"/>
      <c r="D10" s="12">
        <f ca="1">VLOOKUP(D7,INDIRECT(D6),2,TRUE)</f>
        <v>0.25</v>
      </c>
    </row>
    <row r="11" spans="1:7" x14ac:dyDescent="0.25">
      <c r="B11" s="21" t="s">
        <v>6</v>
      </c>
      <c r="C11" s="5"/>
      <c r="D11" s="12">
        <f ca="1">D8/D7</f>
        <v>0.164775</v>
      </c>
    </row>
    <row r="13" spans="1:7" x14ac:dyDescent="0.25">
      <c r="A13" s="1" t="s">
        <v>3</v>
      </c>
    </row>
    <row r="15" spans="1:7" ht="21" x14ac:dyDescent="0.35">
      <c r="B15" s="18" t="s">
        <v>7</v>
      </c>
      <c r="C15" s="18"/>
      <c r="D15" s="18"/>
    </row>
    <row r="16" spans="1:7" x14ac:dyDescent="0.25">
      <c r="B16" t="s">
        <v>13</v>
      </c>
      <c r="C16" s="7" t="s">
        <v>11</v>
      </c>
      <c r="D16" t="s">
        <v>12</v>
      </c>
    </row>
    <row r="17" spans="2:4" x14ac:dyDescent="0.25">
      <c r="B17" s="8">
        <v>0</v>
      </c>
      <c r="C17" s="9">
        <v>0.1</v>
      </c>
      <c r="D17" s="10">
        <f>IFERROR(D16+ROUND(C16*(B17-B16),2),0)</f>
        <v>0</v>
      </c>
    </row>
    <row r="18" spans="2:4" x14ac:dyDescent="0.25">
      <c r="B18" s="8">
        <v>9325</v>
      </c>
      <c r="C18" s="9">
        <v>0.15</v>
      </c>
      <c r="D18" s="10">
        <f t="shared" ref="D18:D23" si="0">IFERROR(D17+ROUND(C17*(B18-B17),2),0)</f>
        <v>932.5</v>
      </c>
    </row>
    <row r="19" spans="2:4" x14ac:dyDescent="0.25">
      <c r="B19" s="8">
        <v>37950</v>
      </c>
      <c r="C19" s="9">
        <v>0.25</v>
      </c>
      <c r="D19" s="10">
        <f t="shared" si="0"/>
        <v>5226.25</v>
      </c>
    </row>
    <row r="20" spans="2:4" x14ac:dyDescent="0.25">
      <c r="B20" s="8">
        <v>91900</v>
      </c>
      <c r="C20" s="9">
        <v>0.28000000000000003</v>
      </c>
      <c r="D20" s="10">
        <f t="shared" si="0"/>
        <v>18713.75</v>
      </c>
    </row>
    <row r="21" spans="2:4" x14ac:dyDescent="0.25">
      <c r="B21" s="8">
        <v>191650</v>
      </c>
      <c r="C21" s="9">
        <v>0.33</v>
      </c>
      <c r="D21" s="10">
        <f t="shared" si="0"/>
        <v>46643.75</v>
      </c>
    </row>
    <row r="22" spans="2:4" x14ac:dyDescent="0.25">
      <c r="B22" s="8">
        <v>416700</v>
      </c>
      <c r="C22" s="9">
        <v>0.35</v>
      </c>
      <c r="D22" s="10">
        <f t="shared" si="0"/>
        <v>120910.25</v>
      </c>
    </row>
    <row r="23" spans="2:4" x14ac:dyDescent="0.25">
      <c r="B23" s="8">
        <v>418400</v>
      </c>
      <c r="C23" s="9">
        <v>0.39600000000000002</v>
      </c>
      <c r="D23" s="10">
        <f t="shared" si="0"/>
        <v>121505.25</v>
      </c>
    </row>
    <row r="24" spans="2:4" x14ac:dyDescent="0.25">
      <c r="B24" s="8"/>
      <c r="C24" s="9"/>
      <c r="D24" s="10"/>
    </row>
    <row r="25" spans="2:4" x14ac:dyDescent="0.25">
      <c r="B25" s="8"/>
      <c r="C25" s="9"/>
      <c r="D25" s="10"/>
    </row>
    <row r="26" spans="2:4" ht="21" x14ac:dyDescent="0.35">
      <c r="B26" s="15" t="s">
        <v>8</v>
      </c>
      <c r="C26" s="16"/>
      <c r="D26" s="17"/>
    </row>
    <row r="27" spans="2:4" x14ac:dyDescent="0.25">
      <c r="B27" s="8" t="s">
        <v>13</v>
      </c>
      <c r="C27" s="9" t="s">
        <v>11</v>
      </c>
      <c r="D27" s="10" t="s">
        <v>12</v>
      </c>
    </row>
    <row r="28" spans="2:4" x14ac:dyDescent="0.25">
      <c r="B28" s="8">
        <v>0</v>
      </c>
      <c r="C28" s="9">
        <v>0.1</v>
      </c>
      <c r="D28" s="10">
        <f>IFERROR(D27+ROUND(C27*(B28-B27),2),0)</f>
        <v>0</v>
      </c>
    </row>
    <row r="29" spans="2:4" x14ac:dyDescent="0.25">
      <c r="B29" s="8">
        <v>18650</v>
      </c>
      <c r="C29" s="9">
        <v>0.15</v>
      </c>
      <c r="D29" s="10">
        <f t="shared" ref="D29:D34" si="1">IFERROR(D28+ROUND(C28*(B29-B28),2),0)</f>
        <v>1865</v>
      </c>
    </row>
    <row r="30" spans="2:4" x14ac:dyDescent="0.25">
      <c r="B30" s="8">
        <v>75900</v>
      </c>
      <c r="C30" s="9">
        <v>0.25</v>
      </c>
      <c r="D30" s="10">
        <f t="shared" si="1"/>
        <v>10452.5</v>
      </c>
    </row>
    <row r="31" spans="2:4" x14ac:dyDescent="0.25">
      <c r="B31" s="8">
        <v>153100</v>
      </c>
      <c r="C31" s="9">
        <v>0.28000000000000003</v>
      </c>
      <c r="D31" s="10">
        <f t="shared" si="1"/>
        <v>29752.5</v>
      </c>
    </row>
    <row r="32" spans="2:4" x14ac:dyDescent="0.25">
      <c r="B32" s="8">
        <v>233350</v>
      </c>
      <c r="C32" s="9">
        <v>0.33</v>
      </c>
      <c r="D32" s="10">
        <f t="shared" si="1"/>
        <v>52222.5</v>
      </c>
    </row>
    <row r="33" spans="2:4" x14ac:dyDescent="0.25">
      <c r="B33" s="8">
        <v>416700</v>
      </c>
      <c r="C33" s="9">
        <v>0.35</v>
      </c>
      <c r="D33" s="10">
        <f t="shared" si="1"/>
        <v>112728</v>
      </c>
    </row>
    <row r="34" spans="2:4" x14ac:dyDescent="0.25">
      <c r="B34" s="8">
        <v>470700</v>
      </c>
      <c r="C34" s="9">
        <v>0.39600000000000002</v>
      </c>
      <c r="D34" s="10">
        <f t="shared" si="1"/>
        <v>131628</v>
      </c>
    </row>
    <row r="35" spans="2:4" x14ac:dyDescent="0.25">
      <c r="B35" s="8"/>
      <c r="C35" s="9"/>
      <c r="D35" s="10"/>
    </row>
    <row r="36" spans="2:4" x14ac:dyDescent="0.25">
      <c r="B36" s="8"/>
      <c r="C36" s="9"/>
      <c r="D36" s="10"/>
    </row>
    <row r="37" spans="2:4" ht="21" x14ac:dyDescent="0.35">
      <c r="B37" s="15" t="s">
        <v>9</v>
      </c>
      <c r="C37" s="16"/>
      <c r="D37" s="17"/>
    </row>
    <row r="38" spans="2:4" x14ac:dyDescent="0.25">
      <c r="B38" s="8" t="s">
        <v>13</v>
      </c>
      <c r="C38" s="9" t="s">
        <v>11</v>
      </c>
      <c r="D38" s="10" t="s">
        <v>12</v>
      </c>
    </row>
    <row r="39" spans="2:4" x14ac:dyDescent="0.25">
      <c r="B39" s="8">
        <v>0</v>
      </c>
      <c r="C39" s="9">
        <v>0.1</v>
      </c>
      <c r="D39" s="10">
        <f>IFERROR(D38+ROUND(C38*(B39-B38),2),0)</f>
        <v>0</v>
      </c>
    </row>
    <row r="40" spans="2:4" x14ac:dyDescent="0.25">
      <c r="B40" s="8">
        <v>13350</v>
      </c>
      <c r="C40" s="9">
        <v>0.15</v>
      </c>
      <c r="D40" s="10">
        <f t="shared" ref="D40:D45" si="2">IFERROR(D39+ROUND(C39*(B40-B39),2),0)</f>
        <v>1335</v>
      </c>
    </row>
    <row r="41" spans="2:4" x14ac:dyDescent="0.25">
      <c r="B41" s="8">
        <v>50800</v>
      </c>
      <c r="C41" s="9">
        <v>0.25</v>
      </c>
      <c r="D41" s="10">
        <f t="shared" si="2"/>
        <v>6952.5</v>
      </c>
    </row>
    <row r="42" spans="2:4" x14ac:dyDescent="0.25">
      <c r="B42" s="8">
        <v>131200</v>
      </c>
      <c r="C42" s="9">
        <v>0.28000000000000003</v>
      </c>
      <c r="D42" s="10">
        <f t="shared" si="2"/>
        <v>27052.5</v>
      </c>
    </row>
    <row r="43" spans="2:4" x14ac:dyDescent="0.25">
      <c r="B43" s="8">
        <v>212500</v>
      </c>
      <c r="C43" s="9">
        <v>0.33</v>
      </c>
      <c r="D43" s="10">
        <f t="shared" si="2"/>
        <v>49816.5</v>
      </c>
    </row>
    <row r="44" spans="2:4" x14ac:dyDescent="0.25">
      <c r="B44" s="8">
        <v>416700</v>
      </c>
      <c r="C44" s="9">
        <v>0.35</v>
      </c>
      <c r="D44" s="10">
        <f t="shared" si="2"/>
        <v>117202.5</v>
      </c>
    </row>
    <row r="45" spans="2:4" x14ac:dyDescent="0.25">
      <c r="B45" s="8">
        <v>444550</v>
      </c>
      <c r="C45" s="9">
        <v>0.39600000000000002</v>
      </c>
      <c r="D45" s="10">
        <f t="shared" si="2"/>
        <v>126950</v>
      </c>
    </row>
    <row r="46" spans="2:4" x14ac:dyDescent="0.25">
      <c r="B46" s="8"/>
      <c r="C46" s="9"/>
      <c r="D46" s="10"/>
    </row>
    <row r="47" spans="2:4" x14ac:dyDescent="0.25">
      <c r="B47" s="8"/>
      <c r="C47" s="9"/>
      <c r="D47" s="10"/>
    </row>
    <row r="48" spans="2:4" ht="21" x14ac:dyDescent="0.35">
      <c r="B48" s="15" t="s">
        <v>10</v>
      </c>
      <c r="C48" s="16"/>
      <c r="D48" s="17"/>
    </row>
    <row r="49" spans="2:4" x14ac:dyDescent="0.25">
      <c r="B49" s="8" t="s">
        <v>13</v>
      </c>
      <c r="C49" s="9" t="s">
        <v>11</v>
      </c>
      <c r="D49" s="10" t="s">
        <v>12</v>
      </c>
    </row>
    <row r="50" spans="2:4" x14ac:dyDescent="0.25">
      <c r="B50" s="8">
        <v>0</v>
      </c>
      <c r="C50" s="9">
        <v>0.1</v>
      </c>
      <c r="D50" s="10">
        <f>IFERROR(D49+ROUND(C49*(B50-B49),2),0)</f>
        <v>0</v>
      </c>
    </row>
    <row r="51" spans="2:4" x14ac:dyDescent="0.25">
      <c r="B51" s="8">
        <v>9325</v>
      </c>
      <c r="C51" s="9">
        <v>0.15</v>
      </c>
      <c r="D51" s="10">
        <f t="shared" ref="D51:D56" si="3">IFERROR(D50+ROUND(C50*(B51-B50),2),0)</f>
        <v>932.5</v>
      </c>
    </row>
    <row r="52" spans="2:4" x14ac:dyDescent="0.25">
      <c r="B52" s="8">
        <v>37950</v>
      </c>
      <c r="C52" s="9">
        <v>0.25</v>
      </c>
      <c r="D52" s="10">
        <f t="shared" si="3"/>
        <v>5226.25</v>
      </c>
    </row>
    <row r="53" spans="2:4" x14ac:dyDescent="0.25">
      <c r="B53" s="8">
        <v>76550</v>
      </c>
      <c r="C53" s="9">
        <v>0.28000000000000003</v>
      </c>
      <c r="D53" s="10">
        <f t="shared" si="3"/>
        <v>14876.25</v>
      </c>
    </row>
    <row r="54" spans="2:4" x14ac:dyDescent="0.25">
      <c r="B54" s="8">
        <v>116675</v>
      </c>
      <c r="C54" s="9">
        <v>0.33</v>
      </c>
      <c r="D54" s="10">
        <f t="shared" si="3"/>
        <v>26111.25</v>
      </c>
    </row>
    <row r="55" spans="2:4" x14ac:dyDescent="0.25">
      <c r="B55" s="8">
        <v>208350</v>
      </c>
      <c r="C55" s="9">
        <v>0.35</v>
      </c>
      <c r="D55" s="10">
        <f t="shared" si="3"/>
        <v>56364</v>
      </c>
    </row>
    <row r="56" spans="2:4" x14ac:dyDescent="0.25">
      <c r="B56" s="8">
        <v>235350</v>
      </c>
      <c r="C56" s="9">
        <v>0.39600000000000002</v>
      </c>
      <c r="D56" s="10">
        <f t="shared" si="3"/>
        <v>65814</v>
      </c>
    </row>
  </sheetData>
  <dataValidations count="1">
    <dataValidation type="list" allowBlank="1" showInputMessage="1" showErrorMessage="1" sqref="D6" xr:uid="{3F5FA860-EA9F-4C89-8728-58DA3CB69F65}">
      <formula1>"Single,MFJ,HH,MFS"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Hack 5</vt:lpstr>
      <vt:lpstr>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Lenning</dc:creator>
  <cp:lastModifiedBy>My</cp:lastModifiedBy>
  <dcterms:created xsi:type="dcterms:W3CDTF">2017-10-24T19:39:32Z</dcterms:created>
  <dcterms:modified xsi:type="dcterms:W3CDTF">2018-03-04T23:16:39Z</dcterms:modified>
</cp:coreProperties>
</file>