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73B6408C-BB3A-45AE-9197-E5D2A51C163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云南透视" sheetId="2" r:id="rId1"/>
    <sheet name="Sheet2" sheetId="4" r:id="rId2"/>
    <sheet name="2019" sheetId="1" r:id="rId3"/>
  </sheets>
  <externalReferences>
    <externalReference r:id="rId4"/>
  </externalReferences>
  <definedNames>
    <definedName name="YNSALE2016" localSheetId="2">OFFSET('2019'!$A$5,,,COUNTA('2019'!$A:$A)-4,12)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I8" i="1"/>
  <c r="J8" i="1"/>
  <c r="K8" i="1"/>
  <c r="H9" i="1"/>
  <c r="I9" i="1"/>
  <c r="J9" i="1"/>
  <c r="K9" i="1"/>
  <c r="H10" i="1"/>
  <c r="I10" i="1"/>
  <c r="J10" i="1"/>
  <c r="K10" i="1"/>
  <c r="L9" i="1" l="1"/>
  <c r="L10" i="1"/>
  <c r="L8" i="1"/>
  <c r="K7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6" i="1"/>
  <c r="H7" i="1" l="1"/>
  <c r="I7" i="1"/>
  <c r="J7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L13" i="1" l="1"/>
  <c r="L7" i="1"/>
  <c r="L32" i="1"/>
  <c r="L20" i="1"/>
  <c r="L12" i="1"/>
  <c r="L63" i="1"/>
  <c r="L59" i="1"/>
  <c r="L31" i="1"/>
  <c r="L15" i="1"/>
  <c r="L23" i="1"/>
  <c r="L28" i="1"/>
  <c r="L27" i="1"/>
  <c r="L58" i="1"/>
  <c r="L67" i="1"/>
  <c r="L53" i="1"/>
  <c r="L49" i="1"/>
  <c r="L45" i="1"/>
  <c r="L41" i="1"/>
  <c r="L37" i="1"/>
  <c r="L19" i="1"/>
  <c r="L54" i="1"/>
  <c r="L46" i="1"/>
  <c r="L34" i="1"/>
  <c r="L52" i="1"/>
  <c r="L48" i="1"/>
  <c r="L44" i="1"/>
  <c r="L55" i="1"/>
  <c r="L69" i="1"/>
  <c r="L68" i="1"/>
  <c r="L65" i="1"/>
  <c r="L64" i="1"/>
  <c r="L61" i="1"/>
  <c r="L60" i="1"/>
  <c r="L51" i="1"/>
  <c r="L47" i="1"/>
  <c r="L42" i="1"/>
  <c r="L38" i="1"/>
  <c r="L33" i="1"/>
  <c r="L29" i="1"/>
  <c r="L25" i="1"/>
  <c r="L24" i="1"/>
  <c r="L21" i="1"/>
  <c r="L17" i="1"/>
  <c r="L16" i="1"/>
  <c r="L50" i="1"/>
  <c r="L66" i="1"/>
  <c r="L62" i="1"/>
  <c r="L57" i="1"/>
  <c r="L56" i="1"/>
  <c r="L43" i="1"/>
  <c r="L40" i="1"/>
  <c r="L39" i="1"/>
  <c r="L36" i="1"/>
  <c r="L35" i="1"/>
  <c r="L30" i="1"/>
  <c r="L26" i="1"/>
  <c r="L22" i="1"/>
  <c r="L18" i="1"/>
  <c r="L14" i="1"/>
  <c r="L11" i="1"/>
  <c r="J6" i="1"/>
  <c r="I6" i="1"/>
  <c r="H6" i="1"/>
  <c r="L6" i="1" l="1"/>
</calcChain>
</file>

<file path=xl/sharedStrings.xml><?xml version="1.0" encoding="utf-8"?>
<sst xmlns="http://schemas.openxmlformats.org/spreadsheetml/2006/main" count="321" uniqueCount="96">
  <si>
    <t>日期</t>
  </si>
  <si>
    <t>结算方式</t>
  </si>
  <si>
    <t>云南城市</t>
  </si>
  <si>
    <t>货品</t>
  </si>
  <si>
    <t>笪霞</t>
  </si>
  <si>
    <t>票据</t>
  </si>
  <si>
    <t>云南省-德宏傣族景颇族自治州</t>
  </si>
  <si>
    <t>车床CM13-2型</t>
  </si>
  <si>
    <t>夏科隘</t>
  </si>
  <si>
    <t>赊销</t>
  </si>
  <si>
    <t>云南省-曲靖市</t>
  </si>
  <si>
    <t>自滚车床ZM14-1型</t>
  </si>
  <si>
    <t>云南省-文山壮族苗族自治州</t>
  </si>
  <si>
    <t>巴娟娟</t>
  </si>
  <si>
    <t>云南省-昆明市</t>
  </si>
  <si>
    <t>自滚车床ZM13-4型</t>
  </si>
  <si>
    <t>乔军誉</t>
  </si>
  <si>
    <t>现金</t>
  </si>
  <si>
    <t>云南省-楚雄彝族自治州</t>
  </si>
  <si>
    <t>吊机KM04型</t>
  </si>
  <si>
    <t>全芦举</t>
  </si>
  <si>
    <t>贲屋乐</t>
  </si>
  <si>
    <t>云南省-怒江傈僳族自治州</t>
  </si>
  <si>
    <t>钱煜</t>
  </si>
  <si>
    <t>云南省-红河哈尼族彝族自治州</t>
  </si>
  <si>
    <t>韩经沁</t>
  </si>
  <si>
    <t>云南省-西双版纳傣族自治州</t>
  </si>
  <si>
    <t>吊机KM02型</t>
  </si>
  <si>
    <t>云南省-丽江市</t>
  </si>
  <si>
    <t>刁诚民</t>
  </si>
  <si>
    <t>薄固</t>
  </si>
  <si>
    <t>进升车床CM13-23型</t>
  </si>
  <si>
    <t>邰置岑</t>
  </si>
  <si>
    <t>吊机KM01型</t>
  </si>
  <si>
    <t>孙平侯</t>
  </si>
  <si>
    <t>云南省-玉溪市</t>
  </si>
  <si>
    <t>吊机KM03型</t>
  </si>
  <si>
    <t>纪匙怀</t>
  </si>
  <si>
    <t>云南省-迪庆藏族自治州</t>
  </si>
  <si>
    <t>慕容一</t>
  </si>
  <si>
    <t>姬仰</t>
  </si>
  <si>
    <t>云南省-昭通市</t>
  </si>
  <si>
    <t>云南省-临沧市</t>
  </si>
  <si>
    <t>云南省-普洱市</t>
  </si>
  <si>
    <t>车床CM13-5型</t>
  </si>
  <si>
    <t>鲁怀怀</t>
  </si>
  <si>
    <t>晁立敢</t>
  </si>
  <si>
    <t>云南省-大理白族自治州</t>
  </si>
  <si>
    <t>退回(台)</t>
    <phoneticPr fontId="1" type="noConversion"/>
  </si>
  <si>
    <t>销售(台)</t>
    <phoneticPr fontId="1" type="noConversion"/>
  </si>
  <si>
    <t>姓名</t>
    <phoneticPr fontId="1" type="noConversion"/>
  </si>
  <si>
    <t>数据源自：财汇销售管理系统</t>
    <phoneticPr fontId="1" type="noConversion"/>
  </si>
  <si>
    <t>营销单位：云南公司</t>
    <phoneticPr fontId="1" type="noConversion"/>
  </si>
  <si>
    <t>退款金额</t>
    <phoneticPr fontId="1" type="noConversion"/>
  </si>
  <si>
    <t>销售金额</t>
    <phoneticPr fontId="1" type="noConversion"/>
  </si>
  <si>
    <t>职务</t>
    <phoneticPr fontId="1" type="noConversion"/>
  </si>
  <si>
    <t>业绩任务数</t>
    <phoneticPr fontId="1" type="noConversion"/>
  </si>
  <si>
    <t>提成金额</t>
    <phoneticPr fontId="1" type="noConversion"/>
  </si>
  <si>
    <t>总计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</si>
  <si>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</si>
  <si>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</si>
  <si>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</si>
  <si>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</si>
  <si>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</si>
  <si>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</si>
  <si>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</si>
  <si>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</si>
  <si>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</si>
  <si>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</si>
  <si>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</si>
  <si>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</si>
  <si>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</si>
  <si>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</si>
  <si>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</si>
  <si>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云南公司2016年销售汇总表</t>
  </si>
  <si>
    <t>城市</t>
  </si>
  <si>
    <t>#退回(台)</t>
  </si>
  <si>
    <t>#销售(台)</t>
  </si>
  <si>
    <t>#退款金额</t>
  </si>
  <si>
    <t>#销售金额</t>
  </si>
  <si>
    <t>#业绩任务数</t>
  </si>
  <si>
    <t>#提成金额</t>
  </si>
  <si>
    <t>云南省-保山市</t>
  </si>
  <si>
    <t>云南省-保山市</t>
    <phoneticPr fontId="1" type="noConversion"/>
  </si>
  <si>
    <t>保山市</t>
  </si>
  <si>
    <t>自滚车床ZM14-1型</t>
    <phoneticPr fontId="1" type="noConversion"/>
  </si>
  <si>
    <t>行标签</t>
  </si>
  <si>
    <t>求和项:退款金额</t>
  </si>
  <si>
    <t>求和项:退回(台)</t>
  </si>
  <si>
    <t>求和项:销售(台)</t>
  </si>
  <si>
    <t>求和项:销售金额</t>
  </si>
  <si>
    <t>求和项:业绩任务数</t>
  </si>
  <si>
    <t>求和项:提成金额</t>
  </si>
  <si>
    <t>时间范围：2019.1.1-2019.12.31</t>
    <phoneticPr fontId="1" type="noConversion"/>
  </si>
  <si>
    <t>导出时间：2020.2.10  14:24:22</t>
    <phoneticPr fontId="1" type="noConversion"/>
  </si>
  <si>
    <t>云南省-怒江傈僳族自治州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</si>
</sst>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8"/>
      <color rgb="FF0070C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2" fillId="0" borderId="1" xfId="0" pivotButton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</cellXfs>
  <cellStyles count="7">
    <cellStyle name="常规" xfId="0" builtinId="0"/>
    <cellStyle name="常规 2" xfId="1" xr:uid="{00000000-0005-0000-0000-000001000000}"/>
    <cellStyle name="常规 3" xfId="6" xr:uid="{00000000-0005-0000-0000-000002000000}"/>
    <cellStyle name="常规 4" xfId="4" xr:uid="{00000000-0005-0000-0000-000003000000}"/>
    <cellStyle name="千位分隔 2" xfId="2" xr:uid="{00000000-0005-0000-0000-000005000000}"/>
    <cellStyle name="千位分隔 2 2" xfId="3" xr:uid="{00000000-0005-0000-0000-000006000000}"/>
    <cellStyle name="千位分隔 2 3" xfId="5" xr:uid="{00000000-0005-0000-0000-000007000000}"/>
  </cellStyles>
  <dxfs count="24">
    <dxf>
      <font>
        <name val="黑体"/>
        <scheme val="none"/>
      </font>
    </dxf>
    <dxf>
      <font>
        <name val="黑体"/>
        <scheme val="none"/>
      </font>
    </dxf>
    <dxf>
      <font>
        <sz val="14"/>
      </font>
    </dxf>
    <dxf>
      <font>
        <sz val="14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7" formatCode="_ * #,##0_ ;_ * \-#,##0_ ;_ * &quot;-&quot;??_ ;_ @_ "/>
    </dxf>
    <dxf>
      <numFmt numFmtId="178" formatCode="_ * #,##0.0_ ;_ * \-#,##0.0_ ;_ * &quot;-&quot;??_ ;_ @_ "/>
    </dxf>
    <dxf>
      <numFmt numFmtId="176" formatCode="_(* #,##0.00_);_(* \(#,##0.00\);_(* &quot;-&quot;??_);_(@_)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Chap2\&#20113;&#21335;&#20844;&#21496;\&#22522;&#30784;&#25968;&#25454;_&#20113;&#21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业务人员"/>
      <sheetName val="价目表"/>
    </sheetNames>
    <sheetDataSet>
      <sheetData sheetId="0">
        <row r="1">
          <cell r="A1" t="str">
            <v>姓名</v>
          </cell>
          <cell r="B1" t="str">
            <v>职级</v>
          </cell>
          <cell r="C1" t="str">
            <v>职级代码</v>
          </cell>
        </row>
        <row r="2">
          <cell r="A2" t="str">
            <v>孙平侯</v>
          </cell>
          <cell r="B2" t="str">
            <v>高级销售经理</v>
          </cell>
          <cell r="C2">
            <v>1</v>
          </cell>
        </row>
        <row r="3">
          <cell r="A3" t="str">
            <v>薄固</v>
          </cell>
          <cell r="B3" t="str">
            <v>高级销售经理</v>
          </cell>
          <cell r="C3">
            <v>1</v>
          </cell>
        </row>
        <row r="4">
          <cell r="A4" t="str">
            <v>姬仰</v>
          </cell>
          <cell r="B4" t="str">
            <v>高级销售经理</v>
          </cell>
          <cell r="C4">
            <v>1</v>
          </cell>
        </row>
        <row r="5">
          <cell r="A5" t="str">
            <v>钱煜</v>
          </cell>
          <cell r="B5" t="str">
            <v>销售经理</v>
          </cell>
          <cell r="C5">
            <v>2</v>
          </cell>
        </row>
        <row r="6">
          <cell r="A6" t="str">
            <v>贲屋乐</v>
          </cell>
          <cell r="B6" t="str">
            <v>销售经理</v>
          </cell>
          <cell r="C6">
            <v>2</v>
          </cell>
        </row>
        <row r="7">
          <cell r="A7" t="str">
            <v>夏科隘</v>
          </cell>
          <cell r="B7" t="str">
            <v>销售经理</v>
          </cell>
          <cell r="C7">
            <v>2</v>
          </cell>
        </row>
        <row r="8">
          <cell r="A8" t="str">
            <v>笪霞</v>
          </cell>
          <cell r="B8" t="str">
            <v>销售经理</v>
          </cell>
          <cell r="C8">
            <v>2</v>
          </cell>
        </row>
        <row r="9">
          <cell r="A9" t="str">
            <v>晁立敢</v>
          </cell>
          <cell r="B9" t="str">
            <v>销售经理</v>
          </cell>
          <cell r="C9">
            <v>2</v>
          </cell>
        </row>
        <row r="10">
          <cell r="A10" t="str">
            <v>刁诚民</v>
          </cell>
          <cell r="B10" t="str">
            <v>销售专员</v>
          </cell>
          <cell r="C10">
            <v>3</v>
          </cell>
        </row>
        <row r="11">
          <cell r="A11" t="str">
            <v>纪匙怀</v>
          </cell>
          <cell r="B11" t="str">
            <v>销售专员</v>
          </cell>
          <cell r="C11">
            <v>3</v>
          </cell>
        </row>
        <row r="12">
          <cell r="A12" t="str">
            <v>邰置岑</v>
          </cell>
          <cell r="B12" t="str">
            <v>销售专员</v>
          </cell>
          <cell r="C12">
            <v>3</v>
          </cell>
        </row>
        <row r="13">
          <cell r="A13" t="str">
            <v>乔军誉</v>
          </cell>
          <cell r="B13" t="str">
            <v>销售专员</v>
          </cell>
          <cell r="C13">
            <v>3</v>
          </cell>
        </row>
        <row r="14">
          <cell r="A14" t="str">
            <v>鲁怀怀</v>
          </cell>
          <cell r="B14" t="str">
            <v>销售专员</v>
          </cell>
          <cell r="C14">
            <v>3</v>
          </cell>
        </row>
        <row r="15">
          <cell r="A15" t="str">
            <v>韩经沁</v>
          </cell>
          <cell r="B15" t="str">
            <v>销售专员</v>
          </cell>
          <cell r="C15">
            <v>3</v>
          </cell>
        </row>
        <row r="16">
          <cell r="A16" t="str">
            <v>慕容一</v>
          </cell>
          <cell r="B16" t="str">
            <v>销售专员</v>
          </cell>
          <cell r="C16">
            <v>3</v>
          </cell>
        </row>
        <row r="17">
          <cell r="A17" t="str">
            <v>全芦举</v>
          </cell>
          <cell r="B17" t="str">
            <v>销售专员</v>
          </cell>
          <cell r="C17">
            <v>3</v>
          </cell>
        </row>
        <row r="18">
          <cell r="A18" t="str">
            <v>巴娟娟</v>
          </cell>
          <cell r="B18" t="str">
            <v>销售专员</v>
          </cell>
          <cell r="C18">
            <v>3</v>
          </cell>
        </row>
      </sheetData>
      <sheetData sheetId="1">
        <row r="1">
          <cell r="A1" t="str">
            <v>商品</v>
          </cell>
          <cell r="B1" t="str">
            <v>价格</v>
          </cell>
        </row>
        <row r="2">
          <cell r="A2" t="str">
            <v>车床CM13-2型</v>
          </cell>
          <cell r="B2">
            <v>50000</v>
          </cell>
        </row>
        <row r="3">
          <cell r="A3" t="str">
            <v>车床CM13-5型</v>
          </cell>
          <cell r="B3">
            <v>62000</v>
          </cell>
        </row>
        <row r="4">
          <cell r="A4" t="str">
            <v>吊机KM01型</v>
          </cell>
          <cell r="B4">
            <v>110000</v>
          </cell>
        </row>
        <row r="5">
          <cell r="A5" t="str">
            <v>吊机KM02型</v>
          </cell>
          <cell r="B5">
            <v>115000</v>
          </cell>
        </row>
        <row r="6">
          <cell r="A6" t="str">
            <v>吊机KM03型</v>
          </cell>
          <cell r="B6">
            <v>170000</v>
          </cell>
        </row>
        <row r="7">
          <cell r="A7" t="str">
            <v>吊机KM04型</v>
          </cell>
          <cell r="B7">
            <v>200000</v>
          </cell>
        </row>
        <row r="8">
          <cell r="A8" t="str">
            <v>进升车床CM13-23型</v>
          </cell>
          <cell r="B8">
            <v>32000</v>
          </cell>
        </row>
        <row r="9">
          <cell r="A9" t="str">
            <v>自滚车床ZM13-4型</v>
          </cell>
          <cell r="B9">
            <v>54000</v>
          </cell>
        </row>
        <row r="10">
          <cell r="A10" t="str">
            <v>自滚车床ZM14-1型</v>
          </cell>
          <cell r="B10">
            <v>88000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16_&#20113;&#21335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16_&#20113;&#21335;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2879.746047569446" createdVersion="6" refreshedVersion="6" minRefreshableVersion="3" recordCount="64" xr:uid="{00000000-000A-0000-FFFF-FFFF05000000}">
  <cacheSource type="worksheet">
    <worksheetSource ref="A5:L69" sheet="2016" r:id="rId2"/>
  </cacheSource>
  <cacheFields count="12">
    <cacheField name="日期" numFmtId="14">
      <sharedItems containsSemiMixedTypes="0" containsNonDate="0" containsDate="1" containsString="0" minDate="2016-03-02T00:00:00" maxDate="2017-01-01T00:00:00"/>
    </cacheField>
    <cacheField name="姓名" numFmtId="0">
      <sharedItems/>
    </cacheField>
    <cacheField name="结算方式" numFmtId="0">
      <sharedItems/>
    </cacheField>
    <cacheField name="云南城市" numFmtId="0">
      <sharedItems containsBlank="1" count="17">
        <s v="云南省-德宏傣族景颇族自治州"/>
        <s v="云南省-保山市"/>
        <s v="云南省-曲靖市"/>
        <s v="云南省-文山壮族苗族自治州"/>
        <s v="云南省-昆明市"/>
        <s v="云南省-楚雄彝族自治州"/>
        <s v="云南省-怒江傈僳族自治州"/>
        <s v="云南省-红河哈尼族彝族自治州"/>
        <s v="云南省-西双版纳傣族自治州"/>
        <s v="云南省-丽江市"/>
        <s v="云南省-玉溪市"/>
        <s v="云南省-迪庆藏族自治州"/>
        <s v="云南省-昭通市"/>
        <s v="云南省-临沧市"/>
        <s v="云南省-普洱市"/>
        <s v="云南省-大理白族自治州"/>
        <m u="1"/>
      </sharedItems>
    </cacheField>
    <cacheField name="货品" numFmtId="0">
      <sharedItems/>
    </cacheField>
    <cacheField name="退回(台)" numFmtId="0">
      <sharedItems containsSemiMixedTypes="0" containsString="0" containsNumber="1" containsInteger="1" minValue="-5" maxValue="-1"/>
    </cacheField>
    <cacheField name="销售(台)" numFmtId="0">
      <sharedItems containsSemiMixedTypes="0" containsString="0" containsNumber="1" containsInteger="1" minValue="1" maxValue="20"/>
    </cacheField>
    <cacheField name="退款金额" numFmtId="0">
      <sharedItems containsSemiMixedTypes="0" containsString="0" containsNumber="1" containsInteger="1" minValue="-1000000" maxValue="-32000"/>
    </cacheField>
    <cacheField name="销售金额" numFmtId="0">
      <sharedItems containsSemiMixedTypes="0" containsString="0" containsNumber="1" containsInteger="1" minValue="115000" maxValue="2300000"/>
    </cacheField>
    <cacheField name="职务" numFmtId="0">
      <sharedItems/>
    </cacheField>
    <cacheField name="业绩任务数" numFmtId="0">
      <sharedItems containsSemiMixedTypes="0" containsString="0" containsNumber="1" containsInteger="1" minValue="1000000" maxValue="1500000"/>
    </cacheField>
    <cacheField name="提成金额" numFmtId="0">
      <sharedItems containsSemiMixedTypes="0" containsString="0" containsNumber="1" containsInteger="1" minValue="0" maxValue="118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2879.746124421297" createdVersion="6" refreshedVersion="6" minRefreshableVersion="3" recordCount="64" xr:uid="{00000000-000A-0000-FFFF-FFFF06000000}">
  <cacheSource type="worksheet">
    <worksheetSource name="YNSALE2016" sheet="2016" r:id="rId2"/>
  </cacheSource>
  <cacheFields count="12">
    <cacheField name="日期" numFmtId="14">
      <sharedItems containsSemiMixedTypes="0" containsNonDate="0" containsDate="1" containsString="0" minDate="2016-03-02T00:00:00" maxDate="2017-01-01T00:00:00"/>
    </cacheField>
    <cacheField name="姓名" numFmtId="0">
      <sharedItems/>
    </cacheField>
    <cacheField name="结算方式" numFmtId="0">
      <sharedItems/>
    </cacheField>
    <cacheField name="云南城市" numFmtId="0">
      <sharedItems count="16">
        <s v="云南省-德宏傣族景颇族自治州"/>
        <s v="云南省-保山市"/>
        <s v="云南省-曲靖市"/>
        <s v="云南省-文山壮族苗族自治州"/>
        <s v="云南省-昆明市"/>
        <s v="云南省-楚雄彝族自治州"/>
        <s v="云南省-怒江傈僳族自治州"/>
        <s v="云南省-红河哈尼族彝族自治州"/>
        <s v="云南省-西双版纳傣族自治州"/>
        <s v="云南省-丽江市"/>
        <s v="云南省-玉溪市"/>
        <s v="云南省-迪庆藏族自治州"/>
        <s v="云南省-昭通市"/>
        <s v="云南省-临沧市"/>
        <s v="云南省-普洱市"/>
        <s v="云南省-大理白族自治州"/>
      </sharedItems>
    </cacheField>
    <cacheField name="货品" numFmtId="0">
      <sharedItems/>
    </cacheField>
    <cacheField name="退回(台)" numFmtId="0">
      <sharedItems containsSemiMixedTypes="0" containsString="0" containsNumber="1" containsInteger="1" minValue="-5" maxValue="-1"/>
    </cacheField>
    <cacheField name="销售(台)" numFmtId="0">
      <sharedItems containsSemiMixedTypes="0" containsString="0" containsNumber="1" containsInteger="1" minValue="1" maxValue="20"/>
    </cacheField>
    <cacheField name="退款金额" numFmtId="0">
      <sharedItems containsSemiMixedTypes="0" containsString="0" containsNumber="1" containsInteger="1" minValue="-1000000" maxValue="-32000"/>
    </cacheField>
    <cacheField name="销售金额" numFmtId="0">
      <sharedItems containsSemiMixedTypes="0" containsString="0" containsNumber="1" containsInteger="1" minValue="115000" maxValue="2300000"/>
    </cacheField>
    <cacheField name="职务" numFmtId="0">
      <sharedItems/>
    </cacheField>
    <cacheField name="业绩任务数" numFmtId="0">
      <sharedItems containsSemiMixedTypes="0" containsString="0" containsNumber="1" containsInteger="1" minValue="1000000" maxValue="1500000"/>
    </cacheField>
    <cacheField name="提成金额" numFmtId="0">
      <sharedItems containsSemiMixedTypes="0" containsString="0" containsNumber="1" containsInteger="1" minValue="0" maxValue="118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d v="2016-03-02T00:00:00"/>
    <s v="贲屋乐"/>
    <s v="赊销"/>
    <x v="0"/>
    <s v="车床CM13-2型"/>
    <n v="-3"/>
    <n v="14"/>
    <n v="-150000"/>
    <n v="700000"/>
    <s v="销售经理"/>
    <n v="1200000"/>
    <n v="16500"/>
  </r>
  <r>
    <d v="2016-03-08T00:00:00"/>
    <s v="钱煜"/>
    <s v="票据"/>
    <x v="1"/>
    <s v="自滚车床ZM13-4型"/>
    <n v="-4"/>
    <n v="9"/>
    <n v="-216000"/>
    <n v="486000"/>
    <s v="销售经理"/>
    <n v="1200000"/>
    <n v="8100"/>
  </r>
  <r>
    <d v="2016-03-09T00:00:00"/>
    <s v="贲屋乐"/>
    <s v="现金"/>
    <x v="2"/>
    <s v="自滚车床ZM14-1型"/>
    <n v="-3"/>
    <n v="12"/>
    <n v="-264000"/>
    <n v="1056000"/>
    <s v="销售经理"/>
    <n v="1200000"/>
    <n v="23760"/>
  </r>
  <r>
    <d v="2016-03-12T00:00:00"/>
    <s v="笪霞"/>
    <s v="现金"/>
    <x v="3"/>
    <s v="车床CM13-2型"/>
    <n v="-3"/>
    <n v="13"/>
    <n v="-150000"/>
    <n v="650000"/>
    <s v="销售经理"/>
    <n v="1200000"/>
    <n v="15000"/>
  </r>
  <r>
    <d v="2016-03-13T00:00:00"/>
    <s v="巴娟娟"/>
    <s v="票据"/>
    <x v="4"/>
    <s v="自滚车床ZM13-4型"/>
    <n v="-5"/>
    <n v="10"/>
    <n v="-270000"/>
    <n v="540000"/>
    <s v="销售专员"/>
    <n v="1000000"/>
    <n v="8100"/>
  </r>
  <r>
    <d v="2016-03-15T00:00:00"/>
    <s v="乔军誉"/>
    <s v="现金"/>
    <x v="5"/>
    <s v="吊机KM04型"/>
    <n v="-1"/>
    <n v="5"/>
    <n v="-200000"/>
    <n v="1000000"/>
    <s v="销售专员"/>
    <n v="1000000"/>
    <n v="24000"/>
  </r>
  <r>
    <d v="2016-03-19T00:00:00"/>
    <s v="全芦举"/>
    <s v="现金"/>
    <x v="5"/>
    <s v="自滚车床ZM13-4型"/>
    <n v="-5"/>
    <n v="9"/>
    <n v="-270000"/>
    <n v="486000"/>
    <s v="销售专员"/>
    <n v="1000000"/>
    <n v="6480"/>
  </r>
  <r>
    <d v="2016-03-25T00:00:00"/>
    <s v="贲屋乐"/>
    <s v="赊销"/>
    <x v="6"/>
    <s v="自滚车床ZM14-1型"/>
    <n v="-3"/>
    <n v="12"/>
    <n v="-264000"/>
    <n v="1056000"/>
    <s v="销售经理"/>
    <n v="1200000"/>
    <n v="23760"/>
  </r>
  <r>
    <d v="2016-04-01T00:00:00"/>
    <s v="钱煜"/>
    <s v="票据"/>
    <x v="7"/>
    <s v="自滚车床ZM13-4型"/>
    <n v="-3"/>
    <n v="10"/>
    <n v="-162000"/>
    <n v="540000"/>
    <s v="销售经理"/>
    <n v="1200000"/>
    <n v="11340"/>
  </r>
  <r>
    <d v="2016-04-03T00:00:00"/>
    <s v="韩经沁"/>
    <s v="赊销"/>
    <x v="8"/>
    <s v="吊机KM02型"/>
    <n v="-2"/>
    <n v="1"/>
    <n v="-230000"/>
    <n v="115000"/>
    <s v="销售专员"/>
    <n v="1000000"/>
    <n v="0"/>
  </r>
  <r>
    <d v="2016-04-10T00:00:00"/>
    <s v="钱煜"/>
    <s v="票据"/>
    <x v="9"/>
    <s v="自滚车床ZM13-4型"/>
    <n v="-3"/>
    <n v="10"/>
    <n v="-162000"/>
    <n v="540000"/>
    <s v="销售经理"/>
    <n v="1200000"/>
    <n v="11340"/>
  </r>
  <r>
    <d v="2016-04-14T00:00:00"/>
    <s v="笪霞"/>
    <s v="票据"/>
    <x v="3"/>
    <s v="车床CM13-2型"/>
    <n v="-2"/>
    <n v="14"/>
    <n v="-100000"/>
    <n v="700000"/>
    <s v="销售经理"/>
    <n v="1200000"/>
    <n v="18000"/>
  </r>
  <r>
    <d v="2016-04-15T00:00:00"/>
    <s v="刁诚民"/>
    <s v="赊销"/>
    <x v="8"/>
    <s v="吊机KM02型"/>
    <n v="-2"/>
    <n v="1"/>
    <n v="-230000"/>
    <n v="115000"/>
    <s v="销售专员"/>
    <n v="1000000"/>
    <n v="0"/>
  </r>
  <r>
    <d v="2016-04-20T00:00:00"/>
    <s v="笪霞"/>
    <s v="票据"/>
    <x v="6"/>
    <s v="车床CM13-2型"/>
    <n v="-3"/>
    <n v="13"/>
    <n v="-150000"/>
    <n v="650000"/>
    <s v="销售经理"/>
    <n v="1200000"/>
    <n v="15000"/>
  </r>
  <r>
    <d v="2016-04-27T00:00:00"/>
    <s v="薄固"/>
    <s v="票据"/>
    <x v="4"/>
    <s v="进升车床CM13-23型"/>
    <n v="-4"/>
    <n v="8"/>
    <n v="-128000"/>
    <n v="256000"/>
    <s v="高级销售经理"/>
    <n v="1500000"/>
    <n v="3840"/>
  </r>
  <r>
    <d v="2016-05-03T00:00:00"/>
    <s v="邰置岑"/>
    <s v="赊销"/>
    <x v="8"/>
    <s v="吊机KM01型"/>
    <n v="-3"/>
    <n v="19"/>
    <n v="-330000"/>
    <n v="2090000"/>
    <s v="销售专员"/>
    <n v="1000000"/>
    <n v="88900"/>
  </r>
  <r>
    <d v="2016-05-06T00:00:00"/>
    <s v="孙平侯"/>
    <s v="现金"/>
    <x v="2"/>
    <s v="进升车床CM13-23型"/>
    <n v="-1"/>
    <n v="7"/>
    <n v="-32000"/>
    <n v="224000"/>
    <s v="高级销售经理"/>
    <n v="1500000"/>
    <n v="5760"/>
  </r>
  <r>
    <d v="2016-05-10T00:00:00"/>
    <s v="巴娟娟"/>
    <s v="票据"/>
    <x v="10"/>
    <s v="吊机KM04型"/>
    <n v="-5"/>
    <n v="5"/>
    <n v="-1000000"/>
    <n v="1000000"/>
    <s v="销售专员"/>
    <n v="1000000"/>
    <n v="0"/>
  </r>
  <r>
    <d v="2016-05-12T00:00:00"/>
    <s v="孙平侯"/>
    <s v="票据"/>
    <x v="10"/>
    <s v="进升车床CM13-23型"/>
    <n v="-4"/>
    <n v="6"/>
    <n v="-128000"/>
    <n v="192000"/>
    <s v="高级销售经理"/>
    <n v="1500000"/>
    <n v="1920"/>
  </r>
  <r>
    <d v="2016-05-17T00:00:00"/>
    <s v="邰置岑"/>
    <s v="现金"/>
    <x v="0"/>
    <s v="吊机KM03型"/>
    <n v="-1"/>
    <n v="3"/>
    <n v="-170000"/>
    <n v="510000"/>
    <s v="销售专员"/>
    <n v="1000000"/>
    <n v="10200"/>
  </r>
  <r>
    <d v="2016-05-18T00:00:00"/>
    <s v="夏科隘"/>
    <s v="赊销"/>
    <x v="6"/>
    <s v="自滚车床ZM14-1型"/>
    <n v="-3"/>
    <n v="12"/>
    <n v="-264000"/>
    <n v="1056000"/>
    <s v="销售经理"/>
    <n v="1200000"/>
    <n v="23760"/>
  </r>
  <r>
    <d v="2016-05-19T00:00:00"/>
    <s v="纪匙怀"/>
    <s v="赊销"/>
    <x v="11"/>
    <s v="吊机KM03型"/>
    <n v="-2"/>
    <n v="2"/>
    <n v="-340000"/>
    <n v="340000"/>
    <s v="销售专员"/>
    <n v="1000000"/>
    <n v="0"/>
  </r>
  <r>
    <d v="2016-05-31T00:00:00"/>
    <s v="巴娟娟"/>
    <s v="票据"/>
    <x v="9"/>
    <s v="吊机KM04型"/>
    <n v="-5"/>
    <n v="5"/>
    <n v="-1000000"/>
    <n v="1000000"/>
    <s v="销售专员"/>
    <n v="1000000"/>
    <n v="0"/>
  </r>
  <r>
    <d v="2016-06-01T00:00:00"/>
    <s v="慕容一"/>
    <s v="现金"/>
    <x v="6"/>
    <s v="吊机KM03型"/>
    <n v="-5"/>
    <n v="3"/>
    <n v="-850000"/>
    <n v="510000"/>
    <s v="销售专员"/>
    <n v="1000000"/>
    <n v="0"/>
  </r>
  <r>
    <d v="2016-06-06T00:00:00"/>
    <s v="慕容一"/>
    <s v="现金"/>
    <x v="8"/>
    <s v="吊机KM03型"/>
    <n v="-1"/>
    <n v="3"/>
    <n v="-170000"/>
    <n v="510000"/>
    <s v="销售专员"/>
    <n v="1000000"/>
    <n v="10200"/>
  </r>
  <r>
    <d v="2016-06-13T00:00:00"/>
    <s v="姬仰"/>
    <s v="票据"/>
    <x v="12"/>
    <s v="车床CM13-2型"/>
    <n v="-4"/>
    <n v="14"/>
    <n v="-200000"/>
    <n v="700000"/>
    <s v="高级销售经理"/>
    <n v="1500000"/>
    <n v="15000"/>
  </r>
  <r>
    <d v="2016-06-18T00:00:00"/>
    <s v="慕容一"/>
    <s v="现金"/>
    <x v="7"/>
    <s v="吊机KM03型"/>
    <n v="-5"/>
    <n v="3"/>
    <n v="-850000"/>
    <n v="510000"/>
    <s v="销售专员"/>
    <n v="1000000"/>
    <n v="0"/>
  </r>
  <r>
    <d v="2016-06-25T00:00:00"/>
    <s v="薄固"/>
    <s v="现金"/>
    <x v="6"/>
    <s v="进升车床CM13-23型"/>
    <n v="-5"/>
    <n v="7"/>
    <n v="-160000"/>
    <n v="224000"/>
    <s v="高级销售经理"/>
    <n v="1500000"/>
    <n v="1920"/>
  </r>
  <r>
    <d v="2016-06-26T00:00:00"/>
    <s v="姬仰"/>
    <s v="票据"/>
    <x v="7"/>
    <s v="自滚车床ZM13-4型"/>
    <n v="-4"/>
    <n v="9"/>
    <n v="-216000"/>
    <n v="486000"/>
    <s v="高级销售经理"/>
    <n v="1500000"/>
    <n v="8100"/>
  </r>
  <r>
    <d v="2016-06-27T00:00:00"/>
    <s v="孙平侯"/>
    <s v="现金"/>
    <x v="2"/>
    <s v="吊机KM04型"/>
    <n v="-1"/>
    <n v="6"/>
    <n v="-200000"/>
    <n v="1200000"/>
    <s v="高级销售经理"/>
    <n v="1500000"/>
    <n v="30000"/>
  </r>
  <r>
    <d v="2016-07-14T00:00:00"/>
    <s v="韩经沁"/>
    <s v="赊销"/>
    <x v="13"/>
    <s v="吊机KM02型"/>
    <n v="-1"/>
    <n v="1"/>
    <n v="-115000"/>
    <n v="115000"/>
    <s v="销售专员"/>
    <n v="1000000"/>
    <n v="0"/>
  </r>
  <r>
    <d v="2016-07-27T00:00:00"/>
    <s v="孙平侯"/>
    <s v="票据"/>
    <x v="14"/>
    <s v="自滚车床ZM14-1型"/>
    <n v="-4"/>
    <n v="12"/>
    <n v="-352000"/>
    <n v="1056000"/>
    <s v="高级销售经理"/>
    <n v="1500000"/>
    <n v="21120"/>
  </r>
  <r>
    <d v="2016-07-29T00:00:00"/>
    <s v="乔军誉"/>
    <s v="赊销"/>
    <x v="10"/>
    <s v="吊机KM02型"/>
    <n v="-2"/>
    <n v="20"/>
    <n v="-230000"/>
    <n v="2300000"/>
    <s v="销售专员"/>
    <n v="1000000"/>
    <n v="116800"/>
  </r>
  <r>
    <d v="2016-08-16T00:00:00"/>
    <s v="邰置岑"/>
    <s v="赊销"/>
    <x v="5"/>
    <s v="吊机KM01型"/>
    <n v="-1"/>
    <n v="18"/>
    <n v="-110000"/>
    <n v="1980000"/>
    <s v="销售专员"/>
    <n v="1000000"/>
    <n v="98800"/>
  </r>
  <r>
    <d v="2016-08-23T00:00:00"/>
    <s v="乔军誉"/>
    <s v="赊销"/>
    <x v="3"/>
    <s v="吊机KM01型"/>
    <n v="-1"/>
    <n v="20"/>
    <n v="-110000"/>
    <n v="2200000"/>
    <s v="销售专员"/>
    <n v="1000000"/>
    <n v="118600"/>
  </r>
  <r>
    <d v="2016-09-12T00:00:00"/>
    <s v="贲屋乐"/>
    <s v="赊销"/>
    <x v="2"/>
    <s v="自滚车床ZM14-1型"/>
    <n v="-3"/>
    <n v="11"/>
    <n v="-264000"/>
    <n v="968000"/>
    <s v="销售经理"/>
    <n v="1200000"/>
    <n v="21120"/>
  </r>
  <r>
    <d v="2016-09-19T00:00:00"/>
    <s v="巴娟娟"/>
    <s v="票据"/>
    <x v="5"/>
    <s v="吊机KM04型"/>
    <n v="-5"/>
    <n v="6"/>
    <n v="-1000000"/>
    <n v="1200000"/>
    <s v="销售专员"/>
    <n v="1000000"/>
    <n v="6000"/>
  </r>
  <r>
    <d v="2016-09-25T00:00:00"/>
    <s v="钱煜"/>
    <s v="票据"/>
    <x v="9"/>
    <s v="自滚车床ZM13-4型"/>
    <n v="-3"/>
    <n v="10"/>
    <n v="-162000"/>
    <n v="540000"/>
    <s v="销售经理"/>
    <n v="1200000"/>
    <n v="11340"/>
  </r>
  <r>
    <d v="2016-09-30T00:00:00"/>
    <s v="邰置岑"/>
    <s v="赊销"/>
    <x v="11"/>
    <s v="吊机KM01型"/>
    <n v="-1"/>
    <n v="18"/>
    <n v="-110000"/>
    <n v="1980000"/>
    <s v="销售专员"/>
    <n v="1000000"/>
    <n v="98800"/>
  </r>
  <r>
    <d v="2016-10-01T00:00:00"/>
    <s v="刁诚民"/>
    <s v="票据"/>
    <x v="7"/>
    <s v="车床CM13-5型"/>
    <n v="-2"/>
    <n v="16"/>
    <n v="-124000"/>
    <n v="992000"/>
    <s v="销售专员"/>
    <n v="1000000"/>
    <n v="26040"/>
  </r>
  <r>
    <d v="2016-10-02T00:00:00"/>
    <s v="纪匙怀"/>
    <s v="赊销"/>
    <x v="0"/>
    <s v="车床CM13-5型"/>
    <n v="-3"/>
    <n v="17"/>
    <n v="-186000"/>
    <n v="1054000"/>
    <s v="销售专员"/>
    <n v="1000000"/>
    <n v="26040"/>
  </r>
  <r>
    <d v="2016-10-06T00:00:00"/>
    <s v="韩经沁"/>
    <s v="现金"/>
    <x v="5"/>
    <s v="进升车床CM13-23型"/>
    <n v="-5"/>
    <n v="8"/>
    <n v="-160000"/>
    <n v="256000"/>
    <s v="销售专员"/>
    <n v="1000000"/>
    <n v="2880"/>
  </r>
  <r>
    <d v="2016-10-13T00:00:00"/>
    <s v="刁诚民"/>
    <s v="赊销"/>
    <x v="5"/>
    <s v="车床CM13-5型"/>
    <n v="-2"/>
    <n v="16"/>
    <n v="-124000"/>
    <n v="992000"/>
    <s v="销售专员"/>
    <n v="1000000"/>
    <n v="26040"/>
  </r>
  <r>
    <d v="2016-10-19T00:00:00"/>
    <s v="鲁怀怀"/>
    <s v="赊销"/>
    <x v="5"/>
    <s v="吊机KM02型"/>
    <n v="-2"/>
    <n v="20"/>
    <n v="-230000"/>
    <n v="2300000"/>
    <s v="销售专员"/>
    <n v="1000000"/>
    <n v="116800"/>
  </r>
  <r>
    <d v="2016-10-22T00:00:00"/>
    <s v="韩经沁"/>
    <s v="现金"/>
    <x v="3"/>
    <s v="吊机KM03型"/>
    <n v="-5"/>
    <n v="2"/>
    <n v="-850000"/>
    <n v="340000"/>
    <s v="销售专员"/>
    <n v="1000000"/>
    <n v="0"/>
  </r>
  <r>
    <d v="2016-10-27T00:00:00"/>
    <s v="乔军誉"/>
    <s v="赊销"/>
    <x v="8"/>
    <s v="吊机KM01型"/>
    <n v="-2"/>
    <n v="19"/>
    <n v="-220000"/>
    <n v="2090000"/>
    <s v="销售专员"/>
    <n v="1000000"/>
    <n v="98800"/>
  </r>
  <r>
    <d v="2016-10-28T00:00:00"/>
    <s v="晁立敢"/>
    <s v="票据"/>
    <x v="11"/>
    <s v="车床CM13-2型"/>
    <n v="-2"/>
    <n v="14"/>
    <n v="-100000"/>
    <n v="700000"/>
    <s v="销售经理"/>
    <n v="1200000"/>
    <n v="18000"/>
  </r>
  <r>
    <d v="2016-11-01T00:00:00"/>
    <s v="乔军誉"/>
    <s v="现金"/>
    <x v="5"/>
    <s v="吊机KM04型"/>
    <n v="-1"/>
    <n v="5"/>
    <n v="-200000"/>
    <n v="1000000"/>
    <s v="销售专员"/>
    <n v="1000000"/>
    <n v="24000"/>
  </r>
  <r>
    <d v="2016-11-02T00:00:00"/>
    <s v="薄固"/>
    <s v="票据"/>
    <x v="7"/>
    <s v="车床CM13-2型"/>
    <n v="-4"/>
    <n v="13"/>
    <n v="-200000"/>
    <n v="650000"/>
    <s v="高级销售经理"/>
    <n v="1500000"/>
    <n v="13500"/>
  </r>
  <r>
    <d v="2016-11-08T00:00:00"/>
    <s v="贲屋乐"/>
    <s v="票据"/>
    <x v="0"/>
    <s v="自滚车床ZM14-1型"/>
    <n v="-3"/>
    <n v="11"/>
    <n v="-264000"/>
    <n v="968000"/>
    <s v="销售经理"/>
    <n v="1200000"/>
    <n v="21120"/>
  </r>
  <r>
    <d v="2016-11-09T00:00:00"/>
    <s v="夏科隘"/>
    <s v="票据"/>
    <x v="13"/>
    <s v="自滚车床ZM14-1型"/>
    <n v="-3"/>
    <n v="13"/>
    <n v="-264000"/>
    <n v="1144000"/>
    <s v="销售经理"/>
    <n v="1200000"/>
    <n v="26400"/>
  </r>
  <r>
    <d v="2016-11-10T00:00:00"/>
    <s v="全芦举"/>
    <s v="票据"/>
    <x v="9"/>
    <s v="吊机KM04型"/>
    <n v="-5"/>
    <n v="4"/>
    <n v="-1000000"/>
    <n v="800000"/>
    <s v="销售专员"/>
    <n v="1000000"/>
    <n v="0"/>
  </r>
  <r>
    <d v="2016-11-14T00:00:00"/>
    <s v="邰置岑"/>
    <s v="赊销"/>
    <x v="13"/>
    <s v="吊机KM01型"/>
    <n v="-1"/>
    <n v="19"/>
    <n v="-110000"/>
    <n v="2090000"/>
    <s v="销售专员"/>
    <n v="1000000"/>
    <n v="108700"/>
  </r>
  <r>
    <d v="2016-11-21T00:00:00"/>
    <s v="慕容一"/>
    <s v="现金"/>
    <x v="6"/>
    <s v="吊机KM03型"/>
    <n v="-5"/>
    <n v="3"/>
    <n v="-850000"/>
    <n v="510000"/>
    <s v="销售专员"/>
    <n v="1000000"/>
    <n v="0"/>
  </r>
  <r>
    <d v="2016-11-23T00:00:00"/>
    <s v="贲屋乐"/>
    <s v="票据"/>
    <x v="7"/>
    <s v="自滚车床ZM14-1型"/>
    <n v="-3"/>
    <n v="11"/>
    <n v="-264000"/>
    <n v="968000"/>
    <s v="销售经理"/>
    <n v="1200000"/>
    <n v="21120"/>
  </r>
  <r>
    <d v="2016-11-30T00:00:00"/>
    <s v="姬仰"/>
    <s v="现金"/>
    <x v="10"/>
    <s v="自滚车床ZM13-4型"/>
    <n v="-4"/>
    <n v="9"/>
    <n v="-216000"/>
    <n v="486000"/>
    <s v="高级销售经理"/>
    <n v="1500000"/>
    <n v="8100"/>
  </r>
  <r>
    <d v="2016-12-04T00:00:00"/>
    <s v="全芦举"/>
    <s v="票据"/>
    <x v="2"/>
    <s v="自滚车床ZM13-4型"/>
    <n v="-5"/>
    <n v="10"/>
    <n v="-270000"/>
    <n v="540000"/>
    <s v="销售专员"/>
    <n v="1000000"/>
    <n v="8100"/>
  </r>
  <r>
    <d v="2016-12-05T00:00:00"/>
    <s v="乔军誉"/>
    <s v="赊销"/>
    <x v="11"/>
    <s v="车床CM13-5型"/>
    <n v="-2"/>
    <n v="15"/>
    <n v="-124000"/>
    <n v="930000"/>
    <s v="销售专员"/>
    <n v="1000000"/>
    <n v="24180"/>
  </r>
  <r>
    <d v="2016-12-18T00:00:00"/>
    <s v="笪霞"/>
    <s v="现金"/>
    <x v="0"/>
    <s v="自滚车床ZM13-4型"/>
    <n v="-4"/>
    <n v="9"/>
    <n v="-216000"/>
    <n v="486000"/>
    <s v="销售经理"/>
    <n v="1200000"/>
    <n v="8100"/>
  </r>
  <r>
    <d v="2016-12-19T00:00:00"/>
    <s v="夏科隘"/>
    <s v="票据"/>
    <x v="8"/>
    <s v="车床CM13-2型"/>
    <n v="-4"/>
    <n v="14"/>
    <n v="-200000"/>
    <n v="700000"/>
    <s v="销售经理"/>
    <n v="1200000"/>
    <n v="15000"/>
  </r>
  <r>
    <d v="2016-12-25T00:00:00"/>
    <s v="乔军誉"/>
    <s v="票据"/>
    <x v="11"/>
    <s v="车床CM13-5型"/>
    <n v="-2"/>
    <n v="15"/>
    <n v="-124000"/>
    <n v="930000"/>
    <s v="销售专员"/>
    <n v="1000000"/>
    <n v="24180"/>
  </r>
  <r>
    <d v="2016-12-26T00:00:00"/>
    <s v="贲屋乐"/>
    <s v="票据"/>
    <x v="11"/>
    <s v="自滚车床ZM14-1型"/>
    <n v="-4"/>
    <n v="13"/>
    <n v="-352000"/>
    <n v="1144000"/>
    <s v="销售经理"/>
    <n v="1200000"/>
    <n v="23760"/>
  </r>
  <r>
    <d v="2016-12-30T00:00:00"/>
    <s v="贲屋乐"/>
    <s v="现金"/>
    <x v="15"/>
    <s v="进升车床CM13-23型"/>
    <n v="-5"/>
    <n v="8"/>
    <n v="-160000"/>
    <n v="256000"/>
    <s v="销售经理"/>
    <n v="1200000"/>
    <n v="2880"/>
  </r>
  <r>
    <d v="2016-12-31T00:00:00"/>
    <s v="纪匙怀"/>
    <s v="赊销"/>
    <x v="10"/>
    <s v="自滚车床ZM14-1型"/>
    <n v="-3"/>
    <n v="13"/>
    <n v="-264000"/>
    <n v="1144000"/>
    <s v="销售专员"/>
    <n v="1000000"/>
    <n v="264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">
  <r>
    <d v="2016-03-02T00:00:00"/>
    <s v="贲屋乐"/>
    <s v="赊销"/>
    <x v="0"/>
    <s v="车床CM13-2型"/>
    <n v="-3"/>
    <n v="14"/>
    <n v="-150000"/>
    <n v="700000"/>
    <s v="销售经理"/>
    <n v="1200000"/>
    <n v="16500"/>
  </r>
  <r>
    <d v="2016-03-08T00:00:00"/>
    <s v="钱煜"/>
    <s v="票据"/>
    <x v="1"/>
    <s v="自滚车床ZM13-4型"/>
    <n v="-4"/>
    <n v="9"/>
    <n v="-216000"/>
    <n v="486000"/>
    <s v="销售经理"/>
    <n v="1200000"/>
    <n v="8100"/>
  </r>
  <r>
    <d v="2016-03-09T00:00:00"/>
    <s v="贲屋乐"/>
    <s v="现金"/>
    <x v="2"/>
    <s v="自滚车床ZM14-1型"/>
    <n v="-3"/>
    <n v="12"/>
    <n v="-264000"/>
    <n v="1056000"/>
    <s v="销售经理"/>
    <n v="1200000"/>
    <n v="23760"/>
  </r>
  <r>
    <d v="2016-03-12T00:00:00"/>
    <s v="笪霞"/>
    <s v="现金"/>
    <x v="3"/>
    <s v="车床CM13-2型"/>
    <n v="-3"/>
    <n v="13"/>
    <n v="-150000"/>
    <n v="650000"/>
    <s v="销售经理"/>
    <n v="1200000"/>
    <n v="15000"/>
  </r>
  <r>
    <d v="2016-03-13T00:00:00"/>
    <s v="巴娟娟"/>
    <s v="票据"/>
    <x v="4"/>
    <s v="自滚车床ZM13-4型"/>
    <n v="-5"/>
    <n v="10"/>
    <n v="-270000"/>
    <n v="540000"/>
    <s v="销售专员"/>
    <n v="1000000"/>
    <n v="8100"/>
  </r>
  <r>
    <d v="2016-03-15T00:00:00"/>
    <s v="乔军誉"/>
    <s v="现金"/>
    <x v="5"/>
    <s v="吊机KM04型"/>
    <n v="-1"/>
    <n v="5"/>
    <n v="-200000"/>
    <n v="1000000"/>
    <s v="销售专员"/>
    <n v="1000000"/>
    <n v="24000"/>
  </r>
  <r>
    <d v="2016-03-19T00:00:00"/>
    <s v="全芦举"/>
    <s v="现金"/>
    <x v="5"/>
    <s v="自滚车床ZM13-4型"/>
    <n v="-5"/>
    <n v="9"/>
    <n v="-270000"/>
    <n v="486000"/>
    <s v="销售专员"/>
    <n v="1000000"/>
    <n v="6480"/>
  </r>
  <r>
    <d v="2016-03-25T00:00:00"/>
    <s v="贲屋乐"/>
    <s v="赊销"/>
    <x v="6"/>
    <s v="自滚车床ZM14-1型"/>
    <n v="-3"/>
    <n v="12"/>
    <n v="-264000"/>
    <n v="1056000"/>
    <s v="销售经理"/>
    <n v="1200000"/>
    <n v="23760"/>
  </r>
  <r>
    <d v="2016-04-01T00:00:00"/>
    <s v="钱煜"/>
    <s v="票据"/>
    <x v="7"/>
    <s v="自滚车床ZM13-4型"/>
    <n v="-3"/>
    <n v="10"/>
    <n v="-162000"/>
    <n v="540000"/>
    <s v="销售经理"/>
    <n v="1200000"/>
    <n v="11340"/>
  </r>
  <r>
    <d v="2016-04-03T00:00:00"/>
    <s v="韩经沁"/>
    <s v="赊销"/>
    <x v="8"/>
    <s v="吊机KM02型"/>
    <n v="-2"/>
    <n v="1"/>
    <n v="-230000"/>
    <n v="115000"/>
    <s v="销售专员"/>
    <n v="1000000"/>
    <n v="0"/>
  </r>
  <r>
    <d v="2016-04-10T00:00:00"/>
    <s v="钱煜"/>
    <s v="票据"/>
    <x v="9"/>
    <s v="自滚车床ZM13-4型"/>
    <n v="-3"/>
    <n v="10"/>
    <n v="-162000"/>
    <n v="540000"/>
    <s v="销售经理"/>
    <n v="1200000"/>
    <n v="11340"/>
  </r>
  <r>
    <d v="2016-04-14T00:00:00"/>
    <s v="笪霞"/>
    <s v="票据"/>
    <x v="3"/>
    <s v="车床CM13-2型"/>
    <n v="-2"/>
    <n v="14"/>
    <n v="-100000"/>
    <n v="700000"/>
    <s v="销售经理"/>
    <n v="1200000"/>
    <n v="18000"/>
  </r>
  <r>
    <d v="2016-04-15T00:00:00"/>
    <s v="刁诚民"/>
    <s v="赊销"/>
    <x v="8"/>
    <s v="吊机KM02型"/>
    <n v="-2"/>
    <n v="1"/>
    <n v="-230000"/>
    <n v="115000"/>
    <s v="销售专员"/>
    <n v="1000000"/>
    <n v="0"/>
  </r>
  <r>
    <d v="2016-04-20T00:00:00"/>
    <s v="笪霞"/>
    <s v="票据"/>
    <x v="6"/>
    <s v="车床CM13-2型"/>
    <n v="-3"/>
    <n v="13"/>
    <n v="-150000"/>
    <n v="650000"/>
    <s v="销售经理"/>
    <n v="1200000"/>
    <n v="15000"/>
  </r>
  <r>
    <d v="2016-04-27T00:00:00"/>
    <s v="薄固"/>
    <s v="票据"/>
    <x v="4"/>
    <s v="进升车床CM13-23型"/>
    <n v="-4"/>
    <n v="8"/>
    <n v="-128000"/>
    <n v="256000"/>
    <s v="高级销售经理"/>
    <n v="1500000"/>
    <n v="3840"/>
  </r>
  <r>
    <d v="2016-05-03T00:00:00"/>
    <s v="邰置岑"/>
    <s v="赊销"/>
    <x v="8"/>
    <s v="吊机KM01型"/>
    <n v="-3"/>
    <n v="19"/>
    <n v="-330000"/>
    <n v="2090000"/>
    <s v="销售专员"/>
    <n v="1000000"/>
    <n v="88900"/>
  </r>
  <r>
    <d v="2016-05-06T00:00:00"/>
    <s v="孙平侯"/>
    <s v="现金"/>
    <x v="2"/>
    <s v="进升车床CM13-23型"/>
    <n v="-1"/>
    <n v="7"/>
    <n v="-32000"/>
    <n v="224000"/>
    <s v="高级销售经理"/>
    <n v="1500000"/>
    <n v="5760"/>
  </r>
  <r>
    <d v="2016-05-10T00:00:00"/>
    <s v="巴娟娟"/>
    <s v="票据"/>
    <x v="10"/>
    <s v="吊机KM04型"/>
    <n v="-5"/>
    <n v="5"/>
    <n v="-1000000"/>
    <n v="1000000"/>
    <s v="销售专员"/>
    <n v="1000000"/>
    <n v="0"/>
  </r>
  <r>
    <d v="2016-05-12T00:00:00"/>
    <s v="孙平侯"/>
    <s v="票据"/>
    <x v="10"/>
    <s v="进升车床CM13-23型"/>
    <n v="-4"/>
    <n v="6"/>
    <n v="-128000"/>
    <n v="192000"/>
    <s v="高级销售经理"/>
    <n v="1500000"/>
    <n v="1920"/>
  </r>
  <r>
    <d v="2016-05-17T00:00:00"/>
    <s v="邰置岑"/>
    <s v="现金"/>
    <x v="0"/>
    <s v="吊机KM03型"/>
    <n v="-1"/>
    <n v="3"/>
    <n v="-170000"/>
    <n v="510000"/>
    <s v="销售专员"/>
    <n v="1000000"/>
    <n v="10200"/>
  </r>
  <r>
    <d v="2016-05-18T00:00:00"/>
    <s v="夏科隘"/>
    <s v="赊销"/>
    <x v="6"/>
    <s v="自滚车床ZM14-1型"/>
    <n v="-3"/>
    <n v="12"/>
    <n v="-264000"/>
    <n v="1056000"/>
    <s v="销售经理"/>
    <n v="1200000"/>
    <n v="23760"/>
  </r>
  <r>
    <d v="2016-05-19T00:00:00"/>
    <s v="纪匙怀"/>
    <s v="赊销"/>
    <x v="11"/>
    <s v="吊机KM03型"/>
    <n v="-2"/>
    <n v="2"/>
    <n v="-340000"/>
    <n v="340000"/>
    <s v="销售专员"/>
    <n v="1000000"/>
    <n v="0"/>
  </r>
  <r>
    <d v="2016-05-31T00:00:00"/>
    <s v="巴娟娟"/>
    <s v="票据"/>
    <x v="9"/>
    <s v="吊机KM04型"/>
    <n v="-5"/>
    <n v="5"/>
    <n v="-1000000"/>
    <n v="1000000"/>
    <s v="销售专员"/>
    <n v="1000000"/>
    <n v="0"/>
  </r>
  <r>
    <d v="2016-06-01T00:00:00"/>
    <s v="慕容一"/>
    <s v="现金"/>
    <x v="6"/>
    <s v="吊机KM03型"/>
    <n v="-5"/>
    <n v="3"/>
    <n v="-850000"/>
    <n v="510000"/>
    <s v="销售专员"/>
    <n v="1000000"/>
    <n v="0"/>
  </r>
  <r>
    <d v="2016-06-06T00:00:00"/>
    <s v="慕容一"/>
    <s v="现金"/>
    <x v="8"/>
    <s v="吊机KM03型"/>
    <n v="-1"/>
    <n v="3"/>
    <n v="-170000"/>
    <n v="510000"/>
    <s v="销售专员"/>
    <n v="1000000"/>
    <n v="10200"/>
  </r>
  <r>
    <d v="2016-06-13T00:00:00"/>
    <s v="姬仰"/>
    <s v="票据"/>
    <x v="12"/>
    <s v="车床CM13-2型"/>
    <n v="-4"/>
    <n v="14"/>
    <n v="-200000"/>
    <n v="700000"/>
    <s v="高级销售经理"/>
    <n v="1500000"/>
    <n v="15000"/>
  </r>
  <r>
    <d v="2016-06-18T00:00:00"/>
    <s v="慕容一"/>
    <s v="现金"/>
    <x v="7"/>
    <s v="吊机KM03型"/>
    <n v="-5"/>
    <n v="3"/>
    <n v="-850000"/>
    <n v="510000"/>
    <s v="销售专员"/>
    <n v="1000000"/>
    <n v="0"/>
  </r>
  <r>
    <d v="2016-06-25T00:00:00"/>
    <s v="薄固"/>
    <s v="现金"/>
    <x v="6"/>
    <s v="进升车床CM13-23型"/>
    <n v="-5"/>
    <n v="7"/>
    <n v="-160000"/>
    <n v="224000"/>
    <s v="高级销售经理"/>
    <n v="1500000"/>
    <n v="1920"/>
  </r>
  <r>
    <d v="2016-06-26T00:00:00"/>
    <s v="姬仰"/>
    <s v="票据"/>
    <x v="7"/>
    <s v="自滚车床ZM13-4型"/>
    <n v="-4"/>
    <n v="9"/>
    <n v="-216000"/>
    <n v="486000"/>
    <s v="高级销售经理"/>
    <n v="1500000"/>
    <n v="8100"/>
  </r>
  <r>
    <d v="2016-06-27T00:00:00"/>
    <s v="孙平侯"/>
    <s v="现金"/>
    <x v="2"/>
    <s v="吊机KM04型"/>
    <n v="-1"/>
    <n v="6"/>
    <n v="-200000"/>
    <n v="1200000"/>
    <s v="高级销售经理"/>
    <n v="1500000"/>
    <n v="30000"/>
  </r>
  <r>
    <d v="2016-07-14T00:00:00"/>
    <s v="韩经沁"/>
    <s v="赊销"/>
    <x v="13"/>
    <s v="吊机KM02型"/>
    <n v="-1"/>
    <n v="1"/>
    <n v="-115000"/>
    <n v="115000"/>
    <s v="销售专员"/>
    <n v="1000000"/>
    <n v="0"/>
  </r>
  <r>
    <d v="2016-07-27T00:00:00"/>
    <s v="孙平侯"/>
    <s v="票据"/>
    <x v="14"/>
    <s v="自滚车床ZM14-1型"/>
    <n v="-4"/>
    <n v="12"/>
    <n v="-352000"/>
    <n v="1056000"/>
    <s v="高级销售经理"/>
    <n v="1500000"/>
    <n v="21120"/>
  </r>
  <r>
    <d v="2016-07-29T00:00:00"/>
    <s v="乔军誉"/>
    <s v="赊销"/>
    <x v="10"/>
    <s v="吊机KM02型"/>
    <n v="-2"/>
    <n v="20"/>
    <n v="-230000"/>
    <n v="2300000"/>
    <s v="销售专员"/>
    <n v="1000000"/>
    <n v="116800"/>
  </r>
  <r>
    <d v="2016-08-16T00:00:00"/>
    <s v="邰置岑"/>
    <s v="赊销"/>
    <x v="5"/>
    <s v="吊机KM01型"/>
    <n v="-1"/>
    <n v="18"/>
    <n v="-110000"/>
    <n v="1980000"/>
    <s v="销售专员"/>
    <n v="1000000"/>
    <n v="98800"/>
  </r>
  <r>
    <d v="2016-08-23T00:00:00"/>
    <s v="乔军誉"/>
    <s v="赊销"/>
    <x v="3"/>
    <s v="吊机KM01型"/>
    <n v="-1"/>
    <n v="20"/>
    <n v="-110000"/>
    <n v="2200000"/>
    <s v="销售专员"/>
    <n v="1000000"/>
    <n v="118600"/>
  </r>
  <r>
    <d v="2016-09-12T00:00:00"/>
    <s v="贲屋乐"/>
    <s v="赊销"/>
    <x v="2"/>
    <s v="自滚车床ZM14-1型"/>
    <n v="-3"/>
    <n v="11"/>
    <n v="-264000"/>
    <n v="968000"/>
    <s v="销售经理"/>
    <n v="1200000"/>
    <n v="21120"/>
  </r>
  <r>
    <d v="2016-09-19T00:00:00"/>
    <s v="巴娟娟"/>
    <s v="票据"/>
    <x v="5"/>
    <s v="吊机KM04型"/>
    <n v="-5"/>
    <n v="6"/>
    <n v="-1000000"/>
    <n v="1200000"/>
    <s v="销售专员"/>
    <n v="1000000"/>
    <n v="6000"/>
  </r>
  <r>
    <d v="2016-09-25T00:00:00"/>
    <s v="钱煜"/>
    <s v="票据"/>
    <x v="9"/>
    <s v="自滚车床ZM13-4型"/>
    <n v="-3"/>
    <n v="10"/>
    <n v="-162000"/>
    <n v="540000"/>
    <s v="销售经理"/>
    <n v="1200000"/>
    <n v="11340"/>
  </r>
  <r>
    <d v="2016-09-30T00:00:00"/>
    <s v="邰置岑"/>
    <s v="赊销"/>
    <x v="11"/>
    <s v="吊机KM01型"/>
    <n v="-1"/>
    <n v="18"/>
    <n v="-110000"/>
    <n v="1980000"/>
    <s v="销售专员"/>
    <n v="1000000"/>
    <n v="98800"/>
  </r>
  <r>
    <d v="2016-10-01T00:00:00"/>
    <s v="刁诚民"/>
    <s v="票据"/>
    <x v="7"/>
    <s v="车床CM13-5型"/>
    <n v="-2"/>
    <n v="16"/>
    <n v="-124000"/>
    <n v="992000"/>
    <s v="销售专员"/>
    <n v="1000000"/>
    <n v="26040"/>
  </r>
  <r>
    <d v="2016-10-02T00:00:00"/>
    <s v="纪匙怀"/>
    <s v="赊销"/>
    <x v="0"/>
    <s v="车床CM13-5型"/>
    <n v="-3"/>
    <n v="17"/>
    <n v="-186000"/>
    <n v="1054000"/>
    <s v="销售专员"/>
    <n v="1000000"/>
    <n v="26040"/>
  </r>
  <r>
    <d v="2016-10-06T00:00:00"/>
    <s v="韩经沁"/>
    <s v="现金"/>
    <x v="5"/>
    <s v="进升车床CM13-23型"/>
    <n v="-5"/>
    <n v="8"/>
    <n v="-160000"/>
    <n v="256000"/>
    <s v="销售专员"/>
    <n v="1000000"/>
    <n v="2880"/>
  </r>
  <r>
    <d v="2016-10-13T00:00:00"/>
    <s v="刁诚民"/>
    <s v="赊销"/>
    <x v="5"/>
    <s v="车床CM13-5型"/>
    <n v="-2"/>
    <n v="16"/>
    <n v="-124000"/>
    <n v="992000"/>
    <s v="销售专员"/>
    <n v="1000000"/>
    <n v="26040"/>
  </r>
  <r>
    <d v="2016-10-19T00:00:00"/>
    <s v="鲁怀怀"/>
    <s v="赊销"/>
    <x v="5"/>
    <s v="吊机KM02型"/>
    <n v="-2"/>
    <n v="20"/>
    <n v="-230000"/>
    <n v="2300000"/>
    <s v="销售专员"/>
    <n v="1000000"/>
    <n v="116800"/>
  </r>
  <r>
    <d v="2016-10-22T00:00:00"/>
    <s v="韩经沁"/>
    <s v="现金"/>
    <x v="3"/>
    <s v="吊机KM03型"/>
    <n v="-5"/>
    <n v="2"/>
    <n v="-850000"/>
    <n v="340000"/>
    <s v="销售专员"/>
    <n v="1000000"/>
    <n v="0"/>
  </r>
  <r>
    <d v="2016-10-27T00:00:00"/>
    <s v="乔军誉"/>
    <s v="赊销"/>
    <x v="8"/>
    <s v="吊机KM01型"/>
    <n v="-2"/>
    <n v="19"/>
    <n v="-220000"/>
    <n v="2090000"/>
    <s v="销售专员"/>
    <n v="1000000"/>
    <n v="98800"/>
  </r>
  <r>
    <d v="2016-10-28T00:00:00"/>
    <s v="晁立敢"/>
    <s v="票据"/>
    <x v="11"/>
    <s v="车床CM13-2型"/>
    <n v="-2"/>
    <n v="14"/>
    <n v="-100000"/>
    <n v="700000"/>
    <s v="销售经理"/>
    <n v="1200000"/>
    <n v="18000"/>
  </r>
  <r>
    <d v="2016-11-01T00:00:00"/>
    <s v="乔军誉"/>
    <s v="现金"/>
    <x v="5"/>
    <s v="吊机KM04型"/>
    <n v="-1"/>
    <n v="5"/>
    <n v="-200000"/>
    <n v="1000000"/>
    <s v="销售专员"/>
    <n v="1000000"/>
    <n v="24000"/>
  </r>
  <r>
    <d v="2016-11-02T00:00:00"/>
    <s v="薄固"/>
    <s v="票据"/>
    <x v="7"/>
    <s v="车床CM13-2型"/>
    <n v="-4"/>
    <n v="13"/>
    <n v="-200000"/>
    <n v="650000"/>
    <s v="高级销售经理"/>
    <n v="1500000"/>
    <n v="13500"/>
  </r>
  <r>
    <d v="2016-11-08T00:00:00"/>
    <s v="贲屋乐"/>
    <s v="票据"/>
    <x v="0"/>
    <s v="自滚车床ZM14-1型"/>
    <n v="-3"/>
    <n v="11"/>
    <n v="-264000"/>
    <n v="968000"/>
    <s v="销售经理"/>
    <n v="1200000"/>
    <n v="21120"/>
  </r>
  <r>
    <d v="2016-11-09T00:00:00"/>
    <s v="夏科隘"/>
    <s v="票据"/>
    <x v="13"/>
    <s v="自滚车床ZM14-1型"/>
    <n v="-3"/>
    <n v="13"/>
    <n v="-264000"/>
    <n v="1144000"/>
    <s v="销售经理"/>
    <n v="1200000"/>
    <n v="26400"/>
  </r>
  <r>
    <d v="2016-11-10T00:00:00"/>
    <s v="全芦举"/>
    <s v="票据"/>
    <x v="9"/>
    <s v="吊机KM04型"/>
    <n v="-5"/>
    <n v="4"/>
    <n v="-1000000"/>
    <n v="800000"/>
    <s v="销售专员"/>
    <n v="1000000"/>
    <n v="0"/>
  </r>
  <r>
    <d v="2016-11-14T00:00:00"/>
    <s v="邰置岑"/>
    <s v="赊销"/>
    <x v="13"/>
    <s v="吊机KM01型"/>
    <n v="-1"/>
    <n v="19"/>
    <n v="-110000"/>
    <n v="2090000"/>
    <s v="销售专员"/>
    <n v="1000000"/>
    <n v="108700"/>
  </r>
  <r>
    <d v="2016-11-21T00:00:00"/>
    <s v="慕容一"/>
    <s v="现金"/>
    <x v="6"/>
    <s v="吊机KM03型"/>
    <n v="-5"/>
    <n v="3"/>
    <n v="-850000"/>
    <n v="510000"/>
    <s v="销售专员"/>
    <n v="1000000"/>
    <n v="0"/>
  </r>
  <r>
    <d v="2016-11-23T00:00:00"/>
    <s v="贲屋乐"/>
    <s v="票据"/>
    <x v="7"/>
    <s v="自滚车床ZM14-1型"/>
    <n v="-3"/>
    <n v="11"/>
    <n v="-264000"/>
    <n v="968000"/>
    <s v="销售经理"/>
    <n v="1200000"/>
    <n v="21120"/>
  </r>
  <r>
    <d v="2016-11-30T00:00:00"/>
    <s v="姬仰"/>
    <s v="现金"/>
    <x v="10"/>
    <s v="自滚车床ZM13-4型"/>
    <n v="-4"/>
    <n v="9"/>
    <n v="-216000"/>
    <n v="486000"/>
    <s v="高级销售经理"/>
    <n v="1500000"/>
    <n v="8100"/>
  </r>
  <r>
    <d v="2016-12-04T00:00:00"/>
    <s v="全芦举"/>
    <s v="票据"/>
    <x v="2"/>
    <s v="自滚车床ZM13-4型"/>
    <n v="-5"/>
    <n v="10"/>
    <n v="-270000"/>
    <n v="540000"/>
    <s v="销售专员"/>
    <n v="1000000"/>
    <n v="8100"/>
  </r>
  <r>
    <d v="2016-12-05T00:00:00"/>
    <s v="乔军誉"/>
    <s v="赊销"/>
    <x v="11"/>
    <s v="车床CM13-5型"/>
    <n v="-2"/>
    <n v="15"/>
    <n v="-124000"/>
    <n v="930000"/>
    <s v="销售专员"/>
    <n v="1000000"/>
    <n v="24180"/>
  </r>
  <r>
    <d v="2016-12-18T00:00:00"/>
    <s v="笪霞"/>
    <s v="现金"/>
    <x v="0"/>
    <s v="自滚车床ZM13-4型"/>
    <n v="-4"/>
    <n v="9"/>
    <n v="-216000"/>
    <n v="486000"/>
    <s v="销售经理"/>
    <n v="1200000"/>
    <n v="8100"/>
  </r>
  <r>
    <d v="2016-12-19T00:00:00"/>
    <s v="夏科隘"/>
    <s v="票据"/>
    <x v="8"/>
    <s v="车床CM13-2型"/>
    <n v="-4"/>
    <n v="14"/>
    <n v="-200000"/>
    <n v="700000"/>
    <s v="销售经理"/>
    <n v="1200000"/>
    <n v="15000"/>
  </r>
  <r>
    <d v="2016-12-25T00:00:00"/>
    <s v="乔军誉"/>
    <s v="票据"/>
    <x v="11"/>
    <s v="车床CM13-5型"/>
    <n v="-2"/>
    <n v="15"/>
    <n v="-124000"/>
    <n v="930000"/>
    <s v="销售专员"/>
    <n v="1000000"/>
    <n v="24180"/>
  </r>
  <r>
    <d v="2016-12-26T00:00:00"/>
    <s v="贲屋乐"/>
    <s v="票据"/>
    <x v="11"/>
    <s v="自滚车床ZM14-1型"/>
    <n v="-4"/>
    <n v="13"/>
    <n v="-352000"/>
    <n v="1144000"/>
    <s v="销售经理"/>
    <n v="1200000"/>
    <n v="23760"/>
  </r>
  <r>
    <d v="2016-12-30T00:00:00"/>
    <s v="贲屋乐"/>
    <s v="现金"/>
    <x v="15"/>
    <s v="进升车床CM13-23型"/>
    <n v="-5"/>
    <n v="8"/>
    <n v="-160000"/>
    <n v="256000"/>
    <s v="销售经理"/>
    <n v="1200000"/>
    <n v="2880"/>
  </r>
  <r>
    <d v="2016-12-31T00:00:00"/>
    <s v="纪匙怀"/>
    <s v="赊销"/>
    <x v="10"/>
    <s v="自滚车床ZM14-1型"/>
    <n v="-3"/>
    <n v="13"/>
    <n v="-264000"/>
    <n v="1144000"/>
    <s v="销售专员"/>
    <n v="1000000"/>
    <n v="26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dataPosition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城市">
  <location ref="A3:G20" firstHeaderRow="0" firstDataRow="1" firstDataCol="1"/>
  <pivotFields count="12">
    <pivotField numFmtId="14" showAll="0"/>
    <pivotField showAll="0"/>
    <pivotField showAll="0"/>
    <pivotField axis="axisRow" showAll="0">
      <items count="18">
        <item n="保山市" x="1"/>
        <item n="楚雄彝族自治州" x="5"/>
        <item n="大理白族自治州" x="15"/>
        <item n="德宏傣族景颇族自治州" x="0"/>
        <item n="迪庆藏族自治州" x="11"/>
        <item n="红河哈尼族彝族自治州" x="7"/>
        <item n="昆明市" x="4"/>
        <item n="丽江市" x="9"/>
        <item n="临沧市" x="13"/>
        <item n="怒江傈僳族自治州" x="6"/>
        <item n="普洱市" x="14"/>
        <item n="曲靖市" x="2"/>
        <item n="文山壮族苗族自治州" x="3"/>
        <item n="西双版纳傣族自治州" x="8"/>
        <item n="玉溪市" x="10"/>
        <item n="昭通市" x="12"/>
        <item m="1" x="1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#退回(台)" fld="5" baseField="0" baseItem="0"/>
    <dataField name="#销售(台)" fld="6" baseField="0" baseItem="0"/>
    <dataField name="#退款金额" fld="7" baseField="0" baseItem="0" numFmtId="177"/>
    <dataField name="#销售金额" fld="8" baseField="0" baseItem="0" numFmtId="177"/>
    <dataField name="#业绩任务数" fld="10" baseField="0" baseItem="0" numFmtId="177"/>
    <dataField name="#提成金额" fld="11" baseField="0" baseItem="0" numFmtId="177"/>
  </dataFields>
  <formats count="24">
    <format dxfId="23">
      <pivotArea field="3" type="button" dataOnly="0" labelOnly="1" outline="0" axis="axisRow" fieldPosition="0"/>
    </format>
    <format dxfId="2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">
      <pivotArea field="3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9">
      <pivotArea dataOnly="0" labelOnly="1" grandRow="1" outline="0" fieldPosition="0"/>
    </format>
    <format dxfId="18">
      <pivotArea outline="0" collapsedLevelsAreSubtotals="1" fieldPosition="0">
        <references count="1">
          <reference field="4294967294" count="4" selected="0">
            <x v="2"/>
            <x v="3"/>
            <x v="4"/>
            <x v="5"/>
          </reference>
        </references>
      </pivotArea>
    </format>
    <format dxfId="17">
      <pivotArea outline="0" collapsedLevelsAreSubtotals="1" fieldPosition="0">
        <references count="1">
          <reference field="4294967294" count="4" selected="0">
            <x v="2"/>
            <x v="3"/>
            <x v="4"/>
            <x v="5"/>
          </reference>
        </references>
      </pivotArea>
    </format>
    <format dxfId="16">
      <pivotArea outline="0" collapsedLevelsAreSubtotals="1" fieldPosition="0">
        <references count="1">
          <reference field="4294967294" count="4" selected="0">
            <x v="2"/>
            <x v="3"/>
            <x v="4"/>
            <x v="5"/>
          </reference>
        </references>
      </pivotArea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3" type="button" dataOnly="0" labelOnly="1" outline="0" axis="axisRow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3" type="button" dataOnly="0" labelOnly="1" outline="0" axis="axisRow" fieldPosition="0"/>
    </format>
    <format dxfId="6">
      <pivotArea dataOnly="0" labelOnly="1" fieldPosition="0">
        <references count="1">
          <reference field="3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">
      <pivotArea field="3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G20" firstHeaderRow="0" firstDataRow="1" firstDataCol="1"/>
  <pivotFields count="12">
    <pivotField numFmtId="14" showAll="0"/>
    <pivotField showAll="0"/>
    <pivotField showAll="0"/>
    <pivotField axis="axisRow" showAll="0">
      <items count="17">
        <item x="1"/>
        <item x="5"/>
        <item x="15"/>
        <item x="0"/>
        <item x="11"/>
        <item x="7"/>
        <item x="4"/>
        <item x="9"/>
        <item x="13"/>
        <item x="6"/>
        <item x="14"/>
        <item x="2"/>
        <item x="3"/>
        <item x="8"/>
        <item x="10"/>
        <item x="1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求和项:退回(台)" fld="5" baseField="0" baseItem="0"/>
    <dataField name="求和项:销售(台)" fld="6" baseField="0" baseItem="0"/>
    <dataField name="求和项:退款金额" fld="7" baseField="0" baseItem="0"/>
    <dataField name="求和项:销售金额" fld="8" baseField="0" baseItem="0"/>
    <dataField name="求和项:业绩任务数" fld="10" baseField="0" baseItem="0"/>
    <dataField name="求和项:提成金额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0"/>
  <sheetViews>
    <sheetView zoomScaleNormal="100" workbookViewId="0">
      <selection activeCell="C13" sqref="C13"/>
    </sheetView>
  </sheetViews>
  <sheetFormatPr defaultRowHeight="14" x14ac:dyDescent="0.3"/>
  <cols>
    <col min="1" max="1" width="21.33203125" customWidth="1"/>
    <col min="2" max="3" width="14.08203125" customWidth="1"/>
    <col min="4" max="5" width="14" customWidth="1"/>
    <col min="6" max="6" width="16.83203125" customWidth="1"/>
    <col min="7" max="7" width="14" customWidth="1"/>
    <col min="8" max="9" width="14.08203125" customWidth="1"/>
    <col min="10" max="11" width="14" customWidth="1"/>
    <col min="12" max="12" width="16.83203125" customWidth="1"/>
    <col min="13" max="13" width="14" customWidth="1"/>
    <col min="14" max="15" width="14.08203125" customWidth="1"/>
    <col min="16" max="16" width="14" customWidth="1"/>
    <col min="17" max="17" width="14" bestFit="1" customWidth="1"/>
    <col min="18" max="18" width="16.83203125" customWidth="1"/>
    <col min="19" max="19" width="14" customWidth="1"/>
    <col min="20" max="21" width="13.58203125" customWidth="1"/>
    <col min="22" max="23" width="14.25" customWidth="1"/>
    <col min="24" max="24" width="16.33203125" customWidth="1"/>
    <col min="25" max="25" width="14.25" customWidth="1"/>
    <col min="26" max="27" width="14.08203125" bestFit="1" customWidth="1"/>
    <col min="28" max="29" width="14" bestFit="1" customWidth="1"/>
    <col min="30" max="30" width="16.83203125" bestFit="1" customWidth="1"/>
    <col min="31" max="31" width="14" customWidth="1"/>
    <col min="32" max="33" width="13.58203125" bestFit="1" customWidth="1"/>
    <col min="34" max="35" width="14.25" bestFit="1" customWidth="1"/>
    <col min="36" max="36" width="16.33203125" bestFit="1" customWidth="1"/>
    <col min="37" max="37" width="14.25" bestFit="1" customWidth="1"/>
  </cols>
  <sheetData>
    <row r="1" spans="1:37" ht="24" x14ac:dyDescent="0.55000000000000004">
      <c r="A1" s="12" t="s">
        <v>74</v>
      </c>
      <c r="B1" s="12"/>
      <c r="C1" s="12"/>
      <c r="D1" s="12"/>
      <c r="E1" s="12"/>
      <c r="F1" s="12"/>
      <c r="G1" s="12"/>
    </row>
    <row r="3" spans="1:37" s="3" customFormat="1" ht="17.5" x14ac:dyDescent="0.3">
      <c r="A3" s="7" t="s">
        <v>75</v>
      </c>
      <c r="B3" s="8" t="s">
        <v>76</v>
      </c>
      <c r="C3" s="8" t="s">
        <v>77</v>
      </c>
      <c r="D3" s="8" t="s">
        <v>78</v>
      </c>
      <c r="E3" s="8" t="s">
        <v>79</v>
      </c>
      <c r="F3" s="8" t="s">
        <v>80</v>
      </c>
      <c r="G3" s="8" t="s">
        <v>81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3">
      <c r="A4" s="4" t="s">
        <v>84</v>
      </c>
      <c r="B4" s="5">
        <v>-4</v>
      </c>
      <c r="C4" s="5">
        <v>9</v>
      </c>
      <c r="D4" s="6">
        <v>-216000</v>
      </c>
      <c r="E4" s="6">
        <v>486000</v>
      </c>
      <c r="F4" s="6">
        <v>1200000</v>
      </c>
      <c r="G4" s="6">
        <v>8100</v>
      </c>
    </row>
    <row r="5" spans="1:37" x14ac:dyDescent="0.3">
      <c r="A5" s="4" t="s">
        <v>59</v>
      </c>
      <c r="B5" s="5">
        <v>-22</v>
      </c>
      <c r="C5" s="5">
        <v>87</v>
      </c>
      <c r="D5" s="6">
        <v>-2294000</v>
      </c>
      <c r="E5" s="6">
        <v>9214000</v>
      </c>
      <c r="F5" s="6">
        <v>8000000</v>
      </c>
      <c r="G5" s="6">
        <v>305000</v>
      </c>
    </row>
    <row r="6" spans="1:37" x14ac:dyDescent="0.3">
      <c r="A6" s="4" t="s">
        <v>60</v>
      </c>
      <c r="B6" s="5">
        <v>-5</v>
      </c>
      <c r="C6" s="5">
        <v>8</v>
      </c>
      <c r="D6" s="6">
        <v>-160000</v>
      </c>
      <c r="E6" s="6">
        <v>256000</v>
      </c>
      <c r="F6" s="6">
        <v>1200000</v>
      </c>
      <c r="G6" s="6">
        <v>2880</v>
      </c>
    </row>
    <row r="7" spans="1:37" x14ac:dyDescent="0.3">
      <c r="A7" s="4" t="s">
        <v>61</v>
      </c>
      <c r="B7" s="5">
        <v>-14</v>
      </c>
      <c r="C7" s="5">
        <v>54</v>
      </c>
      <c r="D7" s="6">
        <v>-986000</v>
      </c>
      <c r="E7" s="6">
        <v>3718000</v>
      </c>
      <c r="F7" s="6">
        <v>5600000</v>
      </c>
      <c r="G7" s="6">
        <v>81960</v>
      </c>
    </row>
    <row r="8" spans="1:37" x14ac:dyDescent="0.3">
      <c r="A8" s="4" t="s">
        <v>62</v>
      </c>
      <c r="B8" s="5">
        <v>-13</v>
      </c>
      <c r="C8" s="5">
        <v>77</v>
      </c>
      <c r="D8" s="6">
        <v>-1150000</v>
      </c>
      <c r="E8" s="6">
        <v>6024000</v>
      </c>
      <c r="F8" s="6">
        <v>6400000</v>
      </c>
      <c r="G8" s="6">
        <v>188920</v>
      </c>
    </row>
    <row r="9" spans="1:37" x14ac:dyDescent="0.3">
      <c r="A9" s="4" t="s">
        <v>63</v>
      </c>
      <c r="B9" s="5">
        <v>-21</v>
      </c>
      <c r="C9" s="5">
        <v>62</v>
      </c>
      <c r="D9" s="6">
        <v>-1816000</v>
      </c>
      <c r="E9" s="6">
        <v>4146000</v>
      </c>
      <c r="F9" s="6">
        <v>7400000</v>
      </c>
      <c r="G9" s="6">
        <v>80100</v>
      </c>
    </row>
    <row r="10" spans="1:37" x14ac:dyDescent="0.3">
      <c r="A10" s="4" t="s">
        <v>64</v>
      </c>
      <c r="B10" s="5">
        <v>-9</v>
      </c>
      <c r="C10" s="5">
        <v>18</v>
      </c>
      <c r="D10" s="6">
        <v>-398000</v>
      </c>
      <c r="E10" s="6">
        <v>796000</v>
      </c>
      <c r="F10" s="6">
        <v>2500000</v>
      </c>
      <c r="G10" s="6">
        <v>11940</v>
      </c>
    </row>
    <row r="11" spans="1:37" x14ac:dyDescent="0.3">
      <c r="A11" s="4" t="s">
        <v>65</v>
      </c>
      <c r="B11" s="5">
        <v>-16</v>
      </c>
      <c r="C11" s="5">
        <v>29</v>
      </c>
      <c r="D11" s="6">
        <v>-2324000</v>
      </c>
      <c r="E11" s="6">
        <v>2880000</v>
      </c>
      <c r="F11" s="6">
        <v>4400000</v>
      </c>
      <c r="G11" s="6">
        <v>22680</v>
      </c>
    </row>
    <row r="12" spans="1:37" x14ac:dyDescent="0.3">
      <c r="A12" s="4" t="s">
        <v>66</v>
      </c>
      <c r="B12" s="5">
        <v>-5</v>
      </c>
      <c r="C12" s="5">
        <v>33</v>
      </c>
      <c r="D12" s="6">
        <v>-489000</v>
      </c>
      <c r="E12" s="6">
        <v>3349000</v>
      </c>
      <c r="F12" s="6">
        <v>3200000</v>
      </c>
      <c r="G12" s="6">
        <v>135100</v>
      </c>
    </row>
    <row r="13" spans="1:37" x14ac:dyDescent="0.3">
      <c r="A13" s="4" t="s">
        <v>67</v>
      </c>
      <c r="B13" s="5">
        <v>-24</v>
      </c>
      <c r="C13" s="5">
        <v>50</v>
      </c>
      <c r="D13" s="6">
        <v>-2538000</v>
      </c>
      <c r="E13" s="6">
        <v>4006000</v>
      </c>
      <c r="F13" s="6">
        <v>7100000</v>
      </c>
      <c r="G13" s="6">
        <v>64440</v>
      </c>
    </row>
    <row r="14" spans="1:37" x14ac:dyDescent="0.3">
      <c r="A14" s="4" t="s">
        <v>68</v>
      </c>
      <c r="B14" s="5">
        <v>-4</v>
      </c>
      <c r="C14" s="5">
        <v>12</v>
      </c>
      <c r="D14" s="6">
        <v>-352000</v>
      </c>
      <c r="E14" s="6">
        <v>1056000</v>
      </c>
      <c r="F14" s="6">
        <v>1500000</v>
      </c>
      <c r="G14" s="6">
        <v>21120</v>
      </c>
    </row>
    <row r="15" spans="1:37" x14ac:dyDescent="0.3">
      <c r="A15" s="4" t="s">
        <v>69</v>
      </c>
      <c r="B15" s="5">
        <v>-13</v>
      </c>
      <c r="C15" s="5">
        <v>46</v>
      </c>
      <c r="D15" s="6">
        <v>-1030000</v>
      </c>
      <c r="E15" s="6">
        <v>3988000</v>
      </c>
      <c r="F15" s="6">
        <v>6400000</v>
      </c>
      <c r="G15" s="6">
        <v>88740</v>
      </c>
    </row>
    <row r="16" spans="1:37" x14ac:dyDescent="0.3">
      <c r="A16" s="4" t="s">
        <v>70</v>
      </c>
      <c r="B16" s="5">
        <v>-11</v>
      </c>
      <c r="C16" s="5">
        <v>49</v>
      </c>
      <c r="D16" s="6">
        <v>-1210000</v>
      </c>
      <c r="E16" s="6">
        <v>3890000</v>
      </c>
      <c r="F16" s="6">
        <v>4400000</v>
      </c>
      <c r="G16" s="6">
        <v>151600</v>
      </c>
    </row>
    <row r="17" spans="1:7" x14ac:dyDescent="0.3">
      <c r="A17" s="4" t="s">
        <v>71</v>
      </c>
      <c r="B17" s="5">
        <v>-14</v>
      </c>
      <c r="C17" s="5">
        <v>57</v>
      </c>
      <c r="D17" s="6">
        <v>-1380000</v>
      </c>
      <c r="E17" s="6">
        <v>5620000</v>
      </c>
      <c r="F17" s="6">
        <v>6200000</v>
      </c>
      <c r="G17" s="6">
        <v>212900</v>
      </c>
    </row>
    <row r="18" spans="1:7" x14ac:dyDescent="0.3">
      <c r="A18" s="4" t="s">
        <v>72</v>
      </c>
      <c r="B18" s="5">
        <v>-18</v>
      </c>
      <c r="C18" s="5">
        <v>53</v>
      </c>
      <c r="D18" s="6">
        <v>-1838000</v>
      </c>
      <c r="E18" s="6">
        <v>5122000</v>
      </c>
      <c r="F18" s="6">
        <v>6000000</v>
      </c>
      <c r="G18" s="6">
        <v>153220</v>
      </c>
    </row>
    <row r="19" spans="1:7" x14ac:dyDescent="0.3">
      <c r="A19" s="4" t="s">
        <v>73</v>
      </c>
      <c r="B19" s="5">
        <v>-4</v>
      </c>
      <c r="C19" s="5">
        <v>14</v>
      </c>
      <c r="D19" s="6">
        <v>-200000</v>
      </c>
      <c r="E19" s="6">
        <v>700000</v>
      </c>
      <c r="F19" s="6">
        <v>1500000</v>
      </c>
      <c r="G19" s="6">
        <v>15000</v>
      </c>
    </row>
    <row r="20" spans="1:7" x14ac:dyDescent="0.3">
      <c r="A20" s="4" t="s">
        <v>58</v>
      </c>
      <c r="B20" s="5">
        <v>-197</v>
      </c>
      <c r="C20" s="5">
        <v>658</v>
      </c>
      <c r="D20" s="6">
        <v>-18381000</v>
      </c>
      <c r="E20" s="6">
        <v>55251000</v>
      </c>
      <c r="F20" s="6">
        <v>73000000</v>
      </c>
      <c r="G20" s="6">
        <v>1543700</v>
      </c>
    </row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34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0"/>
  <sheetViews>
    <sheetView workbookViewId="0">
      <selection activeCell="C14" sqref="C14"/>
    </sheetView>
  </sheetViews>
  <sheetFormatPr defaultRowHeight="14" x14ac:dyDescent="0.3"/>
  <cols>
    <col min="1" max="1" width="28.75" bestFit="1" customWidth="1"/>
    <col min="2" max="3" width="15" bestFit="1" customWidth="1"/>
    <col min="4" max="5" width="15.58203125" bestFit="1" customWidth="1"/>
    <col min="6" max="6" width="17.75" bestFit="1" customWidth="1"/>
    <col min="7" max="7" width="15.58203125" bestFit="1" customWidth="1"/>
  </cols>
  <sheetData>
    <row r="3" spans="1:7" x14ac:dyDescent="0.3">
      <c r="A3" s="9" t="s">
        <v>86</v>
      </c>
      <c r="B3" t="s">
        <v>88</v>
      </c>
      <c r="C3" t="s">
        <v>89</v>
      </c>
      <c r="D3" t="s">
        <v>87</v>
      </c>
      <c r="E3" t="s">
        <v>90</v>
      </c>
      <c r="F3" t="s">
        <v>91</v>
      </c>
      <c r="G3" t="s">
        <v>92</v>
      </c>
    </row>
    <row r="4" spans="1:7" x14ac:dyDescent="0.3">
      <c r="A4" s="10" t="s">
        <v>82</v>
      </c>
      <c r="B4" s="11">
        <v>-4</v>
      </c>
      <c r="C4" s="11">
        <v>9</v>
      </c>
      <c r="D4" s="11">
        <v>-216000</v>
      </c>
      <c r="E4" s="11">
        <v>486000</v>
      </c>
      <c r="F4" s="11">
        <v>1200000</v>
      </c>
      <c r="G4" s="11">
        <v>8100</v>
      </c>
    </row>
    <row r="5" spans="1:7" x14ac:dyDescent="0.3">
      <c r="A5" s="10" t="s">
        <v>18</v>
      </c>
      <c r="B5" s="11">
        <v>-22</v>
      </c>
      <c r="C5" s="11">
        <v>87</v>
      </c>
      <c r="D5" s="11">
        <v>-2294000</v>
      </c>
      <c r="E5" s="11">
        <v>9214000</v>
      </c>
      <c r="F5" s="11">
        <v>8000000</v>
      </c>
      <c r="G5" s="11">
        <v>305000</v>
      </c>
    </row>
    <row r="6" spans="1:7" x14ac:dyDescent="0.3">
      <c r="A6" s="10" t="s">
        <v>47</v>
      </c>
      <c r="B6" s="11">
        <v>-5</v>
      </c>
      <c r="C6" s="11">
        <v>8</v>
      </c>
      <c r="D6" s="11">
        <v>-160000</v>
      </c>
      <c r="E6" s="11">
        <v>256000</v>
      </c>
      <c r="F6" s="11">
        <v>1200000</v>
      </c>
      <c r="G6" s="11">
        <v>2880</v>
      </c>
    </row>
    <row r="7" spans="1:7" x14ac:dyDescent="0.3">
      <c r="A7" s="10" t="s">
        <v>6</v>
      </c>
      <c r="B7" s="11">
        <v>-14</v>
      </c>
      <c r="C7" s="11">
        <v>54</v>
      </c>
      <c r="D7" s="11">
        <v>-986000</v>
      </c>
      <c r="E7" s="11">
        <v>3718000</v>
      </c>
      <c r="F7" s="11">
        <v>5600000</v>
      </c>
      <c r="G7" s="11">
        <v>81960</v>
      </c>
    </row>
    <row r="8" spans="1:7" x14ac:dyDescent="0.3">
      <c r="A8" s="10" t="s">
        <v>38</v>
      </c>
      <c r="B8" s="11">
        <v>-13</v>
      </c>
      <c r="C8" s="11">
        <v>77</v>
      </c>
      <c r="D8" s="11">
        <v>-1150000</v>
      </c>
      <c r="E8" s="11">
        <v>6024000</v>
      </c>
      <c r="F8" s="11">
        <v>6400000</v>
      </c>
      <c r="G8" s="11">
        <v>188920</v>
      </c>
    </row>
    <row r="9" spans="1:7" x14ac:dyDescent="0.3">
      <c r="A9" s="10" t="s">
        <v>24</v>
      </c>
      <c r="B9" s="11">
        <v>-21</v>
      </c>
      <c r="C9" s="11">
        <v>62</v>
      </c>
      <c r="D9" s="11">
        <v>-1816000</v>
      </c>
      <c r="E9" s="11">
        <v>4146000</v>
      </c>
      <c r="F9" s="11">
        <v>7400000</v>
      </c>
      <c r="G9" s="11">
        <v>80100</v>
      </c>
    </row>
    <row r="10" spans="1:7" x14ac:dyDescent="0.3">
      <c r="A10" s="10" t="s">
        <v>14</v>
      </c>
      <c r="B10" s="11">
        <v>-9</v>
      </c>
      <c r="C10" s="11">
        <v>18</v>
      </c>
      <c r="D10" s="11">
        <v>-398000</v>
      </c>
      <c r="E10" s="11">
        <v>796000</v>
      </c>
      <c r="F10" s="11">
        <v>2500000</v>
      </c>
      <c r="G10" s="11">
        <v>11940</v>
      </c>
    </row>
    <row r="11" spans="1:7" x14ac:dyDescent="0.3">
      <c r="A11" s="10" t="s">
        <v>28</v>
      </c>
      <c r="B11" s="11">
        <v>-16</v>
      </c>
      <c r="C11" s="11">
        <v>29</v>
      </c>
      <c r="D11" s="11">
        <v>-2324000</v>
      </c>
      <c r="E11" s="11">
        <v>2880000</v>
      </c>
      <c r="F11" s="11">
        <v>4400000</v>
      </c>
      <c r="G11" s="11">
        <v>22680</v>
      </c>
    </row>
    <row r="12" spans="1:7" x14ac:dyDescent="0.3">
      <c r="A12" s="10" t="s">
        <v>42</v>
      </c>
      <c r="B12" s="11">
        <v>-5</v>
      </c>
      <c r="C12" s="11">
        <v>33</v>
      </c>
      <c r="D12" s="11">
        <v>-489000</v>
      </c>
      <c r="E12" s="11">
        <v>3349000</v>
      </c>
      <c r="F12" s="11">
        <v>3200000</v>
      </c>
      <c r="G12" s="11">
        <v>135100</v>
      </c>
    </row>
    <row r="13" spans="1:7" x14ac:dyDescent="0.3">
      <c r="A13" s="10" t="s">
        <v>22</v>
      </c>
      <c r="B13" s="11">
        <v>-24</v>
      </c>
      <c r="C13" s="11">
        <v>50</v>
      </c>
      <c r="D13" s="11">
        <v>-2538000</v>
      </c>
      <c r="E13" s="11">
        <v>4006000</v>
      </c>
      <c r="F13" s="11">
        <v>7100000</v>
      </c>
      <c r="G13" s="11">
        <v>64440</v>
      </c>
    </row>
    <row r="14" spans="1:7" x14ac:dyDescent="0.3">
      <c r="A14" s="10" t="s">
        <v>43</v>
      </c>
      <c r="B14" s="11">
        <v>-4</v>
      </c>
      <c r="C14" s="11">
        <v>12</v>
      </c>
      <c r="D14" s="11">
        <v>-352000</v>
      </c>
      <c r="E14" s="11">
        <v>1056000</v>
      </c>
      <c r="F14" s="11">
        <v>1500000</v>
      </c>
      <c r="G14" s="11">
        <v>21120</v>
      </c>
    </row>
    <row r="15" spans="1:7" x14ac:dyDescent="0.3">
      <c r="A15" s="10" t="s">
        <v>10</v>
      </c>
      <c r="B15" s="11">
        <v>-13</v>
      </c>
      <c r="C15" s="11">
        <v>46</v>
      </c>
      <c r="D15" s="11">
        <v>-1030000</v>
      </c>
      <c r="E15" s="11">
        <v>3988000</v>
      </c>
      <c r="F15" s="11">
        <v>6400000</v>
      </c>
      <c r="G15" s="11">
        <v>88740</v>
      </c>
    </row>
    <row r="16" spans="1:7" x14ac:dyDescent="0.3">
      <c r="A16" s="10" t="s">
        <v>12</v>
      </c>
      <c r="B16" s="11">
        <v>-11</v>
      </c>
      <c r="C16" s="11">
        <v>49</v>
      </c>
      <c r="D16" s="11">
        <v>-1210000</v>
      </c>
      <c r="E16" s="11">
        <v>3890000</v>
      </c>
      <c r="F16" s="11">
        <v>4400000</v>
      </c>
      <c r="G16" s="11">
        <v>151600</v>
      </c>
    </row>
    <row r="17" spans="1:7" x14ac:dyDescent="0.3">
      <c r="A17" s="10" t="s">
        <v>26</v>
      </c>
      <c r="B17" s="11">
        <v>-14</v>
      </c>
      <c r="C17" s="11">
        <v>57</v>
      </c>
      <c r="D17" s="11">
        <v>-1380000</v>
      </c>
      <c r="E17" s="11">
        <v>5620000</v>
      </c>
      <c r="F17" s="11">
        <v>6200000</v>
      </c>
      <c r="G17" s="11">
        <v>212900</v>
      </c>
    </row>
    <row r="18" spans="1:7" x14ac:dyDescent="0.3">
      <c r="A18" s="10" t="s">
        <v>35</v>
      </c>
      <c r="B18" s="11">
        <v>-18</v>
      </c>
      <c r="C18" s="11">
        <v>53</v>
      </c>
      <c r="D18" s="11">
        <v>-1838000</v>
      </c>
      <c r="E18" s="11">
        <v>5122000</v>
      </c>
      <c r="F18" s="11">
        <v>6000000</v>
      </c>
      <c r="G18" s="11">
        <v>153220</v>
      </c>
    </row>
    <row r="19" spans="1:7" x14ac:dyDescent="0.3">
      <c r="A19" s="10" t="s">
        <v>41</v>
      </c>
      <c r="B19" s="11">
        <v>-4</v>
      </c>
      <c r="C19" s="11">
        <v>14</v>
      </c>
      <c r="D19" s="11">
        <v>-200000</v>
      </c>
      <c r="E19" s="11">
        <v>700000</v>
      </c>
      <c r="F19" s="11">
        <v>1500000</v>
      </c>
      <c r="G19" s="11">
        <v>15000</v>
      </c>
    </row>
    <row r="20" spans="1:7" x14ac:dyDescent="0.3">
      <c r="A20" s="10" t="s">
        <v>58</v>
      </c>
      <c r="B20" s="11">
        <v>-197</v>
      </c>
      <c r="C20" s="11">
        <v>658</v>
      </c>
      <c r="D20" s="11">
        <v>-18381000</v>
      </c>
      <c r="E20" s="11">
        <v>55251000</v>
      </c>
      <c r="F20" s="11">
        <v>73000000</v>
      </c>
      <c r="G20" s="11">
        <v>1543700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0"/>
  <sheetViews>
    <sheetView tabSelected="1" workbookViewId="0">
      <pane ySplit="5" topLeftCell="A6" activePane="bottomLeft" state="frozenSplit"/>
      <selection pane="bottomLeft" activeCell="B11" sqref="B11"/>
    </sheetView>
  </sheetViews>
  <sheetFormatPr defaultRowHeight="14" x14ac:dyDescent="0.3"/>
  <cols>
    <col min="1" max="1" width="11.08203125" bestFit="1" customWidth="1"/>
    <col min="2" max="2" width="18.33203125" bestFit="1" customWidth="1"/>
    <col min="4" max="4" width="28.75" bestFit="1" customWidth="1"/>
    <col min="5" max="5" width="19.5" bestFit="1" customWidth="1"/>
    <col min="6" max="6" width="8.08203125" bestFit="1" customWidth="1"/>
    <col min="7" max="7" width="10.33203125" customWidth="1"/>
  </cols>
  <sheetData>
    <row r="1" spans="1:12" x14ac:dyDescent="0.3">
      <c r="A1" t="s">
        <v>52</v>
      </c>
    </row>
    <row r="2" spans="1:12" x14ac:dyDescent="0.3">
      <c r="A2" t="s">
        <v>93</v>
      </c>
    </row>
    <row r="3" spans="1:12" x14ac:dyDescent="0.3">
      <c r="A3" t="s">
        <v>51</v>
      </c>
    </row>
    <row r="4" spans="1:12" x14ac:dyDescent="0.3">
      <c r="A4" t="s">
        <v>94</v>
      </c>
    </row>
    <row r="5" spans="1:12" x14ac:dyDescent="0.3">
      <c r="A5" s="2" t="s">
        <v>0</v>
      </c>
      <c r="B5" s="2" t="s">
        <v>50</v>
      </c>
      <c r="C5" s="2" t="s">
        <v>1</v>
      </c>
      <c r="D5" s="2" t="s">
        <v>2</v>
      </c>
      <c r="E5" s="2" t="s">
        <v>3</v>
      </c>
      <c r="F5" s="2" t="s">
        <v>48</v>
      </c>
      <c r="G5" s="2" t="s">
        <v>49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</row>
    <row r="6" spans="1:12" x14ac:dyDescent="0.3">
      <c r="A6" s="1">
        <v>42431</v>
      </c>
      <c r="B6" t="s">
        <v>21</v>
      </c>
      <c r="C6" t="s">
        <v>9</v>
      </c>
      <c r="D6" t="s">
        <v>6</v>
      </c>
      <c r="E6" t="s">
        <v>7</v>
      </c>
      <c r="F6">
        <v>-3</v>
      </c>
      <c r="G6">
        <v>14</v>
      </c>
      <c r="H6">
        <f>F6*VLOOKUP($E6,[1]价目表!$A:$B,2,FALSE)</f>
        <v>-150000</v>
      </c>
      <c r="I6">
        <f>G6*VLOOKUP($E6,[1]价目表!$A:$B,2,FALSE)</f>
        <v>700000</v>
      </c>
      <c r="J6" t="str">
        <f>VLOOKUP(B6,[1]业务人员!$A:$B,2,FALSE)</f>
        <v>销售经理</v>
      </c>
      <c r="K6">
        <f>CHOOSE(VLOOKUP(B6,[1]业务人员!$A:$C,3,FALSE),1500000,1200000,1000000)</f>
        <v>1200000</v>
      </c>
      <c r="L6">
        <f>SUM(TEXT(((I6+H6)-K6*{0,1,1.1,1.2,1.3}),"0;!0")*{3,1,1.5,2.5,1}%)</f>
        <v>16500</v>
      </c>
    </row>
    <row r="7" spans="1:12" x14ac:dyDescent="0.3">
      <c r="A7" s="1">
        <v>42437</v>
      </c>
      <c r="B7" t="s">
        <v>23</v>
      </c>
      <c r="C7" t="s">
        <v>5</v>
      </c>
      <c r="D7" t="s">
        <v>83</v>
      </c>
      <c r="E7" t="s">
        <v>15</v>
      </c>
      <c r="F7">
        <v>-4</v>
      </c>
      <c r="G7">
        <v>9</v>
      </c>
      <c r="H7">
        <f>F7*VLOOKUP($E7,[1]价目表!$A:$B,2,FALSE)</f>
        <v>-216000</v>
      </c>
      <c r="I7">
        <f>G7*VLOOKUP($E7,[1]价目表!$A:$B,2,FALSE)</f>
        <v>486000</v>
      </c>
      <c r="J7" t="str">
        <f>VLOOKUP(B7,[1]业务人员!$A:$B,2,FALSE)</f>
        <v>销售经理</v>
      </c>
      <c r="K7">
        <f>CHOOSE(VLOOKUP(B7,[1]业务人员!$A:$C,3,FALSE),1500000,1200000,1000000)</f>
        <v>1200000</v>
      </c>
      <c r="L7">
        <f>SUM(TEXT(((I7+H7)-K7*{0,1,1.1,1.2,1.3}),"0;!0")*{3,1,1.5,2.5,1}%)</f>
        <v>8100</v>
      </c>
    </row>
    <row r="8" spans="1:12" x14ac:dyDescent="0.3">
      <c r="A8" s="1">
        <v>42438</v>
      </c>
      <c r="B8" t="s">
        <v>21</v>
      </c>
      <c r="C8" t="s">
        <v>17</v>
      </c>
      <c r="D8" t="s">
        <v>10</v>
      </c>
      <c r="E8" t="s">
        <v>85</v>
      </c>
      <c r="F8">
        <v>-3</v>
      </c>
      <c r="G8">
        <v>12</v>
      </c>
      <c r="H8">
        <f>F8*VLOOKUP($E8,[1]价目表!$A:$B,2,FALSE)</f>
        <v>-264000</v>
      </c>
      <c r="I8">
        <f>G8*VLOOKUP($E8,[1]价目表!$A:$B,2,FALSE)</f>
        <v>1056000</v>
      </c>
      <c r="J8" t="str">
        <f>VLOOKUP(B8,[1]业务人员!$A:$B,2,FALSE)</f>
        <v>销售经理</v>
      </c>
      <c r="K8">
        <f>CHOOSE(VLOOKUP(B8,[1]业务人员!$A:$C,3,FALSE),1500000,1200000,1000000)</f>
        <v>1200000</v>
      </c>
      <c r="L8">
        <f>SUM(TEXT(((I8+H8)-K8*{0,1,1.1,1.2,1.3}),"0;!0")*{3,1,1.5,2.5,1}%)</f>
        <v>23760</v>
      </c>
    </row>
    <row r="9" spans="1:12" x14ac:dyDescent="0.3">
      <c r="A9" s="1">
        <v>42441</v>
      </c>
      <c r="B9" t="s">
        <v>4</v>
      </c>
      <c r="C9" t="s">
        <v>17</v>
      </c>
      <c r="D9" t="s">
        <v>12</v>
      </c>
      <c r="E9" t="s">
        <v>7</v>
      </c>
      <c r="F9">
        <v>-3</v>
      </c>
      <c r="G9">
        <v>13</v>
      </c>
      <c r="H9">
        <f>F9*VLOOKUP($E9,[1]价目表!$A:$B,2,FALSE)</f>
        <v>-150000</v>
      </c>
      <c r="I9">
        <f>G9*VLOOKUP($E9,[1]价目表!$A:$B,2,FALSE)</f>
        <v>650000</v>
      </c>
      <c r="J9" t="str">
        <f>VLOOKUP(B9,[1]业务人员!$A:$B,2,FALSE)</f>
        <v>销售经理</v>
      </c>
      <c r="K9">
        <f>CHOOSE(VLOOKUP(B9,[1]业务人员!$A:$C,3,FALSE),1500000,1200000,1000000)</f>
        <v>1200000</v>
      </c>
      <c r="L9">
        <f>SUM(TEXT(((I9+H9)-K9*{0,1,1.1,1.2,1.3}),"0;!0")*{3,1,1.5,2.5,1}%)</f>
        <v>15000</v>
      </c>
    </row>
    <row r="10" spans="1:12" x14ac:dyDescent="0.3">
      <c r="A10" s="1">
        <v>42442</v>
      </c>
      <c r="B10" t="s">
        <v>13</v>
      </c>
      <c r="C10" t="s">
        <v>5</v>
      </c>
      <c r="D10" t="s">
        <v>14</v>
      </c>
      <c r="E10" t="s">
        <v>15</v>
      </c>
      <c r="F10">
        <v>-5</v>
      </c>
      <c r="G10">
        <v>10</v>
      </c>
      <c r="H10">
        <f>F10*VLOOKUP($E10,[1]价目表!$A:$B,2,FALSE)</f>
        <v>-270000</v>
      </c>
      <c r="I10">
        <f>G10*VLOOKUP($E10,[1]价目表!$A:$B,2,FALSE)</f>
        <v>540000</v>
      </c>
      <c r="J10" t="str">
        <f>VLOOKUP(B10,[1]业务人员!$A:$B,2,FALSE)</f>
        <v>销售专员</v>
      </c>
      <c r="K10">
        <f>CHOOSE(VLOOKUP(B10,[1]业务人员!$A:$C,3,FALSE),1500000,1200000,1000000)</f>
        <v>1000000</v>
      </c>
      <c r="L10">
        <f>SUM(TEXT(((I10+H10)-K10*{0,1,1.1,1.2,1.3}),"0;!0")*{3,1,1.5,2.5,1}%)</f>
        <v>8100</v>
      </c>
    </row>
    <row r="11" spans="1:12" x14ac:dyDescent="0.3">
      <c r="A11" s="1">
        <v>42444</v>
      </c>
      <c r="B11" t="s">
        <v>16</v>
      </c>
      <c r="C11" t="s">
        <v>17</v>
      </c>
      <c r="D11" t="s">
        <v>18</v>
      </c>
      <c r="E11" t="s">
        <v>19</v>
      </c>
      <c r="F11">
        <v>-1</v>
      </c>
      <c r="G11">
        <v>5</v>
      </c>
      <c r="H11">
        <f>F11*VLOOKUP($E11,[1]价目表!$A:$B,2,FALSE)</f>
        <v>-200000</v>
      </c>
      <c r="I11">
        <f>G11*VLOOKUP($E11,[1]价目表!$A:$B,2,FALSE)</f>
        <v>1000000</v>
      </c>
      <c r="J11" t="str">
        <f>VLOOKUP(B11,[1]业务人员!$A:$B,2,FALSE)</f>
        <v>销售专员</v>
      </c>
      <c r="K11">
        <f>CHOOSE(VLOOKUP(B11,[1]业务人员!$A:$C,3,FALSE),1500000,1200000,1000000)</f>
        <v>1000000</v>
      </c>
      <c r="L11">
        <f>SUM(TEXT(((I11+H11)-K11*{0,1,1.1,1.2,1.3}),"0;!0")*{3,1,1.5,2.5,1}%)</f>
        <v>24000</v>
      </c>
    </row>
    <row r="12" spans="1:12" x14ac:dyDescent="0.3">
      <c r="A12" s="1">
        <v>42448</v>
      </c>
      <c r="B12" t="s">
        <v>20</v>
      </c>
      <c r="C12" t="s">
        <v>17</v>
      </c>
      <c r="D12" t="s">
        <v>18</v>
      </c>
      <c r="E12" t="s">
        <v>15</v>
      </c>
      <c r="F12">
        <v>-5</v>
      </c>
      <c r="G12">
        <v>9</v>
      </c>
      <c r="H12">
        <f>F12*VLOOKUP($E12,[1]价目表!$A:$B,2,FALSE)</f>
        <v>-270000</v>
      </c>
      <c r="I12">
        <f>G12*VLOOKUP($E12,[1]价目表!$A:$B,2,FALSE)</f>
        <v>486000</v>
      </c>
      <c r="J12" t="str">
        <f>VLOOKUP(B12,[1]业务人员!$A:$B,2,FALSE)</f>
        <v>销售专员</v>
      </c>
      <c r="K12">
        <f>CHOOSE(VLOOKUP(B12,[1]业务人员!$A:$C,3,FALSE),1500000,1200000,1000000)</f>
        <v>1000000</v>
      </c>
      <c r="L12">
        <f>SUM(TEXT(((I12+H12)-K12*{0,1,1.1,1.2,1.3}),"0;!0")*{3,1,1.5,2.5,1}%)</f>
        <v>6480</v>
      </c>
    </row>
    <row r="13" spans="1:12" x14ac:dyDescent="0.3">
      <c r="A13" s="1">
        <v>42454</v>
      </c>
      <c r="B13" t="s">
        <v>21</v>
      </c>
      <c r="C13" t="s">
        <v>9</v>
      </c>
      <c r="D13" t="s">
        <v>95</v>
      </c>
      <c r="E13" t="s">
        <v>11</v>
      </c>
      <c r="F13">
        <v>-3</v>
      </c>
      <c r="G13">
        <v>12</v>
      </c>
      <c r="H13">
        <f>F13*VLOOKUP($E13,[1]价目表!$A:$B,2,FALSE)</f>
        <v>-264000</v>
      </c>
      <c r="I13">
        <f>G13*VLOOKUP($E13,[1]价目表!$A:$B,2,FALSE)</f>
        <v>1056000</v>
      </c>
      <c r="J13" t="str">
        <f>VLOOKUP(B13,[1]业务人员!$A:$B,2,FALSE)</f>
        <v>销售经理</v>
      </c>
      <c r="K13">
        <f>CHOOSE(VLOOKUP(B13,[1]业务人员!$A:$C,3,FALSE),1500000,1200000,1000000)</f>
        <v>1200000</v>
      </c>
      <c r="L13">
        <f>SUM(TEXT(((I13+H13)-K13*{0,1,1.1,1.2,1.3}),"0;!0")*{3,1,1.5,2.5,1}%)</f>
        <v>23760</v>
      </c>
    </row>
    <row r="14" spans="1:12" x14ac:dyDescent="0.3">
      <c r="A14" s="1">
        <v>42461</v>
      </c>
      <c r="B14" t="s">
        <v>23</v>
      </c>
      <c r="C14" t="s">
        <v>5</v>
      </c>
      <c r="D14" t="s">
        <v>24</v>
      </c>
      <c r="E14" t="s">
        <v>15</v>
      </c>
      <c r="F14">
        <v>-3</v>
      </c>
      <c r="G14">
        <v>10</v>
      </c>
      <c r="H14">
        <f>F14*VLOOKUP($E14,[1]价目表!$A:$B,2,FALSE)</f>
        <v>-162000</v>
      </c>
      <c r="I14">
        <f>G14*VLOOKUP($E14,[1]价目表!$A:$B,2,FALSE)</f>
        <v>540000</v>
      </c>
      <c r="J14" t="str">
        <f>VLOOKUP(B14,[1]业务人员!$A:$B,2,FALSE)</f>
        <v>销售经理</v>
      </c>
      <c r="K14">
        <f>CHOOSE(VLOOKUP(B14,[1]业务人员!$A:$C,3,FALSE),1500000,1200000,1000000)</f>
        <v>1200000</v>
      </c>
      <c r="L14">
        <f>SUM(TEXT(((I14+H14)-K14*{0,1,1.1,1.2,1.3}),"0;!0")*{3,1,1.5,2.5,1}%)</f>
        <v>11340</v>
      </c>
    </row>
    <row r="15" spans="1:12" x14ac:dyDescent="0.3">
      <c r="A15" s="1">
        <v>42463</v>
      </c>
      <c r="B15" t="s">
        <v>25</v>
      </c>
      <c r="C15" t="s">
        <v>9</v>
      </c>
      <c r="D15" t="s">
        <v>26</v>
      </c>
      <c r="E15" t="s">
        <v>27</v>
      </c>
      <c r="F15">
        <v>-2</v>
      </c>
      <c r="G15">
        <v>1</v>
      </c>
      <c r="H15">
        <f>F15*VLOOKUP($E15,[1]价目表!$A:$B,2,FALSE)</f>
        <v>-230000</v>
      </c>
      <c r="I15">
        <f>G15*VLOOKUP($E15,[1]价目表!$A:$B,2,FALSE)</f>
        <v>115000</v>
      </c>
      <c r="J15" t="str">
        <f>VLOOKUP(B15,[1]业务人员!$A:$B,2,FALSE)</f>
        <v>销售专员</v>
      </c>
      <c r="K15">
        <f>CHOOSE(VLOOKUP(B15,[1]业务人员!$A:$C,3,FALSE),1500000,1200000,1000000)</f>
        <v>1000000</v>
      </c>
      <c r="L15">
        <f>SUM(TEXT(((I15+H15)-K15*{0,1,1.1,1.2,1.3}),"0;!0")*{3,1,1.5,2.5,1}%)</f>
        <v>0</v>
      </c>
    </row>
    <row r="16" spans="1:12" x14ac:dyDescent="0.3">
      <c r="A16" s="1">
        <v>42470</v>
      </c>
      <c r="B16" t="s">
        <v>23</v>
      </c>
      <c r="C16" t="s">
        <v>5</v>
      </c>
      <c r="D16" t="s">
        <v>28</v>
      </c>
      <c r="E16" t="s">
        <v>15</v>
      </c>
      <c r="F16">
        <v>-3</v>
      </c>
      <c r="G16">
        <v>10</v>
      </c>
      <c r="H16">
        <f>F16*VLOOKUP($E16,[1]价目表!$A:$B,2,FALSE)</f>
        <v>-162000</v>
      </c>
      <c r="I16">
        <f>G16*VLOOKUP($E16,[1]价目表!$A:$B,2,FALSE)</f>
        <v>540000</v>
      </c>
      <c r="J16" t="str">
        <f>VLOOKUP(B16,[1]业务人员!$A:$B,2,FALSE)</f>
        <v>销售经理</v>
      </c>
      <c r="K16">
        <f>CHOOSE(VLOOKUP(B16,[1]业务人员!$A:$C,3,FALSE),1500000,1200000,1000000)</f>
        <v>1200000</v>
      </c>
      <c r="L16">
        <f>SUM(TEXT(((I16+H16)-K16*{0,1,1.1,1.2,1.3}),"0;!0")*{3,1,1.5,2.5,1}%)</f>
        <v>11340</v>
      </c>
    </row>
    <row r="17" spans="1:12" x14ac:dyDescent="0.3">
      <c r="A17" s="1">
        <v>42474</v>
      </c>
      <c r="B17" t="s">
        <v>4</v>
      </c>
      <c r="C17" t="s">
        <v>5</v>
      </c>
      <c r="D17" t="s">
        <v>12</v>
      </c>
      <c r="E17" t="s">
        <v>7</v>
      </c>
      <c r="F17">
        <v>-2</v>
      </c>
      <c r="G17">
        <v>14</v>
      </c>
      <c r="H17">
        <f>F17*VLOOKUP($E17,[1]价目表!$A:$B,2,FALSE)</f>
        <v>-100000</v>
      </c>
      <c r="I17">
        <f>G17*VLOOKUP($E17,[1]价目表!$A:$B,2,FALSE)</f>
        <v>700000</v>
      </c>
      <c r="J17" t="str">
        <f>VLOOKUP(B17,[1]业务人员!$A:$B,2,FALSE)</f>
        <v>销售经理</v>
      </c>
      <c r="K17">
        <f>CHOOSE(VLOOKUP(B17,[1]业务人员!$A:$C,3,FALSE),1500000,1200000,1000000)</f>
        <v>1200000</v>
      </c>
      <c r="L17">
        <f>SUM(TEXT(((I17+H17)-K17*{0,1,1.1,1.2,1.3}),"0;!0")*{3,1,1.5,2.5,1}%)</f>
        <v>18000</v>
      </c>
    </row>
    <row r="18" spans="1:12" x14ac:dyDescent="0.3">
      <c r="A18" s="1">
        <v>42475</v>
      </c>
      <c r="B18" t="s">
        <v>29</v>
      </c>
      <c r="C18" t="s">
        <v>9</v>
      </c>
      <c r="D18" t="s">
        <v>26</v>
      </c>
      <c r="E18" t="s">
        <v>27</v>
      </c>
      <c r="F18">
        <v>-2</v>
      </c>
      <c r="G18">
        <v>1</v>
      </c>
      <c r="H18">
        <f>F18*VLOOKUP($E18,[1]价目表!$A:$B,2,FALSE)</f>
        <v>-230000</v>
      </c>
      <c r="I18">
        <f>G18*VLOOKUP($E18,[1]价目表!$A:$B,2,FALSE)</f>
        <v>115000</v>
      </c>
      <c r="J18" t="str">
        <f>VLOOKUP(B18,[1]业务人员!$A:$B,2,FALSE)</f>
        <v>销售专员</v>
      </c>
      <c r="K18">
        <f>CHOOSE(VLOOKUP(B18,[1]业务人员!$A:$C,3,FALSE),1500000,1200000,1000000)</f>
        <v>1000000</v>
      </c>
      <c r="L18">
        <f>SUM(TEXT(((I18+H18)-K18*{0,1,1.1,1.2,1.3}),"0;!0")*{3,1,1.5,2.5,1}%)</f>
        <v>0</v>
      </c>
    </row>
    <row r="19" spans="1:12" x14ac:dyDescent="0.3">
      <c r="A19" s="1">
        <v>42480</v>
      </c>
      <c r="B19" t="s">
        <v>4</v>
      </c>
      <c r="C19" t="s">
        <v>5</v>
      </c>
      <c r="D19" t="s">
        <v>22</v>
      </c>
      <c r="E19" t="s">
        <v>7</v>
      </c>
      <c r="F19">
        <v>-3</v>
      </c>
      <c r="G19">
        <v>13</v>
      </c>
      <c r="H19">
        <f>F19*VLOOKUP($E19,[1]价目表!$A:$B,2,FALSE)</f>
        <v>-150000</v>
      </c>
      <c r="I19">
        <f>G19*VLOOKUP($E19,[1]价目表!$A:$B,2,FALSE)</f>
        <v>650000</v>
      </c>
      <c r="J19" t="str">
        <f>VLOOKUP(B19,[1]业务人员!$A:$B,2,FALSE)</f>
        <v>销售经理</v>
      </c>
      <c r="K19">
        <f>CHOOSE(VLOOKUP(B19,[1]业务人员!$A:$C,3,FALSE),1500000,1200000,1000000)</f>
        <v>1200000</v>
      </c>
      <c r="L19">
        <f>SUM(TEXT(((I19+H19)-K19*{0,1,1.1,1.2,1.3}),"0;!0")*{3,1,1.5,2.5,1}%)</f>
        <v>15000</v>
      </c>
    </row>
    <row r="20" spans="1:12" x14ac:dyDescent="0.3">
      <c r="A20" s="1">
        <v>42487</v>
      </c>
      <c r="B20" t="s">
        <v>30</v>
      </c>
      <c r="C20" t="s">
        <v>5</v>
      </c>
      <c r="D20" t="s">
        <v>14</v>
      </c>
      <c r="E20" t="s">
        <v>31</v>
      </c>
      <c r="F20">
        <v>-4</v>
      </c>
      <c r="G20">
        <v>8</v>
      </c>
      <c r="H20">
        <f>F20*VLOOKUP($E20,[1]价目表!$A:$B,2,FALSE)</f>
        <v>-128000</v>
      </c>
      <c r="I20">
        <f>G20*VLOOKUP($E20,[1]价目表!$A:$B,2,FALSE)</f>
        <v>256000</v>
      </c>
      <c r="J20" t="str">
        <f>VLOOKUP(B20,[1]业务人员!$A:$B,2,FALSE)</f>
        <v>高级销售经理</v>
      </c>
      <c r="K20">
        <f>CHOOSE(VLOOKUP(B20,[1]业务人员!$A:$C,3,FALSE),1500000,1200000,1000000)</f>
        <v>1500000</v>
      </c>
      <c r="L20">
        <f>SUM(TEXT(((I20+H20)-K20*{0,1,1.1,1.2,1.3}),"0;!0")*{3,1,1.5,2.5,1}%)</f>
        <v>3840</v>
      </c>
    </row>
    <row r="21" spans="1:12" x14ac:dyDescent="0.3">
      <c r="A21" s="1">
        <v>42493</v>
      </c>
      <c r="B21" t="s">
        <v>32</v>
      </c>
      <c r="C21" t="s">
        <v>9</v>
      </c>
      <c r="D21" t="s">
        <v>26</v>
      </c>
      <c r="E21" t="s">
        <v>33</v>
      </c>
      <c r="F21">
        <v>-3</v>
      </c>
      <c r="G21">
        <v>19</v>
      </c>
      <c r="H21">
        <f>F21*VLOOKUP($E21,[1]价目表!$A:$B,2,FALSE)</f>
        <v>-330000</v>
      </c>
      <c r="I21">
        <f>G21*VLOOKUP($E21,[1]价目表!$A:$B,2,FALSE)</f>
        <v>2090000</v>
      </c>
      <c r="J21" t="str">
        <f>VLOOKUP(B21,[1]业务人员!$A:$B,2,FALSE)</f>
        <v>销售专员</v>
      </c>
      <c r="K21">
        <f>CHOOSE(VLOOKUP(B21,[1]业务人员!$A:$C,3,FALSE),1500000,1200000,1000000)</f>
        <v>1000000</v>
      </c>
      <c r="L21">
        <f>SUM(TEXT(((I21+H21)-K21*{0,1,1.1,1.2,1.3}),"0;!0")*{3,1,1.5,2.5,1}%)</f>
        <v>88900</v>
      </c>
    </row>
    <row r="22" spans="1:12" x14ac:dyDescent="0.3">
      <c r="A22" s="1">
        <v>42496</v>
      </c>
      <c r="B22" t="s">
        <v>34</v>
      </c>
      <c r="C22" t="s">
        <v>17</v>
      </c>
      <c r="D22" t="s">
        <v>10</v>
      </c>
      <c r="E22" t="s">
        <v>31</v>
      </c>
      <c r="F22">
        <v>-1</v>
      </c>
      <c r="G22">
        <v>7</v>
      </c>
      <c r="H22">
        <f>F22*VLOOKUP($E22,[1]价目表!$A:$B,2,FALSE)</f>
        <v>-32000</v>
      </c>
      <c r="I22">
        <f>G22*VLOOKUP($E22,[1]价目表!$A:$B,2,FALSE)</f>
        <v>224000</v>
      </c>
      <c r="J22" t="str">
        <f>VLOOKUP(B22,[1]业务人员!$A:$B,2,FALSE)</f>
        <v>高级销售经理</v>
      </c>
      <c r="K22">
        <f>CHOOSE(VLOOKUP(B22,[1]业务人员!$A:$C,3,FALSE),1500000,1200000,1000000)</f>
        <v>1500000</v>
      </c>
      <c r="L22">
        <f>SUM(TEXT(((I22+H22)-K22*{0,1,1.1,1.2,1.3}),"0;!0")*{3,1,1.5,2.5,1}%)</f>
        <v>5760</v>
      </c>
    </row>
    <row r="23" spans="1:12" x14ac:dyDescent="0.3">
      <c r="A23" s="1">
        <v>42500</v>
      </c>
      <c r="B23" t="s">
        <v>13</v>
      </c>
      <c r="C23" t="s">
        <v>5</v>
      </c>
      <c r="D23" t="s">
        <v>35</v>
      </c>
      <c r="E23" t="s">
        <v>19</v>
      </c>
      <c r="F23">
        <v>-5</v>
      </c>
      <c r="G23">
        <v>5</v>
      </c>
      <c r="H23">
        <f>F23*VLOOKUP($E23,[1]价目表!$A:$B,2,FALSE)</f>
        <v>-1000000</v>
      </c>
      <c r="I23">
        <f>G23*VLOOKUP($E23,[1]价目表!$A:$B,2,FALSE)</f>
        <v>1000000</v>
      </c>
      <c r="J23" t="str">
        <f>VLOOKUP(B23,[1]业务人员!$A:$B,2,FALSE)</f>
        <v>销售专员</v>
      </c>
      <c r="K23">
        <f>CHOOSE(VLOOKUP(B23,[1]业务人员!$A:$C,3,FALSE),1500000,1200000,1000000)</f>
        <v>1000000</v>
      </c>
      <c r="L23">
        <f>SUM(TEXT(((I23+H23)-K23*{0,1,1.1,1.2,1.3}),"0;!0")*{3,1,1.5,2.5,1}%)</f>
        <v>0</v>
      </c>
    </row>
    <row r="24" spans="1:12" x14ac:dyDescent="0.3">
      <c r="A24" s="1">
        <v>42502</v>
      </c>
      <c r="B24" t="s">
        <v>34</v>
      </c>
      <c r="C24" t="s">
        <v>5</v>
      </c>
      <c r="D24" t="s">
        <v>35</v>
      </c>
      <c r="E24" t="s">
        <v>31</v>
      </c>
      <c r="F24">
        <v>-4</v>
      </c>
      <c r="G24">
        <v>6</v>
      </c>
      <c r="H24">
        <f>F24*VLOOKUP($E24,[1]价目表!$A:$B,2,FALSE)</f>
        <v>-128000</v>
      </c>
      <c r="I24">
        <f>G24*VLOOKUP($E24,[1]价目表!$A:$B,2,FALSE)</f>
        <v>192000</v>
      </c>
      <c r="J24" t="str">
        <f>VLOOKUP(B24,[1]业务人员!$A:$B,2,FALSE)</f>
        <v>高级销售经理</v>
      </c>
      <c r="K24">
        <f>CHOOSE(VLOOKUP(B24,[1]业务人员!$A:$C,3,FALSE),1500000,1200000,1000000)</f>
        <v>1500000</v>
      </c>
      <c r="L24">
        <f>SUM(TEXT(((I24+H24)-K24*{0,1,1.1,1.2,1.3}),"0;!0")*{3,1,1.5,2.5,1}%)</f>
        <v>1920</v>
      </c>
    </row>
    <row r="25" spans="1:12" x14ac:dyDescent="0.3">
      <c r="A25" s="1">
        <v>42507</v>
      </c>
      <c r="B25" t="s">
        <v>32</v>
      </c>
      <c r="C25" t="s">
        <v>17</v>
      </c>
      <c r="D25" t="s">
        <v>6</v>
      </c>
      <c r="E25" t="s">
        <v>36</v>
      </c>
      <c r="F25">
        <v>-1</v>
      </c>
      <c r="G25">
        <v>3</v>
      </c>
      <c r="H25">
        <f>F25*VLOOKUP($E25,[1]价目表!$A:$B,2,FALSE)</f>
        <v>-170000</v>
      </c>
      <c r="I25">
        <f>G25*VLOOKUP($E25,[1]价目表!$A:$B,2,FALSE)</f>
        <v>510000</v>
      </c>
      <c r="J25" t="str">
        <f>VLOOKUP(B25,[1]业务人员!$A:$B,2,FALSE)</f>
        <v>销售专员</v>
      </c>
      <c r="K25">
        <f>CHOOSE(VLOOKUP(B25,[1]业务人员!$A:$C,3,FALSE),1500000,1200000,1000000)</f>
        <v>1000000</v>
      </c>
      <c r="L25">
        <f>SUM(TEXT(((I25+H25)-K25*{0,1,1.1,1.2,1.3}),"0;!0")*{3,1,1.5,2.5,1}%)</f>
        <v>10200</v>
      </c>
    </row>
    <row r="26" spans="1:12" x14ac:dyDescent="0.3">
      <c r="A26" s="1">
        <v>42508</v>
      </c>
      <c r="B26" t="s">
        <v>8</v>
      </c>
      <c r="C26" t="s">
        <v>9</v>
      </c>
      <c r="D26" t="s">
        <v>22</v>
      </c>
      <c r="E26" t="s">
        <v>11</v>
      </c>
      <c r="F26">
        <v>-3</v>
      </c>
      <c r="G26">
        <v>12</v>
      </c>
      <c r="H26">
        <f>F26*VLOOKUP($E26,[1]价目表!$A:$B,2,FALSE)</f>
        <v>-264000</v>
      </c>
      <c r="I26">
        <f>G26*VLOOKUP($E26,[1]价目表!$A:$B,2,FALSE)</f>
        <v>1056000</v>
      </c>
      <c r="J26" t="str">
        <f>VLOOKUP(B26,[1]业务人员!$A:$B,2,FALSE)</f>
        <v>销售经理</v>
      </c>
      <c r="K26">
        <f>CHOOSE(VLOOKUP(B26,[1]业务人员!$A:$C,3,FALSE),1500000,1200000,1000000)</f>
        <v>1200000</v>
      </c>
      <c r="L26">
        <f>SUM(TEXT(((I26+H26)-K26*{0,1,1.1,1.2,1.3}),"0;!0")*{3,1,1.5,2.5,1}%)</f>
        <v>23760</v>
      </c>
    </row>
    <row r="27" spans="1:12" x14ac:dyDescent="0.3">
      <c r="A27" s="1">
        <v>42509</v>
      </c>
      <c r="B27" t="s">
        <v>37</v>
      </c>
      <c r="C27" t="s">
        <v>9</v>
      </c>
      <c r="D27" t="s">
        <v>38</v>
      </c>
      <c r="E27" t="s">
        <v>36</v>
      </c>
      <c r="F27">
        <v>-2</v>
      </c>
      <c r="G27">
        <v>2</v>
      </c>
      <c r="H27">
        <f>F27*VLOOKUP($E27,[1]价目表!$A:$B,2,FALSE)</f>
        <v>-340000</v>
      </c>
      <c r="I27">
        <f>G27*VLOOKUP($E27,[1]价目表!$A:$B,2,FALSE)</f>
        <v>340000</v>
      </c>
      <c r="J27" t="str">
        <f>VLOOKUP(B27,[1]业务人员!$A:$B,2,FALSE)</f>
        <v>销售专员</v>
      </c>
      <c r="K27">
        <f>CHOOSE(VLOOKUP(B27,[1]业务人员!$A:$C,3,FALSE),1500000,1200000,1000000)</f>
        <v>1000000</v>
      </c>
      <c r="L27">
        <f>SUM(TEXT(((I27+H27)-K27*{0,1,1.1,1.2,1.3}),"0;!0")*{3,1,1.5,2.5,1}%)</f>
        <v>0</v>
      </c>
    </row>
    <row r="28" spans="1:12" x14ac:dyDescent="0.3">
      <c r="A28" s="1">
        <v>42521</v>
      </c>
      <c r="B28" t="s">
        <v>13</v>
      </c>
      <c r="C28" t="s">
        <v>5</v>
      </c>
      <c r="D28" t="s">
        <v>28</v>
      </c>
      <c r="E28" t="s">
        <v>19</v>
      </c>
      <c r="F28">
        <v>-5</v>
      </c>
      <c r="G28">
        <v>5</v>
      </c>
      <c r="H28">
        <f>F28*VLOOKUP($E28,[1]价目表!$A:$B,2,FALSE)</f>
        <v>-1000000</v>
      </c>
      <c r="I28">
        <f>G28*VLOOKUP($E28,[1]价目表!$A:$B,2,FALSE)</f>
        <v>1000000</v>
      </c>
      <c r="J28" t="str">
        <f>VLOOKUP(B28,[1]业务人员!$A:$B,2,FALSE)</f>
        <v>销售专员</v>
      </c>
      <c r="K28">
        <f>CHOOSE(VLOOKUP(B28,[1]业务人员!$A:$C,3,FALSE),1500000,1200000,1000000)</f>
        <v>1000000</v>
      </c>
      <c r="L28">
        <f>SUM(TEXT(((I28+H28)-K28*{0,1,1.1,1.2,1.3}),"0;!0")*{3,1,1.5,2.5,1}%)</f>
        <v>0</v>
      </c>
    </row>
    <row r="29" spans="1:12" x14ac:dyDescent="0.3">
      <c r="A29" s="1">
        <v>42522</v>
      </c>
      <c r="B29" t="s">
        <v>39</v>
      </c>
      <c r="C29" t="s">
        <v>17</v>
      </c>
      <c r="D29" t="s">
        <v>22</v>
      </c>
      <c r="E29" t="s">
        <v>36</v>
      </c>
      <c r="F29">
        <v>-5</v>
      </c>
      <c r="G29">
        <v>3</v>
      </c>
      <c r="H29">
        <f>F29*VLOOKUP($E29,[1]价目表!$A:$B,2,FALSE)</f>
        <v>-850000</v>
      </c>
      <c r="I29">
        <f>G29*VLOOKUP($E29,[1]价目表!$A:$B,2,FALSE)</f>
        <v>510000</v>
      </c>
      <c r="J29" t="str">
        <f>VLOOKUP(B29,[1]业务人员!$A:$B,2,FALSE)</f>
        <v>销售专员</v>
      </c>
      <c r="K29">
        <f>CHOOSE(VLOOKUP(B29,[1]业务人员!$A:$C,3,FALSE),1500000,1200000,1000000)</f>
        <v>1000000</v>
      </c>
      <c r="L29">
        <f>SUM(TEXT(((I29+H29)-K29*{0,1,1.1,1.2,1.3}),"0;!0")*{3,1,1.5,2.5,1}%)</f>
        <v>0</v>
      </c>
    </row>
    <row r="30" spans="1:12" x14ac:dyDescent="0.3">
      <c r="A30" s="1">
        <v>42527</v>
      </c>
      <c r="B30" t="s">
        <v>39</v>
      </c>
      <c r="C30" t="s">
        <v>17</v>
      </c>
      <c r="D30" t="s">
        <v>26</v>
      </c>
      <c r="E30" t="s">
        <v>36</v>
      </c>
      <c r="F30">
        <v>-1</v>
      </c>
      <c r="G30">
        <v>3</v>
      </c>
      <c r="H30">
        <f>F30*VLOOKUP($E30,[1]价目表!$A:$B,2,FALSE)</f>
        <v>-170000</v>
      </c>
      <c r="I30">
        <f>G30*VLOOKUP($E30,[1]价目表!$A:$B,2,FALSE)</f>
        <v>510000</v>
      </c>
      <c r="J30" t="str">
        <f>VLOOKUP(B30,[1]业务人员!$A:$B,2,FALSE)</f>
        <v>销售专员</v>
      </c>
      <c r="K30">
        <f>CHOOSE(VLOOKUP(B30,[1]业务人员!$A:$C,3,FALSE),1500000,1200000,1000000)</f>
        <v>1000000</v>
      </c>
      <c r="L30">
        <f>SUM(TEXT(((I30+H30)-K30*{0,1,1.1,1.2,1.3}),"0;!0")*{3,1,1.5,2.5,1}%)</f>
        <v>10200</v>
      </c>
    </row>
    <row r="31" spans="1:12" x14ac:dyDescent="0.3">
      <c r="A31" s="1">
        <v>42534</v>
      </c>
      <c r="B31" t="s">
        <v>40</v>
      </c>
      <c r="C31" t="s">
        <v>5</v>
      </c>
      <c r="D31" t="s">
        <v>41</v>
      </c>
      <c r="E31" t="s">
        <v>7</v>
      </c>
      <c r="F31">
        <v>-4</v>
      </c>
      <c r="G31">
        <v>14</v>
      </c>
      <c r="H31">
        <f>F31*VLOOKUP($E31,[1]价目表!$A:$B,2,FALSE)</f>
        <v>-200000</v>
      </c>
      <c r="I31">
        <f>G31*VLOOKUP($E31,[1]价目表!$A:$B,2,FALSE)</f>
        <v>700000</v>
      </c>
      <c r="J31" t="str">
        <f>VLOOKUP(B31,[1]业务人员!$A:$B,2,FALSE)</f>
        <v>高级销售经理</v>
      </c>
      <c r="K31">
        <f>CHOOSE(VLOOKUP(B31,[1]业务人员!$A:$C,3,FALSE),1500000,1200000,1000000)</f>
        <v>1500000</v>
      </c>
      <c r="L31">
        <f>SUM(TEXT(((I31+H31)-K31*{0,1,1.1,1.2,1.3}),"0;!0")*{3,1,1.5,2.5,1}%)</f>
        <v>15000</v>
      </c>
    </row>
    <row r="32" spans="1:12" x14ac:dyDescent="0.3">
      <c r="A32" s="1">
        <v>42539</v>
      </c>
      <c r="B32" t="s">
        <v>39</v>
      </c>
      <c r="C32" t="s">
        <v>17</v>
      </c>
      <c r="D32" t="s">
        <v>24</v>
      </c>
      <c r="E32" t="s">
        <v>36</v>
      </c>
      <c r="F32">
        <v>-5</v>
      </c>
      <c r="G32">
        <v>3</v>
      </c>
      <c r="H32">
        <f>F32*VLOOKUP($E32,[1]价目表!$A:$B,2,FALSE)</f>
        <v>-850000</v>
      </c>
      <c r="I32">
        <f>G32*VLOOKUP($E32,[1]价目表!$A:$B,2,FALSE)</f>
        <v>510000</v>
      </c>
      <c r="J32" t="str">
        <f>VLOOKUP(B32,[1]业务人员!$A:$B,2,FALSE)</f>
        <v>销售专员</v>
      </c>
      <c r="K32">
        <f>CHOOSE(VLOOKUP(B32,[1]业务人员!$A:$C,3,FALSE),1500000,1200000,1000000)</f>
        <v>1000000</v>
      </c>
      <c r="L32">
        <f>SUM(TEXT(((I32+H32)-K32*{0,1,1.1,1.2,1.3}),"0;!0")*{3,1,1.5,2.5,1}%)</f>
        <v>0</v>
      </c>
    </row>
    <row r="33" spans="1:12" x14ac:dyDescent="0.3">
      <c r="A33" s="1">
        <v>42546</v>
      </c>
      <c r="B33" t="s">
        <v>30</v>
      </c>
      <c r="C33" t="s">
        <v>17</v>
      </c>
      <c r="D33" t="s">
        <v>22</v>
      </c>
      <c r="E33" t="s">
        <v>31</v>
      </c>
      <c r="F33">
        <v>-5</v>
      </c>
      <c r="G33">
        <v>7</v>
      </c>
      <c r="H33">
        <f>F33*VLOOKUP($E33,[1]价目表!$A:$B,2,FALSE)</f>
        <v>-160000</v>
      </c>
      <c r="I33">
        <f>G33*VLOOKUP($E33,[1]价目表!$A:$B,2,FALSE)</f>
        <v>224000</v>
      </c>
      <c r="J33" t="str">
        <f>VLOOKUP(B33,[1]业务人员!$A:$B,2,FALSE)</f>
        <v>高级销售经理</v>
      </c>
      <c r="K33">
        <f>CHOOSE(VLOOKUP(B33,[1]业务人员!$A:$C,3,FALSE),1500000,1200000,1000000)</f>
        <v>1500000</v>
      </c>
      <c r="L33">
        <f>SUM(TEXT(((I33+H33)-K33*{0,1,1.1,1.2,1.3}),"0;!0")*{3,1,1.5,2.5,1}%)</f>
        <v>1920</v>
      </c>
    </row>
    <row r="34" spans="1:12" x14ac:dyDescent="0.3">
      <c r="A34" s="1">
        <v>42547</v>
      </c>
      <c r="B34" t="s">
        <v>40</v>
      </c>
      <c r="C34" t="s">
        <v>5</v>
      </c>
      <c r="D34" t="s">
        <v>24</v>
      </c>
      <c r="E34" t="s">
        <v>15</v>
      </c>
      <c r="F34">
        <v>-4</v>
      </c>
      <c r="G34">
        <v>9</v>
      </c>
      <c r="H34">
        <f>F34*VLOOKUP($E34,[1]价目表!$A:$B,2,FALSE)</f>
        <v>-216000</v>
      </c>
      <c r="I34">
        <f>G34*VLOOKUP($E34,[1]价目表!$A:$B,2,FALSE)</f>
        <v>486000</v>
      </c>
      <c r="J34" t="str">
        <f>VLOOKUP(B34,[1]业务人员!$A:$B,2,FALSE)</f>
        <v>高级销售经理</v>
      </c>
      <c r="K34">
        <f>CHOOSE(VLOOKUP(B34,[1]业务人员!$A:$C,3,FALSE),1500000,1200000,1000000)</f>
        <v>1500000</v>
      </c>
      <c r="L34">
        <f>SUM(TEXT(((I34+H34)-K34*{0,1,1.1,1.2,1.3}),"0;!0")*{3,1,1.5,2.5,1}%)</f>
        <v>8100</v>
      </c>
    </row>
    <row r="35" spans="1:12" x14ac:dyDescent="0.3">
      <c r="A35" s="1">
        <v>42548</v>
      </c>
      <c r="B35" t="s">
        <v>34</v>
      </c>
      <c r="C35" t="s">
        <v>17</v>
      </c>
      <c r="D35" t="s">
        <v>10</v>
      </c>
      <c r="E35" t="s">
        <v>19</v>
      </c>
      <c r="F35">
        <v>-1</v>
      </c>
      <c r="G35">
        <v>6</v>
      </c>
      <c r="H35">
        <f>F35*VLOOKUP($E35,[1]价目表!$A:$B,2,FALSE)</f>
        <v>-200000</v>
      </c>
      <c r="I35">
        <f>G35*VLOOKUP($E35,[1]价目表!$A:$B,2,FALSE)</f>
        <v>1200000</v>
      </c>
      <c r="J35" t="str">
        <f>VLOOKUP(B35,[1]业务人员!$A:$B,2,FALSE)</f>
        <v>高级销售经理</v>
      </c>
      <c r="K35">
        <f>CHOOSE(VLOOKUP(B35,[1]业务人员!$A:$C,3,FALSE),1500000,1200000,1000000)</f>
        <v>1500000</v>
      </c>
      <c r="L35">
        <f>SUM(TEXT(((I35+H35)-K35*{0,1,1.1,1.2,1.3}),"0;!0")*{3,1,1.5,2.5,1}%)</f>
        <v>30000</v>
      </c>
    </row>
    <row r="36" spans="1:12" x14ac:dyDescent="0.3">
      <c r="A36" s="1">
        <v>42565</v>
      </c>
      <c r="B36" t="s">
        <v>25</v>
      </c>
      <c r="C36" t="s">
        <v>9</v>
      </c>
      <c r="D36" t="s">
        <v>42</v>
      </c>
      <c r="E36" t="s">
        <v>27</v>
      </c>
      <c r="F36">
        <v>-1</v>
      </c>
      <c r="G36">
        <v>1</v>
      </c>
      <c r="H36">
        <f>F36*VLOOKUP($E36,[1]价目表!$A:$B,2,FALSE)</f>
        <v>-115000</v>
      </c>
      <c r="I36">
        <f>G36*VLOOKUP($E36,[1]价目表!$A:$B,2,FALSE)</f>
        <v>115000</v>
      </c>
      <c r="J36" t="str">
        <f>VLOOKUP(B36,[1]业务人员!$A:$B,2,FALSE)</f>
        <v>销售专员</v>
      </c>
      <c r="K36">
        <f>CHOOSE(VLOOKUP(B36,[1]业务人员!$A:$C,3,FALSE),1500000,1200000,1000000)</f>
        <v>1000000</v>
      </c>
      <c r="L36">
        <f>SUM(TEXT(((I36+H36)-K36*{0,1,1.1,1.2,1.3}),"0;!0")*{3,1,1.5,2.5,1}%)</f>
        <v>0</v>
      </c>
    </row>
    <row r="37" spans="1:12" x14ac:dyDescent="0.3">
      <c r="A37" s="1">
        <v>42578</v>
      </c>
      <c r="B37" t="s">
        <v>34</v>
      </c>
      <c r="C37" t="s">
        <v>5</v>
      </c>
      <c r="D37" t="s">
        <v>43</v>
      </c>
      <c r="E37" t="s">
        <v>11</v>
      </c>
      <c r="F37">
        <v>-4</v>
      </c>
      <c r="G37">
        <v>12</v>
      </c>
      <c r="H37">
        <f>F37*VLOOKUP($E37,[1]价目表!$A:$B,2,FALSE)</f>
        <v>-352000</v>
      </c>
      <c r="I37">
        <f>G37*VLOOKUP($E37,[1]价目表!$A:$B,2,FALSE)</f>
        <v>1056000</v>
      </c>
      <c r="J37" t="str">
        <f>VLOOKUP(B37,[1]业务人员!$A:$B,2,FALSE)</f>
        <v>高级销售经理</v>
      </c>
      <c r="K37">
        <f>CHOOSE(VLOOKUP(B37,[1]业务人员!$A:$C,3,FALSE),1500000,1200000,1000000)</f>
        <v>1500000</v>
      </c>
      <c r="L37">
        <f>SUM(TEXT(((I37+H37)-K37*{0,1,1.1,1.2,1.3}),"0;!0")*{3,1,1.5,2.5,1}%)</f>
        <v>21120</v>
      </c>
    </row>
    <row r="38" spans="1:12" x14ac:dyDescent="0.3">
      <c r="A38" s="1">
        <v>42580</v>
      </c>
      <c r="B38" t="s">
        <v>16</v>
      </c>
      <c r="C38" t="s">
        <v>9</v>
      </c>
      <c r="D38" t="s">
        <v>35</v>
      </c>
      <c r="E38" t="s">
        <v>27</v>
      </c>
      <c r="F38">
        <v>-2</v>
      </c>
      <c r="G38">
        <v>20</v>
      </c>
      <c r="H38">
        <f>F38*VLOOKUP($E38,[1]价目表!$A:$B,2,FALSE)</f>
        <v>-230000</v>
      </c>
      <c r="I38">
        <f>G38*VLOOKUP($E38,[1]价目表!$A:$B,2,FALSE)</f>
        <v>2300000</v>
      </c>
      <c r="J38" t="str">
        <f>VLOOKUP(B38,[1]业务人员!$A:$B,2,FALSE)</f>
        <v>销售专员</v>
      </c>
      <c r="K38">
        <f>CHOOSE(VLOOKUP(B38,[1]业务人员!$A:$C,3,FALSE),1500000,1200000,1000000)</f>
        <v>1000000</v>
      </c>
      <c r="L38">
        <f>SUM(TEXT(((I38+H38)-K38*{0,1,1.1,1.2,1.3}),"0;!0")*{3,1,1.5,2.5,1}%)</f>
        <v>116800</v>
      </c>
    </row>
    <row r="39" spans="1:12" x14ac:dyDescent="0.3">
      <c r="A39" s="1">
        <v>42598</v>
      </c>
      <c r="B39" t="s">
        <v>32</v>
      </c>
      <c r="C39" t="s">
        <v>9</v>
      </c>
      <c r="D39" t="s">
        <v>18</v>
      </c>
      <c r="E39" t="s">
        <v>33</v>
      </c>
      <c r="F39">
        <v>-1</v>
      </c>
      <c r="G39">
        <v>18</v>
      </c>
      <c r="H39">
        <f>F39*VLOOKUP($E39,[1]价目表!$A:$B,2,FALSE)</f>
        <v>-110000</v>
      </c>
      <c r="I39">
        <f>G39*VLOOKUP($E39,[1]价目表!$A:$B,2,FALSE)</f>
        <v>1980000</v>
      </c>
      <c r="J39" t="str">
        <f>VLOOKUP(B39,[1]业务人员!$A:$B,2,FALSE)</f>
        <v>销售专员</v>
      </c>
      <c r="K39">
        <f>CHOOSE(VLOOKUP(B39,[1]业务人员!$A:$C,3,FALSE),1500000,1200000,1000000)</f>
        <v>1000000</v>
      </c>
      <c r="L39">
        <f>SUM(TEXT(((I39+H39)-K39*{0,1,1.1,1.2,1.3}),"0;!0")*{3,1,1.5,2.5,1}%)</f>
        <v>98800</v>
      </c>
    </row>
    <row r="40" spans="1:12" x14ac:dyDescent="0.3">
      <c r="A40" s="1">
        <v>42605</v>
      </c>
      <c r="B40" t="s">
        <v>16</v>
      </c>
      <c r="C40" t="s">
        <v>9</v>
      </c>
      <c r="D40" t="s">
        <v>12</v>
      </c>
      <c r="E40" t="s">
        <v>33</v>
      </c>
      <c r="F40">
        <v>-1</v>
      </c>
      <c r="G40">
        <v>20</v>
      </c>
      <c r="H40">
        <f>F40*VLOOKUP($E40,[1]价目表!$A:$B,2,FALSE)</f>
        <v>-110000</v>
      </c>
      <c r="I40">
        <f>G40*VLOOKUP($E40,[1]价目表!$A:$B,2,FALSE)</f>
        <v>2200000</v>
      </c>
      <c r="J40" t="str">
        <f>VLOOKUP(B40,[1]业务人员!$A:$B,2,FALSE)</f>
        <v>销售专员</v>
      </c>
      <c r="K40">
        <f>CHOOSE(VLOOKUP(B40,[1]业务人员!$A:$C,3,FALSE),1500000,1200000,1000000)</f>
        <v>1000000</v>
      </c>
      <c r="L40">
        <f>SUM(TEXT(((I40+H40)-K40*{0,1,1.1,1.2,1.3}),"0;!0")*{3,1,1.5,2.5,1}%)</f>
        <v>118600</v>
      </c>
    </row>
    <row r="41" spans="1:12" x14ac:dyDescent="0.3">
      <c r="A41" s="1">
        <v>42625</v>
      </c>
      <c r="B41" t="s">
        <v>21</v>
      </c>
      <c r="C41" t="s">
        <v>9</v>
      </c>
      <c r="D41" t="s">
        <v>10</v>
      </c>
      <c r="E41" t="s">
        <v>11</v>
      </c>
      <c r="F41">
        <v>-3</v>
      </c>
      <c r="G41">
        <v>11</v>
      </c>
      <c r="H41">
        <f>F41*VLOOKUP($E41,[1]价目表!$A:$B,2,FALSE)</f>
        <v>-264000</v>
      </c>
      <c r="I41">
        <f>G41*VLOOKUP($E41,[1]价目表!$A:$B,2,FALSE)</f>
        <v>968000</v>
      </c>
      <c r="J41" t="str">
        <f>VLOOKUP(B41,[1]业务人员!$A:$B,2,FALSE)</f>
        <v>销售经理</v>
      </c>
      <c r="K41">
        <f>CHOOSE(VLOOKUP(B41,[1]业务人员!$A:$C,3,FALSE),1500000,1200000,1000000)</f>
        <v>1200000</v>
      </c>
      <c r="L41">
        <f>SUM(TEXT(((I41+H41)-K41*{0,1,1.1,1.2,1.3}),"0;!0")*{3,1,1.5,2.5,1}%)</f>
        <v>21120</v>
      </c>
    </row>
    <row r="42" spans="1:12" x14ac:dyDescent="0.3">
      <c r="A42" s="1">
        <v>42632</v>
      </c>
      <c r="B42" t="s">
        <v>13</v>
      </c>
      <c r="C42" t="s">
        <v>5</v>
      </c>
      <c r="D42" t="s">
        <v>18</v>
      </c>
      <c r="E42" t="s">
        <v>19</v>
      </c>
      <c r="F42">
        <v>-5</v>
      </c>
      <c r="G42">
        <v>6</v>
      </c>
      <c r="H42">
        <f>F42*VLOOKUP($E42,[1]价目表!$A:$B,2,FALSE)</f>
        <v>-1000000</v>
      </c>
      <c r="I42">
        <f>G42*VLOOKUP($E42,[1]价目表!$A:$B,2,FALSE)</f>
        <v>1200000</v>
      </c>
      <c r="J42" t="str">
        <f>VLOOKUP(B42,[1]业务人员!$A:$B,2,FALSE)</f>
        <v>销售专员</v>
      </c>
      <c r="K42">
        <f>CHOOSE(VLOOKUP(B42,[1]业务人员!$A:$C,3,FALSE),1500000,1200000,1000000)</f>
        <v>1000000</v>
      </c>
      <c r="L42">
        <f>SUM(TEXT(((I42+H42)-K42*{0,1,1.1,1.2,1.3}),"0;!0")*{3,1,1.5,2.5,1}%)</f>
        <v>6000</v>
      </c>
    </row>
    <row r="43" spans="1:12" x14ac:dyDescent="0.3">
      <c r="A43" s="1">
        <v>42638</v>
      </c>
      <c r="B43" t="s">
        <v>23</v>
      </c>
      <c r="C43" t="s">
        <v>5</v>
      </c>
      <c r="D43" t="s">
        <v>28</v>
      </c>
      <c r="E43" t="s">
        <v>15</v>
      </c>
      <c r="F43">
        <v>-3</v>
      </c>
      <c r="G43">
        <v>10</v>
      </c>
      <c r="H43">
        <f>F43*VLOOKUP($E43,[1]价目表!$A:$B,2,FALSE)</f>
        <v>-162000</v>
      </c>
      <c r="I43">
        <f>G43*VLOOKUP($E43,[1]价目表!$A:$B,2,FALSE)</f>
        <v>540000</v>
      </c>
      <c r="J43" t="str">
        <f>VLOOKUP(B43,[1]业务人员!$A:$B,2,FALSE)</f>
        <v>销售经理</v>
      </c>
      <c r="K43">
        <f>CHOOSE(VLOOKUP(B43,[1]业务人员!$A:$C,3,FALSE),1500000,1200000,1000000)</f>
        <v>1200000</v>
      </c>
      <c r="L43">
        <f>SUM(TEXT(((I43+H43)-K43*{0,1,1.1,1.2,1.3}),"0;!0")*{3,1,1.5,2.5,1}%)</f>
        <v>11340</v>
      </c>
    </row>
    <row r="44" spans="1:12" x14ac:dyDescent="0.3">
      <c r="A44" s="1">
        <v>42643</v>
      </c>
      <c r="B44" t="s">
        <v>32</v>
      </c>
      <c r="C44" t="s">
        <v>9</v>
      </c>
      <c r="D44" t="s">
        <v>38</v>
      </c>
      <c r="E44" t="s">
        <v>33</v>
      </c>
      <c r="F44">
        <v>-1</v>
      </c>
      <c r="G44">
        <v>18</v>
      </c>
      <c r="H44">
        <f>F44*VLOOKUP($E44,[1]价目表!$A:$B,2,FALSE)</f>
        <v>-110000</v>
      </c>
      <c r="I44">
        <f>G44*VLOOKUP($E44,[1]价目表!$A:$B,2,FALSE)</f>
        <v>1980000</v>
      </c>
      <c r="J44" t="str">
        <f>VLOOKUP(B44,[1]业务人员!$A:$B,2,FALSE)</f>
        <v>销售专员</v>
      </c>
      <c r="K44">
        <f>CHOOSE(VLOOKUP(B44,[1]业务人员!$A:$C,3,FALSE),1500000,1200000,1000000)</f>
        <v>1000000</v>
      </c>
      <c r="L44">
        <f>SUM(TEXT(((I44+H44)-K44*{0,1,1.1,1.2,1.3}),"0;!0")*{3,1,1.5,2.5,1}%)</f>
        <v>98800</v>
      </c>
    </row>
    <row r="45" spans="1:12" x14ac:dyDescent="0.3">
      <c r="A45" s="1">
        <v>42644</v>
      </c>
      <c r="B45" t="s">
        <v>29</v>
      </c>
      <c r="C45" t="s">
        <v>5</v>
      </c>
      <c r="D45" t="s">
        <v>24</v>
      </c>
      <c r="E45" t="s">
        <v>44</v>
      </c>
      <c r="F45">
        <v>-2</v>
      </c>
      <c r="G45">
        <v>16</v>
      </c>
      <c r="H45">
        <f>F45*VLOOKUP($E45,[1]价目表!$A:$B,2,FALSE)</f>
        <v>-124000</v>
      </c>
      <c r="I45">
        <f>G45*VLOOKUP($E45,[1]价目表!$A:$B,2,FALSE)</f>
        <v>992000</v>
      </c>
      <c r="J45" t="str">
        <f>VLOOKUP(B45,[1]业务人员!$A:$B,2,FALSE)</f>
        <v>销售专员</v>
      </c>
      <c r="K45">
        <f>CHOOSE(VLOOKUP(B45,[1]业务人员!$A:$C,3,FALSE),1500000,1200000,1000000)</f>
        <v>1000000</v>
      </c>
      <c r="L45">
        <f>SUM(TEXT(((I45+H45)-K45*{0,1,1.1,1.2,1.3}),"0;!0")*{3,1,1.5,2.5,1}%)</f>
        <v>26040</v>
      </c>
    </row>
    <row r="46" spans="1:12" x14ac:dyDescent="0.3">
      <c r="A46" s="1">
        <v>42645</v>
      </c>
      <c r="B46" t="s">
        <v>37</v>
      </c>
      <c r="C46" t="s">
        <v>9</v>
      </c>
      <c r="D46" t="s">
        <v>6</v>
      </c>
      <c r="E46" t="s">
        <v>44</v>
      </c>
      <c r="F46">
        <v>-3</v>
      </c>
      <c r="G46">
        <v>17</v>
      </c>
      <c r="H46">
        <f>F46*VLOOKUP($E46,[1]价目表!$A:$B,2,FALSE)</f>
        <v>-186000</v>
      </c>
      <c r="I46">
        <f>G46*VLOOKUP($E46,[1]价目表!$A:$B,2,FALSE)</f>
        <v>1054000</v>
      </c>
      <c r="J46" t="str">
        <f>VLOOKUP(B46,[1]业务人员!$A:$B,2,FALSE)</f>
        <v>销售专员</v>
      </c>
      <c r="K46">
        <f>CHOOSE(VLOOKUP(B46,[1]业务人员!$A:$C,3,FALSE),1500000,1200000,1000000)</f>
        <v>1000000</v>
      </c>
      <c r="L46">
        <f>SUM(TEXT(((I46+H46)-K46*{0,1,1.1,1.2,1.3}),"0;!0")*{3,1,1.5,2.5,1}%)</f>
        <v>26040</v>
      </c>
    </row>
    <row r="47" spans="1:12" x14ac:dyDescent="0.3">
      <c r="A47" s="1">
        <v>42649</v>
      </c>
      <c r="B47" t="s">
        <v>25</v>
      </c>
      <c r="C47" t="s">
        <v>17</v>
      </c>
      <c r="D47" t="s">
        <v>18</v>
      </c>
      <c r="E47" t="s">
        <v>31</v>
      </c>
      <c r="F47">
        <v>-5</v>
      </c>
      <c r="G47">
        <v>8</v>
      </c>
      <c r="H47">
        <f>F47*VLOOKUP($E47,[1]价目表!$A:$B,2,FALSE)</f>
        <v>-160000</v>
      </c>
      <c r="I47">
        <f>G47*VLOOKUP($E47,[1]价目表!$A:$B,2,FALSE)</f>
        <v>256000</v>
      </c>
      <c r="J47" t="str">
        <f>VLOOKUP(B47,[1]业务人员!$A:$B,2,FALSE)</f>
        <v>销售专员</v>
      </c>
      <c r="K47">
        <f>CHOOSE(VLOOKUP(B47,[1]业务人员!$A:$C,3,FALSE),1500000,1200000,1000000)</f>
        <v>1000000</v>
      </c>
      <c r="L47">
        <f>SUM(TEXT(((I47+H47)-K47*{0,1,1.1,1.2,1.3}),"0;!0")*{3,1,1.5,2.5,1}%)</f>
        <v>2880</v>
      </c>
    </row>
    <row r="48" spans="1:12" x14ac:dyDescent="0.3">
      <c r="A48" s="1">
        <v>42656</v>
      </c>
      <c r="B48" t="s">
        <v>29</v>
      </c>
      <c r="C48" t="s">
        <v>9</v>
      </c>
      <c r="D48" t="s">
        <v>18</v>
      </c>
      <c r="E48" t="s">
        <v>44</v>
      </c>
      <c r="F48">
        <v>-2</v>
      </c>
      <c r="G48">
        <v>16</v>
      </c>
      <c r="H48">
        <f>F48*VLOOKUP($E48,[1]价目表!$A:$B,2,FALSE)</f>
        <v>-124000</v>
      </c>
      <c r="I48">
        <f>G48*VLOOKUP($E48,[1]价目表!$A:$B,2,FALSE)</f>
        <v>992000</v>
      </c>
      <c r="J48" t="str">
        <f>VLOOKUP(B48,[1]业务人员!$A:$B,2,FALSE)</f>
        <v>销售专员</v>
      </c>
      <c r="K48">
        <f>CHOOSE(VLOOKUP(B48,[1]业务人员!$A:$C,3,FALSE),1500000,1200000,1000000)</f>
        <v>1000000</v>
      </c>
      <c r="L48">
        <f>SUM(TEXT(((I48+H48)-K48*{0,1,1.1,1.2,1.3}),"0;!0")*{3,1,1.5,2.5,1}%)</f>
        <v>26040</v>
      </c>
    </row>
    <row r="49" spans="1:12" x14ac:dyDescent="0.3">
      <c r="A49" s="1">
        <v>42662</v>
      </c>
      <c r="B49" t="s">
        <v>45</v>
      </c>
      <c r="C49" t="s">
        <v>9</v>
      </c>
      <c r="D49" t="s">
        <v>18</v>
      </c>
      <c r="E49" t="s">
        <v>27</v>
      </c>
      <c r="F49">
        <v>-2</v>
      </c>
      <c r="G49">
        <v>20</v>
      </c>
      <c r="H49">
        <f>F49*VLOOKUP($E49,[1]价目表!$A:$B,2,FALSE)</f>
        <v>-230000</v>
      </c>
      <c r="I49">
        <f>G49*VLOOKUP($E49,[1]价目表!$A:$B,2,FALSE)</f>
        <v>2300000</v>
      </c>
      <c r="J49" t="str">
        <f>VLOOKUP(B49,[1]业务人员!$A:$B,2,FALSE)</f>
        <v>销售专员</v>
      </c>
      <c r="K49">
        <f>CHOOSE(VLOOKUP(B49,[1]业务人员!$A:$C,3,FALSE),1500000,1200000,1000000)</f>
        <v>1000000</v>
      </c>
      <c r="L49">
        <f>SUM(TEXT(((I49+H49)-K49*{0,1,1.1,1.2,1.3}),"0;!0")*{3,1,1.5,2.5,1}%)</f>
        <v>116800</v>
      </c>
    </row>
    <row r="50" spans="1:12" x14ac:dyDescent="0.3">
      <c r="A50" s="1">
        <v>42665</v>
      </c>
      <c r="B50" t="s">
        <v>25</v>
      </c>
      <c r="C50" t="s">
        <v>17</v>
      </c>
      <c r="D50" t="s">
        <v>12</v>
      </c>
      <c r="E50" t="s">
        <v>36</v>
      </c>
      <c r="F50">
        <v>-5</v>
      </c>
      <c r="G50">
        <v>2</v>
      </c>
      <c r="H50">
        <f>F50*VLOOKUP($E50,[1]价目表!$A:$B,2,FALSE)</f>
        <v>-850000</v>
      </c>
      <c r="I50">
        <f>G50*VLOOKUP($E50,[1]价目表!$A:$B,2,FALSE)</f>
        <v>340000</v>
      </c>
      <c r="J50" t="str">
        <f>VLOOKUP(B50,[1]业务人员!$A:$B,2,FALSE)</f>
        <v>销售专员</v>
      </c>
      <c r="K50">
        <f>CHOOSE(VLOOKUP(B50,[1]业务人员!$A:$C,3,FALSE),1500000,1200000,1000000)</f>
        <v>1000000</v>
      </c>
      <c r="L50">
        <f>SUM(TEXT(((I50+H50)-K50*{0,1,1.1,1.2,1.3}),"0;!0")*{3,1,1.5,2.5,1}%)</f>
        <v>0</v>
      </c>
    </row>
    <row r="51" spans="1:12" x14ac:dyDescent="0.3">
      <c r="A51" s="1">
        <v>42670</v>
      </c>
      <c r="B51" t="s">
        <v>16</v>
      </c>
      <c r="C51" t="s">
        <v>9</v>
      </c>
      <c r="D51" t="s">
        <v>26</v>
      </c>
      <c r="E51" t="s">
        <v>33</v>
      </c>
      <c r="F51">
        <v>-2</v>
      </c>
      <c r="G51">
        <v>19</v>
      </c>
      <c r="H51">
        <f>F51*VLOOKUP($E51,[1]价目表!$A:$B,2,FALSE)</f>
        <v>-220000</v>
      </c>
      <c r="I51">
        <f>G51*VLOOKUP($E51,[1]价目表!$A:$B,2,FALSE)</f>
        <v>2090000</v>
      </c>
      <c r="J51" t="str">
        <f>VLOOKUP(B51,[1]业务人员!$A:$B,2,FALSE)</f>
        <v>销售专员</v>
      </c>
      <c r="K51">
        <f>CHOOSE(VLOOKUP(B51,[1]业务人员!$A:$C,3,FALSE),1500000,1200000,1000000)</f>
        <v>1000000</v>
      </c>
      <c r="L51">
        <f>SUM(TEXT(((I51+H51)-K51*{0,1,1.1,1.2,1.3}),"0;!0")*{3,1,1.5,2.5,1}%)</f>
        <v>98800</v>
      </c>
    </row>
    <row r="52" spans="1:12" x14ac:dyDescent="0.3">
      <c r="A52" s="1">
        <v>42671</v>
      </c>
      <c r="B52" t="s">
        <v>46</v>
      </c>
      <c r="C52" t="s">
        <v>5</v>
      </c>
      <c r="D52" t="s">
        <v>38</v>
      </c>
      <c r="E52" t="s">
        <v>7</v>
      </c>
      <c r="F52">
        <v>-2</v>
      </c>
      <c r="G52">
        <v>14</v>
      </c>
      <c r="H52">
        <f>F52*VLOOKUP($E52,[1]价目表!$A:$B,2,FALSE)</f>
        <v>-100000</v>
      </c>
      <c r="I52">
        <f>G52*VLOOKUP($E52,[1]价目表!$A:$B,2,FALSE)</f>
        <v>700000</v>
      </c>
      <c r="J52" t="str">
        <f>VLOOKUP(B52,[1]业务人员!$A:$B,2,FALSE)</f>
        <v>销售经理</v>
      </c>
      <c r="K52">
        <f>CHOOSE(VLOOKUP(B52,[1]业务人员!$A:$C,3,FALSE),1500000,1200000,1000000)</f>
        <v>1200000</v>
      </c>
      <c r="L52">
        <f>SUM(TEXT(((I52+H52)-K52*{0,1,1.1,1.2,1.3}),"0;!0")*{3,1,1.5,2.5,1}%)</f>
        <v>18000</v>
      </c>
    </row>
    <row r="53" spans="1:12" x14ac:dyDescent="0.3">
      <c r="A53" s="1">
        <v>42675</v>
      </c>
      <c r="B53" t="s">
        <v>16</v>
      </c>
      <c r="C53" t="s">
        <v>17</v>
      </c>
      <c r="D53" t="s">
        <v>18</v>
      </c>
      <c r="E53" t="s">
        <v>19</v>
      </c>
      <c r="F53">
        <v>-1</v>
      </c>
      <c r="G53">
        <v>5</v>
      </c>
      <c r="H53">
        <f>F53*VLOOKUP($E53,[1]价目表!$A:$B,2,FALSE)</f>
        <v>-200000</v>
      </c>
      <c r="I53">
        <f>G53*VLOOKUP($E53,[1]价目表!$A:$B,2,FALSE)</f>
        <v>1000000</v>
      </c>
      <c r="J53" t="str">
        <f>VLOOKUP(B53,[1]业务人员!$A:$B,2,FALSE)</f>
        <v>销售专员</v>
      </c>
      <c r="K53">
        <f>CHOOSE(VLOOKUP(B53,[1]业务人员!$A:$C,3,FALSE),1500000,1200000,1000000)</f>
        <v>1000000</v>
      </c>
      <c r="L53">
        <f>SUM(TEXT(((I53+H53)-K53*{0,1,1.1,1.2,1.3}),"0;!0")*{3,1,1.5,2.5,1}%)</f>
        <v>24000</v>
      </c>
    </row>
    <row r="54" spans="1:12" x14ac:dyDescent="0.3">
      <c r="A54" s="1">
        <v>42676</v>
      </c>
      <c r="B54" t="s">
        <v>30</v>
      </c>
      <c r="C54" t="s">
        <v>5</v>
      </c>
      <c r="D54" t="s">
        <v>24</v>
      </c>
      <c r="E54" t="s">
        <v>7</v>
      </c>
      <c r="F54">
        <v>-4</v>
      </c>
      <c r="G54">
        <v>13</v>
      </c>
      <c r="H54">
        <f>F54*VLOOKUP($E54,[1]价目表!$A:$B,2,FALSE)</f>
        <v>-200000</v>
      </c>
      <c r="I54">
        <f>G54*VLOOKUP($E54,[1]价目表!$A:$B,2,FALSE)</f>
        <v>650000</v>
      </c>
      <c r="J54" t="str">
        <f>VLOOKUP(B54,[1]业务人员!$A:$B,2,FALSE)</f>
        <v>高级销售经理</v>
      </c>
      <c r="K54">
        <f>CHOOSE(VLOOKUP(B54,[1]业务人员!$A:$C,3,FALSE),1500000,1200000,1000000)</f>
        <v>1500000</v>
      </c>
      <c r="L54">
        <f>SUM(TEXT(((I54+H54)-K54*{0,1,1.1,1.2,1.3}),"0;!0")*{3,1,1.5,2.5,1}%)</f>
        <v>13500</v>
      </c>
    </row>
    <row r="55" spans="1:12" x14ac:dyDescent="0.3">
      <c r="A55" s="1">
        <v>42682</v>
      </c>
      <c r="B55" t="s">
        <v>21</v>
      </c>
      <c r="C55" t="s">
        <v>5</v>
      </c>
      <c r="D55" t="s">
        <v>6</v>
      </c>
      <c r="E55" t="s">
        <v>11</v>
      </c>
      <c r="F55">
        <v>-3</v>
      </c>
      <c r="G55">
        <v>11</v>
      </c>
      <c r="H55">
        <f>F55*VLOOKUP($E55,[1]价目表!$A:$B,2,FALSE)</f>
        <v>-264000</v>
      </c>
      <c r="I55">
        <f>G55*VLOOKUP($E55,[1]价目表!$A:$B,2,FALSE)</f>
        <v>968000</v>
      </c>
      <c r="J55" t="str">
        <f>VLOOKUP(B55,[1]业务人员!$A:$B,2,FALSE)</f>
        <v>销售经理</v>
      </c>
      <c r="K55">
        <f>CHOOSE(VLOOKUP(B55,[1]业务人员!$A:$C,3,FALSE),1500000,1200000,1000000)</f>
        <v>1200000</v>
      </c>
      <c r="L55">
        <f>SUM(TEXT(((I55+H55)-K55*{0,1,1.1,1.2,1.3}),"0;!0")*{3,1,1.5,2.5,1}%)</f>
        <v>21120</v>
      </c>
    </row>
    <row r="56" spans="1:12" x14ac:dyDescent="0.3">
      <c r="A56" s="1">
        <v>42683</v>
      </c>
      <c r="B56" t="s">
        <v>8</v>
      </c>
      <c r="C56" t="s">
        <v>5</v>
      </c>
      <c r="D56" t="s">
        <v>42</v>
      </c>
      <c r="E56" t="s">
        <v>11</v>
      </c>
      <c r="F56">
        <v>-3</v>
      </c>
      <c r="G56">
        <v>13</v>
      </c>
      <c r="H56">
        <f>F56*VLOOKUP($E56,[1]价目表!$A:$B,2,FALSE)</f>
        <v>-264000</v>
      </c>
      <c r="I56">
        <f>G56*VLOOKUP($E56,[1]价目表!$A:$B,2,FALSE)</f>
        <v>1144000</v>
      </c>
      <c r="J56" t="str">
        <f>VLOOKUP(B56,[1]业务人员!$A:$B,2,FALSE)</f>
        <v>销售经理</v>
      </c>
      <c r="K56">
        <f>CHOOSE(VLOOKUP(B56,[1]业务人员!$A:$C,3,FALSE),1500000,1200000,1000000)</f>
        <v>1200000</v>
      </c>
      <c r="L56">
        <f>SUM(TEXT(((I56+H56)-K56*{0,1,1.1,1.2,1.3}),"0;!0")*{3,1,1.5,2.5,1}%)</f>
        <v>26400</v>
      </c>
    </row>
    <row r="57" spans="1:12" x14ac:dyDescent="0.3">
      <c r="A57" s="1">
        <v>42684</v>
      </c>
      <c r="B57" t="s">
        <v>20</v>
      </c>
      <c r="C57" t="s">
        <v>5</v>
      </c>
      <c r="D57" t="s">
        <v>28</v>
      </c>
      <c r="E57" t="s">
        <v>19</v>
      </c>
      <c r="F57">
        <v>-5</v>
      </c>
      <c r="G57">
        <v>4</v>
      </c>
      <c r="H57">
        <f>F57*VLOOKUP($E57,[1]价目表!$A:$B,2,FALSE)</f>
        <v>-1000000</v>
      </c>
      <c r="I57">
        <f>G57*VLOOKUP($E57,[1]价目表!$A:$B,2,FALSE)</f>
        <v>800000</v>
      </c>
      <c r="J57" t="str">
        <f>VLOOKUP(B57,[1]业务人员!$A:$B,2,FALSE)</f>
        <v>销售专员</v>
      </c>
      <c r="K57">
        <f>CHOOSE(VLOOKUP(B57,[1]业务人员!$A:$C,3,FALSE),1500000,1200000,1000000)</f>
        <v>1000000</v>
      </c>
      <c r="L57">
        <f>SUM(TEXT(((I57+H57)-K57*{0,1,1.1,1.2,1.3}),"0;!0")*{3,1,1.5,2.5,1}%)</f>
        <v>0</v>
      </c>
    </row>
    <row r="58" spans="1:12" x14ac:dyDescent="0.3">
      <c r="A58" s="1">
        <v>42688</v>
      </c>
      <c r="B58" t="s">
        <v>32</v>
      </c>
      <c r="C58" t="s">
        <v>9</v>
      </c>
      <c r="D58" t="s">
        <v>42</v>
      </c>
      <c r="E58" t="s">
        <v>33</v>
      </c>
      <c r="F58">
        <v>-1</v>
      </c>
      <c r="G58">
        <v>19</v>
      </c>
      <c r="H58">
        <f>F58*VLOOKUP($E58,[1]价目表!$A:$B,2,FALSE)</f>
        <v>-110000</v>
      </c>
      <c r="I58">
        <f>G58*VLOOKUP($E58,[1]价目表!$A:$B,2,FALSE)</f>
        <v>2090000</v>
      </c>
      <c r="J58" t="str">
        <f>VLOOKUP(B58,[1]业务人员!$A:$B,2,FALSE)</f>
        <v>销售专员</v>
      </c>
      <c r="K58">
        <f>CHOOSE(VLOOKUP(B58,[1]业务人员!$A:$C,3,FALSE),1500000,1200000,1000000)</f>
        <v>1000000</v>
      </c>
      <c r="L58">
        <f>SUM(TEXT(((I58+H58)-K58*{0,1,1.1,1.2,1.3}),"0;!0")*{3,1,1.5,2.5,1}%)</f>
        <v>108700</v>
      </c>
    </row>
    <row r="59" spans="1:12" x14ac:dyDescent="0.3">
      <c r="A59" s="1">
        <v>42695</v>
      </c>
      <c r="B59" t="s">
        <v>39</v>
      </c>
      <c r="C59" t="s">
        <v>17</v>
      </c>
      <c r="D59" t="s">
        <v>22</v>
      </c>
      <c r="E59" t="s">
        <v>36</v>
      </c>
      <c r="F59">
        <v>-5</v>
      </c>
      <c r="G59">
        <v>3</v>
      </c>
      <c r="H59">
        <f>F59*VLOOKUP($E59,[1]价目表!$A:$B,2,FALSE)</f>
        <v>-850000</v>
      </c>
      <c r="I59">
        <f>G59*VLOOKUP($E59,[1]价目表!$A:$B,2,FALSE)</f>
        <v>510000</v>
      </c>
      <c r="J59" t="str">
        <f>VLOOKUP(B59,[1]业务人员!$A:$B,2,FALSE)</f>
        <v>销售专员</v>
      </c>
      <c r="K59">
        <f>CHOOSE(VLOOKUP(B59,[1]业务人员!$A:$C,3,FALSE),1500000,1200000,1000000)</f>
        <v>1000000</v>
      </c>
      <c r="L59">
        <f>SUM(TEXT(((I59+H59)-K59*{0,1,1.1,1.2,1.3}),"0;!0")*{3,1,1.5,2.5,1}%)</f>
        <v>0</v>
      </c>
    </row>
    <row r="60" spans="1:12" x14ac:dyDescent="0.3">
      <c r="A60" s="1">
        <v>42697</v>
      </c>
      <c r="B60" t="s">
        <v>21</v>
      </c>
      <c r="C60" t="s">
        <v>5</v>
      </c>
      <c r="D60" t="s">
        <v>24</v>
      </c>
      <c r="E60" t="s">
        <v>11</v>
      </c>
      <c r="F60">
        <v>-3</v>
      </c>
      <c r="G60">
        <v>11</v>
      </c>
      <c r="H60">
        <f>F60*VLOOKUP($E60,[1]价目表!$A:$B,2,FALSE)</f>
        <v>-264000</v>
      </c>
      <c r="I60">
        <f>G60*VLOOKUP($E60,[1]价目表!$A:$B,2,FALSE)</f>
        <v>968000</v>
      </c>
      <c r="J60" t="str">
        <f>VLOOKUP(B60,[1]业务人员!$A:$B,2,FALSE)</f>
        <v>销售经理</v>
      </c>
      <c r="K60">
        <f>CHOOSE(VLOOKUP(B60,[1]业务人员!$A:$C,3,FALSE),1500000,1200000,1000000)</f>
        <v>1200000</v>
      </c>
      <c r="L60">
        <f>SUM(TEXT(((I60+H60)-K60*{0,1,1.1,1.2,1.3}),"0;!0")*{3,1,1.5,2.5,1}%)</f>
        <v>21120</v>
      </c>
    </row>
    <row r="61" spans="1:12" x14ac:dyDescent="0.3">
      <c r="A61" s="1">
        <v>42704</v>
      </c>
      <c r="B61" t="s">
        <v>40</v>
      </c>
      <c r="C61" t="s">
        <v>17</v>
      </c>
      <c r="D61" t="s">
        <v>35</v>
      </c>
      <c r="E61" t="s">
        <v>15</v>
      </c>
      <c r="F61">
        <v>-4</v>
      </c>
      <c r="G61">
        <v>9</v>
      </c>
      <c r="H61">
        <f>F61*VLOOKUP($E61,[1]价目表!$A:$B,2,FALSE)</f>
        <v>-216000</v>
      </c>
      <c r="I61">
        <f>G61*VLOOKUP($E61,[1]价目表!$A:$B,2,FALSE)</f>
        <v>486000</v>
      </c>
      <c r="J61" t="str">
        <f>VLOOKUP(B61,[1]业务人员!$A:$B,2,FALSE)</f>
        <v>高级销售经理</v>
      </c>
      <c r="K61">
        <f>CHOOSE(VLOOKUP(B61,[1]业务人员!$A:$C,3,FALSE),1500000,1200000,1000000)</f>
        <v>1500000</v>
      </c>
      <c r="L61">
        <f>SUM(TEXT(((I61+H61)-K61*{0,1,1.1,1.2,1.3}),"0;!0")*{3,1,1.5,2.5,1}%)</f>
        <v>8100</v>
      </c>
    </row>
    <row r="62" spans="1:12" x14ac:dyDescent="0.3">
      <c r="A62" s="1">
        <v>42708</v>
      </c>
      <c r="B62" t="s">
        <v>20</v>
      </c>
      <c r="C62" t="s">
        <v>5</v>
      </c>
      <c r="D62" t="s">
        <v>10</v>
      </c>
      <c r="E62" t="s">
        <v>15</v>
      </c>
      <c r="F62">
        <v>-5</v>
      </c>
      <c r="G62">
        <v>10</v>
      </c>
      <c r="H62">
        <f>F62*VLOOKUP($E62,[1]价目表!$A:$B,2,FALSE)</f>
        <v>-270000</v>
      </c>
      <c r="I62">
        <f>G62*VLOOKUP($E62,[1]价目表!$A:$B,2,FALSE)</f>
        <v>540000</v>
      </c>
      <c r="J62" t="str">
        <f>VLOOKUP(B62,[1]业务人员!$A:$B,2,FALSE)</f>
        <v>销售专员</v>
      </c>
      <c r="K62">
        <f>CHOOSE(VLOOKUP(B62,[1]业务人员!$A:$C,3,FALSE),1500000,1200000,1000000)</f>
        <v>1000000</v>
      </c>
      <c r="L62">
        <f>SUM(TEXT(((I62+H62)-K62*{0,1,1.1,1.2,1.3}),"0;!0")*{3,1,1.5,2.5,1}%)</f>
        <v>8100</v>
      </c>
    </row>
    <row r="63" spans="1:12" x14ac:dyDescent="0.3">
      <c r="A63" s="1">
        <v>42709</v>
      </c>
      <c r="B63" t="s">
        <v>16</v>
      </c>
      <c r="C63" t="s">
        <v>9</v>
      </c>
      <c r="D63" t="s">
        <v>38</v>
      </c>
      <c r="E63" t="s">
        <v>44</v>
      </c>
      <c r="F63">
        <v>-2</v>
      </c>
      <c r="G63">
        <v>15</v>
      </c>
      <c r="H63">
        <f>F63*VLOOKUP($E63,[1]价目表!$A:$B,2,FALSE)</f>
        <v>-124000</v>
      </c>
      <c r="I63">
        <f>G63*VLOOKUP($E63,[1]价目表!$A:$B,2,FALSE)</f>
        <v>930000</v>
      </c>
      <c r="J63" t="str">
        <f>VLOOKUP(B63,[1]业务人员!$A:$B,2,FALSE)</f>
        <v>销售专员</v>
      </c>
      <c r="K63">
        <f>CHOOSE(VLOOKUP(B63,[1]业务人员!$A:$C,3,FALSE),1500000,1200000,1000000)</f>
        <v>1000000</v>
      </c>
      <c r="L63">
        <f>SUM(TEXT(((I63+H63)-K63*{0,1,1.1,1.2,1.3}),"0;!0")*{3,1,1.5,2.5,1}%)</f>
        <v>24180</v>
      </c>
    </row>
    <row r="64" spans="1:12" x14ac:dyDescent="0.3">
      <c r="A64" s="1">
        <v>42722</v>
      </c>
      <c r="B64" t="s">
        <v>4</v>
      </c>
      <c r="C64" t="s">
        <v>17</v>
      </c>
      <c r="D64" t="s">
        <v>6</v>
      </c>
      <c r="E64" t="s">
        <v>15</v>
      </c>
      <c r="F64">
        <v>-4</v>
      </c>
      <c r="G64">
        <v>9</v>
      </c>
      <c r="H64">
        <f>F64*VLOOKUP($E64,[1]价目表!$A:$B,2,FALSE)</f>
        <v>-216000</v>
      </c>
      <c r="I64">
        <f>G64*VLOOKUP($E64,[1]价目表!$A:$B,2,FALSE)</f>
        <v>486000</v>
      </c>
      <c r="J64" t="str">
        <f>VLOOKUP(B64,[1]业务人员!$A:$B,2,FALSE)</f>
        <v>销售经理</v>
      </c>
      <c r="K64">
        <f>CHOOSE(VLOOKUP(B64,[1]业务人员!$A:$C,3,FALSE),1500000,1200000,1000000)</f>
        <v>1200000</v>
      </c>
      <c r="L64">
        <f>SUM(TEXT(((I64+H64)-K64*{0,1,1.1,1.2,1.3}),"0;!0")*{3,1,1.5,2.5,1}%)</f>
        <v>8100</v>
      </c>
    </row>
    <row r="65" spans="1:12" x14ac:dyDescent="0.3">
      <c r="A65" s="1">
        <v>42723</v>
      </c>
      <c r="B65" t="s">
        <v>8</v>
      </c>
      <c r="C65" t="s">
        <v>5</v>
      </c>
      <c r="D65" t="s">
        <v>26</v>
      </c>
      <c r="E65" t="s">
        <v>7</v>
      </c>
      <c r="F65">
        <v>-4</v>
      </c>
      <c r="G65">
        <v>14</v>
      </c>
      <c r="H65">
        <f>F65*VLOOKUP($E65,[1]价目表!$A:$B,2,FALSE)</f>
        <v>-200000</v>
      </c>
      <c r="I65">
        <f>G65*VLOOKUP($E65,[1]价目表!$A:$B,2,FALSE)</f>
        <v>700000</v>
      </c>
      <c r="J65" t="str">
        <f>VLOOKUP(B65,[1]业务人员!$A:$B,2,FALSE)</f>
        <v>销售经理</v>
      </c>
      <c r="K65">
        <f>CHOOSE(VLOOKUP(B65,[1]业务人员!$A:$C,3,FALSE),1500000,1200000,1000000)</f>
        <v>1200000</v>
      </c>
      <c r="L65">
        <f>SUM(TEXT(((I65+H65)-K65*{0,1,1.1,1.2,1.3}),"0;!0")*{3,1,1.5,2.5,1}%)</f>
        <v>15000</v>
      </c>
    </row>
    <row r="66" spans="1:12" x14ac:dyDescent="0.3">
      <c r="A66" s="1">
        <v>42729</v>
      </c>
      <c r="B66" t="s">
        <v>16</v>
      </c>
      <c r="C66" t="s">
        <v>5</v>
      </c>
      <c r="D66" t="s">
        <v>38</v>
      </c>
      <c r="E66" t="s">
        <v>44</v>
      </c>
      <c r="F66">
        <v>-2</v>
      </c>
      <c r="G66">
        <v>15</v>
      </c>
      <c r="H66">
        <f>F66*VLOOKUP($E66,[1]价目表!$A:$B,2,FALSE)</f>
        <v>-124000</v>
      </c>
      <c r="I66">
        <f>G66*VLOOKUP($E66,[1]价目表!$A:$B,2,FALSE)</f>
        <v>930000</v>
      </c>
      <c r="J66" t="str">
        <f>VLOOKUP(B66,[1]业务人员!$A:$B,2,FALSE)</f>
        <v>销售专员</v>
      </c>
      <c r="K66">
        <f>CHOOSE(VLOOKUP(B66,[1]业务人员!$A:$C,3,FALSE),1500000,1200000,1000000)</f>
        <v>1000000</v>
      </c>
      <c r="L66">
        <f>SUM(TEXT(((I66+H66)-K66*{0,1,1.1,1.2,1.3}),"0;!0")*{3,1,1.5,2.5,1}%)</f>
        <v>24180</v>
      </c>
    </row>
    <row r="67" spans="1:12" x14ac:dyDescent="0.3">
      <c r="A67" s="1">
        <v>42730</v>
      </c>
      <c r="B67" t="s">
        <v>21</v>
      </c>
      <c r="C67" t="s">
        <v>5</v>
      </c>
      <c r="D67" t="s">
        <v>38</v>
      </c>
      <c r="E67" t="s">
        <v>11</v>
      </c>
      <c r="F67">
        <v>-4</v>
      </c>
      <c r="G67">
        <v>13</v>
      </c>
      <c r="H67">
        <f>F67*VLOOKUP($E67,[1]价目表!$A:$B,2,FALSE)</f>
        <v>-352000</v>
      </c>
      <c r="I67">
        <f>G67*VLOOKUP($E67,[1]价目表!$A:$B,2,FALSE)</f>
        <v>1144000</v>
      </c>
      <c r="J67" t="str">
        <f>VLOOKUP(B67,[1]业务人员!$A:$B,2,FALSE)</f>
        <v>销售经理</v>
      </c>
      <c r="K67">
        <f>CHOOSE(VLOOKUP(B67,[1]业务人员!$A:$C,3,FALSE),1500000,1200000,1000000)</f>
        <v>1200000</v>
      </c>
      <c r="L67">
        <f>SUM(TEXT(((I67+H67)-K67*{0,1,1.1,1.2,1.3}),"0;!0")*{3,1,1.5,2.5,1}%)</f>
        <v>23760</v>
      </c>
    </row>
    <row r="68" spans="1:12" x14ac:dyDescent="0.3">
      <c r="A68" s="1">
        <v>42734</v>
      </c>
      <c r="B68" t="s">
        <v>21</v>
      </c>
      <c r="C68" t="s">
        <v>17</v>
      </c>
      <c r="D68" t="s">
        <v>47</v>
      </c>
      <c r="E68" t="s">
        <v>31</v>
      </c>
      <c r="F68">
        <v>-5</v>
      </c>
      <c r="G68">
        <v>8</v>
      </c>
      <c r="H68">
        <f>F68*VLOOKUP($E68,[1]价目表!$A:$B,2,FALSE)</f>
        <v>-160000</v>
      </c>
      <c r="I68">
        <f>G68*VLOOKUP($E68,[1]价目表!$A:$B,2,FALSE)</f>
        <v>256000</v>
      </c>
      <c r="J68" t="str">
        <f>VLOOKUP(B68,[1]业务人员!$A:$B,2,FALSE)</f>
        <v>销售经理</v>
      </c>
      <c r="K68">
        <f>CHOOSE(VLOOKUP(B68,[1]业务人员!$A:$C,3,FALSE),1500000,1200000,1000000)</f>
        <v>1200000</v>
      </c>
      <c r="L68">
        <f>SUM(TEXT(((I68+H68)-K68*{0,1,1.1,1.2,1.3}),"0;!0")*{3,1,1.5,2.5,1}%)</f>
        <v>2880</v>
      </c>
    </row>
    <row r="69" spans="1:12" x14ac:dyDescent="0.3">
      <c r="A69" s="1">
        <v>42735</v>
      </c>
      <c r="B69" t="s">
        <v>37</v>
      </c>
      <c r="C69" t="s">
        <v>9</v>
      </c>
      <c r="D69" t="s">
        <v>35</v>
      </c>
      <c r="E69" t="s">
        <v>11</v>
      </c>
      <c r="F69">
        <v>-3</v>
      </c>
      <c r="G69">
        <v>13</v>
      </c>
      <c r="H69">
        <f>F69*VLOOKUP($E69,[1]价目表!$A:$B,2,FALSE)</f>
        <v>-264000</v>
      </c>
      <c r="I69">
        <f>G69*VLOOKUP($E69,[1]价目表!$A:$B,2,FALSE)</f>
        <v>1144000</v>
      </c>
      <c r="J69" t="str">
        <f>VLOOKUP(B69,[1]业务人员!$A:$B,2,FALSE)</f>
        <v>销售专员</v>
      </c>
      <c r="K69">
        <f>CHOOSE(VLOOKUP(B69,[1]业务人员!$A:$C,3,FALSE),1500000,1200000,1000000)</f>
        <v>1000000</v>
      </c>
      <c r="L69">
        <f>SUM(TEXT(((I69+H69)-K69*{0,1,1.1,1.2,1.3}),"0;!0")*{3,1,1.5,2.5,1}%)</f>
        <v>26400</v>
      </c>
    </row>
    <row r="70" spans="1:12" x14ac:dyDescent="0.3">
      <c r="A70" s="1"/>
    </row>
  </sheetData>
  <sortState ref="A2:A6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云南透视</vt:lpstr>
      <vt:lpstr>Sheet2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2020-02-14T08:21:47Z</dcterms:modified>
</cp:coreProperties>
</file>