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dfs.com\root\Dept-EntRiskMgmt\02 Reporting - RDA\08 Risk Appetite\Current\Reporting\Budget Testing\2016\Round 1\Quantitative\"/>
    </mc:Choice>
  </mc:AlternateContent>
  <bookViews>
    <workbookView xWindow="0" yWindow="660" windowWidth="15288" windowHeight="4212" tabRatio="848" activeTab="2"/>
  </bookViews>
  <sheets>
    <sheet name="Summary" sheetId="15" r:id="rId1"/>
    <sheet name="Monthly Testing" sheetId="40" r:id="rId2"/>
    <sheet name="Annual Testing" sheetId="46" r:id="rId3"/>
    <sheet name="Calc - Subprime Exposure" sheetId="48" r:id="rId4"/>
    <sheet name="Calc - Auto NCO" sheetId="41" r:id="rId5"/>
    <sheet name="Calc - ACL" sheetId="43" r:id="rId6"/>
    <sheet name="Total Company IS - 6.30" sheetId="34" r:id="rId7"/>
    <sheet name="Total Company BS - 6.30" sheetId="35" r:id="rId8"/>
    <sheet name="CRM Loss Forecast" sheetId="42" r:id="rId9"/>
    <sheet name="SHUSA Total Credit Exposure" sheetId="47" r:id="rId10"/>
    <sheet name="Monthly Net Funding Needs" sheetId="49" r:id="rId11"/>
    <sheet name="Total Warehouse Capacity" sheetId="44" state="hidden" r:id="rId12"/>
    <sheet name="Third Party Balances" sheetId="50" r:id="rId13"/>
    <sheet name="BSNY Balances" sheetId="51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_______________R5T" localSheetId="7" hidden="1">{#N/A,#N/A,TRUE,"GLOBAL";#N/A,#N/A,TRUE,"RUSTICOS";#N/A,#N/A,TRUE,"INMUEBLES"}</definedName>
    <definedName name="________________R5T" localSheetId="6" hidden="1">{#N/A,#N/A,TRUE,"GLOBAL";#N/A,#N/A,TRUE,"RUSTICOS";#N/A,#N/A,TRUE,"INMUEBLES"}</definedName>
    <definedName name="________________R5T" hidden="1">{#N/A,#N/A,TRUE,"GLOBAL";#N/A,#N/A,TRUE,"RUSTICOS";#N/A,#N/A,TRUE,"INMUEBLES"}</definedName>
    <definedName name="________________R6T" localSheetId="7" hidden="1">{#N/A,#N/A,TRUE,"GLOBAL";#N/A,#N/A,TRUE,"RUSTICOS";#N/A,#N/A,TRUE,"INMUEBLES"}</definedName>
    <definedName name="________________R6T" localSheetId="6" hidden="1">{#N/A,#N/A,TRUE,"GLOBAL";#N/A,#N/A,TRUE,"RUSTICOS";#N/A,#N/A,TRUE,"INMUEBLES"}</definedName>
    <definedName name="________________R6T" hidden="1">{#N/A,#N/A,TRUE,"GLOBAL";#N/A,#N/A,TRUE,"RUSTICOS";#N/A,#N/A,TRUE,"INMUEBLES"}</definedName>
    <definedName name="______________R5T" localSheetId="7" hidden="1">{#N/A,#N/A,TRUE,"GLOBAL";#N/A,#N/A,TRUE,"RUSTICOS";#N/A,#N/A,TRUE,"INMUEBLES"}</definedName>
    <definedName name="______________R5T" localSheetId="6" hidden="1">{#N/A,#N/A,TRUE,"GLOBAL";#N/A,#N/A,TRUE,"RUSTICOS";#N/A,#N/A,TRUE,"INMUEBLES"}</definedName>
    <definedName name="______________R5T" hidden="1">{#N/A,#N/A,TRUE,"GLOBAL";#N/A,#N/A,TRUE,"RUSTICOS";#N/A,#N/A,TRUE,"INMUEBLES"}</definedName>
    <definedName name="______________R6T" localSheetId="7" hidden="1">{#N/A,#N/A,TRUE,"GLOBAL";#N/A,#N/A,TRUE,"RUSTICOS";#N/A,#N/A,TRUE,"INMUEBLES"}</definedName>
    <definedName name="______________R6T" localSheetId="6" hidden="1">{#N/A,#N/A,TRUE,"GLOBAL";#N/A,#N/A,TRUE,"RUSTICOS";#N/A,#N/A,TRUE,"INMUEBLES"}</definedName>
    <definedName name="______________R6T" hidden="1">{#N/A,#N/A,TRUE,"GLOBAL";#N/A,#N/A,TRUE,"RUSTICOS";#N/A,#N/A,TRUE,"INMUEBLES"}</definedName>
    <definedName name="_____________R5T" localSheetId="7" hidden="1">{#N/A,#N/A,TRUE,"GLOBAL";#N/A,#N/A,TRUE,"RUSTICOS";#N/A,#N/A,TRUE,"INMUEBLES"}</definedName>
    <definedName name="_____________R5T" localSheetId="6" hidden="1">{#N/A,#N/A,TRUE,"GLOBAL";#N/A,#N/A,TRUE,"RUSTICOS";#N/A,#N/A,TRUE,"INMUEBLES"}</definedName>
    <definedName name="_____________R5T" hidden="1">{#N/A,#N/A,TRUE,"GLOBAL";#N/A,#N/A,TRUE,"RUSTICOS";#N/A,#N/A,TRUE,"INMUEBLES"}</definedName>
    <definedName name="_____________R6T" localSheetId="7" hidden="1">{#N/A,#N/A,TRUE,"GLOBAL";#N/A,#N/A,TRUE,"RUSTICOS";#N/A,#N/A,TRUE,"INMUEBLES"}</definedName>
    <definedName name="_____________R6T" localSheetId="6" hidden="1">{#N/A,#N/A,TRUE,"GLOBAL";#N/A,#N/A,TRUE,"RUSTICOS";#N/A,#N/A,TRUE,"INMUEBLES"}</definedName>
    <definedName name="_____________R6T" hidden="1">{#N/A,#N/A,TRUE,"GLOBAL";#N/A,#N/A,TRUE,"RUSTICOS";#N/A,#N/A,TRUE,"INMUEBLES"}</definedName>
    <definedName name="____________R5T" localSheetId="7" hidden="1">{#N/A,#N/A,TRUE,"GLOBAL";#N/A,#N/A,TRUE,"RUSTICOS";#N/A,#N/A,TRUE,"INMUEBLES"}</definedName>
    <definedName name="____________R5T" localSheetId="6" hidden="1">{#N/A,#N/A,TRUE,"GLOBAL";#N/A,#N/A,TRUE,"RUSTICOS";#N/A,#N/A,TRUE,"INMUEBLES"}</definedName>
    <definedName name="____________R5T" hidden="1">{#N/A,#N/A,TRUE,"GLOBAL";#N/A,#N/A,TRUE,"RUSTICOS";#N/A,#N/A,TRUE,"INMUEBLES"}</definedName>
    <definedName name="____________R6T" localSheetId="7" hidden="1">{#N/A,#N/A,TRUE,"GLOBAL";#N/A,#N/A,TRUE,"RUSTICOS";#N/A,#N/A,TRUE,"INMUEBLES"}</definedName>
    <definedName name="____________R6T" localSheetId="6" hidden="1">{#N/A,#N/A,TRUE,"GLOBAL";#N/A,#N/A,TRUE,"RUSTICOS";#N/A,#N/A,TRUE,"INMUEBLES"}</definedName>
    <definedName name="____________R6T" hidden="1">{#N/A,#N/A,TRUE,"GLOBAL";#N/A,#N/A,TRUE,"RUSTICOS";#N/A,#N/A,TRUE,"INMUEBLES"}</definedName>
    <definedName name="___________R5T" localSheetId="7" hidden="1">{#N/A,#N/A,TRUE,"GLOBAL";#N/A,#N/A,TRUE,"RUSTICOS";#N/A,#N/A,TRUE,"INMUEBLES"}</definedName>
    <definedName name="___________R5T" localSheetId="6" hidden="1">{#N/A,#N/A,TRUE,"GLOBAL";#N/A,#N/A,TRUE,"RUSTICOS";#N/A,#N/A,TRUE,"INMUEBLES"}</definedName>
    <definedName name="___________R5T" hidden="1">{#N/A,#N/A,TRUE,"GLOBAL";#N/A,#N/A,TRUE,"RUSTICOS";#N/A,#N/A,TRUE,"INMUEBLES"}</definedName>
    <definedName name="___________R6T" localSheetId="7" hidden="1">{#N/A,#N/A,TRUE,"GLOBAL";#N/A,#N/A,TRUE,"RUSTICOS";#N/A,#N/A,TRUE,"INMUEBLES"}</definedName>
    <definedName name="___________R6T" localSheetId="6" hidden="1">{#N/A,#N/A,TRUE,"GLOBAL";#N/A,#N/A,TRUE,"RUSTICOS";#N/A,#N/A,TRUE,"INMUEBLES"}</definedName>
    <definedName name="___________R6T" hidden="1">{#N/A,#N/A,TRUE,"GLOBAL";#N/A,#N/A,TRUE,"RUSTICOS";#N/A,#N/A,TRUE,"INMUEBLES"}</definedName>
    <definedName name="__________R5T" localSheetId="7" hidden="1">{#N/A,#N/A,TRUE,"GLOBAL";#N/A,#N/A,TRUE,"RUSTICOS";#N/A,#N/A,TRUE,"INMUEBLES"}</definedName>
    <definedName name="__________R5T" localSheetId="6" hidden="1">{#N/A,#N/A,TRUE,"GLOBAL";#N/A,#N/A,TRUE,"RUSTICOS";#N/A,#N/A,TRUE,"INMUEBLES"}</definedName>
    <definedName name="__________R5T" hidden="1">{#N/A,#N/A,TRUE,"GLOBAL";#N/A,#N/A,TRUE,"RUSTICOS";#N/A,#N/A,TRUE,"INMUEBLES"}</definedName>
    <definedName name="__________R6T" localSheetId="7" hidden="1">{#N/A,#N/A,TRUE,"GLOBAL";#N/A,#N/A,TRUE,"RUSTICOS";#N/A,#N/A,TRUE,"INMUEBLES"}</definedName>
    <definedName name="__________R6T" localSheetId="6" hidden="1">{#N/A,#N/A,TRUE,"GLOBAL";#N/A,#N/A,TRUE,"RUSTICOS";#N/A,#N/A,TRUE,"INMUEBLES"}</definedName>
    <definedName name="__________R6T" hidden="1">{#N/A,#N/A,TRUE,"GLOBAL";#N/A,#N/A,TRUE,"RUSTICOS";#N/A,#N/A,TRUE,"INMUEBLES"}</definedName>
    <definedName name="_________R5T" localSheetId="7" hidden="1">{#N/A,#N/A,TRUE,"GLOBAL";#N/A,#N/A,TRUE,"RUSTICOS";#N/A,#N/A,TRUE,"INMUEBLES"}</definedName>
    <definedName name="_________R5T" localSheetId="6" hidden="1">{#N/A,#N/A,TRUE,"GLOBAL";#N/A,#N/A,TRUE,"RUSTICOS";#N/A,#N/A,TRUE,"INMUEBLES"}</definedName>
    <definedName name="_________R5T" hidden="1">{#N/A,#N/A,TRUE,"GLOBAL";#N/A,#N/A,TRUE,"RUSTICOS";#N/A,#N/A,TRUE,"INMUEBLES"}</definedName>
    <definedName name="_________R6T" localSheetId="7" hidden="1">{#N/A,#N/A,TRUE,"GLOBAL";#N/A,#N/A,TRUE,"RUSTICOS";#N/A,#N/A,TRUE,"INMUEBLES"}</definedName>
    <definedName name="_________R6T" localSheetId="6" hidden="1">{#N/A,#N/A,TRUE,"GLOBAL";#N/A,#N/A,TRUE,"RUSTICOS";#N/A,#N/A,TRUE,"INMUEBLES"}</definedName>
    <definedName name="_________R6T" hidden="1">{#N/A,#N/A,TRUE,"GLOBAL";#N/A,#N/A,TRUE,"RUSTICOS";#N/A,#N/A,TRUE,"INMUEBLES"}</definedName>
    <definedName name="________R5T" localSheetId="7" hidden="1">{#N/A,#N/A,TRUE,"GLOBAL";#N/A,#N/A,TRUE,"RUSTICOS";#N/A,#N/A,TRUE,"INMUEBLES"}</definedName>
    <definedName name="________R5T" localSheetId="6" hidden="1">{#N/A,#N/A,TRUE,"GLOBAL";#N/A,#N/A,TRUE,"RUSTICOS";#N/A,#N/A,TRUE,"INMUEBLES"}</definedName>
    <definedName name="________R5T" hidden="1">{#N/A,#N/A,TRUE,"GLOBAL";#N/A,#N/A,TRUE,"RUSTICOS";#N/A,#N/A,TRUE,"INMUEBLES"}</definedName>
    <definedName name="________R6T" localSheetId="7" hidden="1">{#N/A,#N/A,TRUE,"GLOBAL";#N/A,#N/A,TRUE,"RUSTICOS";#N/A,#N/A,TRUE,"INMUEBLES"}</definedName>
    <definedName name="________R6T" localSheetId="6" hidden="1">{#N/A,#N/A,TRUE,"GLOBAL";#N/A,#N/A,TRUE,"RUSTICOS";#N/A,#N/A,TRUE,"INMUEBLES"}</definedName>
    <definedName name="________R6T" hidden="1">{#N/A,#N/A,TRUE,"GLOBAL";#N/A,#N/A,TRUE,"RUSTICOS";#N/A,#N/A,TRUE,"INMUEBLES"}</definedName>
    <definedName name="_______R5T" localSheetId="7" hidden="1">{#N/A,#N/A,TRUE,"GLOBAL";#N/A,#N/A,TRUE,"RUSTICOS";#N/A,#N/A,TRUE,"INMUEBLES"}</definedName>
    <definedName name="_______R5T" localSheetId="6" hidden="1">{#N/A,#N/A,TRUE,"GLOBAL";#N/A,#N/A,TRUE,"RUSTICOS";#N/A,#N/A,TRUE,"INMUEBLES"}</definedName>
    <definedName name="_______R5T" hidden="1">{#N/A,#N/A,TRUE,"GLOBAL";#N/A,#N/A,TRUE,"RUSTICOS";#N/A,#N/A,TRUE,"INMUEBLES"}</definedName>
    <definedName name="_______R6T" localSheetId="7" hidden="1">{#N/A,#N/A,TRUE,"GLOBAL";#N/A,#N/A,TRUE,"RUSTICOS";#N/A,#N/A,TRUE,"INMUEBLES"}</definedName>
    <definedName name="_______R6T" localSheetId="6" hidden="1">{#N/A,#N/A,TRUE,"GLOBAL";#N/A,#N/A,TRUE,"RUSTICOS";#N/A,#N/A,TRUE,"INMUEBLES"}</definedName>
    <definedName name="_______R6T" hidden="1">{#N/A,#N/A,TRUE,"GLOBAL";#N/A,#N/A,TRUE,"RUSTICOS";#N/A,#N/A,TRUE,"INMUEBLES"}</definedName>
    <definedName name="______R5T" localSheetId="7" hidden="1">{#N/A,#N/A,TRUE,"GLOBAL";#N/A,#N/A,TRUE,"RUSTICOS";#N/A,#N/A,TRUE,"INMUEBLES"}</definedName>
    <definedName name="______R5T" localSheetId="6" hidden="1">{#N/A,#N/A,TRUE,"GLOBAL";#N/A,#N/A,TRUE,"RUSTICOS";#N/A,#N/A,TRUE,"INMUEBLES"}</definedName>
    <definedName name="______R5T" hidden="1">{#N/A,#N/A,TRUE,"GLOBAL";#N/A,#N/A,TRUE,"RUSTICOS";#N/A,#N/A,TRUE,"INMUEBLES"}</definedName>
    <definedName name="______R6T" localSheetId="7" hidden="1">{#N/A,#N/A,TRUE,"GLOBAL";#N/A,#N/A,TRUE,"RUSTICOS";#N/A,#N/A,TRUE,"INMUEBLES"}</definedName>
    <definedName name="______R6T" localSheetId="6" hidden="1">{#N/A,#N/A,TRUE,"GLOBAL";#N/A,#N/A,TRUE,"RUSTICOS";#N/A,#N/A,TRUE,"INMUEBLES"}</definedName>
    <definedName name="______R6T" hidden="1">{#N/A,#N/A,TRUE,"GLOBAL";#N/A,#N/A,TRUE,"RUSTICOS";#N/A,#N/A,TRUE,"INMUEBLES"}</definedName>
    <definedName name="_____R5T" localSheetId="7" hidden="1">{#N/A,#N/A,TRUE,"GLOBAL";#N/A,#N/A,TRUE,"RUSTICOS";#N/A,#N/A,TRUE,"INMUEBLES"}</definedName>
    <definedName name="_____R5T" localSheetId="6" hidden="1">{#N/A,#N/A,TRUE,"GLOBAL";#N/A,#N/A,TRUE,"RUSTICOS";#N/A,#N/A,TRUE,"INMUEBLES"}</definedName>
    <definedName name="_____R5T" hidden="1">{#N/A,#N/A,TRUE,"GLOBAL";#N/A,#N/A,TRUE,"RUSTICOS";#N/A,#N/A,TRUE,"INMUEBLES"}</definedName>
    <definedName name="_____R6T" localSheetId="7" hidden="1">{#N/A,#N/A,TRUE,"GLOBAL";#N/A,#N/A,TRUE,"RUSTICOS";#N/A,#N/A,TRUE,"INMUEBLES"}</definedName>
    <definedName name="_____R6T" localSheetId="6" hidden="1">{#N/A,#N/A,TRUE,"GLOBAL";#N/A,#N/A,TRUE,"RUSTICOS";#N/A,#N/A,TRUE,"INMUEBLES"}</definedName>
    <definedName name="_____R6T" hidden="1">{#N/A,#N/A,TRUE,"GLOBAL";#N/A,#N/A,TRUE,"RUSTICOS";#N/A,#N/A,TRUE,"INMUEBLES"}</definedName>
    <definedName name="____BGH2" localSheetId="7" hidden="1">{#N/A,#N/A,TRUE,"GLOBAL";#N/A,#N/A,TRUE,"RUSTICOS";#N/A,#N/A,TRUE,"INMUEBLES"}</definedName>
    <definedName name="____BGH2" localSheetId="6" hidden="1">{#N/A,#N/A,TRUE,"GLOBAL";#N/A,#N/A,TRUE,"RUSTICOS";#N/A,#N/A,TRUE,"INMUEBLES"}</definedName>
    <definedName name="____BGH2" hidden="1">{#N/A,#N/A,TRUE,"GLOBAL";#N/A,#N/A,TRUE,"RUSTICOS";#N/A,#N/A,TRUE,"INMUEBLES"}</definedName>
    <definedName name="____cop1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__cop1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__cop1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__R5T" localSheetId="7" hidden="1">{#N/A,#N/A,TRUE,"GLOBAL";#N/A,#N/A,TRUE,"RUSTICOS";#N/A,#N/A,TRUE,"INMUEBLES"}</definedName>
    <definedName name="____R5T" localSheetId="6" hidden="1">{#N/A,#N/A,TRUE,"GLOBAL";#N/A,#N/A,TRUE,"RUSTICOS";#N/A,#N/A,TRUE,"INMUEBLES"}</definedName>
    <definedName name="____R5T" hidden="1">{#N/A,#N/A,TRUE,"GLOBAL";#N/A,#N/A,TRUE,"RUSTICOS";#N/A,#N/A,TRUE,"INMUEBLES"}</definedName>
    <definedName name="____R6T" localSheetId="7" hidden="1">{#N/A,#N/A,TRUE,"GLOBAL";#N/A,#N/A,TRUE,"RUSTICOS";#N/A,#N/A,TRUE,"INMUEBLES"}</definedName>
    <definedName name="____R6T" localSheetId="6" hidden="1">{#N/A,#N/A,TRUE,"GLOBAL";#N/A,#N/A,TRUE,"RUSTICOS";#N/A,#N/A,TRUE,"INMUEBLES"}</definedName>
    <definedName name="____R6T" hidden="1">{#N/A,#N/A,TRUE,"GLOBAL";#N/A,#N/A,TRUE,"RUSTICOS";#N/A,#N/A,TRUE,"INMUEBLES"}</definedName>
    <definedName name="___BGH2" localSheetId="7" hidden="1">{#N/A,#N/A,TRUE,"GLOBAL";#N/A,#N/A,TRUE,"RUSTICOS";#N/A,#N/A,TRUE,"INMUEBLES"}</definedName>
    <definedName name="___BGH2" localSheetId="6" hidden="1">{#N/A,#N/A,TRUE,"GLOBAL";#N/A,#N/A,TRUE,"RUSTICOS";#N/A,#N/A,TRUE,"INMUEBLES"}</definedName>
    <definedName name="___BGH2" hidden="1">{#N/A,#N/A,TRUE,"GLOBAL";#N/A,#N/A,TRUE,"RUSTICOS";#N/A,#N/A,TRUE,"INMUEBLES"}</definedName>
    <definedName name="___R5T" localSheetId="7" hidden="1">{#N/A,#N/A,TRUE,"GLOBAL";#N/A,#N/A,TRUE,"RUSTICOS";#N/A,#N/A,TRUE,"INMUEBLES"}</definedName>
    <definedName name="___R5T" localSheetId="6" hidden="1">{#N/A,#N/A,TRUE,"GLOBAL";#N/A,#N/A,TRUE,"RUSTICOS";#N/A,#N/A,TRUE,"INMUEBLES"}</definedName>
    <definedName name="___R5T" hidden="1">{#N/A,#N/A,TRUE,"GLOBAL";#N/A,#N/A,TRUE,"RUSTICOS";#N/A,#N/A,TRUE,"INMUEBLES"}</definedName>
    <definedName name="___R6T" localSheetId="7" hidden="1">{#N/A,#N/A,TRUE,"GLOBAL";#N/A,#N/A,TRUE,"RUSTICOS";#N/A,#N/A,TRUE,"INMUEBLES"}</definedName>
    <definedName name="___R6T" localSheetId="6" hidden="1">{#N/A,#N/A,TRUE,"GLOBAL";#N/A,#N/A,TRUE,"RUSTICOS";#N/A,#N/A,TRUE,"INMUEBLES"}</definedName>
    <definedName name="___R6T" hidden="1">{#N/A,#N/A,TRUE,"GLOBAL";#N/A,#N/A,TRUE,"RUSTICOS";#N/A,#N/A,TRUE,"INMUEBLES"}</definedName>
    <definedName name="__123Graph_A" localSheetId="2" hidden="1">#REF!</definedName>
    <definedName name="__123Graph_A" localSheetId="0" hidden="1">#REF!</definedName>
    <definedName name="__123Graph_A" localSheetId="7" hidden="1">#REF!</definedName>
    <definedName name="__123Graph_A" localSheetId="6" hidden="1">#REF!</definedName>
    <definedName name="__123Graph_A" hidden="1">#REF!</definedName>
    <definedName name="__123Graph_B" localSheetId="2" hidden="1">#REF!</definedName>
    <definedName name="__123Graph_B" localSheetId="0" hidden="1">#REF!</definedName>
    <definedName name="__123Graph_B" localSheetId="7" hidden="1">#REF!</definedName>
    <definedName name="__123Graph_B" localSheetId="6" hidden="1">#REF!</definedName>
    <definedName name="__123Graph_B" hidden="1">#REF!</definedName>
    <definedName name="__123Graph_C" localSheetId="2" hidden="1">#REF!</definedName>
    <definedName name="__123Graph_C" localSheetId="0" hidden="1">#REF!</definedName>
    <definedName name="__123Graph_C" localSheetId="7" hidden="1">#REF!</definedName>
    <definedName name="__123Graph_C" localSheetId="6" hidden="1">#REF!</definedName>
    <definedName name="__123Graph_C" hidden="1">#REF!</definedName>
    <definedName name="__123Graph_D" localSheetId="2" hidden="1">#REF!</definedName>
    <definedName name="__123Graph_D" localSheetId="0" hidden="1">#REF!</definedName>
    <definedName name="__123Graph_D" hidden="1">#REF!</definedName>
    <definedName name="__123Graph_X" localSheetId="2" hidden="1">#REF!</definedName>
    <definedName name="__123Graph_X" localSheetId="0" hidden="1">#REF!</definedName>
    <definedName name="__123Graph_X" hidden="1">#REF!</definedName>
    <definedName name="__BGH2" localSheetId="7" hidden="1">{#N/A,#N/A,TRUE,"GLOBAL";#N/A,#N/A,TRUE,"RUSTICOS";#N/A,#N/A,TRUE,"INMUEBLES"}</definedName>
    <definedName name="__BGH2" localSheetId="6" hidden="1">{#N/A,#N/A,TRUE,"GLOBAL";#N/A,#N/A,TRUE,"RUSTICOS";#N/A,#N/A,TRUE,"INMUEBLES"}</definedName>
    <definedName name="__BGH2" hidden="1">{#N/A,#N/A,TRUE,"GLOBAL";#N/A,#N/A,TRUE,"RUSTICOS";#N/A,#N/A,TRUE,"INMUEBLES"}</definedName>
    <definedName name="__cop1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cop1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cop1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__R5T" localSheetId="7" hidden="1">{#N/A,#N/A,TRUE,"GLOBAL";#N/A,#N/A,TRUE,"RUSTICOS";#N/A,#N/A,TRUE,"INMUEBLES"}</definedName>
    <definedName name="__R5T" localSheetId="6" hidden="1">{#N/A,#N/A,TRUE,"GLOBAL";#N/A,#N/A,TRUE,"RUSTICOS";#N/A,#N/A,TRUE,"INMUEBLES"}</definedName>
    <definedName name="__R5T" hidden="1">{#N/A,#N/A,TRUE,"GLOBAL";#N/A,#N/A,TRUE,"RUSTICOS";#N/A,#N/A,TRUE,"INMUEBLES"}</definedName>
    <definedName name="__R6T" localSheetId="7" hidden="1">{#N/A,#N/A,TRUE,"GLOBAL";#N/A,#N/A,TRUE,"RUSTICOS";#N/A,#N/A,TRUE,"INMUEBLES"}</definedName>
    <definedName name="__R6T" localSheetId="6" hidden="1">{#N/A,#N/A,TRUE,"GLOBAL";#N/A,#N/A,TRUE,"RUSTICOS";#N/A,#N/A,TRUE,"INMUEBLES"}</definedName>
    <definedName name="__R6T" hidden="1">{#N/A,#N/A,TRUE,"GLOBAL";#N/A,#N/A,TRUE,"RUSTICOS";#N/A,#N/A,TRUE,"INMUEBLES"}</definedName>
    <definedName name="_a1" localSheetId="7" hidden="1">{#N/A,#N/A,FALSE,"FTEs"}</definedName>
    <definedName name="_a1" localSheetId="6" hidden="1">{#N/A,#N/A,FALSE,"FTEs"}</definedName>
    <definedName name="_a1" hidden="1">{#N/A,#N/A,FALSE,"FTEs"}</definedName>
    <definedName name="_a2" localSheetId="7" hidden="1">{#N/A,#N/A,FALSE,"FTEs"}</definedName>
    <definedName name="_a2" localSheetId="6" hidden="1">{#N/A,#N/A,FALSE,"FTEs"}</definedName>
    <definedName name="_a2" hidden="1">{#N/A,#N/A,FALSE,"FTEs"}</definedName>
    <definedName name="_AMO_SingleObject_511081747_ROM_F0.SEC2.Contents_1.SEC1.SEC2.BDY.WORK_LOSS_VARIANTS_Attributes" localSheetId="2" hidden="1">#REF!</definedName>
    <definedName name="_AMO_SingleObject_511081747_ROM_F0.SEC2.Contents_1.SEC1.SEC2.BDY.WORK_LOSS_VARIANTS_Attributes" localSheetId="0" hidden="1">#REF!</definedName>
    <definedName name="_AMO_SingleObject_511081747_ROM_F0.SEC2.Contents_1.SEC1.SEC2.BDY.WORK_LOSS_VARIANTS_Attributes" localSheetId="7" hidden="1">#REF!</definedName>
    <definedName name="_AMO_SingleObject_511081747_ROM_F0.SEC2.Contents_1.SEC1.SEC2.BDY.WORK_LOSS_VARIANTS_Attributes" localSheetId="6" hidden="1">#REF!</definedName>
    <definedName name="_AMO_SingleObject_511081747_ROM_F0.SEC2.Contents_1.SEC1.SEC2.BDY.WORK_LOSS_VARIANTS_Attributes" hidden="1">#REF!</definedName>
    <definedName name="_AMO_SingleObject_511081747_ROM_F0.SEC2.Contents_1.SEC1.SEC2.BDY.WORK_LOSS_VARIANTS_Engine_Host_Information" localSheetId="2" hidden="1">#REF!</definedName>
    <definedName name="_AMO_SingleObject_511081747_ROM_F0.SEC2.Contents_1.SEC1.SEC2.BDY.WORK_LOSS_VARIANTS_Engine_Host_Information" localSheetId="0" hidden="1">#REF!</definedName>
    <definedName name="_AMO_SingleObject_511081747_ROM_F0.SEC2.Contents_1.SEC1.SEC2.BDY.WORK_LOSS_VARIANTS_Engine_Host_Information" localSheetId="7" hidden="1">#REF!</definedName>
    <definedName name="_AMO_SingleObject_511081747_ROM_F0.SEC2.Contents_1.SEC1.SEC2.BDY.WORK_LOSS_VARIANTS_Engine_Host_Information" localSheetId="6" hidden="1">#REF!</definedName>
    <definedName name="_AMO_SingleObject_511081747_ROM_F0.SEC2.Contents_1.SEC1.SEC2.BDY.WORK_LOSS_VARIANTS_Engine_Host_Information" hidden="1">#REF!</definedName>
    <definedName name="_AMO_SingleObject_511081747_ROM_F0.SEC2.Contents_1.SEC1.SEC2.BDY.WORK_LOSS_VARIANTS_Sortedby" localSheetId="2" hidden="1">#REF!</definedName>
    <definedName name="_AMO_SingleObject_511081747_ROM_F0.SEC2.Contents_1.SEC1.SEC2.BDY.WORK_LOSS_VARIANTS_Sortedby" localSheetId="0" hidden="1">#REF!</definedName>
    <definedName name="_AMO_SingleObject_511081747_ROM_F0.SEC2.Contents_1.SEC1.SEC2.BDY.WORK_LOSS_VARIANTS_Sortedby" localSheetId="7" hidden="1">#REF!</definedName>
    <definedName name="_AMO_SingleObject_511081747_ROM_F0.SEC2.Contents_1.SEC1.SEC2.BDY.WORK_LOSS_VARIANTS_Sortedby" localSheetId="6" hidden="1">#REF!</definedName>
    <definedName name="_AMO_SingleObject_511081747_ROM_F0.SEC2.Contents_1.SEC1.SEC2.BDY.WORK_LOSS_VARIANTS_Sortedby" hidden="1">#REF!</definedName>
    <definedName name="_AMO_SingleObject_511081747_ROM_F0.SEC2.Contents_1.SEC1.SEC2.BDY.WORK_LOSS_VARIANTS_Varnum" localSheetId="2" hidden="1">#REF!</definedName>
    <definedName name="_AMO_SingleObject_511081747_ROM_F0.SEC2.Contents_1.SEC1.SEC2.BDY.WORK_LOSS_VARIANTS_Varnum" localSheetId="0" hidden="1">#REF!</definedName>
    <definedName name="_AMO_SingleObject_511081747_ROM_F0.SEC2.Contents_1.SEC1.SEC2.BDY.WORK_LOSS_VARIANTS_Varnum" hidden="1">#REF!</definedName>
    <definedName name="_AMO_SingleObject_511081747_ROM_F0.SEC2.Contents_1.SEC1.SEC2.HDR.TXT1" localSheetId="2" hidden="1">#REF!</definedName>
    <definedName name="_AMO_SingleObject_511081747_ROM_F0.SEC2.Contents_1.SEC1.SEC2.HDR.TXT1" localSheetId="0" hidden="1">#REF!</definedName>
    <definedName name="_AMO_SingleObject_511081747_ROM_F0.SEC2.Contents_1.SEC1.SEC2.HDR.TXT1" hidden="1">#REF!</definedName>
    <definedName name="_AMO_XmlVersion" hidden="1">"'1'"</definedName>
    <definedName name="_bdm.0C1922BE238B4309A5F63C702F66994B.edm" localSheetId="2" hidden="1">#REF!</definedName>
    <definedName name="_bdm.0C1922BE238B4309A5F63C702F66994B.edm" localSheetId="0" hidden="1">#REF!</definedName>
    <definedName name="_bdm.0C1922BE238B4309A5F63C702F66994B.edm" localSheetId="7" hidden="1">#REF!</definedName>
    <definedName name="_bdm.0C1922BE238B4309A5F63C702F66994B.edm" localSheetId="6" hidden="1">#REF!</definedName>
    <definedName name="_bdm.0C1922BE238B4309A5F63C702F66994B.edm" hidden="1">#REF!</definedName>
    <definedName name="_bdm.10698BB6B0A549EBB5470A1DD182BF01.edm" localSheetId="2" hidden="1">#REF!</definedName>
    <definedName name="_bdm.10698BB6B0A549EBB5470A1DD182BF01.edm" localSheetId="0" hidden="1">#REF!</definedName>
    <definedName name="_bdm.10698BB6B0A549EBB5470A1DD182BF01.edm" localSheetId="7" hidden="1">#REF!</definedName>
    <definedName name="_bdm.10698BB6B0A549EBB5470A1DD182BF01.edm" hidden="1">#REF!</definedName>
    <definedName name="_BGH2" localSheetId="7" hidden="1">{#N/A,#N/A,TRUE,"GLOBAL";#N/A,#N/A,TRUE,"RUSTICOS";#N/A,#N/A,TRUE,"INMUEBLES"}</definedName>
    <definedName name="_BGH2" localSheetId="6" hidden="1">{#N/A,#N/A,TRUE,"GLOBAL";#N/A,#N/A,TRUE,"RUSTICOS";#N/A,#N/A,TRUE,"INMUEBLES"}</definedName>
    <definedName name="_BGH2" hidden="1">{#N/A,#N/A,TRUE,"GLOBAL";#N/A,#N/A,TRUE,"RUSTICOS";#N/A,#N/A,TRUE,"INMUEBLES"}</definedName>
    <definedName name="_BQ4.1" localSheetId="7" hidden="1">[1]RATIOS!$A$1:$F$1007</definedName>
    <definedName name="_BQ4.1" localSheetId="6" hidden="1">[1]RATIOS!$A$1:$F$1007</definedName>
    <definedName name="_BQ4.1" hidden="1">[2]RATIOS!$A$1:$F$1007</definedName>
    <definedName name="_BQ4.6" localSheetId="2" hidden="1">#REF!</definedName>
    <definedName name="_BQ4.6" localSheetId="0" hidden="1">#REF!</definedName>
    <definedName name="_BQ4.6" localSheetId="7" hidden="1">#REF!</definedName>
    <definedName name="_BQ4.6" localSheetId="6" hidden="1">#REF!</definedName>
    <definedName name="_BQ4.6" hidden="1">#REF!</definedName>
    <definedName name="_Dist_Bin" localSheetId="2" hidden="1">#REF!</definedName>
    <definedName name="_Dist_Bin" localSheetId="0" hidden="1">#REF!</definedName>
    <definedName name="_Dist_Bin" localSheetId="7" hidden="1">#REF!</definedName>
    <definedName name="_Dist_Bin" localSheetId="6" hidden="1">#REF!</definedName>
    <definedName name="_Dist_Bin" hidden="1">#REF!</definedName>
    <definedName name="_Dist_Values" localSheetId="2" hidden="1">#REF!</definedName>
    <definedName name="_Dist_Values" localSheetId="0" hidden="1">#REF!</definedName>
    <definedName name="_Dist_Values" localSheetId="7" hidden="1">#REF!</definedName>
    <definedName name="_Dist_Values" localSheetId="6" hidden="1">#REF!</definedName>
    <definedName name="_Dist_Values" hidden="1">#REF!</definedName>
    <definedName name="_ID_01957945AEA64765AD5D866C7E989F8C" localSheetId="2" hidden="1">#REF!</definedName>
    <definedName name="_ID_01957945AEA64765AD5D866C7E989F8C" localSheetId="0" hidden="1">#REF!</definedName>
    <definedName name="_ID_01957945AEA64765AD5D866C7E989F8C" hidden="1">#REF!</definedName>
    <definedName name="_ID_0197A641BB8848AD9540436B2DBD9F1D" localSheetId="2" hidden="1">#REF!</definedName>
    <definedName name="_ID_0197A641BB8848AD9540436B2DBD9F1D" localSheetId="0" hidden="1">#REF!</definedName>
    <definedName name="_ID_0197A641BB8848AD9540436B2DBD9F1D" hidden="1">#REF!</definedName>
    <definedName name="_ID_037D91DB1D0E4FB7BD0A20F9A7B15E3B" localSheetId="2" hidden="1">#REF!</definedName>
    <definedName name="_ID_037D91DB1D0E4FB7BD0A20F9A7B15E3B" localSheetId="0" hidden="1">#REF!</definedName>
    <definedName name="_ID_037D91DB1D0E4FB7BD0A20F9A7B15E3B" hidden="1">#REF!</definedName>
    <definedName name="_ID_049ED5FA090744F894143A83E3799FD7" localSheetId="2" hidden="1">#REF!</definedName>
    <definedName name="_ID_049ED5FA090744F894143A83E3799FD7" localSheetId="0" hidden="1">#REF!</definedName>
    <definedName name="_ID_049ED5FA090744F894143A83E3799FD7" hidden="1">#REF!</definedName>
    <definedName name="_ID_04F21D6E4AB740479216529AD625F56D" localSheetId="2" hidden="1">#REF!</definedName>
    <definedName name="_ID_04F21D6E4AB740479216529AD625F56D" localSheetId="0" hidden="1">#REF!</definedName>
    <definedName name="_ID_04F21D6E4AB740479216529AD625F56D" hidden="1">#REF!</definedName>
    <definedName name="_ID_07A7FD0D81A04B20A79D37CA3D008E60" localSheetId="2" hidden="1">#REF!</definedName>
    <definedName name="_ID_07A7FD0D81A04B20A79D37CA3D008E60" localSheetId="0" hidden="1">#REF!</definedName>
    <definedName name="_ID_07A7FD0D81A04B20A79D37CA3D008E60" hidden="1">#REF!</definedName>
    <definedName name="_ID_087FAA4A6CC54F6C9EF2F5E8346DBB7E" localSheetId="2" hidden="1">#REF!</definedName>
    <definedName name="_ID_087FAA4A6CC54F6C9EF2F5E8346DBB7E" localSheetId="0" hidden="1">#REF!</definedName>
    <definedName name="_ID_087FAA4A6CC54F6C9EF2F5E8346DBB7E" hidden="1">#REF!</definedName>
    <definedName name="_ID_112934ED814D41AF937A0C5806BF70A2" localSheetId="2" hidden="1">#REF!</definedName>
    <definedName name="_ID_112934ED814D41AF937A0C5806BF70A2" localSheetId="0" hidden="1">#REF!</definedName>
    <definedName name="_ID_112934ED814D41AF937A0C5806BF70A2" hidden="1">#REF!</definedName>
    <definedName name="_ID_12E0ACE4F9B24F8C9826556B34D71DDB" localSheetId="2" hidden="1">#REF!</definedName>
    <definedName name="_ID_12E0ACE4F9B24F8C9826556B34D71DDB" localSheetId="0" hidden="1">#REF!</definedName>
    <definedName name="_ID_12E0ACE4F9B24F8C9826556B34D71DDB" hidden="1">#REF!</definedName>
    <definedName name="_ID_132C4AAF6E644E56B299A308A982A7AE" localSheetId="2" hidden="1">#REF!</definedName>
    <definedName name="_ID_132C4AAF6E644E56B299A308A982A7AE" localSheetId="0" hidden="1">#REF!</definedName>
    <definedName name="_ID_132C4AAF6E644E56B299A308A982A7AE" hidden="1">#REF!</definedName>
    <definedName name="_ID_14DFF963A2F142C886090F19AFAA58D0" localSheetId="2" hidden="1">#REF!</definedName>
    <definedName name="_ID_14DFF963A2F142C886090F19AFAA58D0" localSheetId="0" hidden="1">#REF!</definedName>
    <definedName name="_ID_14DFF963A2F142C886090F19AFAA58D0" hidden="1">#REF!</definedName>
    <definedName name="_ID_15E1FA8F48214DB285320833DC202349" localSheetId="2" hidden="1">#REF!</definedName>
    <definedName name="_ID_15E1FA8F48214DB285320833DC202349" localSheetId="0" hidden="1">#REF!</definedName>
    <definedName name="_ID_15E1FA8F48214DB285320833DC202349" hidden="1">#REF!</definedName>
    <definedName name="_ID_1E04DAE645E8420F9FD7074FAF8AC580" localSheetId="2" hidden="1">#REF!</definedName>
    <definedName name="_ID_1E04DAE645E8420F9FD7074FAF8AC580" localSheetId="0" hidden="1">#REF!</definedName>
    <definedName name="_ID_1E04DAE645E8420F9FD7074FAF8AC580" hidden="1">#REF!</definedName>
    <definedName name="_ID_1FA63349264D4F508769CC06FB3F12D1" localSheetId="2" hidden="1">#REF!</definedName>
    <definedName name="_ID_1FA63349264D4F508769CC06FB3F12D1" localSheetId="0" hidden="1">#REF!</definedName>
    <definedName name="_ID_1FA63349264D4F508769CC06FB3F12D1" hidden="1">#REF!</definedName>
    <definedName name="_ID_2104E8F997E54AD0B48F6E652CABCC71" localSheetId="2" hidden="1">#REF!</definedName>
    <definedName name="_ID_2104E8F997E54AD0B48F6E652CABCC71" localSheetId="0" hidden="1">#REF!</definedName>
    <definedName name="_ID_2104E8F997E54AD0B48F6E652CABCC71" hidden="1">#REF!</definedName>
    <definedName name="_ID_212E80981D0F4A84BE319EAD28E0ADF3" localSheetId="2" hidden="1">#REF!</definedName>
    <definedName name="_ID_212E80981D0F4A84BE319EAD28E0ADF3" localSheetId="0" hidden="1">#REF!</definedName>
    <definedName name="_ID_212E80981D0F4A84BE319EAD28E0ADF3" hidden="1">#REF!</definedName>
    <definedName name="_ID_2202CC0C861E44CB98A148CC881B5B21" localSheetId="2" hidden="1">#REF!</definedName>
    <definedName name="_ID_2202CC0C861E44CB98A148CC881B5B21" localSheetId="0" hidden="1">#REF!</definedName>
    <definedName name="_ID_2202CC0C861E44CB98A148CC881B5B21" hidden="1">#REF!</definedName>
    <definedName name="_ID_2238CC731F444FCB8CE90485ABD8E891" localSheetId="2" hidden="1">#REF!</definedName>
    <definedName name="_ID_2238CC731F444FCB8CE90485ABD8E891" localSheetId="0" hidden="1">#REF!</definedName>
    <definedName name="_ID_2238CC731F444FCB8CE90485ABD8E891" hidden="1">#REF!</definedName>
    <definedName name="_ID_236F5AF8E56D4E879C24DB6C6CB4ECB3" localSheetId="2" hidden="1">#REF!</definedName>
    <definedName name="_ID_236F5AF8E56D4E879C24DB6C6CB4ECB3" localSheetId="0" hidden="1">#REF!</definedName>
    <definedName name="_ID_236F5AF8E56D4E879C24DB6C6CB4ECB3" hidden="1">#REF!</definedName>
    <definedName name="_ID_238A892B4AD649C5AAEE050ED0398901" localSheetId="2" hidden="1">#REF!</definedName>
    <definedName name="_ID_238A892B4AD649C5AAEE050ED0398901" localSheetId="0" hidden="1">#REF!</definedName>
    <definedName name="_ID_238A892B4AD649C5AAEE050ED0398901" hidden="1">#REF!</definedName>
    <definedName name="_ID_25B3870307EC43E8B14DA944955352F2" localSheetId="2" hidden="1">#REF!</definedName>
    <definedName name="_ID_25B3870307EC43E8B14DA944955352F2" localSheetId="0" hidden="1">#REF!</definedName>
    <definedName name="_ID_25B3870307EC43E8B14DA944955352F2" hidden="1">#REF!</definedName>
    <definedName name="_ID_261376B30C9945FD91F23A04536681C6" localSheetId="2" hidden="1">#REF!</definedName>
    <definedName name="_ID_261376B30C9945FD91F23A04536681C6" localSheetId="0" hidden="1">#REF!</definedName>
    <definedName name="_ID_261376B30C9945FD91F23A04536681C6" hidden="1">#REF!</definedName>
    <definedName name="_ID_2927FFFCBE3C482ABEF5E9A4E56CC201" localSheetId="2" hidden="1">#REF!</definedName>
    <definedName name="_ID_2927FFFCBE3C482ABEF5E9A4E56CC201" localSheetId="0" hidden="1">#REF!</definedName>
    <definedName name="_ID_2927FFFCBE3C482ABEF5E9A4E56CC201" hidden="1">#REF!</definedName>
    <definedName name="_ID_29B029CC1D664D669F767B8F87EA4CFA" localSheetId="2" hidden="1">#REF!</definedName>
    <definedName name="_ID_29B029CC1D664D669F767B8F87EA4CFA" localSheetId="0" hidden="1">#REF!</definedName>
    <definedName name="_ID_29B029CC1D664D669F767B8F87EA4CFA" hidden="1">#REF!</definedName>
    <definedName name="_ID_2DDFBACCC45C4D9C81EFE491C81BE1E5" localSheetId="2" hidden="1">#REF!</definedName>
    <definedName name="_ID_2DDFBACCC45C4D9C81EFE491C81BE1E5" localSheetId="0" hidden="1">#REF!</definedName>
    <definedName name="_ID_2DDFBACCC45C4D9C81EFE491C81BE1E5" hidden="1">#REF!</definedName>
    <definedName name="_ID_2DF6DBC0D01A45F7A80A7084870A8362" localSheetId="2" hidden="1">#REF!</definedName>
    <definedName name="_ID_2DF6DBC0D01A45F7A80A7084870A8362" localSheetId="0" hidden="1">#REF!</definedName>
    <definedName name="_ID_2DF6DBC0D01A45F7A80A7084870A8362" hidden="1">#REF!</definedName>
    <definedName name="_ID_2E165053907E41668D93A463657A5ED9" localSheetId="2" hidden="1">#REF!</definedName>
    <definedName name="_ID_2E165053907E41668D93A463657A5ED9" localSheetId="0" hidden="1">#REF!</definedName>
    <definedName name="_ID_2E165053907E41668D93A463657A5ED9" hidden="1">#REF!</definedName>
    <definedName name="_ID_2E46AEFC1B2B491CB0332E60DFEBA8D3" localSheetId="2" hidden="1">#REF!</definedName>
    <definedName name="_ID_2E46AEFC1B2B491CB0332E60DFEBA8D3" localSheetId="0" hidden="1">#REF!</definedName>
    <definedName name="_ID_2E46AEFC1B2B491CB0332E60DFEBA8D3" hidden="1">#REF!</definedName>
    <definedName name="_ID_3077E4FEC901406592653B7365C5EAA4" localSheetId="2" hidden="1">#REF!</definedName>
    <definedName name="_ID_3077E4FEC901406592653B7365C5EAA4" localSheetId="0" hidden="1">#REF!</definedName>
    <definedName name="_ID_3077E4FEC901406592653B7365C5EAA4" hidden="1">#REF!</definedName>
    <definedName name="_ID_32A2660B36424186ADC83556FF2EE07E" localSheetId="2" hidden="1">#REF!</definedName>
    <definedName name="_ID_32A2660B36424186ADC83556FF2EE07E" localSheetId="0" hidden="1">#REF!</definedName>
    <definedName name="_ID_32A2660B36424186ADC83556FF2EE07E" hidden="1">#REF!</definedName>
    <definedName name="_ID_33E1B509B83E4B4DB661D72B62786187" localSheetId="2" hidden="1">#REF!</definedName>
    <definedName name="_ID_33E1B509B83E4B4DB661D72B62786187" localSheetId="0" hidden="1">#REF!</definedName>
    <definedName name="_ID_33E1B509B83E4B4DB661D72B62786187" hidden="1">#REF!</definedName>
    <definedName name="_ID_3751DF58F7214C93B4160805FBCBD99E" localSheetId="2" hidden="1">#REF!</definedName>
    <definedName name="_ID_3751DF58F7214C93B4160805FBCBD99E" localSheetId="0" hidden="1">#REF!</definedName>
    <definedName name="_ID_3751DF58F7214C93B4160805FBCBD99E" hidden="1">#REF!</definedName>
    <definedName name="_ID_379E6653E5F94BEBAE0F6CB4ACEB9D99" localSheetId="2" hidden="1">#REF!</definedName>
    <definedName name="_ID_379E6653E5F94BEBAE0F6CB4ACEB9D99" localSheetId="0" hidden="1">#REF!</definedName>
    <definedName name="_ID_379E6653E5F94BEBAE0F6CB4ACEB9D99" hidden="1">#REF!</definedName>
    <definedName name="_ID_37D694D0C10A4153B864BCF4F89946F3" localSheetId="2" hidden="1">#REF!</definedName>
    <definedName name="_ID_37D694D0C10A4153B864BCF4F89946F3" localSheetId="0" hidden="1">#REF!</definedName>
    <definedName name="_ID_37D694D0C10A4153B864BCF4F89946F3" hidden="1">#REF!</definedName>
    <definedName name="_ID_37EA374FCE89483DB7D17E1417E16CA0" localSheetId="2" hidden="1">#REF!</definedName>
    <definedName name="_ID_37EA374FCE89483DB7D17E1417E16CA0" localSheetId="0" hidden="1">#REF!</definedName>
    <definedName name="_ID_37EA374FCE89483DB7D17E1417E16CA0" hidden="1">#REF!</definedName>
    <definedName name="_ID_382E024AE976405FB69D25E288FF0E0A" localSheetId="2" hidden="1">#REF!</definedName>
    <definedName name="_ID_382E024AE976405FB69D25E288FF0E0A" localSheetId="0" hidden="1">#REF!</definedName>
    <definedName name="_ID_382E024AE976405FB69D25E288FF0E0A" hidden="1">#REF!</definedName>
    <definedName name="_ID_4000D0F8A2DF42E0A955704F724BD08B" localSheetId="2" hidden="1">#REF!</definedName>
    <definedName name="_ID_4000D0F8A2DF42E0A955704F724BD08B" localSheetId="0" hidden="1">#REF!</definedName>
    <definedName name="_ID_4000D0F8A2DF42E0A955704F724BD08B" hidden="1">#REF!</definedName>
    <definedName name="_ID_4191C372AE0B4DE6AF743E56B0360C83" localSheetId="2" hidden="1">#REF!</definedName>
    <definedName name="_ID_4191C372AE0B4DE6AF743E56B0360C83" localSheetId="0" hidden="1">#REF!</definedName>
    <definedName name="_ID_4191C372AE0B4DE6AF743E56B0360C83" hidden="1">#REF!</definedName>
    <definedName name="_ID_42CB264F0E15477DBBCB3FCCFFDC5B49" localSheetId="2" hidden="1">#REF!</definedName>
    <definedName name="_ID_42CB264F0E15477DBBCB3FCCFFDC5B49" localSheetId="0" hidden="1">#REF!</definedName>
    <definedName name="_ID_42CB264F0E15477DBBCB3FCCFFDC5B49" hidden="1">#REF!</definedName>
    <definedName name="_ID_438A8ED6E33C47B594C6A63BAB96C4A0" localSheetId="2" hidden="1">#REF!</definedName>
    <definedName name="_ID_438A8ED6E33C47B594C6A63BAB96C4A0" localSheetId="0" hidden="1">#REF!</definedName>
    <definedName name="_ID_438A8ED6E33C47B594C6A63BAB96C4A0" hidden="1">#REF!</definedName>
    <definedName name="_ID_43D2638BDB8F4B21B9C4A9F9EB76705C" localSheetId="2" hidden="1">#REF!</definedName>
    <definedName name="_ID_43D2638BDB8F4B21B9C4A9F9EB76705C" localSheetId="0" hidden="1">#REF!</definedName>
    <definedName name="_ID_43D2638BDB8F4B21B9C4A9F9EB76705C" hidden="1">#REF!</definedName>
    <definedName name="_ID_44796FF472354E17AE2153552FD62E95" localSheetId="2" hidden="1">#REF!</definedName>
    <definedName name="_ID_44796FF472354E17AE2153552FD62E95" localSheetId="0" hidden="1">#REF!</definedName>
    <definedName name="_ID_44796FF472354E17AE2153552FD62E95" hidden="1">#REF!</definedName>
    <definedName name="_ID_44EA19A50CF54C33B91981A4FE8D7E11" localSheetId="2" hidden="1">#REF!</definedName>
    <definedName name="_ID_44EA19A50CF54C33B91981A4FE8D7E11" localSheetId="0" hidden="1">#REF!</definedName>
    <definedName name="_ID_44EA19A50CF54C33B91981A4FE8D7E11" hidden="1">#REF!</definedName>
    <definedName name="_ID_46058FD92DA54FEB99C7BB502ECB2416" localSheetId="2" hidden="1">#REF!</definedName>
    <definedName name="_ID_46058FD92DA54FEB99C7BB502ECB2416" localSheetId="0" hidden="1">#REF!</definedName>
    <definedName name="_ID_46058FD92DA54FEB99C7BB502ECB2416" hidden="1">#REF!</definedName>
    <definedName name="_ID_49295E8743BB4C0F8B99BAEC62A32050" localSheetId="2" hidden="1">#REF!</definedName>
    <definedName name="_ID_49295E8743BB4C0F8B99BAEC62A32050" localSheetId="0" hidden="1">#REF!</definedName>
    <definedName name="_ID_49295E8743BB4C0F8B99BAEC62A32050" hidden="1">#REF!</definedName>
    <definedName name="_ID_49DD5FCFABB24FA6979203DFA7494F4B" localSheetId="2" hidden="1">#REF!</definedName>
    <definedName name="_ID_49DD5FCFABB24FA6979203DFA7494F4B" localSheetId="0" hidden="1">#REF!</definedName>
    <definedName name="_ID_49DD5FCFABB24FA6979203DFA7494F4B" hidden="1">#REF!</definedName>
    <definedName name="_ID_4A0C09E8329B4F1C8890B6BDEC7D5AF8" localSheetId="2" hidden="1">#REF!</definedName>
    <definedName name="_ID_4A0C09E8329B4F1C8890B6BDEC7D5AF8" localSheetId="0" hidden="1">#REF!</definedName>
    <definedName name="_ID_4A0C09E8329B4F1C8890B6BDEC7D5AF8" hidden="1">#REF!</definedName>
    <definedName name="_ID_4B6FB419C2E843088658EB45154711A8" localSheetId="2" hidden="1">#REF!</definedName>
    <definedName name="_ID_4B6FB419C2E843088658EB45154711A8" localSheetId="0" hidden="1">#REF!</definedName>
    <definedName name="_ID_4B6FB419C2E843088658EB45154711A8" hidden="1">#REF!</definedName>
    <definedName name="_ID_4CFB1B33A89B466A97A9F9E0DB27F00F" localSheetId="2" hidden="1">#REF!</definedName>
    <definedName name="_ID_4CFB1B33A89B466A97A9F9E0DB27F00F" localSheetId="0" hidden="1">#REF!</definedName>
    <definedName name="_ID_4CFB1B33A89B466A97A9F9E0DB27F00F" hidden="1">#REF!</definedName>
    <definedName name="_ID_4D0350D1E0F14F79BB3A3BECA79D7E48" localSheetId="2" hidden="1">#REF!</definedName>
    <definedName name="_ID_4D0350D1E0F14F79BB3A3BECA79D7E48" localSheetId="0" hidden="1">#REF!</definedName>
    <definedName name="_ID_4D0350D1E0F14F79BB3A3BECA79D7E48" hidden="1">#REF!</definedName>
    <definedName name="_ID_4E7259656F964252A6301628BBDD5A55" localSheetId="2" hidden="1">#REF!</definedName>
    <definedName name="_ID_4E7259656F964252A6301628BBDD5A55" localSheetId="0" hidden="1">#REF!</definedName>
    <definedName name="_ID_4E7259656F964252A6301628BBDD5A55" hidden="1">#REF!</definedName>
    <definedName name="_ID_4F183F12C18E4FE192B3530F4D7BD7FF" localSheetId="2" hidden="1">#REF!</definedName>
    <definedName name="_ID_4F183F12C18E4FE192B3530F4D7BD7FF" localSheetId="0" hidden="1">#REF!</definedName>
    <definedName name="_ID_4F183F12C18E4FE192B3530F4D7BD7FF" hidden="1">#REF!</definedName>
    <definedName name="_ID_505A802F64894FFCBE28D8D6A55E1D06" localSheetId="2" hidden="1">#REF!</definedName>
    <definedName name="_ID_505A802F64894FFCBE28D8D6A55E1D06" localSheetId="0" hidden="1">#REF!</definedName>
    <definedName name="_ID_505A802F64894FFCBE28D8D6A55E1D06" hidden="1">#REF!</definedName>
    <definedName name="_ID_51A2BD0A37DD4BEF80859D29B186CF90" localSheetId="2" hidden="1">#REF!</definedName>
    <definedName name="_ID_51A2BD0A37DD4BEF80859D29B186CF90" localSheetId="0" hidden="1">#REF!</definedName>
    <definedName name="_ID_51A2BD0A37DD4BEF80859D29B186CF90" hidden="1">#REF!</definedName>
    <definedName name="_ID_52EA31EAD58B4A938CCFB26982B8F991" localSheetId="2" hidden="1">#REF!</definedName>
    <definedName name="_ID_52EA31EAD58B4A938CCFB26982B8F991" localSheetId="0" hidden="1">#REF!</definedName>
    <definedName name="_ID_52EA31EAD58B4A938CCFB26982B8F991" hidden="1">#REF!</definedName>
    <definedName name="_ID_54CA5BC7ED294B439CC71F69DEE92AF6" localSheetId="2" hidden="1">#REF!</definedName>
    <definedName name="_ID_54CA5BC7ED294B439CC71F69DEE92AF6" localSheetId="0" hidden="1">#REF!</definedName>
    <definedName name="_ID_54CA5BC7ED294B439CC71F69DEE92AF6" hidden="1">#REF!</definedName>
    <definedName name="_ID_566A7CB68F7A4DA596735CF3DD50569C" localSheetId="2" hidden="1">#REF!</definedName>
    <definedName name="_ID_566A7CB68F7A4DA596735CF3DD50569C" localSheetId="0" hidden="1">#REF!</definedName>
    <definedName name="_ID_566A7CB68F7A4DA596735CF3DD50569C" hidden="1">#REF!</definedName>
    <definedName name="_ID_57915AA6301A4C5AA883FE9F32EE9D27" localSheetId="2" hidden="1">#REF!</definedName>
    <definedName name="_ID_57915AA6301A4C5AA883FE9F32EE9D27" localSheetId="0" hidden="1">#REF!</definedName>
    <definedName name="_ID_57915AA6301A4C5AA883FE9F32EE9D27" hidden="1">#REF!</definedName>
    <definedName name="_ID_57E1215C75364500B711BCE38ED2ECA4" localSheetId="2" hidden="1">#REF!</definedName>
    <definedName name="_ID_57E1215C75364500B711BCE38ED2ECA4" localSheetId="0" hidden="1">#REF!</definedName>
    <definedName name="_ID_57E1215C75364500B711BCE38ED2ECA4" hidden="1">#REF!</definedName>
    <definedName name="_ID_5CF4E062A4BE4C0696850FB10DB8C3C6" localSheetId="2" hidden="1">#REF!</definedName>
    <definedName name="_ID_5CF4E062A4BE4C0696850FB10DB8C3C6" localSheetId="0" hidden="1">#REF!</definedName>
    <definedName name="_ID_5CF4E062A4BE4C0696850FB10DB8C3C6" hidden="1">#REF!</definedName>
    <definedName name="_ID_5D9E69A809B147589C872FE857B44855" localSheetId="2" hidden="1">#REF!</definedName>
    <definedName name="_ID_5D9E69A809B147589C872FE857B44855" localSheetId="0" hidden="1">#REF!</definedName>
    <definedName name="_ID_5D9E69A809B147589C872FE857B44855" hidden="1">#REF!</definedName>
    <definedName name="_ID_5FE3A477682B496A811E4108F5F54E5A" localSheetId="2" hidden="1">#REF!</definedName>
    <definedName name="_ID_5FE3A477682B496A811E4108F5F54E5A" localSheetId="0" hidden="1">#REF!</definedName>
    <definedName name="_ID_5FE3A477682B496A811E4108F5F54E5A" hidden="1">#REF!</definedName>
    <definedName name="_ID_60891F2161564C5B8CCBE8591A91C4BB" localSheetId="2" hidden="1">#REF!</definedName>
    <definedName name="_ID_60891F2161564C5B8CCBE8591A91C4BB" localSheetId="0" hidden="1">#REF!</definedName>
    <definedName name="_ID_60891F2161564C5B8CCBE8591A91C4BB" hidden="1">#REF!</definedName>
    <definedName name="_ID_62211D01F5E64C9AA2B2418908EA062A" localSheetId="2" hidden="1">#REF!</definedName>
    <definedName name="_ID_62211D01F5E64C9AA2B2418908EA062A" localSheetId="0" hidden="1">#REF!</definedName>
    <definedName name="_ID_62211D01F5E64C9AA2B2418908EA062A" hidden="1">#REF!</definedName>
    <definedName name="_ID_66BF7488F03F4C2083F1CC392DDFD6E8" localSheetId="2" hidden="1">#REF!</definedName>
    <definedName name="_ID_66BF7488F03F4C2083F1CC392DDFD6E8" localSheetId="0" hidden="1">#REF!</definedName>
    <definedName name="_ID_66BF7488F03F4C2083F1CC392DDFD6E8" hidden="1">#REF!</definedName>
    <definedName name="_ID_6984927C9B4541EEA79338B2128BBEAC" localSheetId="2" hidden="1">#REF!</definedName>
    <definedName name="_ID_6984927C9B4541EEA79338B2128BBEAC" localSheetId="0" hidden="1">#REF!</definedName>
    <definedName name="_ID_6984927C9B4541EEA79338B2128BBEAC" hidden="1">#REF!</definedName>
    <definedName name="_ID_6A9628AA17D44E28805D1832271B789E" localSheetId="2" hidden="1">#REF!</definedName>
    <definedName name="_ID_6A9628AA17D44E28805D1832271B789E" localSheetId="0" hidden="1">#REF!</definedName>
    <definedName name="_ID_6A9628AA17D44E28805D1832271B789E" hidden="1">#REF!</definedName>
    <definedName name="_ID_6B7E5339EA3D4C2F8A2D4DC4A59EA544" localSheetId="2" hidden="1">#REF!</definedName>
    <definedName name="_ID_6B7E5339EA3D4C2F8A2D4DC4A59EA544" localSheetId="0" hidden="1">#REF!</definedName>
    <definedName name="_ID_6B7E5339EA3D4C2F8A2D4DC4A59EA544" hidden="1">#REF!</definedName>
    <definedName name="_ID_6B98A97F42E246B8ABA7643F325DC284" localSheetId="2" hidden="1">#REF!</definedName>
    <definedName name="_ID_6B98A97F42E246B8ABA7643F325DC284" localSheetId="0" hidden="1">#REF!</definedName>
    <definedName name="_ID_6B98A97F42E246B8ABA7643F325DC284" hidden="1">#REF!</definedName>
    <definedName name="_ID_6D8059C59CE848CE933E761CB04649BC" localSheetId="2" hidden="1">#REF!</definedName>
    <definedName name="_ID_6D8059C59CE848CE933E761CB04649BC" localSheetId="0" hidden="1">#REF!</definedName>
    <definedName name="_ID_6D8059C59CE848CE933E761CB04649BC" hidden="1">#REF!</definedName>
    <definedName name="_ID_6E12F7C7037B40228076AFEA0A0EB2E8" localSheetId="2" hidden="1">#REF!</definedName>
    <definedName name="_ID_6E12F7C7037B40228076AFEA0A0EB2E8" localSheetId="0" hidden="1">#REF!</definedName>
    <definedName name="_ID_6E12F7C7037B40228076AFEA0A0EB2E8" hidden="1">#REF!</definedName>
    <definedName name="_ID_6E9E56E0CC1D4944936A913A745CB43C" localSheetId="2" hidden="1">#REF!</definedName>
    <definedName name="_ID_6E9E56E0CC1D4944936A913A745CB43C" localSheetId="0" hidden="1">#REF!</definedName>
    <definedName name="_ID_6E9E56E0CC1D4944936A913A745CB43C" hidden="1">#REF!</definedName>
    <definedName name="_ID_6F6BDDAD96D64DAE9F1A50719FBDDC87" localSheetId="2" hidden="1">#REF!</definedName>
    <definedName name="_ID_6F6BDDAD96D64DAE9F1A50719FBDDC87" localSheetId="0" hidden="1">#REF!</definedName>
    <definedName name="_ID_6F6BDDAD96D64DAE9F1A50719FBDDC87" hidden="1">#REF!</definedName>
    <definedName name="_ID_79C3B725D17A40C4BA0A00BC3E0E712E" localSheetId="2" hidden="1">#REF!</definedName>
    <definedName name="_ID_79C3B725D17A40C4BA0A00BC3E0E712E" localSheetId="0" hidden="1">#REF!</definedName>
    <definedName name="_ID_79C3B725D17A40C4BA0A00BC3E0E712E" hidden="1">#REF!</definedName>
    <definedName name="_ID_8305D3DCD3DC456887BD7FC4308C4E8D" localSheetId="2" hidden="1">#REF!</definedName>
    <definedName name="_ID_8305D3DCD3DC456887BD7FC4308C4E8D" localSheetId="0" hidden="1">#REF!</definedName>
    <definedName name="_ID_8305D3DCD3DC456887BD7FC4308C4E8D" hidden="1">#REF!</definedName>
    <definedName name="_ID_830B02FC88B24204A2985678D8B5CEC5" localSheetId="2" hidden="1">#REF!</definedName>
    <definedName name="_ID_830B02FC88B24204A2985678D8B5CEC5" localSheetId="0" hidden="1">#REF!</definedName>
    <definedName name="_ID_830B02FC88B24204A2985678D8B5CEC5" hidden="1">#REF!</definedName>
    <definedName name="_ID_83A63ED416234494827B4BBC20F16AE8" localSheetId="2" hidden="1">#REF!</definedName>
    <definedName name="_ID_83A63ED416234494827B4BBC20F16AE8" localSheetId="0" hidden="1">#REF!</definedName>
    <definedName name="_ID_83A63ED416234494827B4BBC20F16AE8" hidden="1">#REF!</definedName>
    <definedName name="_ID_83D4458561BD4231B3B179D528F80F3E" localSheetId="2" hidden="1">#REF!</definedName>
    <definedName name="_ID_83D4458561BD4231B3B179D528F80F3E" localSheetId="0" hidden="1">#REF!</definedName>
    <definedName name="_ID_83D4458561BD4231B3B179D528F80F3E" hidden="1">#REF!</definedName>
    <definedName name="_ID_85018F126539419AAB9F317381DD52D0" localSheetId="2" hidden="1">#REF!</definedName>
    <definedName name="_ID_85018F126539419AAB9F317381DD52D0" localSheetId="0" hidden="1">#REF!</definedName>
    <definedName name="_ID_85018F126539419AAB9F317381DD52D0" hidden="1">#REF!</definedName>
    <definedName name="_ID_8672D304BDA9451EB820DE7F641634DC" localSheetId="2" hidden="1">#REF!</definedName>
    <definedName name="_ID_8672D304BDA9451EB820DE7F641634DC" localSheetId="0" hidden="1">#REF!</definedName>
    <definedName name="_ID_8672D304BDA9451EB820DE7F641634DC" hidden="1">#REF!</definedName>
    <definedName name="_ID_8767C42F796244CB8EA1DC47CE3E0736" localSheetId="2" hidden="1">#REF!</definedName>
    <definedName name="_ID_8767C42F796244CB8EA1DC47CE3E0736" localSheetId="0" hidden="1">#REF!</definedName>
    <definedName name="_ID_8767C42F796244CB8EA1DC47CE3E0736" hidden="1">#REF!</definedName>
    <definedName name="_ID_8A146CE2C75D480D9F0DD23A78CD6BAC" localSheetId="2" hidden="1">#REF!</definedName>
    <definedName name="_ID_8A146CE2C75D480D9F0DD23A78CD6BAC" localSheetId="0" hidden="1">#REF!</definedName>
    <definedName name="_ID_8A146CE2C75D480D9F0DD23A78CD6BAC" hidden="1">#REF!</definedName>
    <definedName name="_ID_90A8E50682A345DCA516845B3F571D70" localSheetId="2" hidden="1">#REF!</definedName>
    <definedName name="_ID_90A8E50682A345DCA516845B3F571D70" localSheetId="0" hidden="1">#REF!</definedName>
    <definedName name="_ID_90A8E50682A345DCA516845B3F571D70" hidden="1">#REF!</definedName>
    <definedName name="_ID_9367AEDF6CA1443689B6C43F3BB5CF39" localSheetId="2" hidden="1">#REF!</definedName>
    <definedName name="_ID_9367AEDF6CA1443689B6C43F3BB5CF39" localSheetId="0" hidden="1">#REF!</definedName>
    <definedName name="_ID_9367AEDF6CA1443689B6C43F3BB5CF39" hidden="1">#REF!</definedName>
    <definedName name="_ID_9591F1B87CA24FD6A48DE7203BAA6FE0" localSheetId="2" hidden="1">#REF!</definedName>
    <definedName name="_ID_9591F1B87CA24FD6A48DE7203BAA6FE0" localSheetId="0" hidden="1">#REF!</definedName>
    <definedName name="_ID_9591F1B87CA24FD6A48DE7203BAA6FE0" hidden="1">#REF!</definedName>
    <definedName name="_ID_96AE0587F6CA4C5EABF4BA9E3495805E" localSheetId="2" hidden="1">#REF!</definedName>
    <definedName name="_ID_96AE0587F6CA4C5EABF4BA9E3495805E" localSheetId="0" hidden="1">#REF!</definedName>
    <definedName name="_ID_96AE0587F6CA4C5EABF4BA9E3495805E" hidden="1">#REF!</definedName>
    <definedName name="_ID_96F1584284EA4A8B9F9FAD1AB186AF3A" localSheetId="2" hidden="1">#REF!</definedName>
    <definedName name="_ID_96F1584284EA4A8B9F9FAD1AB186AF3A" localSheetId="0" hidden="1">#REF!</definedName>
    <definedName name="_ID_96F1584284EA4A8B9F9FAD1AB186AF3A" hidden="1">#REF!</definedName>
    <definedName name="_ID_97741A9445804B7E8A2F7F2D9AD2D20B" localSheetId="2" hidden="1">#REF!</definedName>
    <definedName name="_ID_97741A9445804B7E8A2F7F2D9AD2D20B" localSheetId="0" hidden="1">#REF!</definedName>
    <definedName name="_ID_97741A9445804B7E8A2F7F2D9AD2D20B" hidden="1">#REF!</definedName>
    <definedName name="_ID_97B8947C72E444AA8E3822DE07BA9CB6" localSheetId="2" hidden="1">#REF!</definedName>
    <definedName name="_ID_97B8947C72E444AA8E3822DE07BA9CB6" localSheetId="0" hidden="1">#REF!</definedName>
    <definedName name="_ID_97B8947C72E444AA8E3822DE07BA9CB6" hidden="1">#REF!</definedName>
    <definedName name="_ID_98AA81EC8B734DB2B175EBE6CA66CD3E" localSheetId="2" hidden="1">#REF!</definedName>
    <definedName name="_ID_98AA81EC8B734DB2B175EBE6CA66CD3E" localSheetId="0" hidden="1">#REF!</definedName>
    <definedName name="_ID_98AA81EC8B734DB2B175EBE6CA66CD3E" hidden="1">#REF!</definedName>
    <definedName name="_ID_9AB8290066124DB0BDC0359FC8A7EFB5" localSheetId="2" hidden="1">#REF!</definedName>
    <definedName name="_ID_9AB8290066124DB0BDC0359FC8A7EFB5" localSheetId="0" hidden="1">#REF!</definedName>
    <definedName name="_ID_9AB8290066124DB0BDC0359FC8A7EFB5" hidden="1">#REF!</definedName>
    <definedName name="_ID_9B7D9C48164A4EC7931D16BB5D0EFAAD" localSheetId="2" hidden="1">#REF!</definedName>
    <definedName name="_ID_9B7D9C48164A4EC7931D16BB5D0EFAAD" localSheetId="0" hidden="1">#REF!</definedName>
    <definedName name="_ID_9B7D9C48164A4EC7931D16BB5D0EFAAD" hidden="1">#REF!</definedName>
    <definedName name="_ID_9BC73449B9BE48C9966A577B4EB05B54" localSheetId="2" hidden="1">#REF!</definedName>
    <definedName name="_ID_9BC73449B9BE48C9966A577B4EB05B54" localSheetId="0" hidden="1">#REF!</definedName>
    <definedName name="_ID_9BC73449B9BE48C9966A577B4EB05B54" hidden="1">#REF!</definedName>
    <definedName name="_ID_9C93F9EC459B4D8181AA4D334EEF09D4" localSheetId="2" hidden="1">#REF!</definedName>
    <definedName name="_ID_9C93F9EC459B4D8181AA4D334EEF09D4" localSheetId="0" hidden="1">#REF!</definedName>
    <definedName name="_ID_9C93F9EC459B4D8181AA4D334EEF09D4" hidden="1">#REF!</definedName>
    <definedName name="_ID_9D01BF45234B49289BD3F05376A5CFA5" localSheetId="2" hidden="1">#REF!</definedName>
    <definedName name="_ID_9D01BF45234B49289BD3F05376A5CFA5" localSheetId="0" hidden="1">#REF!</definedName>
    <definedName name="_ID_9D01BF45234B49289BD3F05376A5CFA5" hidden="1">#REF!</definedName>
    <definedName name="_ID_9E5243D8F37E41B29AA2CF362B3DC770" localSheetId="2" hidden="1">#REF!</definedName>
    <definedName name="_ID_9E5243D8F37E41B29AA2CF362B3DC770" localSheetId="0" hidden="1">#REF!</definedName>
    <definedName name="_ID_9E5243D8F37E41B29AA2CF362B3DC770" hidden="1">#REF!</definedName>
    <definedName name="_ID_9FE0399AE5454C09AAF586F1BEEB44C5" localSheetId="2" hidden="1">#REF!</definedName>
    <definedName name="_ID_9FE0399AE5454C09AAF586F1BEEB44C5" localSheetId="0" hidden="1">#REF!</definedName>
    <definedName name="_ID_9FE0399AE5454C09AAF586F1BEEB44C5" hidden="1">#REF!</definedName>
    <definedName name="_ID_9FFE232773664DCC92C24DE95968A1A9" localSheetId="2" hidden="1">#REF!</definedName>
    <definedName name="_ID_9FFE232773664DCC92C24DE95968A1A9" localSheetId="0" hidden="1">#REF!</definedName>
    <definedName name="_ID_9FFE232773664DCC92C24DE95968A1A9" hidden="1">#REF!</definedName>
    <definedName name="_ID_A3EEF4C291D449C49FD7E424F20CA651" localSheetId="2" hidden="1">#REF!</definedName>
    <definedName name="_ID_A3EEF4C291D449C49FD7E424F20CA651" localSheetId="0" hidden="1">#REF!</definedName>
    <definedName name="_ID_A3EEF4C291D449C49FD7E424F20CA651" hidden="1">#REF!</definedName>
    <definedName name="_ID_A734060B15FD4F3BA4C2BD6A1F468FC5" localSheetId="2" hidden="1">#REF!</definedName>
    <definedName name="_ID_A734060B15FD4F3BA4C2BD6A1F468FC5" localSheetId="0" hidden="1">#REF!</definedName>
    <definedName name="_ID_A734060B15FD4F3BA4C2BD6A1F468FC5" hidden="1">#REF!</definedName>
    <definedName name="_ID_A80EA00B193B47BE8AB02E128D665D64" localSheetId="2" hidden="1">#REF!</definedName>
    <definedName name="_ID_A80EA00B193B47BE8AB02E128D665D64" localSheetId="0" hidden="1">#REF!</definedName>
    <definedName name="_ID_A80EA00B193B47BE8AB02E128D665D64" hidden="1">#REF!</definedName>
    <definedName name="_ID_A83B1E0B5AEE4120B676E5F71E8E9FB7" localSheetId="2" hidden="1">#REF!</definedName>
    <definedName name="_ID_A83B1E0B5AEE4120B676E5F71E8E9FB7" localSheetId="0" hidden="1">#REF!</definedName>
    <definedName name="_ID_A83B1E0B5AEE4120B676E5F71E8E9FB7" hidden="1">#REF!</definedName>
    <definedName name="_ID_A862EB11955E49F794C88087AE47D0CB" localSheetId="2" hidden="1">#REF!</definedName>
    <definedName name="_ID_A862EB11955E49F794C88087AE47D0CB" localSheetId="0" hidden="1">#REF!</definedName>
    <definedName name="_ID_A862EB11955E49F794C88087AE47D0CB" hidden="1">#REF!</definedName>
    <definedName name="_ID_AEEE2F4F69384CBAB031F7BCFA135C44" localSheetId="2" hidden="1">#REF!</definedName>
    <definedName name="_ID_AEEE2F4F69384CBAB031F7BCFA135C44" localSheetId="0" hidden="1">#REF!</definedName>
    <definedName name="_ID_AEEE2F4F69384CBAB031F7BCFA135C44" hidden="1">#REF!</definedName>
    <definedName name="_ID_B0041152B439403DBFB0F0FD20578227" localSheetId="2" hidden="1">#REF!</definedName>
    <definedName name="_ID_B0041152B439403DBFB0F0FD20578227" localSheetId="0" hidden="1">#REF!</definedName>
    <definedName name="_ID_B0041152B439403DBFB0F0FD20578227" hidden="1">#REF!</definedName>
    <definedName name="_ID_B25E9C356D5C41A7B57D67E5342649D4" localSheetId="2" hidden="1">#REF!</definedName>
    <definedName name="_ID_B25E9C356D5C41A7B57D67E5342649D4" localSheetId="0" hidden="1">#REF!</definedName>
    <definedName name="_ID_B25E9C356D5C41A7B57D67E5342649D4" hidden="1">#REF!</definedName>
    <definedName name="_ID_B2D47BF441F2403A9A4CADB8751B5358" localSheetId="2" hidden="1">#REF!</definedName>
    <definedName name="_ID_B2D47BF441F2403A9A4CADB8751B5358" localSheetId="0" hidden="1">#REF!</definedName>
    <definedName name="_ID_B2D47BF441F2403A9A4CADB8751B5358" hidden="1">#REF!</definedName>
    <definedName name="_ID_B41F72F803DD4A67AA559C4910568664" localSheetId="2" hidden="1">#REF!</definedName>
    <definedName name="_ID_B41F72F803DD4A67AA559C4910568664" localSheetId="0" hidden="1">#REF!</definedName>
    <definedName name="_ID_B41F72F803DD4A67AA559C4910568664" hidden="1">#REF!</definedName>
    <definedName name="_ID_BB2C2DC9B5A94A799EC96D05EF4FB70D" localSheetId="2" hidden="1">#REF!</definedName>
    <definedName name="_ID_BB2C2DC9B5A94A799EC96D05EF4FB70D" localSheetId="0" hidden="1">#REF!</definedName>
    <definedName name="_ID_BB2C2DC9B5A94A799EC96D05EF4FB70D" hidden="1">#REF!</definedName>
    <definedName name="_ID_BB3B5FA3DB964ED290C5E8BC5F71AD69" localSheetId="2" hidden="1">#REF!</definedName>
    <definedName name="_ID_BB3B5FA3DB964ED290C5E8BC5F71AD69" localSheetId="0" hidden="1">#REF!</definedName>
    <definedName name="_ID_BB3B5FA3DB964ED290C5E8BC5F71AD69" hidden="1">#REF!</definedName>
    <definedName name="_ID_BBB7C41B74474D2B87B910FA274FEFD9" localSheetId="2" hidden="1">#REF!</definedName>
    <definedName name="_ID_BBB7C41B74474D2B87B910FA274FEFD9" localSheetId="0" hidden="1">#REF!</definedName>
    <definedName name="_ID_BBB7C41B74474D2B87B910FA274FEFD9" hidden="1">#REF!</definedName>
    <definedName name="_ID_BBF0D11E3B5D41B48FDB0044447AF5D5" localSheetId="2" hidden="1">#REF!</definedName>
    <definedName name="_ID_BBF0D11E3B5D41B48FDB0044447AF5D5" localSheetId="0" hidden="1">#REF!</definedName>
    <definedName name="_ID_BBF0D11E3B5D41B48FDB0044447AF5D5" hidden="1">#REF!</definedName>
    <definedName name="_ID_C0136D90996244F5AE60E3B494130CFC" localSheetId="2" hidden="1">#REF!</definedName>
    <definedName name="_ID_C0136D90996244F5AE60E3B494130CFC" localSheetId="0" hidden="1">#REF!</definedName>
    <definedName name="_ID_C0136D90996244F5AE60E3B494130CFC" hidden="1">#REF!</definedName>
    <definedName name="_ID_C0C366D64A7642A598F01BF2D30A9890" localSheetId="2" hidden="1">#REF!</definedName>
    <definedName name="_ID_C0C366D64A7642A598F01BF2D30A9890" localSheetId="0" hidden="1">#REF!</definedName>
    <definedName name="_ID_C0C366D64A7642A598F01BF2D30A9890" hidden="1">#REF!</definedName>
    <definedName name="_ID_C34C13CADC544D0D8D572689D16C5A32" localSheetId="2" hidden="1">#REF!</definedName>
    <definedName name="_ID_C34C13CADC544D0D8D572689D16C5A32" localSheetId="0" hidden="1">#REF!</definedName>
    <definedName name="_ID_C34C13CADC544D0D8D572689D16C5A32" hidden="1">#REF!</definedName>
    <definedName name="_ID_C4D05DC2CAF8421A9867FBA460C2E809" localSheetId="2" hidden="1">#REF!</definedName>
    <definedName name="_ID_C4D05DC2CAF8421A9867FBA460C2E809" localSheetId="0" hidden="1">#REF!</definedName>
    <definedName name="_ID_C4D05DC2CAF8421A9867FBA460C2E809" hidden="1">#REF!</definedName>
    <definedName name="_ID_C9125F9EBA6D4C78BE60423FFB897492" localSheetId="2" hidden="1">#REF!</definedName>
    <definedName name="_ID_C9125F9EBA6D4C78BE60423FFB897492" localSheetId="0" hidden="1">#REF!</definedName>
    <definedName name="_ID_C9125F9EBA6D4C78BE60423FFB897492" hidden="1">#REF!</definedName>
    <definedName name="_ID_CA8ED9DEB4E44E79B8E4D6B994926F13" localSheetId="2" hidden="1">#REF!</definedName>
    <definedName name="_ID_CA8ED9DEB4E44E79B8E4D6B994926F13" localSheetId="0" hidden="1">#REF!</definedName>
    <definedName name="_ID_CA8ED9DEB4E44E79B8E4D6B994926F13" hidden="1">#REF!</definedName>
    <definedName name="_ID_CCB1E9CEF281451D8F1A54706BEDDE32" localSheetId="2" hidden="1">#REF!</definedName>
    <definedName name="_ID_CCB1E9CEF281451D8F1A54706BEDDE32" localSheetId="0" hidden="1">#REF!</definedName>
    <definedName name="_ID_CCB1E9CEF281451D8F1A54706BEDDE32" hidden="1">#REF!</definedName>
    <definedName name="_ID_CFEAF251E7BC4C199FD2498FF28CA14A" localSheetId="2" hidden="1">#REF!</definedName>
    <definedName name="_ID_CFEAF251E7BC4C199FD2498FF28CA14A" localSheetId="0" hidden="1">#REF!</definedName>
    <definedName name="_ID_CFEAF251E7BC4C199FD2498FF28CA14A" hidden="1">#REF!</definedName>
    <definedName name="_ID_D17C581FE1904E4AA953130C3D195255" localSheetId="2" hidden="1">#REF!</definedName>
    <definedName name="_ID_D17C581FE1904E4AA953130C3D195255" localSheetId="0" hidden="1">#REF!</definedName>
    <definedName name="_ID_D17C581FE1904E4AA953130C3D195255" hidden="1">#REF!</definedName>
    <definedName name="_ID_D4E119A971A84D5C8FD925F3E02B2895" localSheetId="2" hidden="1">#REF!</definedName>
    <definedName name="_ID_D4E119A971A84D5C8FD925F3E02B2895" localSheetId="0" hidden="1">#REF!</definedName>
    <definedName name="_ID_D4E119A971A84D5C8FD925F3E02B2895" hidden="1">#REF!</definedName>
    <definedName name="_ID_D64BD3037A79462CBA705AB159743AA4" localSheetId="2" hidden="1">#REF!</definedName>
    <definedName name="_ID_D64BD3037A79462CBA705AB159743AA4" localSheetId="0" hidden="1">#REF!</definedName>
    <definedName name="_ID_D64BD3037A79462CBA705AB159743AA4" hidden="1">#REF!</definedName>
    <definedName name="_ID_D741843BCBB648C3858A5F706BA91A60" localSheetId="2" hidden="1">#REF!</definedName>
    <definedName name="_ID_D741843BCBB648C3858A5F706BA91A60" localSheetId="0" hidden="1">#REF!</definedName>
    <definedName name="_ID_D741843BCBB648C3858A5F706BA91A60" hidden="1">#REF!</definedName>
    <definedName name="_ID_D8984E01BE33496BBE41C7989425D22A" localSheetId="2" hidden="1">#REF!</definedName>
    <definedName name="_ID_D8984E01BE33496BBE41C7989425D22A" localSheetId="0" hidden="1">#REF!</definedName>
    <definedName name="_ID_D8984E01BE33496BBE41C7989425D22A" hidden="1">#REF!</definedName>
    <definedName name="_ID_D9FF6CB5393340ADB371AABC8D7C5DA2" localSheetId="2" hidden="1">#REF!</definedName>
    <definedName name="_ID_D9FF6CB5393340ADB371AABC8D7C5DA2" localSheetId="0" hidden="1">#REF!</definedName>
    <definedName name="_ID_D9FF6CB5393340ADB371AABC8D7C5DA2" hidden="1">#REF!</definedName>
    <definedName name="_ID_DA10963E4DE149008EE80B18BB100328" localSheetId="2" hidden="1">#REF!</definedName>
    <definedName name="_ID_DA10963E4DE149008EE80B18BB100328" localSheetId="0" hidden="1">#REF!</definedName>
    <definedName name="_ID_DA10963E4DE149008EE80B18BB100328" hidden="1">#REF!</definedName>
    <definedName name="_ID_DBC3478D29D04C2186516B17D6738821" localSheetId="2" hidden="1">#REF!</definedName>
    <definedName name="_ID_DBC3478D29D04C2186516B17D6738821" localSheetId="0" hidden="1">#REF!</definedName>
    <definedName name="_ID_DBC3478D29D04C2186516B17D6738821" hidden="1">#REF!</definedName>
    <definedName name="_ID_DD1B5548F0204993A8660E52EE141642" localSheetId="2" hidden="1">#REF!</definedName>
    <definedName name="_ID_DD1B5548F0204993A8660E52EE141642" localSheetId="0" hidden="1">#REF!</definedName>
    <definedName name="_ID_DD1B5548F0204993A8660E52EE141642" hidden="1">#REF!</definedName>
    <definedName name="_ID_DEAAA15623FB44CDA94F7564ADCB0572" localSheetId="2" hidden="1">#REF!</definedName>
    <definedName name="_ID_DEAAA15623FB44CDA94F7564ADCB0572" localSheetId="0" hidden="1">#REF!</definedName>
    <definedName name="_ID_DEAAA15623FB44CDA94F7564ADCB0572" hidden="1">#REF!</definedName>
    <definedName name="_ID_DEBA9C46F5BF43BBB323D9D6F933E052" localSheetId="2" hidden="1">#REF!</definedName>
    <definedName name="_ID_DEBA9C46F5BF43BBB323D9D6F933E052" localSheetId="0" hidden="1">#REF!</definedName>
    <definedName name="_ID_DEBA9C46F5BF43BBB323D9D6F933E052" hidden="1">#REF!</definedName>
    <definedName name="_ID_E23D2E5AABB849A993EF28A8A6E0A744" localSheetId="2" hidden="1">#REF!</definedName>
    <definedName name="_ID_E23D2E5AABB849A993EF28A8A6E0A744" localSheetId="0" hidden="1">#REF!</definedName>
    <definedName name="_ID_E23D2E5AABB849A993EF28A8A6E0A744" hidden="1">#REF!</definedName>
    <definedName name="_ID_E3775C30BE4E4FFC89DC2C1ED45E0FDB" localSheetId="2" hidden="1">#REF!</definedName>
    <definedName name="_ID_E3775C30BE4E4FFC89DC2C1ED45E0FDB" localSheetId="0" hidden="1">#REF!</definedName>
    <definedName name="_ID_E3775C30BE4E4FFC89DC2C1ED45E0FDB" hidden="1">#REF!</definedName>
    <definedName name="_ID_E43E50DEF25B4E8281B6152E43CB0CAC" localSheetId="2" hidden="1">#REF!</definedName>
    <definedName name="_ID_E43E50DEF25B4E8281B6152E43CB0CAC" localSheetId="0" hidden="1">#REF!</definedName>
    <definedName name="_ID_E43E50DEF25B4E8281B6152E43CB0CAC" hidden="1">#REF!</definedName>
    <definedName name="_ID_E53BF735FADB4903B1709FCA08268D9E" localSheetId="2" hidden="1">#REF!</definedName>
    <definedName name="_ID_E53BF735FADB4903B1709FCA08268D9E" localSheetId="0" hidden="1">#REF!</definedName>
    <definedName name="_ID_E53BF735FADB4903B1709FCA08268D9E" hidden="1">#REF!</definedName>
    <definedName name="_ID_E7260ED2ABDF4599BA69BBD3F4279DA6" localSheetId="2" hidden="1">#REF!</definedName>
    <definedName name="_ID_E7260ED2ABDF4599BA69BBD3F4279DA6" localSheetId="0" hidden="1">#REF!</definedName>
    <definedName name="_ID_E7260ED2ABDF4599BA69BBD3F4279DA6" hidden="1">#REF!</definedName>
    <definedName name="_ID_EDE601758E7A417798C2216F08CEE102" localSheetId="2" hidden="1">#REF!</definedName>
    <definedName name="_ID_EDE601758E7A417798C2216F08CEE102" localSheetId="0" hidden="1">#REF!</definedName>
    <definedName name="_ID_EDE601758E7A417798C2216F08CEE102" hidden="1">#REF!</definedName>
    <definedName name="_ID_F04137FE843E40269E68135A0E956C0D" localSheetId="2" hidden="1">#REF!</definedName>
    <definedName name="_ID_F04137FE843E40269E68135A0E956C0D" localSheetId="0" hidden="1">#REF!</definedName>
    <definedName name="_ID_F04137FE843E40269E68135A0E956C0D" hidden="1">#REF!</definedName>
    <definedName name="_ID_F409DE89248245F2A4978915142443B4" localSheetId="2" hidden="1">#REF!</definedName>
    <definedName name="_ID_F409DE89248245F2A4978915142443B4" localSheetId="0" hidden="1">#REF!</definedName>
    <definedName name="_ID_F409DE89248245F2A4978915142443B4" hidden="1">#REF!</definedName>
    <definedName name="_ID_F5604A82BBD54C73A6ED17EA63E64F6A" localSheetId="2" hidden="1">#REF!</definedName>
    <definedName name="_ID_F5604A82BBD54C73A6ED17EA63E64F6A" localSheetId="0" hidden="1">#REF!</definedName>
    <definedName name="_ID_F5604A82BBD54C73A6ED17EA63E64F6A" hidden="1">#REF!</definedName>
    <definedName name="_ID_F58445169B5047088540CAF2CE8B5D9C" localSheetId="2" hidden="1">#REF!</definedName>
    <definedName name="_ID_F58445169B5047088540CAF2CE8B5D9C" localSheetId="0" hidden="1">#REF!</definedName>
    <definedName name="_ID_F58445169B5047088540CAF2CE8B5D9C" hidden="1">#REF!</definedName>
    <definedName name="_ID_F5D8837AEBE949FFAD3EF6625AF53BA3" localSheetId="2" hidden="1">#REF!</definedName>
    <definedName name="_ID_F5D8837AEBE949FFAD3EF6625AF53BA3" localSheetId="0" hidden="1">#REF!</definedName>
    <definedName name="_ID_F5D8837AEBE949FFAD3EF6625AF53BA3" hidden="1">#REF!</definedName>
    <definedName name="_ID_FA129AE340B345A689B4263615CC719B" localSheetId="2" hidden="1">#REF!</definedName>
    <definedName name="_ID_FA129AE340B345A689B4263615CC719B" localSheetId="0" hidden="1">#REF!</definedName>
    <definedName name="_ID_FA129AE340B345A689B4263615CC719B" hidden="1">#REF!</definedName>
    <definedName name="_ID_FD7A8D4A7F904DBE93781DDBB7155C78" localSheetId="2" hidden="1">#REF!</definedName>
    <definedName name="_ID_FD7A8D4A7F904DBE93781DDBB7155C78" localSheetId="0" hidden="1">#REF!</definedName>
    <definedName name="_ID_FD7A8D4A7F904DBE93781DDBB7155C78" hidden="1">#REF!</definedName>
    <definedName name="_Key1" localSheetId="2" hidden="1">#REF!</definedName>
    <definedName name="_Key1" localSheetId="0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hidden="1">#REF!</definedName>
    <definedName name="_Order1" hidden="1">255</definedName>
    <definedName name="_Order2" hidden="1">0</definedName>
    <definedName name="_R5T" localSheetId="7" hidden="1">{#N/A,#N/A,TRUE,"GLOBAL";#N/A,#N/A,TRUE,"RUSTICOS";#N/A,#N/A,TRUE,"INMUEBLES"}</definedName>
    <definedName name="_R5T" localSheetId="6" hidden="1">{#N/A,#N/A,TRUE,"GLOBAL";#N/A,#N/A,TRUE,"RUSTICOS";#N/A,#N/A,TRUE,"INMUEBLES"}</definedName>
    <definedName name="_R5T" hidden="1">{#N/A,#N/A,TRUE,"GLOBAL";#N/A,#N/A,TRUE,"RUSTICOS";#N/A,#N/A,TRUE,"INMUEBLES"}</definedName>
    <definedName name="_R6T" localSheetId="7" hidden="1">{#N/A,#N/A,TRUE,"GLOBAL";#N/A,#N/A,TRUE,"RUSTICOS";#N/A,#N/A,TRUE,"INMUEBLES"}</definedName>
    <definedName name="_R6T" localSheetId="6" hidden="1">{#N/A,#N/A,TRUE,"GLOBAL";#N/A,#N/A,TRUE,"RUSTICOS";#N/A,#N/A,TRUE,"INMUEBLES"}</definedName>
    <definedName name="_R6T" hidden="1">{#N/A,#N/A,TRUE,"GLOBAL";#N/A,#N/A,TRUE,"RUSTICOS";#N/A,#N/A,TRUE,"INMUEBLES"}</definedName>
    <definedName name="_Regression_Int" hidden="1">1</definedName>
    <definedName name="_Regression_Out" localSheetId="2" hidden="1">'[3]#¡REF'!#REF!</definedName>
    <definedName name="_Regression_Out" localSheetId="0" hidden="1">'[3]#¡REF'!#REF!</definedName>
    <definedName name="_Regression_Out" hidden="1">'[3]#¡REF'!#REF!</definedName>
    <definedName name="_Regression_X" localSheetId="2" hidden="1">'[3]#¡REF'!#REF!</definedName>
    <definedName name="_Regression_X" localSheetId="0" hidden="1">'[3]#¡REF'!#REF!</definedName>
    <definedName name="_Regression_X" hidden="1">'[3]#¡REF'!#REF!</definedName>
    <definedName name="_Regression_Y" localSheetId="2" hidden="1">'[3]#¡REF'!#REF!</definedName>
    <definedName name="_Regression_Y" localSheetId="0" hidden="1">'[3]#¡REF'!#REF!</definedName>
    <definedName name="_Regression_Y" hidden="1">'[3]#¡REF'!#REF!</definedName>
    <definedName name="_Sort" localSheetId="2" hidden="1">#REF!</definedName>
    <definedName name="_Sort" localSheetId="0" hidden="1">#REF!</definedName>
    <definedName name="_Sort" localSheetId="7" hidden="1">#REF!</definedName>
    <definedName name="_Sort" localSheetId="6" hidden="1">#REF!</definedName>
    <definedName name="_Sort" hidden="1">#REF!</definedName>
    <definedName name="a" localSheetId="7" hidden="1">{"orixcsc",#N/A,FALSE,"ORIX CSC";"orixcsc2",#N/A,FALSE,"ORIX CSC"}</definedName>
    <definedName name="a" localSheetId="6" hidden="1">{"orixcsc",#N/A,FALSE,"ORIX CSC";"orixcsc2",#N/A,FALSE,"ORIX CSC"}</definedName>
    <definedName name="a" hidden="1">{"orixcsc",#N/A,FALSE,"ORIX CSC";"orixcsc2",#N/A,FALSE,"ORIX CSC"}</definedName>
    <definedName name="aa" localSheetId="7" hidden="1">{"'A21segmentos saldos'!$B$2:$P$28","'A21segmentos saldos'!$A$1:$P$4"}</definedName>
    <definedName name="aa" localSheetId="6" hidden="1">{"'A21segmentos saldos'!$B$2:$P$28","'A21segmentos saldos'!$A$1:$P$4"}</definedName>
    <definedName name="aa" hidden="1">{"'A21segmentos saldos'!$B$2:$P$28","'A21segmentos saldos'!$A$1:$P$4"}</definedName>
    <definedName name="aaa" localSheetId="7" hidden="1">{"'A21segmentos saldos'!$B$2:$P$28","'A21segmentos saldos'!$A$1:$P$4"}</definedName>
    <definedName name="aaa" localSheetId="6" hidden="1">{"'A21segmentos saldos'!$B$2:$P$28","'A21segmentos saldos'!$A$1:$P$4"}</definedName>
    <definedName name="aaa" hidden="1">{"'A21segmentos saldos'!$B$2:$P$28","'A21segmentos saldos'!$A$1:$P$4"}</definedName>
    <definedName name="AAA_DOCTOPS" hidden="1">"AAA_SET"</definedName>
    <definedName name="AAA_duser" hidden="1">"OFF"</definedName>
    <definedName name="aaaa" localSheetId="7" hidden="1">{"'A21segmentos saldos'!$B$2:$P$28","'A21segmentos saldos'!$A$1:$P$4"}</definedName>
    <definedName name="aaaa" localSheetId="6" hidden="1">{"'A21segmentos saldos'!$B$2:$P$28","'A21segmentos saldos'!$A$1:$P$4"}</definedName>
    <definedName name="aaaa" hidden="1">{"'A21segmentos saldos'!$B$2:$P$28","'A21segmentos saldos'!$A$1:$P$4"}</definedName>
    <definedName name="aaaold" localSheetId="7" hidden="1">{"'A21segmentos saldos'!$B$2:$P$28","'A21segmentos saldos'!$A$1:$P$4"}</definedName>
    <definedName name="aaaold" localSheetId="6" hidden="1">{"'A21segmentos saldos'!$B$2:$P$28","'A21segmentos saldos'!$A$1:$P$4"}</definedName>
    <definedName name="aaaold" hidden="1">{"'A21segmentos saldos'!$B$2:$P$28","'A21segmentos saldos'!$A$1:$P$4"}</definedName>
    <definedName name="AAB_Addin5" hidden="1">"AAB_Description for addin 5,Description for addin 5,Description for addin 5,Description for addin 5,Description for addin 5,Description for addin 5"</definedName>
    <definedName name="Access_Button" hidden="1">"Loan_Front_End_Input_List"</definedName>
    <definedName name="AccessDatabase" hidden="1">"C:\My Documents\DAVE\MODELS\Cash at Risk\Loan Front End.mdb"</definedName>
    <definedName name="ad" localSheetId="2" hidden="1">#REF!</definedName>
    <definedName name="ad" localSheetId="0" hidden="1">#REF!</definedName>
    <definedName name="ad" localSheetId="7" hidden="1">#REF!</definedName>
    <definedName name="ad" localSheetId="6" hidden="1">#REF!</definedName>
    <definedName name="ad" hidden="1">#REF!</definedName>
    <definedName name="Amortizacion_2" localSheetId="7" hidden="1">{#N/A,#N/A,TRUE,"GLOBAL";#N/A,#N/A,TRUE,"RUSTICOS";#N/A,#N/A,TRUE,"INMUEBLES"}</definedName>
    <definedName name="Amortizacion_2" localSheetId="6" hidden="1">{#N/A,#N/A,TRUE,"GLOBAL";#N/A,#N/A,TRUE,"RUSTICOS";#N/A,#N/A,TRUE,"INMUEBLES"}</definedName>
    <definedName name="Amortizacion_2" hidden="1">{#N/A,#N/A,TRUE,"GLOBAL";#N/A,#N/A,TRUE,"RUSTICOS";#N/A,#N/A,TRUE,"INMUEBLES"}</definedName>
    <definedName name="Amortizacion_3" localSheetId="7" hidden="1">{#N/A,#N/A,TRUE,"GLOBAL";#N/A,#N/A,TRUE,"RUSTICOS";#N/A,#N/A,TRUE,"INMUEBLES"}</definedName>
    <definedName name="Amortizacion_3" localSheetId="6" hidden="1">{#N/A,#N/A,TRUE,"GLOBAL";#N/A,#N/A,TRUE,"RUSTICOS";#N/A,#N/A,TRUE,"INMUEBLES"}</definedName>
    <definedName name="Amortizacion_3" hidden="1">{#N/A,#N/A,TRUE,"GLOBAL";#N/A,#N/A,TRUE,"RUSTICOS";#N/A,#N/A,TRUE,"INMUEBLES"}</definedName>
    <definedName name="anscount" hidden="1">2</definedName>
    <definedName name="APN">'[4]GL Bond Bal'!$M$2</definedName>
    <definedName name="aq" localSheetId="2" hidden="1">#REF!</definedName>
    <definedName name="aq" localSheetId="0" hidden="1">#REF!</definedName>
    <definedName name="aq" localSheetId="7" hidden="1">#REF!</definedName>
    <definedName name="aq" localSheetId="6" hidden="1">#REF!</definedName>
    <definedName name="aq" hidden="1">#REF!</definedName>
    <definedName name="ar" localSheetId="2" hidden="1">#REF!</definedName>
    <definedName name="ar" localSheetId="0" hidden="1">#REF!</definedName>
    <definedName name="ar" localSheetId="7" hidden="1">#REF!</definedName>
    <definedName name="ar" localSheetId="6" hidden="1">#REF!</definedName>
    <definedName name="ar" hidden="1">#REF!</definedName>
    <definedName name="as" localSheetId="2" hidden="1">#REF!</definedName>
    <definedName name="as" localSheetId="0" hidden="1">#REF!</definedName>
    <definedName name="as" localSheetId="7" hidden="1">#REF!</definedName>
    <definedName name="as" localSheetId="6" hidden="1">#REF!</definedName>
    <definedName name="as" hidden="1">#REF!</definedName>
    <definedName name="AS2DocOpenMode" hidden="1">"AS2DocumentEdit"</definedName>
    <definedName name="AS2ReportLS" hidden="1">1</definedName>
    <definedName name="AS2StaticLS" localSheetId="2" hidden="1">#REF!</definedName>
    <definedName name="AS2StaticLS" localSheetId="0" hidden="1">#REF!</definedName>
    <definedName name="AS2StaticLS" localSheetId="7" hidden="1">#REF!</definedName>
    <definedName name="AS2StaticLS" localSheetId="6" hidden="1">#REF!</definedName>
    <definedName name="AS2StaticLS" hidden="1">#REF!</definedName>
    <definedName name="AS2SyncStepLS" hidden="1">0</definedName>
    <definedName name="AS2TickmarkLS" localSheetId="2" hidden="1">#REF!</definedName>
    <definedName name="AS2TickmarkLS" localSheetId="0" hidden="1">#REF!</definedName>
    <definedName name="AS2TickmarkLS" localSheetId="7" hidden="1">#REF!</definedName>
    <definedName name="AS2TickmarkLS" localSheetId="6" hidden="1">#REF!</definedName>
    <definedName name="AS2TickmarkLS" hidden="1">#REF!</definedName>
    <definedName name="AS2VersionLS" hidden="1">300</definedName>
    <definedName name="asfd" localSheetId="7" hidden="1">{#N/A,#N/A,TRUE,"GLOBAL";#N/A,#N/A,TRUE,"RUSTICOS";#N/A,#N/A,TRUE,"INMUEBLES"}</definedName>
    <definedName name="asfd" localSheetId="6" hidden="1">{#N/A,#N/A,TRUE,"GLOBAL";#N/A,#N/A,TRUE,"RUSTICOS";#N/A,#N/A,TRUE,"INMUEBLES"}</definedName>
    <definedName name="asfd" hidden="1">{#N/A,#N/A,TRUE,"GLOBAL";#N/A,#N/A,TRUE,"RUSTICOS";#N/A,#N/A,TRUE,"INMUEBLES"}</definedName>
    <definedName name="aw" localSheetId="2" hidden="1">#REF!</definedName>
    <definedName name="aw" localSheetId="0" hidden="1">#REF!</definedName>
    <definedName name="aw" localSheetId="7" hidden="1">#REF!</definedName>
    <definedName name="aw" localSheetId="6" hidden="1">#REF!</definedName>
    <definedName name="aw" hidden="1">#REF!</definedName>
    <definedName name="b" localSheetId="7" hidden="1">{#N/A,#N/A,FALSE,"Sheet1"}</definedName>
    <definedName name="b" localSheetId="6" hidden="1">{#N/A,#N/A,FALSE,"Sheet1"}</definedName>
    <definedName name="b" hidden="1">{#N/A,#N/A,FALSE,"Sheet1"}</definedName>
    <definedName name="BAI.Graf" localSheetId="7" hidden="1">{#N/A,#N/A,TRUE,"GLOBAL";#N/A,#N/A,TRUE,"RUSTICOS";#N/A,#N/A,TRUE,"INMUEBLES"}</definedName>
    <definedName name="BAI.Graf" localSheetId="6" hidden="1">{#N/A,#N/A,TRUE,"GLOBAL";#N/A,#N/A,TRUE,"RUSTICOS";#N/A,#N/A,TRUE,"INMUEBLES"}</definedName>
    <definedName name="BAI.Graf" hidden="1">{#N/A,#N/A,TRUE,"GLOBAL";#N/A,#N/A,TRUE,"RUSTICOS";#N/A,#N/A,TRUE,"INMUEBLES"}</definedName>
    <definedName name="BAI2.graf" localSheetId="7" hidden="1">{#N/A,#N/A,TRUE,"GLOBAL";#N/A,#N/A,TRUE,"RUSTICOS";#N/A,#N/A,TRUE,"INMUEBLES"}</definedName>
    <definedName name="BAI2.graf" localSheetId="6" hidden="1">{#N/A,#N/A,TRUE,"GLOBAL";#N/A,#N/A,TRUE,"RUSTICOS";#N/A,#N/A,TRUE,"INMUEBLES"}</definedName>
    <definedName name="BAI2.graf" hidden="1">{#N/A,#N/A,TRUE,"GLOBAL";#N/A,#N/A,TRUE,"RUSTICOS";#N/A,#N/A,TRUE,"INMUEBLES"}</definedName>
    <definedName name="bb" localSheetId="7" hidden="1">{"'A21segmentos saldos'!$B$2:$P$28","'A21segmentos saldos'!$A$1:$P$4"}</definedName>
    <definedName name="bb" localSheetId="6" hidden="1">{"'A21segmentos saldos'!$B$2:$P$28","'A21segmentos saldos'!$A$1:$P$4"}</definedName>
    <definedName name="bb" hidden="1">{"'A21segmentos saldos'!$B$2:$P$28","'A21segmentos saldos'!$A$1:$P$4"}</definedName>
    <definedName name="bbb" localSheetId="7" hidden="1">{#N/A,#N/A,TRUE,"Sheet1"}</definedName>
    <definedName name="bbb" localSheetId="6" hidden="1">{#N/A,#N/A,TRUE,"Sheet1"}</definedName>
    <definedName name="bbb" hidden="1">{#N/A,#N/A,TRUE,"Sheet1"}</definedName>
    <definedName name="bb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b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b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bf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bf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bf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fbf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fbf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ffbf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G_Del" hidden="1">15</definedName>
    <definedName name="BG_Ins" hidden="1">4</definedName>
    <definedName name="BG_Mod" hidden="1">6</definedName>
    <definedName name="BGH" localSheetId="7" hidden="1">{#N/A,#N/A,TRUE,"GLOBAL";#N/A,#N/A,TRUE,"RUSTICOS";#N/A,#N/A,TRUE,"INMUEBLES"}</definedName>
    <definedName name="BGH" localSheetId="6" hidden="1">{#N/A,#N/A,TRUE,"GLOBAL";#N/A,#N/A,TRUE,"RUSTICOS";#N/A,#N/A,TRUE,"INMUEBLES"}</definedName>
    <definedName name="BGH" hidden="1">{#N/A,#N/A,TRUE,"GLOBAL";#N/A,#N/A,TRUE,"RUSTICOS";#N/A,#N/A,TRUE,"INMUEBLES"}</definedName>
    <definedName name="blah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lah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lah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N" localSheetId="7" hidden="1">{#N/A,#N/A,TRUE,"GLOBAL";#N/A,#N/A,TRUE,"RUSTICOS";#N/A,#N/A,TRUE,"INMUEBLES"}</definedName>
    <definedName name="BN" localSheetId="6" hidden="1">{#N/A,#N/A,TRUE,"GLOBAL";#N/A,#N/A,TRUE,"RUSTICOS";#N/A,#N/A,TRUE,"INMUEBLES"}</definedName>
    <definedName name="BN" hidden="1">{#N/A,#N/A,TRUE,"GLOBAL";#N/A,#N/A,TRUE,"RUSTICOS";#N/A,#N/A,TRUE,"INMUEBLES"}</definedName>
    <definedName name="bnestimado" localSheetId="7" hidden="1">{#N/A,#N/A,TRUE,"GLOBAL";#N/A,#N/A,TRUE,"RUSTICOS";#N/A,#N/A,TRUE,"INMUEBLES"}</definedName>
    <definedName name="bnestimado" localSheetId="6" hidden="1">{#N/A,#N/A,TRUE,"GLOBAL";#N/A,#N/A,TRUE,"RUSTICOS";#N/A,#N/A,TRUE,"INMUEBLES"}</definedName>
    <definedName name="bnestimado" hidden="1">{#N/A,#N/A,TRUE,"GLOBAL";#N/A,#N/A,TRUE,"RUSTICOS";#N/A,#N/A,TRUE,"INMUEBLES"}</definedName>
    <definedName name="bsdfb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sdfb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sdfb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r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r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btr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r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r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r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tr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tr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btr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y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y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try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usSuppor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usSuppor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BusSuppor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ascada1" localSheetId="7" hidden="1">{#N/A,#N/A,TRUE,"GLOBAL";#N/A,#N/A,TRUE,"RUSTICOS";#N/A,#N/A,TRUE,"INMUEBLES"}</definedName>
    <definedName name="Cascada1" localSheetId="6" hidden="1">{#N/A,#N/A,TRUE,"GLOBAL";#N/A,#N/A,TRUE,"RUSTICOS";#N/A,#N/A,TRUE,"INMUEBLES"}</definedName>
    <definedName name="Cascada1" hidden="1">{#N/A,#N/A,TRUE,"GLOBAL";#N/A,#N/A,TRUE,"RUSTICOS";#N/A,#N/A,TRUE,"INMUEBLES"}</definedName>
    <definedName name="cd" localSheetId="7" hidden="1">{#N/A,#N/A,TRUE,"GLOBAL";#N/A,#N/A,TRUE,"RUSTICOS";#N/A,#N/A,TRUE,"INMUEBLES"}</definedName>
    <definedName name="cd" localSheetId="6" hidden="1">{#N/A,#N/A,TRUE,"GLOBAL";#N/A,#N/A,TRUE,"RUSTICOS";#N/A,#N/A,TRUE,"INMUEBLES"}</definedName>
    <definedName name="cd" hidden="1">{#N/A,#N/A,TRUE,"GLOBAL";#N/A,#N/A,TRUE,"RUSTICOS";#N/A,#N/A,TRUE,"INMUEBLES"}</definedName>
    <definedName name="collecEff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Eff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Eff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ec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ec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ec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t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t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llectEfft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ntrol" localSheetId="7" hidden="1">{"'A21segmentos saldos'!$B$2:$P$28","'A21segmentos saldos'!$A$1:$P$4"}</definedName>
    <definedName name="control" localSheetId="6" hidden="1">{"'A21segmentos saldos'!$B$2:$P$28","'A21segmentos saldos'!$A$1:$P$4"}</definedName>
    <definedName name="control" hidden="1">{"'A21segmentos saldos'!$B$2:$P$28","'A21segmentos saldos'!$A$1:$P$4"}</definedName>
    <definedName name="controln" localSheetId="7" hidden="1">{"'A21segmentos saldos'!$B$2:$P$28","'A21segmentos saldos'!$A$1:$P$4"}</definedName>
    <definedName name="controln" localSheetId="6" hidden="1">{"'A21segmentos saldos'!$B$2:$P$28","'A21segmentos saldos'!$A$1:$P$4"}</definedName>
    <definedName name="controln" hidden="1">{"'A21segmentos saldos'!$B$2:$P$28","'A21segmentos saldos'!$A$1:$P$4"}</definedName>
    <definedName name="Copia_VOlumenes" localSheetId="7" hidden="1">{#N/A,#N/A,TRUE,"GLOBAL";#N/A,#N/A,TRUE,"RUSTICOS";#N/A,#N/A,TRUE,"INMUEBLES"}</definedName>
    <definedName name="Copia_VOlumenes" localSheetId="6" hidden="1">{#N/A,#N/A,TRUE,"GLOBAL";#N/A,#N/A,TRUE,"RUSTICOS";#N/A,#N/A,TRUE,"INMUEBLES"}</definedName>
    <definedName name="Copia_VOlumenes" hidden="1">{#N/A,#N/A,TRUE,"GLOBAL";#N/A,#N/A,TRUE,"RUSTICOS";#N/A,#N/A,TRUE,"INMUEBLES"}</definedName>
    <definedName name="Copy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py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py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Corr" localSheetId="7" hidden="1">{#N/A,#N/A,TRUE,"GLOBAL";#N/A,#N/A,TRUE,"RUSTICOS";#N/A,#N/A,TRUE,"INMUEBLES"}</definedName>
    <definedName name="Corr" localSheetId="6" hidden="1">{#N/A,#N/A,TRUE,"GLOBAL";#N/A,#N/A,TRUE,"RUSTICOS";#N/A,#N/A,TRUE,"INMUEBLES"}</definedName>
    <definedName name="Corr" hidden="1">{#N/A,#N/A,TRUE,"GLOBAL";#N/A,#N/A,TRUE,"RUSTICOS";#N/A,#N/A,TRUE,"INMUEBLES"}</definedName>
    <definedName name="CORRECC." localSheetId="7" hidden="1">{#N/A,#N/A,TRUE,"GLOBAL";#N/A,#N/A,TRUE,"RUSTICOS";#N/A,#N/A,TRUE,"INMUEBLES"}</definedName>
    <definedName name="CORRECC." localSheetId="6" hidden="1">{#N/A,#N/A,TRUE,"GLOBAL";#N/A,#N/A,TRUE,"RUSTICOS";#N/A,#N/A,TRUE,"INMUEBLES"}</definedName>
    <definedName name="CORRECC." hidden="1">{#N/A,#N/A,TRUE,"GLOBAL";#N/A,#N/A,TRUE,"RUSTICOS";#N/A,#N/A,TRUE,"INMUEBLES"}</definedName>
    <definedName name="CVB" localSheetId="7" hidden="1">{#N/A,#N/A,TRUE,"GLOBAL";#N/A,#N/A,TRUE,"RUSTICOS";#N/A,#N/A,TRUE,"INMUEBLES"}</definedName>
    <definedName name="CVB" localSheetId="6" hidden="1">{#N/A,#N/A,TRUE,"GLOBAL";#N/A,#N/A,TRUE,"RUSTICOS";#N/A,#N/A,TRUE,"INMUEBLES"}</definedName>
    <definedName name="CVB" hidden="1">{#N/A,#N/A,TRUE,"GLOBAL";#N/A,#N/A,TRUE,"RUSTICOS";#N/A,#N/A,TRUE,"INMUEBLES"}</definedName>
    <definedName name="D3E" localSheetId="7" hidden="1">{#N/A,#N/A,TRUE,"GLOBAL";#N/A,#N/A,TRUE,"RUSTICOS";#N/A,#N/A,TRUE,"INMUEBLES"}</definedName>
    <definedName name="D3E" localSheetId="6" hidden="1">{#N/A,#N/A,TRUE,"GLOBAL";#N/A,#N/A,TRUE,"RUSTICOS";#N/A,#N/A,TRUE,"INMUEBLES"}</definedName>
    <definedName name="D3E" hidden="1">{#N/A,#N/A,TRUE,"GLOBAL";#N/A,#N/A,TRUE,"RUSTICOS";#N/A,#N/A,TRUE,"INMUEBLES"}</definedName>
    <definedName name="dd" localSheetId="7" hidden="1">{"'A21segmentos saldos'!$B$2:$P$28","'A21segmentos saldos'!$A$1:$P$4"}</definedName>
    <definedName name="dd" localSheetId="6" hidden="1">{"'A21segmentos saldos'!$B$2:$P$28","'A21segmentos saldos'!$A$1:$P$4"}</definedName>
    <definedName name="dd" hidden="1">{"'A21segmentos saldos'!$B$2:$P$28","'A21segmentos saldos'!$A$1:$P$4"}</definedName>
    <definedName name="ddd" localSheetId="7" hidden="1">{#N/A,#N/A,TRUE,"GLOBAL";#N/A,#N/A,TRUE,"RUSTICOS";#N/A,#N/A,TRUE,"INMUEBLES"}</definedName>
    <definedName name="ddd" localSheetId="6" hidden="1">{#N/A,#N/A,TRUE,"GLOBAL";#N/A,#N/A,TRUE,"RUSTICOS";#N/A,#N/A,TRUE,"INMUEBLES"}</definedName>
    <definedName name="ddd" hidden="1">{#N/A,#N/A,TRUE,"GLOBAL";#N/A,#N/A,TRUE,"RUSTICOS";#N/A,#N/A,TRUE,"INMUEBLES"}</definedName>
    <definedName name="dddddd" localSheetId="7" hidden="1">{#N/A,#N/A,FALSE,"CAPREIT"}</definedName>
    <definedName name="dddddd" localSheetId="6" hidden="1">{#N/A,#N/A,FALSE,"CAPREIT"}</definedName>
    <definedName name="dddddd" hidden="1">{#N/A,#N/A,FALSE,"CAPREIT"}</definedName>
    <definedName name="ddddddd" localSheetId="7" hidden="1">{#N/A,#N/A,FALSE,"CAPREIT"}</definedName>
    <definedName name="ddddddd" localSheetId="6" hidden="1">{#N/A,#N/A,FALSE,"CAPREIT"}</definedName>
    <definedName name="ddddddd" hidden="1">{#N/A,#N/A,FALSE,"CAPREIT"}</definedName>
    <definedName name="DE" localSheetId="7" hidden="1">{#N/A,#N/A,TRUE,"GLOBAL";#N/A,#N/A,TRUE,"RUSTICOS";#N/A,#N/A,TRUE,"INMUEBLES"}</definedName>
    <definedName name="DE" localSheetId="6" hidden="1">{#N/A,#N/A,TRUE,"GLOBAL";#N/A,#N/A,TRUE,"RUSTICOS";#N/A,#N/A,TRUE,"INMUEBLES"}</definedName>
    <definedName name="DE" hidden="1">{#N/A,#N/A,TRUE,"GLOBAL";#N/A,#N/A,TRUE,"RUSTICOS";#N/A,#N/A,TRUE,"INMUEBLES"}</definedName>
    <definedName name="DER" localSheetId="7" hidden="1">{#N/A,#N/A,TRUE,"GLOBAL";#N/A,#N/A,TRUE,"RUSTICOS";#N/A,#N/A,TRUE,"INMUEBLES"}</definedName>
    <definedName name="DER" localSheetId="6" hidden="1">{#N/A,#N/A,TRUE,"GLOBAL";#N/A,#N/A,TRUE,"RUSTICOS";#N/A,#N/A,TRUE,"INMUEBLES"}</definedName>
    <definedName name="DER" hidden="1">{#N/A,#N/A,TRUE,"GLOBAL";#N/A,#N/A,TRUE,"RUSTICOS";#N/A,#N/A,TRUE,"INMUEBLES"}</definedName>
    <definedName name="detalle_empresas" localSheetId="7" hidden="1">{"'A21segmentos saldos'!$B$2:$P$28","'A21segmentos saldos'!$A$1:$P$4"}</definedName>
    <definedName name="detalle_empresas" localSheetId="6" hidden="1">{"'A21segmentos saldos'!$B$2:$P$28","'A21segmentos saldos'!$A$1:$P$4"}</definedName>
    <definedName name="detalle_empresas" hidden="1">{"'A21segmentos saldos'!$B$2:$P$28","'A21segmentos saldos'!$A$1:$P$4"}</definedName>
    <definedName name="df" localSheetId="7" hidden="1">{#N/A,#N/A,TRUE,"GLOBAL";#N/A,#N/A,TRUE,"RUSTICOS";#N/A,#N/A,TRUE,"INMUEBLES"}</definedName>
    <definedName name="df" localSheetId="6" hidden="1">{#N/A,#N/A,TRUE,"GLOBAL";#N/A,#N/A,TRUE,"RUSTICOS";#N/A,#N/A,TRUE,"INMUEBLES"}</definedName>
    <definedName name="df" hidden="1">{#N/A,#N/A,TRUE,"GLOBAL";#N/A,#N/A,TRUE,"RUSTICOS";#N/A,#N/A,TRUE,"INMUEBLES"}</definedName>
    <definedName name="dfdf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dfdf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dfdf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DFG" localSheetId="7" hidden="1">{#N/A,#N/A,TRUE,"GLOBAL";#N/A,#N/A,TRUE,"RUSTICOS";#N/A,#N/A,TRUE,"INMUEBLES"}</definedName>
    <definedName name="DFG" localSheetId="6" hidden="1">{#N/A,#N/A,TRUE,"GLOBAL";#N/A,#N/A,TRUE,"RUSTICOS";#N/A,#N/A,TRUE,"INMUEBLES"}</definedName>
    <definedName name="DFG" hidden="1">{#N/A,#N/A,TRUE,"GLOBAL";#N/A,#N/A,TRUE,"RUSTICOS";#N/A,#N/A,TRUE,"INMUEBLES"}</definedName>
    <definedName name="dos" localSheetId="7" hidden="1">{"'A21segmentos saldos'!$B$2:$P$28","'A21segmentos saldos'!$A$1:$P$4"}</definedName>
    <definedName name="dos" localSheetId="6" hidden="1">{"'A21segmentos saldos'!$B$2:$P$28","'A21segmentos saldos'!$A$1:$P$4"}</definedName>
    <definedName name="dos" hidden="1">{"'A21segmentos saldos'!$B$2:$P$28","'A21segmentos saldos'!$A$1:$P$4"}</definedName>
    <definedName name="dosn" localSheetId="7" hidden="1">{"'A21segmentos saldos'!$B$2:$P$28","'A21segmentos saldos'!$A$1:$P$4"}</definedName>
    <definedName name="dosn" localSheetId="6" hidden="1">{"'A21segmentos saldos'!$B$2:$P$28","'A21segmentos saldos'!$A$1:$P$4"}</definedName>
    <definedName name="dosn" hidden="1">{"'A21segmentos saldos'!$B$2:$P$28","'A21segmentos saldos'!$A$1:$P$4"}</definedName>
    <definedName name="dsaf" localSheetId="7" hidden="1">{#N/A,#N/A,TRUE,"GLOBAL";#N/A,#N/A,TRUE,"RUSTICOS";#N/A,#N/A,TRUE,"INMUEBLES"}</definedName>
    <definedName name="dsaf" localSheetId="6" hidden="1">{#N/A,#N/A,TRUE,"GLOBAL";#N/A,#N/A,TRUE,"RUSTICOS";#N/A,#N/A,TRUE,"INMUEBLES"}</definedName>
    <definedName name="dsaf" hidden="1">{#N/A,#N/A,TRUE,"GLOBAL";#N/A,#N/A,TRUE,"RUSTICOS";#N/A,#N/A,TRUE,"INMUEBLES"}</definedName>
    <definedName name="dsd" localSheetId="7" hidden="1">{#N/A,#N/A,TRUE,"GLOBAL";#N/A,#N/A,TRUE,"RUSTICOS";#N/A,#N/A,TRUE,"INMUEBLES"}</definedName>
    <definedName name="dsd" localSheetId="6" hidden="1">{#N/A,#N/A,TRUE,"GLOBAL";#N/A,#N/A,TRUE,"RUSTICOS";#N/A,#N/A,TRUE,"INMUEBLES"}</definedName>
    <definedName name="dsd" hidden="1">{#N/A,#N/A,TRUE,"GLOBAL";#N/A,#N/A,TRUE,"RUSTICOS";#N/A,#N/A,TRUE,"INMUEBLES"}</definedName>
    <definedName name="dsfg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dsfg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dsfg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dsfg2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dsfg2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dsfg2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E3E" localSheetId="7" hidden="1">{#N/A,#N/A,TRUE,"GLOBAL";#N/A,#N/A,TRUE,"RUSTICOS";#N/A,#N/A,TRUE,"INMUEBLES"}</definedName>
    <definedName name="E3E" localSheetId="6" hidden="1">{#N/A,#N/A,TRUE,"GLOBAL";#N/A,#N/A,TRUE,"RUSTICOS";#N/A,#N/A,TRUE,"INMUEBLES"}</definedName>
    <definedName name="E3E" hidden="1">{#N/A,#N/A,TRUE,"GLOBAL";#N/A,#N/A,TRUE,"RUSTICOS";#N/A,#N/A,TRUE,"INMUEBLES"}</definedName>
    <definedName name="E4R" localSheetId="7" hidden="1">{#N/A,#N/A,TRUE,"GLOBAL";#N/A,#N/A,TRUE,"RUSTICOS";#N/A,#N/A,TRUE,"INMUEBLES"}</definedName>
    <definedName name="E4R" localSheetId="6" hidden="1">{#N/A,#N/A,TRUE,"GLOBAL";#N/A,#N/A,TRUE,"RUSTICOS";#N/A,#N/A,TRUE,"INMUEBLES"}</definedName>
    <definedName name="E4R" hidden="1">{#N/A,#N/A,TRUE,"GLOBAL";#N/A,#N/A,TRUE,"RUSTICOS";#N/A,#N/A,TRUE,"INMUEBLES"}</definedName>
    <definedName name="edf" localSheetId="7" hidden="1">{"summary",#N/A,FALSE,"2000 vs 1999";"detail",#N/A,FALSE,"2000 vs 1999"}</definedName>
    <definedName name="edf" localSheetId="6" hidden="1">{"summary",#N/A,FALSE,"2000 vs 1999";"detail",#N/A,FALSE,"2000 vs 1999"}</definedName>
    <definedName name="edf" hidden="1">{"summary",#N/A,FALSE,"2000 vs 1999";"detail",#N/A,FALSE,"2000 vs 1999"}</definedName>
    <definedName name="edsd" localSheetId="7" hidden="1">{"summary",#N/A,FALSE,"2000 vs 1999";"detail",#N/A,FALSE,"2000 vs 1999"}</definedName>
    <definedName name="edsd" localSheetId="6" hidden="1">{"summary",#N/A,FALSE,"2000 vs 1999";"detail",#N/A,FALSE,"2000 vs 1999"}</definedName>
    <definedName name="edsd" hidden="1">{"summary",#N/A,FALSE,"2000 vs 1999";"detail",#N/A,FALSE,"2000 vs 1999"}</definedName>
    <definedName name="efd" localSheetId="7" hidden="1">{"summary",#N/A,FALSE,"2000 vs 1999";"detail",#N/A,FALSE,"2000 vs 1999"}</definedName>
    <definedName name="efd" localSheetId="6" hidden="1">{"summary",#N/A,FALSE,"2000 vs 1999";"detail",#N/A,FALSE,"2000 vs 1999"}</definedName>
    <definedName name="efd" hidden="1">{"summary",#N/A,FALSE,"2000 vs 1999";"detail",#N/A,FALSE,"2000 vs 1999"}</definedName>
    <definedName name="else" localSheetId="7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else" localSheetId="6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else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emaillistdaily" localSheetId="2">#REF!</definedName>
    <definedName name="emaillistdaily">#REF!</definedName>
    <definedName name="emaillistweekly" localSheetId="2">#REF!</definedName>
    <definedName name="emaillistweekly">#REF!</definedName>
    <definedName name="er" localSheetId="7" hidden="1">{#N/A,#N/A,TRUE,"GLOBAL";#N/A,#N/A,TRUE,"RUSTICOS";#N/A,#N/A,TRUE,"INMUEBLES"}</definedName>
    <definedName name="er" localSheetId="6" hidden="1">{#N/A,#N/A,TRUE,"GLOBAL";#N/A,#N/A,TRUE,"RUSTICOS";#N/A,#N/A,TRUE,"INMUEBLES"}</definedName>
    <definedName name="er" hidden="1">{#N/A,#N/A,TRUE,"GLOBAL";#N/A,#N/A,TRUE,"RUSTICOS";#N/A,#N/A,TRUE,"INMUEBLES"}</definedName>
    <definedName name="ERT" localSheetId="7" hidden="1">{#N/A,#N/A,TRUE,"GLOBAL";#N/A,#N/A,TRUE,"RUSTICOS";#N/A,#N/A,TRUE,"INMUEBLES"}</definedName>
    <definedName name="ERT" localSheetId="6" hidden="1">{#N/A,#N/A,TRUE,"GLOBAL";#N/A,#N/A,TRUE,"RUSTICOS";#N/A,#N/A,TRUE,"INMUEBLES"}</definedName>
    <definedName name="ERT" hidden="1">{#N/A,#N/A,TRUE,"GLOBAL";#N/A,#N/A,TRUE,"RUSTICOS";#N/A,#N/A,TRUE,"INMUEBLES"}</definedName>
    <definedName name="EV__CVPARAMS__" hidden="1">"Any by Any!$B$17:$C$38;"</definedName>
    <definedName name="EV__DECIMALSYMBOL__" hidden="1">"."</definedName>
    <definedName name="EV__LASTREFTIME__" hidden="1">40380.65875</definedName>
    <definedName name="EV__LOCKEDCVW__DAILY" hidden="1">"COMMCLEARING,ACTUAL,TOTALADJ,SWS,2006.AUG.23,YTD,"</definedName>
    <definedName name="EV__LOCKEDCVW__FINANCIALS" hidden="1">"720040,TOTAL_ACTUAL,TOTALADJ,100_40,ALLPRODUCTS,FY2005.Q1,PERIODIC,"</definedName>
    <definedName name="EV__LOCKEDCVW__HISTORICAL" hidden="1">"REPORTINGCODE,TOTAL_ACTUAL,TOTALADJ,SWS,ALLPRODUCTS,FY_ALL.TOTAL,PERIODIC,"</definedName>
    <definedName name="EV__LOCKSTATUS__" hidden="1">2</definedName>
    <definedName name="EV__MAXEXPCOLS__" hidden="1">100</definedName>
    <definedName name="EV__MAXEXPROWS__" hidden="1">2000</definedName>
    <definedName name="EV__WBEVMODE__" hidden="1">0</definedName>
    <definedName name="EV__WBREFOPTIONS__" hidden="1">134217783</definedName>
    <definedName name="EV__WBVERSION__" hidden="1">0</definedName>
    <definedName name="EV__WSINFO__" hidden="1">"sws"</definedName>
    <definedName name="F5F" localSheetId="7" hidden="1">{#N/A,#N/A,TRUE,"GLOBAL";#N/A,#N/A,TRUE,"RUSTICOS";#N/A,#N/A,TRUE,"INMUEBLES"}</definedName>
    <definedName name="F5F" localSheetId="6" hidden="1">{#N/A,#N/A,TRUE,"GLOBAL";#N/A,#N/A,TRUE,"RUSTICOS";#N/A,#N/A,TRUE,"INMUEBLES"}</definedName>
    <definedName name="F5F" hidden="1">{#N/A,#N/A,TRUE,"GLOBAL";#N/A,#N/A,TRUE,"RUSTICOS";#N/A,#N/A,TRUE,"INMUEBLES"}</definedName>
    <definedName name="fde" localSheetId="7" hidden="1">{#N/A,#N/A,TRUE,"GLOBAL";#N/A,#N/A,TRUE,"RUSTICOS";#N/A,#N/A,TRUE,"INMUEBLES"}</definedName>
    <definedName name="fde" localSheetId="6" hidden="1">{#N/A,#N/A,TRUE,"GLOBAL";#N/A,#N/A,TRUE,"RUSTICOS";#N/A,#N/A,TRUE,"INMUEBLES"}</definedName>
    <definedName name="fde" hidden="1">{#N/A,#N/A,TRUE,"GLOBAL";#N/A,#N/A,TRUE,"RUSTICOS";#N/A,#N/A,TRUE,"INMUEBLES"}</definedName>
    <definedName name="fdfdfd" localSheetId="7" hidden="1">{#N/A,#N/A,FALSE,"CAPREIT"}</definedName>
    <definedName name="fdfdfd" localSheetId="6" hidden="1">{#N/A,#N/A,FALSE,"CAPREIT"}</definedName>
    <definedName name="fdfdfd" hidden="1">{#N/A,#N/A,FALSE,"CAPREIT"}</definedName>
    <definedName name="fdfdfdf" localSheetId="7" hidden="1">{#N/A,#N/A,FALSE,"CAPREIT"}</definedName>
    <definedName name="fdfdfdf" localSheetId="6" hidden="1">{#N/A,#N/A,FALSE,"CAPREIT"}</definedName>
    <definedName name="fdfdfdf" hidden="1">{#N/A,#N/A,FALSE,"CAPREIT"}</definedName>
    <definedName name="fews" localSheetId="7" hidden="1">{"summary",#N/A,FALSE,"2000 vs 1999";"detail",#N/A,FALSE,"2000 vs 1999"}</definedName>
    <definedName name="fews" localSheetId="6" hidden="1">{"summary",#N/A,FALSE,"2000 vs 1999";"detail",#N/A,FALSE,"2000 vs 1999"}</definedName>
    <definedName name="fews" hidden="1">{"summary",#N/A,FALSE,"2000 vs 1999";"detail",#N/A,FALSE,"2000 vs 1999"}</definedName>
    <definedName name="ffff" localSheetId="7" hidden="1">{"'A21segmentos saldos'!$B$2:$P$28","'A21segmentos saldos'!$A$1:$P$4"}</definedName>
    <definedName name="ffff" localSheetId="6" hidden="1">{"'A21segmentos saldos'!$B$2:$P$28","'A21segmentos saldos'!$A$1:$P$4"}</definedName>
    <definedName name="ffff" hidden="1">{"'A21segmentos saldos'!$B$2:$P$28","'A21segmentos saldos'!$A$1:$P$4"}</definedName>
    <definedName name="ffg" localSheetId="7" hidden="1">{"'A21segmentos saldos'!$B$2:$P$28","'A21segmentos saldos'!$A$1:$P$4"}</definedName>
    <definedName name="ffg" localSheetId="6" hidden="1">{"'A21segmentos saldos'!$B$2:$P$28","'A21segmentos saldos'!$A$1:$P$4"}</definedName>
    <definedName name="ffg" hidden="1">{"'A21segmentos saldos'!$B$2:$P$28","'A21segmentos saldos'!$A$1:$P$4"}</definedName>
    <definedName name="FG" localSheetId="7" hidden="1">{#N/A,#N/A,TRUE,"GLOBAL";#N/A,#N/A,TRUE,"RUSTICOS";#N/A,#N/A,TRUE,"INMUEBLES"}</definedName>
    <definedName name="FG" localSheetId="6" hidden="1">{#N/A,#N/A,TRUE,"GLOBAL";#N/A,#N/A,TRUE,"RUSTICOS";#N/A,#N/A,TRUE,"INMUEBLES"}</definedName>
    <definedName name="FG" hidden="1">{#N/A,#N/A,TRUE,"GLOBAL";#N/A,#N/A,TRUE,"RUSTICOS";#N/A,#N/A,TRUE,"INMUEBLES"}</definedName>
    <definedName name="fgfh" localSheetId="7" hidden="1">{"summary",#N/A,FALSE,"2000 vs 1999";"detail",#N/A,FALSE,"2000 vs 1999"}</definedName>
    <definedName name="fgfh" localSheetId="6" hidden="1">{"summary",#N/A,FALSE,"2000 vs 1999";"detail",#N/A,FALSE,"2000 vs 1999"}</definedName>
    <definedName name="fgfh" hidden="1">{"summary",#N/A,FALSE,"2000 vs 1999";"detail",#N/A,FALSE,"2000 vs 1999"}</definedName>
    <definedName name="fghjfghjf" localSheetId="7" hidden="1">{"'A21segmentos saldos'!$B$2:$P$28","'A21segmentos saldos'!$A$1:$P$4"}</definedName>
    <definedName name="fghjfghjf" localSheetId="6" hidden="1">{"'A21segmentos saldos'!$B$2:$P$28","'A21segmentos saldos'!$A$1:$P$4"}</definedName>
    <definedName name="fghjfghjf" hidden="1">{"'A21segmentos saldos'!$B$2:$P$28","'A21segmentos saldos'!$A$1:$P$4"}</definedName>
    <definedName name="fghtb" localSheetId="7" hidden="1">{"summary",#N/A,FALSE,"2000 vs 1999";"detail",#N/A,FALSE,"2000 vs 1999"}</definedName>
    <definedName name="fghtb" localSheetId="6" hidden="1">{"summary",#N/A,FALSE,"2000 vs 1999";"detail",#N/A,FALSE,"2000 vs 1999"}</definedName>
    <definedName name="fghtb" hidden="1">{"summary",#N/A,FALSE,"2000 vs 1999";"detail",#N/A,FALSE,"2000 vs 1999"}</definedName>
    <definedName name="G6G" localSheetId="7" hidden="1">{#N/A,#N/A,TRUE,"GLOBAL";#N/A,#N/A,TRUE,"RUSTICOS";#N/A,#N/A,TRUE,"INMUEBLES"}</definedName>
    <definedName name="G6G" localSheetId="6" hidden="1">{#N/A,#N/A,TRUE,"GLOBAL";#N/A,#N/A,TRUE,"RUSTICOS";#N/A,#N/A,TRUE,"INMUEBLES"}</definedName>
    <definedName name="G6G" hidden="1">{#N/A,#N/A,TRUE,"GLOBAL";#N/A,#N/A,TRUE,"RUSTICOS";#N/A,#N/A,TRUE,"INMUEBLES"}</definedName>
    <definedName name="GFR" localSheetId="7" hidden="1">{#N/A,#N/A,TRUE,"GLOBAL";#N/A,#N/A,TRUE,"RUSTICOS";#N/A,#N/A,TRUE,"INMUEBLES"}</definedName>
    <definedName name="GFR" localSheetId="6" hidden="1">{#N/A,#N/A,TRUE,"GLOBAL";#N/A,#N/A,TRUE,"RUSTICOS";#N/A,#N/A,TRUE,"INMUEBLES"}</definedName>
    <definedName name="GFR" hidden="1">{#N/A,#N/A,TRUE,"GLOBAL";#N/A,#N/A,TRUE,"RUSTICOS";#N/A,#N/A,TRUE,"INMUEBLES"}</definedName>
    <definedName name="ggg" localSheetId="7" hidden="1">{#N/A,#N/A,TRUE,"Sheet1"}</definedName>
    <definedName name="ggg" localSheetId="6" hidden="1">{#N/A,#N/A,TRUE,"Sheet1"}</definedName>
    <definedName name="ggg" hidden="1">{#N/A,#N/A,TRUE,"Sheet1"}</definedName>
    <definedName name="gggg" localSheetId="7" hidden="1">{#N/A,#N/A,TRUE,"Sheet1"}</definedName>
    <definedName name="gggg" localSheetId="6" hidden="1">{#N/A,#N/A,TRUE,"Sheet1"}</definedName>
    <definedName name="gggg" hidden="1">{#N/A,#N/A,TRUE,"Sheet1"}</definedName>
    <definedName name="ggggg" localSheetId="7" hidden="1">{#N/A,#N/A,TRUE,"Sheet1"}</definedName>
    <definedName name="ggggg" localSheetId="6" hidden="1">{#N/A,#N/A,TRUE,"Sheet1"}</definedName>
    <definedName name="ggggg" hidden="1">{#N/A,#N/A,TRUE,"Sheet1"}</definedName>
    <definedName name="ghdfgh" localSheetId="7" hidden="1">{"'A21segmentos saldos'!$B$2:$P$28","'A21segmentos saldos'!$A$1:$P$4"}</definedName>
    <definedName name="ghdfgh" localSheetId="6" hidden="1">{"'A21segmentos saldos'!$B$2:$P$28","'A21segmentos saldos'!$A$1:$P$4"}</definedName>
    <definedName name="ghdfgh" hidden="1">{"'A21segmentos saldos'!$B$2:$P$28","'A21segmentos saldos'!$A$1:$P$4"}</definedName>
    <definedName name="ghjdfgh" localSheetId="7" hidden="1">{"'A21segmentos saldos'!$B$2:$P$28","'A21segmentos saldos'!$A$1:$P$4"}</definedName>
    <definedName name="ghjdfgh" localSheetId="6" hidden="1">{"'A21segmentos saldos'!$B$2:$P$28","'A21segmentos saldos'!$A$1:$P$4"}</definedName>
    <definedName name="ghjdfgh" hidden="1">{"'A21segmentos saldos'!$B$2:$P$28","'A21segmentos saldos'!$A$1:$P$4"}</definedName>
    <definedName name="GTR" localSheetId="7" hidden="1">{#N/A,#N/A,TRUE,"GLOBAL";#N/A,#N/A,TRUE,"RUSTICOS";#N/A,#N/A,TRUE,"INMUEBLES"}</definedName>
    <definedName name="GTR" localSheetId="6" hidden="1">{#N/A,#N/A,TRUE,"GLOBAL";#N/A,#N/A,TRUE,"RUSTICOS";#N/A,#N/A,TRUE,"INMUEBLES"}</definedName>
    <definedName name="GTR" hidden="1">{#N/A,#N/A,TRUE,"GLOBAL";#N/A,#N/A,TRUE,"RUSTICOS";#N/A,#N/A,TRUE,"INMUEBLES"}</definedName>
    <definedName name="H7Y" localSheetId="7" hidden="1">{#N/A,#N/A,TRUE,"GLOBAL";#N/A,#N/A,TRUE,"RUSTICOS";#N/A,#N/A,TRUE,"INMUEBLES"}</definedName>
    <definedName name="H7Y" localSheetId="6" hidden="1">{#N/A,#N/A,TRUE,"GLOBAL";#N/A,#N/A,TRUE,"RUSTICOS";#N/A,#N/A,TRUE,"INMUEBLES"}</definedName>
    <definedName name="H7Y" hidden="1">{#N/A,#N/A,TRUE,"GLOBAL";#N/A,#N/A,TRUE,"RUSTICOS";#N/A,#N/A,TRUE,"INMUEBLES"}</definedName>
    <definedName name="H8H" localSheetId="7" hidden="1">{#N/A,#N/A,TRUE,"GLOBAL";#N/A,#N/A,TRUE,"RUSTICOS";#N/A,#N/A,TRUE,"INMUEBLES"}</definedName>
    <definedName name="H8H" localSheetId="6" hidden="1">{#N/A,#N/A,TRUE,"GLOBAL";#N/A,#N/A,TRUE,"RUSTICOS";#N/A,#N/A,TRUE,"INMUEBLES"}</definedName>
    <definedName name="H8H" hidden="1">{#N/A,#N/A,TRUE,"GLOBAL";#N/A,#N/A,TRUE,"RUSTICOS";#N/A,#N/A,TRUE,"INMUEBLES"}</definedName>
    <definedName name="hhhh" localSheetId="7" hidden="1">{"'A21segmentos saldos'!$B$2:$P$28","'A21segmentos saldos'!$A$1:$P$4"}</definedName>
    <definedName name="hhhh" localSheetId="6" hidden="1">{"'A21segmentos saldos'!$B$2:$P$28","'A21segmentos saldos'!$A$1:$P$4"}</definedName>
    <definedName name="hhhh" hidden="1">{"'A21segmentos saldos'!$B$2:$P$28","'A21segmentos saldos'!$A$1:$P$4"}</definedName>
    <definedName name="hj" localSheetId="7" hidden="1">{#N/A,#N/A,TRUE,"GLOBAL";#N/A,#N/A,TRUE,"RUSTICOS";#N/A,#N/A,TRUE,"INMUEBLES"}</definedName>
    <definedName name="hj" localSheetId="6" hidden="1">{#N/A,#N/A,TRUE,"GLOBAL";#N/A,#N/A,TRUE,"RUSTICOS";#N/A,#N/A,TRUE,"INMUEBLES"}</definedName>
    <definedName name="hj" hidden="1">{#N/A,#N/A,TRUE,"GLOBAL";#N/A,#N/A,TRUE,"RUSTICOS";#N/A,#N/A,TRUE,"INMUEBLES"}</definedName>
    <definedName name="hjd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hjd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hjd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HJK" localSheetId="7" hidden="1">{#N/A,#N/A,TRUE,"GLOBAL";#N/A,#N/A,TRUE,"RUSTICOS";#N/A,#N/A,TRUE,"INMUEBLES"}</definedName>
    <definedName name="HJK" localSheetId="6" hidden="1">{#N/A,#N/A,TRUE,"GLOBAL";#N/A,#N/A,TRUE,"RUSTICOS";#N/A,#N/A,TRUE,"INMUEBLES"}</definedName>
    <definedName name="HJK" hidden="1">{#N/A,#N/A,TRUE,"GLOBAL";#N/A,#N/A,TRUE,"RUSTICOS";#N/A,#N/A,TRUE,"INMUEBLES"}</definedName>
    <definedName name="HJKnew" localSheetId="7" hidden="1">{#N/A,#N/A,TRUE,"GLOBAL";#N/A,#N/A,TRUE,"RUSTICOS";#N/A,#N/A,TRUE,"INMUEBLES"}</definedName>
    <definedName name="HJKnew" localSheetId="6" hidden="1">{#N/A,#N/A,TRUE,"GLOBAL";#N/A,#N/A,TRUE,"RUSTICOS";#N/A,#N/A,TRUE,"INMUEBLES"}</definedName>
    <definedName name="HJKnew" hidden="1">{#N/A,#N/A,TRUE,"GLOBAL";#N/A,#N/A,TRUE,"RUSTICOS";#N/A,#N/A,TRUE,"INMUEBLES"}</definedName>
    <definedName name="HTML_CodePage" hidden="1">1252</definedName>
    <definedName name="HTML_Control" localSheetId="7" hidden="1">{"'A21segmentos saldos'!$B$2:$P$28","'A21segmentos saldos'!$A$1:$P$4"}</definedName>
    <definedName name="HTML_Control" localSheetId="6" hidden="1">{"'A21segmentos saldos'!$B$2:$P$28","'A21segmentos saldos'!$A$1:$P$4"}</definedName>
    <definedName name="HTML_Control" hidden="1">{"'A21segmentos saldos'!$B$2:$P$28","'A21segmentos saldos'!$A$1:$P$4"}</definedName>
    <definedName name="html_controln" localSheetId="7" hidden="1">{"'A21segmentos saldos'!$B$2:$P$28","'A21segmentos saldos'!$A$1:$P$4"}</definedName>
    <definedName name="html_controln" localSheetId="6" hidden="1">{"'A21segmentos saldos'!$B$2:$P$28","'A21segmentos saldos'!$A$1:$P$4"}</definedName>
    <definedName name="html_controln" hidden="1">{"'A21segmentos saldos'!$B$2:$P$28","'A21segmentos saldos'!$A$1:$P$4"}</definedName>
    <definedName name="HTML_Description" hidden="1">""</definedName>
    <definedName name="HTML_Email" hidden="1">""</definedName>
    <definedName name="HTML_Header" hidden="1">""</definedName>
    <definedName name="HTML_LastUpdate" hidden="1">"7/1/99"</definedName>
    <definedName name="HTML_LineAfter" hidden="1">FALSE</definedName>
    <definedName name="HTML_LineBefore" hidden="1">FALSE</definedName>
    <definedName name="HTML_Name" hidden="1">"CORTEGAV"</definedName>
    <definedName name="HTML_OBDlg2" hidden="1">TRUE</definedName>
    <definedName name="HTML_OBDlg4" hidden="1">TRUE</definedName>
    <definedName name="HTML_OS" hidden="1">0</definedName>
    <definedName name="HTML_PathFile" hidden="1">"Z:\comparte\Colocaciones99\prueba2.htm"</definedName>
    <definedName name="HTML_Title" hidden="1">""</definedName>
    <definedName name="i" localSheetId="7" hidden="1">{"'A21segmentos saldos'!$B$2:$P$28","'A21segmentos saldos'!$A$1:$P$4"}</definedName>
    <definedName name="i" localSheetId="6" hidden="1">{"'A21segmentos saldos'!$B$2:$P$28","'A21segmentos saldos'!$A$1:$P$4"}</definedName>
    <definedName name="i" hidden="1">{"'A21segmentos saldos'!$B$2:$P$28","'A21segmentos saldos'!$A$1:$P$4"}</definedName>
    <definedName name="I8O" localSheetId="7" hidden="1">{#N/A,#N/A,TRUE,"GLOBAL";#N/A,#N/A,TRUE,"RUSTICOS";#N/A,#N/A,TRUE,"INMUEBLES"}</definedName>
    <definedName name="I8O" localSheetId="6" hidden="1">{#N/A,#N/A,TRUE,"GLOBAL";#N/A,#N/A,TRUE,"RUSTICOS";#N/A,#N/A,TRUE,"INMUEBLES"}</definedName>
    <definedName name="I8O" hidden="1">{#N/A,#N/A,TRUE,"GLOBAL";#N/A,#N/A,TRUE,"RUSTICOS";#N/A,#N/A,TRUE,"INMUEBLES"}</definedName>
    <definedName name="inflList" hidden="1">"10000000000000000000000000000000000000000000000000000000000000000000000000000000000000000000000000000000000000000000000000000000000000000000000000000000000000000000000000000000000000000000000000000000"</definedName>
    <definedName name="IOP" localSheetId="7" hidden="1">{#N/A,#N/A,TRUE,"GLOBAL";#N/A,#N/A,TRUE,"RUSTICOS";#N/A,#N/A,TRUE,"INMUEBLES"}</definedName>
    <definedName name="IOP" localSheetId="6" hidden="1">{#N/A,#N/A,TRUE,"GLOBAL";#N/A,#N/A,TRUE,"RUSTICOS";#N/A,#N/A,TRUE,"INMUEBLES"}</definedName>
    <definedName name="IOP" hidden="1">{#N/A,#N/A,TRUE,"GLOBAL";#N/A,#N/A,TRUE,"RUSTICOS";#N/A,#N/A,TRUE,"INMUEBLES"}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40597.7152083333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hg" localSheetId="7" hidden="1">{"'A21segmentos saldos'!$B$2:$P$28","'A21segmentos saldos'!$A$1:$P$4"}</definedName>
    <definedName name="jhg" localSheetId="6" hidden="1">{"'A21segmentos saldos'!$B$2:$P$28","'A21segmentos saldos'!$A$1:$P$4"}</definedName>
    <definedName name="jhg" hidden="1">{"'A21segmentos saldos'!$B$2:$P$28","'A21segmentos saldos'!$A$1:$P$4"}</definedName>
    <definedName name="jio" localSheetId="7" hidden="1">{"summary",#N/A,FALSE,"2000 vs 1999";"detail",#N/A,FALSE,"2000 vs 1999"}</definedName>
    <definedName name="jio" localSheetId="6" hidden="1">{"summary",#N/A,FALSE,"2000 vs 1999";"detail",#N/A,FALSE,"2000 vs 1999"}</definedName>
    <definedName name="jio" hidden="1">{"summary",#N/A,FALSE,"2000 vs 1999";"detail",#N/A,FALSE,"2000 vs 1999"}</definedName>
    <definedName name="JJJ" localSheetId="7" hidden="1">{#N/A,#N/A,TRUE,"GLOBAL";#N/A,#N/A,TRUE,"RUSTICOS";#N/A,#N/A,TRUE,"INMUEBLES"}</definedName>
    <definedName name="JJJ" localSheetId="6" hidden="1">{#N/A,#N/A,TRUE,"GLOBAL";#N/A,#N/A,TRUE,"RUSTICOS";#N/A,#N/A,TRUE,"INMUEBLES"}</definedName>
    <definedName name="JJJ" hidden="1">{#N/A,#N/A,TRUE,"GLOBAL";#N/A,#N/A,TRUE,"RUSTICOS";#N/A,#N/A,TRUE,"INMUEBLES"}</definedName>
    <definedName name="JK" localSheetId="7" hidden="1">{#N/A,#N/A,TRUE,"GLOBAL";#N/A,#N/A,TRUE,"RUSTICOS";#N/A,#N/A,TRUE,"INMUEBLES"}</definedName>
    <definedName name="JK" localSheetId="6" hidden="1">{#N/A,#N/A,TRUE,"GLOBAL";#N/A,#N/A,TRUE,"RUSTICOS";#N/A,#N/A,TRUE,"INMUEBLES"}</definedName>
    <definedName name="JK" hidden="1">{#N/A,#N/A,TRUE,"GLOBAL";#N/A,#N/A,TRUE,"RUSTICOS";#N/A,#N/A,TRUE,"INMUEBLES"}</definedName>
    <definedName name="JOSE" localSheetId="7" hidden="1">{"'A21segmentos saldos'!$B$2:$P$28","'A21segmentos saldos'!$A$1:$P$4"}</definedName>
    <definedName name="JOSE" localSheetId="6" hidden="1">{"'A21segmentos saldos'!$B$2:$P$28","'A21segmentos saldos'!$A$1:$P$4"}</definedName>
    <definedName name="JOSE" hidden="1">{"'A21segmentos saldos'!$B$2:$P$28","'A21segmentos saldos'!$A$1:$P$4"}</definedName>
    <definedName name="josen" localSheetId="7" hidden="1">{"'A21segmentos saldos'!$B$2:$P$28","'A21segmentos saldos'!$A$1:$P$4"}</definedName>
    <definedName name="josen" localSheetId="6" hidden="1">{"'A21segmentos saldos'!$B$2:$P$28","'A21segmentos saldos'!$A$1:$P$4"}</definedName>
    <definedName name="josen" hidden="1">{"'A21segmentos saldos'!$B$2:$P$28","'A21segmentos saldos'!$A$1:$P$4"}</definedName>
    <definedName name="jtrg" localSheetId="7" hidden="1">{"KPMG Margin",#N/A,FALSE,"KPMG Summary"}</definedName>
    <definedName name="jtrg" localSheetId="6" hidden="1">{"KPMG Margin",#N/A,FALSE,"KPMG Summary"}</definedName>
    <definedName name="jtrg" hidden="1">{"KPMG Margin",#N/A,FALSE,"KPMG Summary"}</definedName>
    <definedName name="K" localSheetId="7" hidden="1">{#N/A,#N/A,TRUE,"Sheet1"}</definedName>
    <definedName name="K" localSheetId="6" hidden="1">{#N/A,#N/A,TRUE,"Sheet1"}</definedName>
    <definedName name="K" hidden="1">{#N/A,#N/A,TRUE,"Sheet1"}</definedName>
    <definedName name="K2_WBEVMODE" hidden="1">0</definedName>
    <definedName name="K8K" localSheetId="7" hidden="1">{#N/A,#N/A,TRUE,"GLOBAL";#N/A,#N/A,TRUE,"RUSTICOS";#N/A,#N/A,TRUE,"INMUEBLES"}</definedName>
    <definedName name="K8K" localSheetId="6" hidden="1">{#N/A,#N/A,TRUE,"GLOBAL";#N/A,#N/A,TRUE,"RUSTICOS";#N/A,#N/A,TRUE,"INMUEBLES"}</definedName>
    <definedName name="K8K" hidden="1">{#N/A,#N/A,TRUE,"GLOBAL";#N/A,#N/A,TRUE,"RUSTICOS";#N/A,#N/A,TRUE,"INMUEBLES"}</definedName>
    <definedName name="kk" localSheetId="7" hidden="1">{#N/A,#N/A,TRUE,"Sheet1"}</definedName>
    <definedName name="kk" localSheetId="6" hidden="1">{#N/A,#N/A,TRUE,"Sheet1"}</definedName>
    <definedName name="kk" hidden="1">{#N/A,#N/A,TRUE,"Sheet1"}</definedName>
    <definedName name="KKK" localSheetId="7" hidden="1">{#N/A,#N/A,TRUE,"GLOBAL";#N/A,#N/A,TRUE,"RUSTICOS";#N/A,#N/A,TRUE,"INMUEBLES"}</definedName>
    <definedName name="KKK" localSheetId="6" hidden="1">{#N/A,#N/A,TRUE,"GLOBAL";#N/A,#N/A,TRUE,"RUSTICOS";#N/A,#N/A,TRUE,"INMUEBLES"}</definedName>
    <definedName name="KKK" hidden="1">{#N/A,#N/A,TRUE,"GLOBAL";#N/A,#N/A,TRUE,"RUSTICOS";#N/A,#N/A,TRUE,"INMUEBLES"}</definedName>
    <definedName name="kl" localSheetId="7" hidden="1">{#N/A,#N/A,TRUE,"GLOBAL";#N/A,#N/A,TRUE,"RUSTICOS";#N/A,#N/A,TRUE,"INMUEBLES"}</definedName>
    <definedName name="kl" localSheetId="6" hidden="1">{#N/A,#N/A,TRUE,"GLOBAL";#N/A,#N/A,TRUE,"RUSTICOS";#N/A,#N/A,TRUE,"INMUEBLES"}</definedName>
    <definedName name="kl" hidden="1">{#N/A,#N/A,TRUE,"GLOBAL";#N/A,#N/A,TRUE,"RUSTICOS";#N/A,#N/A,TRUE,"INMUEBLES"}</definedName>
    <definedName name="L0L" localSheetId="7" hidden="1">{#N/A,#N/A,TRUE,"GLOBAL";#N/A,#N/A,TRUE,"RUSTICOS";#N/A,#N/A,TRUE,"INMUEBLES"}</definedName>
    <definedName name="L0L" localSheetId="6" hidden="1">{#N/A,#N/A,TRUE,"GLOBAL";#N/A,#N/A,TRUE,"RUSTICOS";#N/A,#N/A,TRUE,"INMUEBLES"}</definedName>
    <definedName name="L0L" hidden="1">{#N/A,#N/A,TRUE,"GLOBAL";#N/A,#N/A,TRUE,"RUSTICOS";#N/A,#N/A,TRUE,"INMUEBLES"}</definedName>
    <definedName name="LC" localSheetId="2">#REF!</definedName>
    <definedName name="LC" localSheetId="11">#REF!</definedName>
    <definedName name="LC">#REF!</definedName>
    <definedName name="limcount" hidden="1">3</definedName>
    <definedName name="LK" localSheetId="7" hidden="1">{#N/A,#N/A,TRUE,"GLOBAL";#N/A,#N/A,TRUE,"RUSTICOS";#N/A,#N/A,TRUE,"INMUEBLES"}</definedName>
    <definedName name="LK" localSheetId="6" hidden="1">{#N/A,#N/A,TRUE,"GLOBAL";#N/A,#N/A,TRUE,"RUSTICOS";#N/A,#N/A,TRUE,"INMUEBLES"}</definedName>
    <definedName name="LK" hidden="1">{#N/A,#N/A,TRUE,"GLOBAL";#N/A,#N/A,TRUE,"RUSTICOS";#N/A,#N/A,TRUE,"INMUEBLES"}</definedName>
    <definedName name="LLL" localSheetId="7" hidden="1">{#N/A,#N/A,TRUE,"GLOBAL";#N/A,#N/A,TRUE,"RUSTICOS";#N/A,#N/A,TRUE,"INMUEBLES"}</definedName>
    <definedName name="LLL" localSheetId="6" hidden="1">{#N/A,#N/A,TRUE,"GLOBAL";#N/A,#N/A,TRUE,"RUSTICOS";#N/A,#N/A,TRUE,"INMUEBLES"}</definedName>
    <definedName name="LLL" hidden="1">{#N/A,#N/A,TRUE,"GLOBAL";#N/A,#N/A,TRUE,"RUSTICOS";#N/A,#N/A,TRUE,"INMUEBLES"}</definedName>
    <definedName name="LÑ" localSheetId="7" hidden="1">{#N/A,#N/A,TRUE,"GLOBAL";#N/A,#N/A,TRUE,"RUSTICOS";#N/A,#N/A,TRUE,"INMUEBLES"}</definedName>
    <definedName name="LÑ" localSheetId="6" hidden="1">{#N/A,#N/A,TRUE,"GLOBAL";#N/A,#N/A,TRUE,"RUSTICOS";#N/A,#N/A,TRUE,"INMUEBLES"}</definedName>
    <definedName name="LÑ" hidden="1">{#N/A,#N/A,TRUE,"GLOBAL";#N/A,#N/A,TRUE,"RUSTICOS";#N/A,#N/A,TRUE,"INMUEBLES"}</definedName>
    <definedName name="loanbal">"'Cash Position'!$A$1:$XFD$90"</definedName>
    <definedName name="m" localSheetId="7" hidden="1">{"summary",#N/A,FALSE,"2000 vs 1999";"detail",#N/A,FALSE,"2000 vs 1999"}</definedName>
    <definedName name="m" localSheetId="6" hidden="1">{"summary",#N/A,FALSE,"2000 vs 1999";"detail",#N/A,FALSE,"2000 vs 1999"}</definedName>
    <definedName name="m" hidden="1">{"summary",#N/A,FALSE,"2000 vs 1999";"detail",#N/A,FALSE,"2000 vs 1999"}</definedName>
    <definedName name="MEMO" localSheetId="7" hidden="1">{#N/A,#N/A,FALSE,"Aging Summary";#N/A,#N/A,FALSE,"Ratio Analysis";#N/A,#N/A,FALSE,"Test 120 Day Accts";#N/A,#N/A,FALSE,"Tickmarks"}</definedName>
    <definedName name="MEMO" localSheetId="6" hidden="1">{#N/A,#N/A,FALSE,"Aging Summary";#N/A,#N/A,FALSE,"Ratio Analysis";#N/A,#N/A,FALSE,"Test 120 Day Accts";#N/A,#N/A,FALSE,"Tickmarks"}</definedName>
    <definedName name="MEMO" hidden="1">{#N/A,#N/A,FALSE,"Aging Summary";#N/A,#N/A,FALSE,"Ratio Analysis";#N/A,#N/A,FALSE,"Test 120 Day Accts";#N/A,#N/A,FALSE,"Tickmarks"}</definedName>
    <definedName name="Mg_Perso" localSheetId="7" hidden="1">{"'A21segmentos saldos'!$B$2:$P$28","'A21segmentos saldos'!$A$1:$P$4"}</definedName>
    <definedName name="Mg_Perso" localSheetId="6" hidden="1">{"'A21segmentos saldos'!$B$2:$P$28","'A21segmentos saldos'!$A$1:$P$4"}</definedName>
    <definedName name="Mg_Perso" hidden="1">{"'A21segmentos saldos'!$B$2:$P$28","'A21segmentos saldos'!$A$1:$P$4"}</definedName>
    <definedName name="MJK" localSheetId="7" hidden="1">{#N/A,#N/A,TRUE,"GLOBAL";#N/A,#N/A,TRUE,"RUSTICOS";#N/A,#N/A,TRUE,"INMUEBLES"}</definedName>
    <definedName name="MJK" localSheetId="6" hidden="1">{#N/A,#N/A,TRUE,"GLOBAL";#N/A,#N/A,TRUE,"RUSTICOS";#N/A,#N/A,TRUE,"INMUEBLES"}</definedName>
    <definedName name="MJK" hidden="1">{#N/A,#N/A,TRUE,"GLOBAL";#N/A,#N/A,TRUE,"RUSTICOS";#N/A,#N/A,TRUE,"INMUEBLES"}</definedName>
    <definedName name="MJU" localSheetId="7" hidden="1">{#N/A,#N/A,TRUE,"GLOBAL";#N/A,#N/A,TRUE,"RUSTICOS";#N/A,#N/A,TRUE,"INMUEBLES"}</definedName>
    <definedName name="MJU" localSheetId="6" hidden="1">{#N/A,#N/A,TRUE,"GLOBAL";#N/A,#N/A,TRUE,"RUSTICOS";#N/A,#N/A,TRUE,"INMUEBLES"}</definedName>
    <definedName name="MJU" hidden="1">{#N/A,#N/A,TRUE,"GLOBAL";#N/A,#N/A,TRUE,"RUSTICOS";#N/A,#N/A,TRUE,"INMUEBLES"}</definedName>
    <definedName name="mmm" localSheetId="7" hidden="1">{"Summary",#N/A,FALSE,"Country Summary"}</definedName>
    <definedName name="mmm" localSheetId="6" hidden="1">{"Summary",#N/A,FALSE,"Country Summary"}</definedName>
    <definedName name="mmm" hidden="1">{"Summary",#N/A,FALSE,"Country Summary"}</definedName>
    <definedName name="mo" localSheetId="7" hidden="1">{"summary",#N/A,FALSE,"2000 vs 1999";"detail",#N/A,FALSE,"2000 vs 1999"}</definedName>
    <definedName name="mo" localSheetId="6" hidden="1">{"summary",#N/A,FALSE,"2000 vs 1999";"detail",#N/A,FALSE,"2000 vs 1999"}</definedName>
    <definedName name="mo" hidden="1">{"summary",#N/A,FALSE,"2000 vs 1999";"detail",#N/A,FALSE,"2000 vs 1999"}</definedName>
    <definedName name="mor.2" localSheetId="7" hidden="1">{#N/A,#N/A,TRUE,"GLOBAL";#N/A,#N/A,TRUE,"RUSTICOS";#N/A,#N/A,TRUE,"INMUEBLES"}</definedName>
    <definedName name="mor.2" localSheetId="6" hidden="1">{#N/A,#N/A,TRUE,"GLOBAL";#N/A,#N/A,TRUE,"RUSTICOS";#N/A,#N/A,TRUE,"INMUEBLES"}</definedName>
    <definedName name="mor.2" hidden="1">{#N/A,#N/A,TRUE,"GLOBAL";#N/A,#N/A,TRUE,"RUSTICOS";#N/A,#N/A,TRUE,"INMUEBLES"}</definedName>
    <definedName name="NHJ" localSheetId="7" hidden="1">{#N/A,#N/A,TRUE,"GLOBAL";#N/A,#N/A,TRUE,"RUSTICOS";#N/A,#N/A,TRUE,"INMUEBLES"}</definedName>
    <definedName name="NHJ" localSheetId="6" hidden="1">{#N/A,#N/A,TRUE,"GLOBAL";#N/A,#N/A,TRUE,"RUSTICOS";#N/A,#N/A,TRUE,"INMUEBLES"}</definedName>
    <definedName name="NHJ" hidden="1">{#N/A,#N/A,TRUE,"GLOBAL";#N/A,#N/A,TRUE,"RUSTICOS";#N/A,#N/A,TRUE,"INMUEBLES"}</definedName>
    <definedName name="NHY" localSheetId="7" hidden="1">{#N/A,#N/A,TRUE,"GLOBAL";#N/A,#N/A,TRUE,"RUSTICOS";#N/A,#N/A,TRUE,"INMUEBLES"}</definedName>
    <definedName name="NHY" localSheetId="6" hidden="1">{#N/A,#N/A,TRUE,"GLOBAL";#N/A,#N/A,TRUE,"RUSTICOS";#N/A,#N/A,TRUE,"INMUEBLES"}</definedName>
    <definedName name="NHY" hidden="1">{#N/A,#N/A,TRUE,"GLOBAL";#N/A,#N/A,TRUE,"RUSTICOS";#N/A,#N/A,TRUE,"INMUEBLES"}</definedName>
    <definedName name="ÑÑÑ" localSheetId="7" hidden="1">{#N/A,#N/A,TRUE,"GLOBAL";#N/A,#N/A,TRUE,"RUSTICOS";#N/A,#N/A,TRUE,"INMUEBLES"}</definedName>
    <definedName name="ÑÑÑ" localSheetId="6" hidden="1">{#N/A,#N/A,TRUE,"GLOBAL";#N/A,#N/A,TRUE,"RUSTICOS";#N/A,#N/A,TRUE,"INMUEBLES"}</definedName>
    <definedName name="ÑÑÑ" hidden="1">{#N/A,#N/A,TRUE,"GLOBAL";#N/A,#N/A,TRUE,"RUSTICOS";#N/A,#N/A,TRUE,"INMUEBLES"}</definedName>
    <definedName name="ñpol" localSheetId="7" hidden="1">{"H01",#N/A,FALSE,"Carátulas";"H02",#N/A,FALSE,"Contribución";"H03",#N/A,FALSE,"Carátulas"}</definedName>
    <definedName name="ñpol" localSheetId="6" hidden="1">{"H01",#N/A,FALSE,"Carátulas";"H02",#N/A,FALSE,"Contribución";"H03",#N/A,FALSE,"Carátulas"}</definedName>
    <definedName name="ñpol" hidden="1">{"H01",#N/A,FALSE,"Carátulas";"H02",#N/A,FALSE,"Contribución";"H03",#N/A,FALSE,"Carátulas"}</definedName>
    <definedName name="o" localSheetId="7" hidden="1">{"'A21segmentos saldos'!$B$2:$P$28","'A21segmentos saldos'!$A$1:$P$4"}</definedName>
    <definedName name="o" localSheetId="6" hidden="1">{"'A21segmentos saldos'!$B$2:$P$28","'A21segmentos saldos'!$A$1:$P$4"}</definedName>
    <definedName name="o" hidden="1">{"'A21segmentos saldos'!$B$2:$P$28","'A21segmentos saldos'!$A$1:$P$4"}</definedName>
    <definedName name="O9L" localSheetId="7" hidden="1">{#N/A,#N/A,TRUE,"GLOBAL";#N/A,#N/A,TRUE,"RUSTICOS";#N/A,#N/A,TRUE,"INMUEBLES"}</definedName>
    <definedName name="O9L" localSheetId="6" hidden="1">{#N/A,#N/A,TRUE,"GLOBAL";#N/A,#N/A,TRUE,"RUSTICOS";#N/A,#N/A,TRUE,"INMUEBLES"}</definedName>
    <definedName name="O9L" hidden="1">{#N/A,#N/A,TRUE,"GLOBAL";#N/A,#N/A,TRUE,"RUSTICOS";#N/A,#N/A,TRUE,"INMUEBLES"}</definedName>
    <definedName name="op" localSheetId="7" hidden="1">{#N/A,#N/A,TRUE,"GLOBAL";#N/A,#N/A,TRUE,"RUSTICOS";#N/A,#N/A,TRUE,"INMUEBLES"}</definedName>
    <definedName name="op" localSheetId="6" hidden="1">{#N/A,#N/A,TRUE,"GLOBAL";#N/A,#N/A,TRUE,"RUSTICOS";#N/A,#N/A,TRUE,"INMUEBLES"}</definedName>
    <definedName name="op" hidden="1">{#N/A,#N/A,TRUE,"GLOBAL";#N/A,#N/A,TRUE,"RUSTICOS";#N/A,#N/A,TRUE,"INMUEBLES"}</definedName>
    <definedName name="p" localSheetId="7" hidden="1">{"'A21segmentos saldos'!$B$2:$P$28","'A21segmentos saldos'!$A$1:$P$4"}</definedName>
    <definedName name="p" localSheetId="6" hidden="1">{"'A21segmentos saldos'!$B$2:$P$28","'A21segmentos saldos'!$A$1:$P$4"}</definedName>
    <definedName name="p" hidden="1">{"'A21segmentos saldos'!$B$2:$P$28","'A21segmentos saldos'!$A$1:$P$4"}</definedName>
    <definedName name="ppp" localSheetId="7" hidden="1">{"'A21segmentos saldos'!$B$2:$P$28","'A21segmentos saldos'!$A$1:$P$4"}</definedName>
    <definedName name="ppp" localSheetId="6" hidden="1">{"'A21segmentos saldos'!$B$2:$P$28","'A21segmentos saldos'!$A$1:$P$4"}</definedName>
    <definedName name="ppp" hidden="1">{"'A21segmentos saldos'!$B$2:$P$28","'A21segmentos saldos'!$A$1:$P$4"}</definedName>
    <definedName name="_xlnm.Print_Area" localSheetId="8">'CRM Loss Forecast'!$A$2:$O$75,'CRM Loss Forecast'!$Q$2:$V$15</definedName>
    <definedName name="_xlnm.Print_Area" localSheetId="0">Summary!$B$1:$I$29</definedName>
    <definedName name="_xlnm.Print_Area" localSheetId="6">'Total Company IS - 6.30'!$F$26:$EG$153</definedName>
    <definedName name="Problem" localSheetId="7" hidden="1">{"BelgSummary",#N/A,FALSE,"Belg Summary"}</definedName>
    <definedName name="Problem" localSheetId="6" hidden="1">{"BelgSummary",#N/A,FALSE,"Belg Summary"}</definedName>
    <definedName name="Problem" hidden="1">{"BelgSummary",#N/A,FALSE,"Belg Summary"}</definedName>
    <definedName name="Q" localSheetId="7" hidden="1">{"'A21segmentos saldos'!$B$2:$P$28","'A21segmentos saldos'!$A$1:$P$4"}</definedName>
    <definedName name="Q" localSheetId="6" hidden="1">{"'A21segmentos saldos'!$B$2:$P$28","'A21segmentos saldos'!$A$1:$P$4"}</definedName>
    <definedName name="Q" hidden="1">{"'A21segmentos saldos'!$B$2:$P$28","'A21segmentos saldos'!$A$1:$P$4"}</definedName>
    <definedName name="qaws" localSheetId="7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qaws" localSheetId="6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qaws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qq" localSheetId="7" hidden="1">{"'A21segmentos saldos'!$B$2:$P$28","'A21segmentos saldos'!$A$1:$P$4"}</definedName>
    <definedName name="qq" localSheetId="6" hidden="1">{"'A21segmentos saldos'!$B$2:$P$28","'A21segmentos saldos'!$A$1:$P$4"}</definedName>
    <definedName name="qq" hidden="1">{"'A21segmentos saldos'!$B$2:$P$28","'A21segmentos saldos'!$A$1:$P$4"}</definedName>
    <definedName name="qqn" localSheetId="7" hidden="1">{"'A21segmentos saldos'!$B$2:$P$28","'A21segmentos saldos'!$A$1:$P$4"}</definedName>
    <definedName name="qqn" localSheetId="6" hidden="1">{"'A21segmentos saldos'!$B$2:$P$28","'A21segmentos saldos'!$A$1:$P$4"}</definedName>
    <definedName name="qqn" hidden="1">{"'A21segmentos saldos'!$B$2:$P$28","'A21segmentos saldos'!$A$1:$P$4"}</definedName>
    <definedName name="QQQ" localSheetId="7" hidden="1">{#N/A,#N/A,TRUE,"GLOBAL";#N/A,#N/A,TRUE,"RUSTICOS";#N/A,#N/A,TRUE,"INMUEBLES"}</definedName>
    <definedName name="QQQ" localSheetId="6" hidden="1">{#N/A,#N/A,TRUE,"GLOBAL";#N/A,#N/A,TRUE,"RUSTICOS";#N/A,#N/A,TRUE,"INMUEBLES"}</definedName>
    <definedName name="QQQ" hidden="1">{#N/A,#N/A,TRUE,"GLOBAL";#N/A,#N/A,TRUE,"RUSTICOS";#N/A,#N/A,TRUE,"INMUEBLES"}</definedName>
    <definedName name="qqqqqqqqqqqqq" localSheetId="7" hidden="1">{"'A21segmentos saldos'!$B$2:$P$28","'A21segmentos saldos'!$A$1:$P$4"}</definedName>
    <definedName name="qqqqqqqqqqqqq" localSheetId="6" hidden="1">{"'A21segmentos saldos'!$B$2:$P$28","'A21segmentos saldos'!$A$1:$P$4"}</definedName>
    <definedName name="qqqqqqqqqqqqq" hidden="1">{"'A21segmentos saldos'!$B$2:$P$28","'A21segmentos saldos'!$A$1:$P$4"}</definedName>
    <definedName name="qqqqqqqqqqqqqqq" localSheetId="7" hidden="1">{"'A21segmentos saldos'!$B$2:$P$28","'A21segmentos saldos'!$A$1:$P$4"}</definedName>
    <definedName name="qqqqqqqqqqqqqqq" localSheetId="6" hidden="1">{"'A21segmentos saldos'!$B$2:$P$28","'A21segmentos saldos'!$A$1:$P$4"}</definedName>
    <definedName name="qqqqqqqqqqqqqqq" hidden="1">{"'A21segmentos saldos'!$B$2:$P$28","'A21segmentos saldos'!$A$1:$P$4"}</definedName>
    <definedName name="QWE" localSheetId="7" hidden="1">{#N/A,#N/A,TRUE,"GLOBAL";#N/A,#N/A,TRUE,"RUSTICOS";#N/A,#N/A,TRUE,"INMUEBLES"}</definedName>
    <definedName name="QWE" localSheetId="6" hidden="1">{#N/A,#N/A,TRUE,"GLOBAL";#N/A,#N/A,TRUE,"RUSTICOS";#N/A,#N/A,TRUE,"INMUEBLES"}</definedName>
    <definedName name="QWE" hidden="1">{#N/A,#N/A,TRUE,"GLOBAL";#N/A,#N/A,TRUE,"RUSTICOS";#N/A,#N/A,TRUE,"INMUEBLES"}</definedName>
    <definedName name="rrtsl" localSheetId="7" hidden="1">{#N/A,#N/A,TRUE,"GLOBAL";#N/A,#N/A,TRUE,"RUSTICOS";#N/A,#N/A,TRUE,"INMUEBLES"}</definedName>
    <definedName name="rrtsl" localSheetId="6" hidden="1">{#N/A,#N/A,TRUE,"GLOBAL";#N/A,#N/A,TRUE,"RUSTICOS";#N/A,#N/A,TRUE,"INMUEBLES"}</definedName>
    <definedName name="rrtsl" hidden="1">{#N/A,#N/A,TRUE,"GLOBAL";#N/A,#N/A,TRUE,"RUSTICOS";#N/A,#N/A,TRUE,"INMUEBLES"}</definedName>
    <definedName name="RTY" localSheetId="7" hidden="1">{#N/A,#N/A,TRUE,"GLOBAL";#N/A,#N/A,TRUE,"RUSTICOS";#N/A,#N/A,TRUE,"INMUEBLES"}</definedName>
    <definedName name="RTY" localSheetId="6" hidden="1">{#N/A,#N/A,TRUE,"GLOBAL";#N/A,#N/A,TRUE,"RUSTICOS";#N/A,#N/A,TRUE,"INMUEBLES"}</definedName>
    <definedName name="RTY" hidden="1">{#N/A,#N/A,TRUE,"GLOBAL";#N/A,#N/A,TRUE,"RUSTICOS";#N/A,#N/A,TRUE,"INMUEBLES"}</definedName>
    <definedName name="S3S" localSheetId="7" hidden="1">{#N/A,#N/A,TRUE,"GLOBAL";#N/A,#N/A,TRUE,"RUSTICOS";#N/A,#N/A,TRUE,"INMUEBLES"}</definedName>
    <definedName name="S3S" localSheetId="6" hidden="1">{#N/A,#N/A,TRUE,"GLOBAL";#N/A,#N/A,TRUE,"RUSTICOS";#N/A,#N/A,TRUE,"INMUEBLES"}</definedName>
    <definedName name="S3S" hidden="1">{#N/A,#N/A,TRUE,"GLOBAL";#N/A,#N/A,TRUE,"RUSTICOS";#N/A,#N/A,TRUE,"INMUEBLES"}</definedName>
    <definedName name="saa" localSheetId="7" hidden="1">{"'A21segmentos saldos'!$B$2:$P$28","'A21segmentos saldos'!$A$1:$P$4"}</definedName>
    <definedName name="saa" localSheetId="6" hidden="1">{"'A21segmentos saldos'!$B$2:$P$28","'A21segmentos saldos'!$A$1:$P$4"}</definedName>
    <definedName name="saa" hidden="1">{"'A21segmentos saldos'!$B$2:$P$28","'A21segmentos saldos'!$A$1:$P$4"}</definedName>
    <definedName name="SANT" localSheetId="7" hidden="1">{"'A21segmentos saldos'!$B$2:$P$28","'A21segmentos saldos'!$A$1:$P$4"}</definedName>
    <definedName name="SANT" localSheetId="6" hidden="1">{"'A21segmentos saldos'!$B$2:$P$28","'A21segmentos saldos'!$A$1:$P$4"}</definedName>
    <definedName name="SANT" hidden="1">{"'A21segmentos saldos'!$B$2:$P$28","'A21segmentos saldos'!$A$1:$P$4"}</definedName>
    <definedName name="SAPBEXdnldView" hidden="1">"BLLW7LTMSDPA10FU4P08Y367F"</definedName>
    <definedName name="SAPBEXsysID" hidden="1">"PB8"</definedName>
    <definedName name="sasa" localSheetId="7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sasa" localSheetId="6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sasa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sbsdfbs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bsdfbs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bsdfbs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carf" localSheetId="2">#REF!</definedName>
    <definedName name="scarf">#REF!</definedName>
    <definedName name="sd" localSheetId="7" hidden="1">{#N/A,#N/A,TRUE,"GLOBAL";#N/A,#N/A,TRUE,"RUSTICOS";#N/A,#N/A,TRUE,"INMUEBLES"}</definedName>
    <definedName name="sd" localSheetId="6" hidden="1">{#N/A,#N/A,TRUE,"GLOBAL";#N/A,#N/A,TRUE,"RUSTICOS";#N/A,#N/A,TRUE,"INMUEBLES"}</definedName>
    <definedName name="sd" hidden="1">{#N/A,#N/A,TRUE,"GLOBAL";#N/A,#N/A,TRUE,"RUSTICOS";#N/A,#N/A,TRUE,"INMUEBLES"}</definedName>
    <definedName name="sdfsd" localSheetId="7" hidden="1">{"'A21segmentos saldos'!$B$2:$P$28","'A21segmentos saldos'!$A$1:$P$4"}</definedName>
    <definedName name="sdfsd" localSheetId="6" hidden="1">{"'A21segmentos saldos'!$B$2:$P$28","'A21segmentos saldos'!$A$1:$P$4"}</definedName>
    <definedName name="sdfsd" hidden="1">{"'A21segmentos saldos'!$B$2:$P$28","'A21segmentos saldos'!$A$1:$P$4"}</definedName>
    <definedName name="sdftljr" localSheetId="2" hidden="1">#REF!</definedName>
    <definedName name="sdftljr" localSheetId="0" hidden="1">#REF!</definedName>
    <definedName name="sdftljr" localSheetId="7" hidden="1">#REF!</definedName>
    <definedName name="sdftljr" localSheetId="6" hidden="1">#REF!</definedName>
    <definedName name="sdftljr" hidden="1">#REF!</definedName>
    <definedName name="sdsd" localSheetId="7" hidden="1">{#N/A,#N/A,TRUE,"GLOBAL";#N/A,#N/A,TRUE,"RUSTICOS";#N/A,#N/A,TRUE,"INMUEBLES"}</definedName>
    <definedName name="sdsd" localSheetId="6" hidden="1">{#N/A,#N/A,TRUE,"GLOBAL";#N/A,#N/A,TRUE,"RUSTICOS";#N/A,#N/A,TRUE,"INMUEBLES"}</definedName>
    <definedName name="sdsd" hidden="1">{#N/A,#N/A,TRUE,"GLOBAL";#N/A,#N/A,TRUE,"RUSTICOS";#N/A,#N/A,TRUE,"INMUEBLES"}</definedName>
    <definedName name="sdvbf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dvbf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dvbf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sencount" hidden="1">2</definedName>
    <definedName name="SER" localSheetId="7" hidden="1">{#N/A,#N/A,TRUE,"GLOBAL";#N/A,#N/A,TRUE,"RUSTICOS";#N/A,#N/A,TRUE,"INMUEBLES"}</definedName>
    <definedName name="SER" localSheetId="6" hidden="1">{#N/A,#N/A,TRUE,"GLOBAL";#N/A,#N/A,TRUE,"RUSTICOS";#N/A,#N/A,TRUE,"INMUEBLES"}</definedName>
    <definedName name="SER" hidden="1">{#N/A,#N/A,TRUE,"GLOBAL";#N/A,#N/A,TRUE,"RUSTICOS";#N/A,#N/A,TRUE,"INMUEBLES"}</definedName>
    <definedName name="ss" localSheetId="7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ss" localSheetId="6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ss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ssss" localSheetId="7" hidden="1">{#N/A,#N/A,FALSE,"FTEs"}</definedName>
    <definedName name="ssss" localSheetId="6" hidden="1">{#N/A,#N/A,FALSE,"FTEs"}</definedName>
    <definedName name="ssss" hidden="1">{#N/A,#N/A,FALSE,"FTEs"}</definedName>
    <definedName name="SWE" localSheetId="7" hidden="1">{#N/A,#N/A,TRUE,"GLOBAL";#N/A,#N/A,TRUE,"RUSTICOS";#N/A,#N/A,TRUE,"INMUEBLES"}</definedName>
    <definedName name="SWE" localSheetId="6" hidden="1">{#N/A,#N/A,TRUE,"GLOBAL";#N/A,#N/A,TRUE,"RUSTICOS";#N/A,#N/A,TRUE,"INMUEBLES"}</definedName>
    <definedName name="SWE" hidden="1">{#N/A,#N/A,TRUE,"GLOBAL";#N/A,#N/A,TRUE,"RUSTICOS";#N/A,#N/A,TRUE,"INMUEBLES"}</definedName>
    <definedName name="Swvu.Expp._.01." localSheetId="2" hidden="1">#REF!</definedName>
    <definedName name="Swvu.Expp._.01." localSheetId="0" hidden="1">#REF!</definedName>
    <definedName name="Swvu.Expp._.01." localSheetId="7" hidden="1">#REF!</definedName>
    <definedName name="Swvu.Expp._.01." localSheetId="6" hidden="1">#REF!</definedName>
    <definedName name="Swvu.Expp._.01." hidden="1">#REF!</definedName>
    <definedName name="SWW" localSheetId="7" hidden="1">{#N/A,#N/A,TRUE,"GLOBAL";#N/A,#N/A,TRUE,"RUSTICOS";#N/A,#N/A,TRUE,"INMUEBLES"}</definedName>
    <definedName name="SWW" localSheetId="6" hidden="1">{#N/A,#N/A,TRUE,"GLOBAL";#N/A,#N/A,TRUE,"RUSTICOS";#N/A,#N/A,TRUE,"INMUEBLES"}</definedName>
    <definedName name="SWW" hidden="1">{#N/A,#N/A,TRUE,"GLOBAL";#N/A,#N/A,TRUE,"RUSTICOS";#N/A,#N/A,TRUE,"INMUEBLES"}</definedName>
    <definedName name="TableContents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1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1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1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2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2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ableContents2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test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est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est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est111" localSheetId="2" hidden="1">#REF!</definedName>
    <definedName name="test111" localSheetId="0" hidden="1">#REF!</definedName>
    <definedName name="test111" localSheetId="7" hidden="1">#REF!</definedName>
    <definedName name="test111" localSheetId="6" hidden="1">#REF!</definedName>
    <definedName name="test111" hidden="1">#REF!</definedName>
    <definedName name="test2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est2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est2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th" localSheetId="7" hidden="1">{"summary",#N/A,FALSE,"2000 vs 1999";"detail",#N/A,FALSE,"2000 vs 1999"}</definedName>
    <definedName name="th" localSheetId="6" hidden="1">{"summary",#N/A,FALSE,"2000 vs 1999";"detail",#N/A,FALSE,"2000 vs 1999"}</definedName>
    <definedName name="th" hidden="1">{"summary",#N/A,FALSE,"2000 vs 1999";"detail",#N/A,FALSE,"2000 vs 1999"}</definedName>
    <definedName name="the" localSheetId="7" hidden="1">{"summary",#N/A,FALSE,"2000 vs 1999";"detail",#N/A,FALSE,"2000 vs 1999"}</definedName>
    <definedName name="the" localSheetId="6" hidden="1">{"summary",#N/A,FALSE,"2000 vs 1999";"detail",#N/A,FALSE,"2000 vs 1999"}</definedName>
    <definedName name="the" hidden="1">{"summary",#N/A,FALSE,"2000 vs 1999";"detail",#N/A,FALSE,"2000 vs 1999"}</definedName>
    <definedName name="thef" localSheetId="7" hidden="1">{"summary",#N/A,FALSE,"2000 vs 1999";"detail",#N/A,FALSE,"2000 vs 1999"}</definedName>
    <definedName name="thef" localSheetId="6" hidden="1">{"summary",#N/A,FALSE,"2000 vs 1999";"detail",#N/A,FALSE,"2000 vs 1999"}</definedName>
    <definedName name="thef" hidden="1">{"summary",#N/A,FALSE,"2000 vs 1999";"detail",#N/A,FALSE,"2000 vs 1999"}</definedName>
    <definedName name="treeList" hidden="1">"10000000000000000000000000000000000000000000000000000000000000000000000000000000000000000000000000000000000000000000000000000000000000000000000000000000000000000000000000000000000000000000000000000000"</definedName>
    <definedName name="TTT" localSheetId="7" hidden="1">{#N/A,#N/A,TRUE,"GLOBAL";#N/A,#N/A,TRUE,"RUSTICOS";#N/A,#N/A,TRUE,"INMUEBLES"}</definedName>
    <definedName name="TTT" localSheetId="6" hidden="1">{#N/A,#N/A,TRUE,"GLOBAL";#N/A,#N/A,TRUE,"RUSTICOS";#N/A,#N/A,TRUE,"INMUEBLES"}</definedName>
    <definedName name="TTT" hidden="1">{#N/A,#N/A,TRUE,"GLOBAL";#N/A,#N/A,TRUE,"RUSTICOS";#N/A,#N/A,TRUE,"INMUEBLES"}</definedName>
    <definedName name="ty" localSheetId="7" hidden="1">{#N/A,#N/A,TRUE,"GLOBAL";#N/A,#N/A,TRUE,"RUSTICOS";#N/A,#N/A,TRUE,"INMUEBLES"}</definedName>
    <definedName name="ty" localSheetId="6" hidden="1">{#N/A,#N/A,TRUE,"GLOBAL";#N/A,#N/A,TRUE,"RUSTICOS";#N/A,#N/A,TRUE,"INMUEBLES"}</definedName>
    <definedName name="ty" hidden="1">{#N/A,#N/A,TRUE,"GLOBAL";#N/A,#N/A,TRUE,"RUSTICOS";#N/A,#N/A,TRUE,"INMUEBLES"}</definedName>
    <definedName name="TYH" localSheetId="7" hidden="1">{#N/A,#N/A,TRUE,"GLOBAL";#N/A,#N/A,TRUE,"RUSTICOS";#N/A,#N/A,TRUE,"INMUEBLES"}</definedName>
    <definedName name="TYH" localSheetId="6" hidden="1">{#N/A,#N/A,TRUE,"GLOBAL";#N/A,#N/A,TRUE,"RUSTICOS";#N/A,#N/A,TRUE,"INMUEBLES"}</definedName>
    <definedName name="TYH" hidden="1">{#N/A,#N/A,TRUE,"GLOBAL";#N/A,#N/A,TRUE,"RUSTICOS";#N/A,#N/A,TRUE,"INMUEBLES"}</definedName>
    <definedName name="u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u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u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ui" localSheetId="7" hidden="1">{#N/A,#N/A,TRUE,"GLOBAL";#N/A,#N/A,TRUE,"RUSTICOS";#N/A,#N/A,TRUE,"INMUEBLES"}</definedName>
    <definedName name="ui" localSheetId="6" hidden="1">{#N/A,#N/A,TRUE,"GLOBAL";#N/A,#N/A,TRUE,"RUSTICOS";#N/A,#N/A,TRUE,"INMUEBLES"}</definedName>
    <definedName name="ui" hidden="1">{#N/A,#N/A,TRUE,"GLOBAL";#N/A,#N/A,TRUE,"RUSTICOS";#N/A,#N/A,TRUE,"INMUEBLES"}</definedName>
    <definedName name="V5R" localSheetId="7" hidden="1">{#N/A,#N/A,TRUE,"GLOBAL";#N/A,#N/A,TRUE,"RUSTICOS";#N/A,#N/A,TRUE,"INMUEBLES"}</definedName>
    <definedName name="V5R" localSheetId="6" hidden="1">{#N/A,#N/A,TRUE,"GLOBAL";#N/A,#N/A,TRUE,"RUSTICOS";#N/A,#N/A,TRUE,"INMUEBLES"}</definedName>
    <definedName name="V5R" hidden="1">{#N/A,#N/A,TRUE,"GLOBAL";#N/A,#N/A,TRUE,"RUSTICOS";#N/A,#N/A,TRUE,"INMUEBLES"}</definedName>
    <definedName name="VB" localSheetId="7" hidden="1">{#N/A,#N/A,TRUE,"GLOBAL";#N/A,#N/A,TRUE,"RUSTICOS";#N/A,#N/A,TRUE,"INMUEBLES"}</definedName>
    <definedName name="VB" localSheetId="6" hidden="1">{#N/A,#N/A,TRUE,"GLOBAL";#N/A,#N/A,TRUE,"RUSTICOS";#N/A,#N/A,TRUE,"INMUEBLES"}</definedName>
    <definedName name="VB" hidden="1">{#N/A,#N/A,TRUE,"GLOBAL";#N/A,#N/A,TRUE,"RUSTICOS";#N/A,#N/A,TRUE,"INMUEBLES"}</definedName>
    <definedName name="VBN" localSheetId="7" hidden="1">{#N/A,#N/A,TRUE,"GLOBAL";#N/A,#N/A,TRUE,"RUSTICOS";#N/A,#N/A,TRUE,"INMUEBLES"}</definedName>
    <definedName name="VBN" localSheetId="6" hidden="1">{#N/A,#N/A,TRUE,"GLOBAL";#N/A,#N/A,TRUE,"RUSTICOS";#N/A,#N/A,TRUE,"INMUEBLES"}</definedName>
    <definedName name="VBN" hidden="1">{#N/A,#N/A,TRUE,"GLOBAL";#N/A,#N/A,TRUE,"RUSTICOS";#N/A,#N/A,TRUE,"INMUEBLES"}</definedName>
    <definedName name="VFG" localSheetId="7" hidden="1">{#N/A,#N/A,TRUE,"GLOBAL";#N/A,#N/A,TRUE,"RUSTICOS";#N/A,#N/A,TRUE,"INMUEBLES"}</definedName>
    <definedName name="VFG" localSheetId="6" hidden="1">{#N/A,#N/A,TRUE,"GLOBAL";#N/A,#N/A,TRUE,"RUSTICOS";#N/A,#N/A,TRUE,"INMUEBLES"}</definedName>
    <definedName name="VFG" hidden="1">{#N/A,#N/A,TRUE,"GLOBAL";#N/A,#N/A,TRUE,"RUSTICOS";#N/A,#N/A,TRUE,"INMUEBLES"}</definedName>
    <definedName name="VFGT" localSheetId="7" hidden="1">{#N/A,#N/A,TRUE,"GLOBAL";#N/A,#N/A,TRUE,"RUSTICOS";#N/A,#N/A,TRUE,"INMUEBLES"}</definedName>
    <definedName name="VFGT" localSheetId="6" hidden="1">{#N/A,#N/A,TRUE,"GLOBAL";#N/A,#N/A,TRUE,"RUSTICOS";#N/A,#N/A,TRUE,"INMUEBLES"}</definedName>
    <definedName name="VFGT" hidden="1">{#N/A,#N/A,TRUE,"GLOBAL";#N/A,#N/A,TRUE,"RUSTICOS";#N/A,#N/A,TRUE,"INMUEBLES"}</definedName>
    <definedName name="w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2W" localSheetId="7" hidden="1">{#N/A,#N/A,TRUE,"GLOBAL";#N/A,#N/A,TRUE,"RUSTICOS";#N/A,#N/A,TRUE,"INMUEBLES"}</definedName>
    <definedName name="W2W" localSheetId="6" hidden="1">{#N/A,#N/A,TRUE,"GLOBAL";#N/A,#N/A,TRUE,"RUSTICOS";#N/A,#N/A,TRUE,"INMUEBLES"}</definedName>
    <definedName name="W2W" hidden="1">{#N/A,#N/A,TRUE,"GLOBAL";#N/A,#N/A,TRUE,"RUSTICOS";#N/A,#N/A,TRUE,"INMUEBLES"}</definedName>
    <definedName name="wacf" localSheetId="7" hidden="1">{"summary",#N/A,FALSE,"2000 vs 1999";"detail",#N/A,FALSE,"2000 vs 1999"}</definedName>
    <definedName name="wacf" localSheetId="6" hidden="1">{"summary",#N/A,FALSE,"2000 vs 1999";"detail",#N/A,FALSE,"2000 vs 1999"}</definedName>
    <definedName name="wacf" hidden="1">{"summary",#N/A,FALSE,"2000 vs 1999";"detail",#N/A,FALSE,"2000 vs 1999"}</definedName>
    <definedName name="we" localSheetId="7" hidden="1">{#N/A,#N/A,TRUE,"GLOBAL";#N/A,#N/A,TRUE,"RUSTICOS";#N/A,#N/A,TRUE,"INMUEBLES"}</definedName>
    <definedName name="we" localSheetId="6" hidden="1">{#N/A,#N/A,TRUE,"GLOBAL";#N/A,#N/A,TRUE,"RUSTICOS";#N/A,#N/A,TRUE,"INMUEBLES"}</definedName>
    <definedName name="we" hidden="1">{#N/A,#N/A,TRUE,"GLOBAL";#N/A,#N/A,TRUE,"RUSTICOS";#N/A,#N/A,TRUE,"INMUEBLES"}</definedName>
    <definedName name="WER" localSheetId="7" hidden="1">{#N/A,#N/A,TRUE,"GLOBAL";#N/A,#N/A,TRUE,"RUSTICOS";#N/A,#N/A,TRUE,"INMUEBLES"}</definedName>
    <definedName name="WER" localSheetId="6" hidden="1">{#N/A,#N/A,TRUE,"GLOBAL";#N/A,#N/A,TRUE,"RUSTICOS";#N/A,#N/A,TRUE,"INMUEBLES"}</definedName>
    <definedName name="WER" hidden="1">{#N/A,#N/A,TRUE,"GLOBAL";#N/A,#N/A,TRUE,"RUSTICOS";#N/A,#N/A,TRUE,"INMUEBLES"}</definedName>
    <definedName name="wewwe" localSheetId="7" hidden="1">{"'A21segmentos saldos'!$B$2:$P$28","'A21segmentos saldos'!$A$1:$P$4"}</definedName>
    <definedName name="wewwe" localSheetId="6" hidden="1">{"'A21segmentos saldos'!$B$2:$P$28","'A21segmentos saldos'!$A$1:$P$4"}</definedName>
    <definedName name="wewwe" hidden="1">{"'A21segmentos saldos'!$B$2:$P$28","'A21segmentos saldos'!$A$1:$P$4"}</definedName>
    <definedName name="wf" localSheetId="2" hidden="1">#REF!</definedName>
    <definedName name="wf" localSheetId="0" hidden="1">#REF!</definedName>
    <definedName name="wf" localSheetId="7" hidden="1">#REF!</definedName>
    <definedName name="wf" localSheetId="6" hidden="1">#REF!</definedName>
    <definedName name="wf" hidden="1">#REF!</definedName>
    <definedName name="wrn.add." localSheetId="7" hidden="1">{#N/A,#N/A,TRUE,"Sheet1"}</definedName>
    <definedName name="wrn.add." localSheetId="6" hidden="1">{#N/A,#N/A,TRUE,"Sheet1"}</definedName>
    <definedName name="wrn.add." hidden="1">{#N/A,#N/A,TRUE,"Sheet1"}</definedName>
    <definedName name="wrn.add.2" localSheetId="7" hidden="1">{#N/A,#N/A,TRUE,"Sheet1"}</definedName>
    <definedName name="wrn.add.2" localSheetId="6" hidden="1">{#N/A,#N/A,TRUE,"Sheet1"}</definedName>
    <definedName name="wrn.add.2" hidden="1">{#N/A,#N/A,TRUE,"Sheet1"}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Belgium_Total." localSheetId="7" hidden="1">{"Belgium_Total",#N/A,FALSE,"Belg Wksheet"}</definedName>
    <definedName name="wrn.Belgium_Total." localSheetId="6" hidden="1">{"Belgium_Total",#N/A,FALSE,"Belg Wksheet"}</definedName>
    <definedName name="wrn.Belgium_Total." hidden="1">{"Belgium_Total",#N/A,FALSE,"Belg Wksheet"}</definedName>
    <definedName name="wrn.BelgSummary." localSheetId="7" hidden="1">{"BelgSummary",#N/A,FALSE,"Belg Summary"}</definedName>
    <definedName name="wrn.BelgSummary." localSheetId="6" hidden="1">{"BelgSummary",#N/A,FALSE,"Belg Summary"}</definedName>
    <definedName name="wrn.BelgSummary." hidden="1">{"BelgSummary",#N/A,FALSE,"Belg Summary"}</definedName>
    <definedName name="wrn.best._.practice." localSheetId="7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wrn.best._.practice." localSheetId="6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wrn.best._.practice." hidden="1">{"CTA",#N/A,FALSE,"CTA Analysis";"NI Hedge",#N/A,FALSE,"INCOME HEDGE";"assets",#N/A,FALSE,"FRANK GERMbal";"liab",#N/A,FALSE,"FRANK GERMbal";"CG",#N/A,FALSE,"CAPITAL GAINS";"ytd",#N/A,FALSE,"FrankonaYTD";"qtr",#N/A,FALSE,"Frankona";"NI YTD",#N/A,FALSE,"YTD roll-forward";"NI QTR",#N/A,FALSE,"QTR roll-forward";"UG",#N/A,FALSE,"UNREALIZED GAINS";"OA1",#N/A,FALSE,"Frank Germ";"OA2",#N/A,FALSE,"Frank Germ";"PVFP",#N/A,FALSE,"PVFP Rollfoward";"Other Assets",#N/A,FALSE,"Other Assets";"Equity Acct",#N/A,FALSE,"Equity Accounting Investments";"misc inv",#N/A,FALSE,"Misc Investments";"Mortgage",#N/A,FALSE,"Mortgage Backed";"Inv by cate",#N/A,FALSE,"Investment By Category Analysis";"MKt. sec.",#N/A,FALSE,"Mkt. Sec.";"fin instr 1",#N/A,FALSE,"Fin Instr-Frank Gr";"fin instr 2",#N/A,FALSE,"Fin Instr-Frank Gr";"misc assets",#N/A,FALSE,"MISC ASSETS INFO"}</definedName>
    <definedName name="wrn.CAPREIT." localSheetId="7" hidden="1">{#N/A,#N/A,FALSE,"CAPREIT"}</definedName>
    <definedName name="wrn.CAPREIT." localSheetId="6" hidden="1">{#N/A,#N/A,FALSE,"CAPREIT"}</definedName>
    <definedName name="wrn.CAPREIT." hidden="1">{#N/A,#N/A,FALSE,"CAPREIT"}</definedName>
    <definedName name="wrn.CAPREIT2" localSheetId="7" hidden="1">{#N/A,#N/A,FALSE,"CAPREIT"}</definedName>
    <definedName name="wrn.CAPREIT2" localSheetId="6" hidden="1">{#N/A,#N/A,FALSE,"CAPREIT"}</definedName>
    <definedName name="wrn.CAPREIT2" hidden="1">{#N/A,#N/A,FALSE,"CAPREIT"}</definedName>
    <definedName name="wrn.Collector._.Effectiveness.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rn.Collector._.Effectiveness.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rn.Collector._.Effectiveness.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rn.contribution." localSheetId="7" hidden="1">{#N/A,#N/A,FALSE,"Contribution Analysis"}</definedName>
    <definedName name="wrn.contribution." localSheetId="6" hidden="1">{#N/A,#N/A,FALSE,"Contribution Analysis"}</definedName>
    <definedName name="wrn.contribution." hidden="1">{#N/A,#N/A,FALSE,"Contribution Analysis"}</definedName>
    <definedName name="wrn.Country._.Summary." localSheetId="7" hidden="1">{"Summary",#N/A,FALSE,"Country Summary"}</definedName>
    <definedName name="wrn.Country._.Summary." localSheetId="6" hidden="1">{"Summary",#N/A,FALSE,"Country Summary"}</definedName>
    <definedName name="wrn.Country._.Summary." hidden="1">{"Summary",#N/A,FALSE,"Country Summary"}</definedName>
    <definedName name="wrn.Country._.Worksheet." localSheetId="7" hidden="1">{"WkSheet",#N/A,FALSE,"Country Wksheet"}</definedName>
    <definedName name="wrn.Country._.Worksheet." localSheetId="6" hidden="1">{"WkSheet",#N/A,FALSE,"Country Wksheet"}</definedName>
    <definedName name="wrn.Country._.Worksheet." hidden="1">{"WkSheet",#N/A,FALSE,"Country Wksheet"}</definedName>
    <definedName name="wrn.csc." localSheetId="7" hidden="1">{"orixcsc",#N/A,FALSE,"ORIX CSC";"orixcsc2",#N/A,FALSE,"ORIX CSC"}</definedName>
    <definedName name="wrn.csc." localSheetId="6" hidden="1">{"orixcsc",#N/A,FALSE,"ORIX CSC";"orixcsc2",#N/A,FALSE,"ORIX CSC"}</definedName>
    <definedName name="wrn.csc." hidden="1">{"orixcsc",#N/A,FALSE,"ORIX CSC";"orixcsc2",#N/A,FALSE,"ORIX CSC"}</definedName>
    <definedName name="wrn.csc2." localSheetId="7" hidden="1">{#N/A,#N/A,FALSE,"ORIX CSC"}</definedName>
    <definedName name="wrn.csc2." localSheetId="6" hidden="1">{#N/A,#N/A,FALSE,"ORIX CSC"}</definedName>
    <definedName name="wrn.csc2." hidden="1">{#N/A,#N/A,FALSE,"ORIX CSC"}</definedName>
    <definedName name="wrn.Exp._.Type._.22." localSheetId="7" hidden="1">{"Exp Type 22",#N/A,FALSE,"Exp Assumptions"}</definedName>
    <definedName name="wrn.Exp._.Type._.22." localSheetId="6" hidden="1">{"Exp Type 22",#N/A,FALSE,"Exp Assumptions"}</definedName>
    <definedName name="wrn.Exp._.Type._.22." hidden="1">{"Exp Type 22",#N/A,FALSE,"Exp Assumptions"}</definedName>
    <definedName name="wrn.FOBAJUDI." localSheetId="7" hidden="1">{#N/A,#N/A,TRUE,"GLOBAL";#N/A,#N/A,TRUE,"RUSTICOS";#N/A,#N/A,TRUE,"INMUEBLES"}</definedName>
    <definedName name="wrn.FOBAJUDI." localSheetId="6" hidden="1">{#N/A,#N/A,TRUE,"GLOBAL";#N/A,#N/A,TRUE,"RUSTICOS";#N/A,#N/A,TRUE,"INMUEBLES"}</definedName>
    <definedName name="wrn.FOBAJUDI." hidden="1">{#N/A,#N/A,TRUE,"GLOBAL";#N/A,#N/A,TRUE,"RUSTICOS";#N/A,#N/A,TRUE,"INMUEBLES"}</definedName>
    <definedName name="wrn.FTE._.Schedule." localSheetId="7" hidden="1">{#N/A,#N/A,FALSE,"FTEs"}</definedName>
    <definedName name="wrn.FTE._.Schedule." localSheetId="6" hidden="1">{#N/A,#N/A,FALSE,"FTEs"}</definedName>
    <definedName name="wrn.FTE._.Schedule." hidden="1">{#N/A,#N/A,FALSE,"FTEs"}</definedName>
    <definedName name="wrn.INTEGRATEDS." localSheetId="7" hidden="1">{#N/A,#N/A,FALSE,"Sheet1"}</definedName>
    <definedName name="wrn.INTEGRATEDS." localSheetId="6" hidden="1">{#N/A,#N/A,FALSE,"Sheet1"}</definedName>
    <definedName name="wrn.INTEGRATEDS." hidden="1">{#N/A,#N/A,FALSE,"Sheet1"}</definedName>
    <definedName name="wrn.INTERMEDIATES." localSheetId="7" hidden="1">{#N/A,#N/A,FALSE,"Sheet1"}</definedName>
    <definedName name="wrn.INTERMEDIATES." localSheetId="6" hidden="1">{#N/A,#N/A,FALSE,"Sheet1"}</definedName>
    <definedName name="wrn.INTERMEDIATES." hidden="1">{#N/A,#N/A,FALSE,"Sheet1"}</definedName>
    <definedName name="wrn.JUNIORS." localSheetId="7" hidden="1">{#N/A,#N/A,FALSE,"Sheet1"}</definedName>
    <definedName name="wrn.JUNIORS." localSheetId="6" hidden="1">{#N/A,#N/A,FALSE,"Sheet1"}</definedName>
    <definedName name="wrn.JUNIORS." hidden="1">{#N/A,#N/A,FALSE,"Sheet1"}</definedName>
    <definedName name="wrn.KPMG._.Report." localSheetId="7" hidden="1">{"KPMG Margin",#N/A,FALSE,"KPMG Summary"}</definedName>
    <definedName name="wrn.KPMG._.Report." localSheetId="6" hidden="1">{"KPMG Margin",#N/A,FALSE,"KPMG Summary"}</definedName>
    <definedName name="wrn.KPMG._.Report." hidden="1">{"KPMG Margin",#N/A,FALSE,"KPMG Summary"}</definedName>
    <definedName name="wrn.libromensual." localSheetId="7" hidden="1">{"Caratula",#N/A,FALSE,"Resumen";"libroloca",#N/A,FALSE,"gap_local";"librodolar",#N/A,FALSE,"gap_usdext"}</definedName>
    <definedName name="wrn.libromensual." localSheetId="6" hidden="1">{"Caratula",#N/A,FALSE,"Resumen";"libroloca",#N/A,FALSE,"gap_local";"librodolar",#N/A,FALSE,"gap_usdext"}</definedName>
    <definedName name="wrn.libromensual." hidden="1">{"Caratula",#N/A,FALSE,"Resumen";"libroloca",#N/A,FALSE,"gap_local";"librodolar",#N/A,FALSE,"gap_usdext"}</definedName>
    <definedName name="wrn.Monthly._.Package." localSheetId="7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wrn.Monthly._.Package." localSheetId="6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wrn.Monthly._.Package." hidden="1">{#N/A,#N/A,TRUE,"Keystats";#N/A,#N/A,TRUE,"Bal Sheet";#N/A,#N/A,TRUE,"I-S Month";#N/A,#N/A,TRUE,"I-S YTD";#N/A,#N/A,TRUE,"I-S QTD";#N/A,#N/A,TRUE,"ABS&amp;NIM";#N/A,#N/A,TRUE,"Cond Key";#N/A,#N/A,TRUE,"Cond Bal";#N/A,#N/A,TRUE,"Cond I-S";#N/A,#N/A,TRUE,"Oth Inc";#N/A,#N/A,TRUE,"Op Exp"}</definedName>
    <definedName name="wrn.NA._.O_T._.DECK." localSheetId="7" hidden="1">{#N/A,#N/A,FALSE,"O&amp;T Expense";#N/A,#N/A,FALSE,"O&amp;T FTE";#N/A,#N/A,FALSE,"O&amp;T Non-Bkcd FTE";#N/A,#N/A,FALSE,"O&amp;T FTE Less Non-Bkcd FTE";#N/A,#N/A,FALSE,"O&amp;T Direct Staff";#N/A,#N/A,FALSE,"Credit Expense";#N/A,#N/A,FALSE,"Credit FTE";#N/A,#N/A,FALSE,"Credit DS";#N/A,#N/A,FALSE,"CS Expense";#N/A,#N/A,FALSE,"CS FTE";#N/A,#N/A,FALSE,"CS DS";#N/A,#N/A,FALSE,"TS Expense";#N/A,#N/A,FALSE,"TS FTE";#N/A,#N/A,FALSE,"TS DS";#N/A,#N/A,FALSE,"Tech Expense";#N/A,#N/A,FALSE,"Tech FTE";#N/A,#N/A,FALSE,"Tech DS";#N/A,#N/A,FALSE,"MO Expense";#N/A,#N/A,FALSE,"MO FTE";#N/A,#N/A,FALSE,"MO DS"}</definedName>
    <definedName name="wrn.NA._.O_T._.DECK." localSheetId="6" hidden="1">{#N/A,#N/A,FALSE,"O&amp;T Expense";#N/A,#N/A,FALSE,"O&amp;T FTE";#N/A,#N/A,FALSE,"O&amp;T Non-Bkcd FTE";#N/A,#N/A,FALSE,"O&amp;T FTE Less Non-Bkcd FTE";#N/A,#N/A,FALSE,"O&amp;T Direct Staff";#N/A,#N/A,FALSE,"Credit Expense";#N/A,#N/A,FALSE,"Credit FTE";#N/A,#N/A,FALSE,"Credit DS";#N/A,#N/A,FALSE,"CS Expense";#N/A,#N/A,FALSE,"CS FTE";#N/A,#N/A,FALSE,"CS DS";#N/A,#N/A,FALSE,"TS Expense";#N/A,#N/A,FALSE,"TS FTE";#N/A,#N/A,FALSE,"TS DS";#N/A,#N/A,FALSE,"Tech Expense";#N/A,#N/A,FALSE,"Tech FTE";#N/A,#N/A,FALSE,"Tech DS";#N/A,#N/A,FALSE,"MO Expense";#N/A,#N/A,FALSE,"MO FTE";#N/A,#N/A,FALSE,"MO DS"}</definedName>
    <definedName name="wrn.NA._.O_T._.DECK." hidden="1">{#N/A,#N/A,FALSE,"O&amp;T Expense";#N/A,#N/A,FALSE,"O&amp;T FTE";#N/A,#N/A,FALSE,"O&amp;T Non-Bkcd FTE";#N/A,#N/A,FALSE,"O&amp;T FTE Less Non-Bkcd FTE";#N/A,#N/A,FALSE,"O&amp;T Direct Staff";#N/A,#N/A,FALSE,"Credit Expense";#N/A,#N/A,FALSE,"Credit FTE";#N/A,#N/A,FALSE,"Credit DS";#N/A,#N/A,FALSE,"CS Expense";#N/A,#N/A,FALSE,"CS FTE";#N/A,#N/A,FALSE,"CS DS";#N/A,#N/A,FALSE,"TS Expense";#N/A,#N/A,FALSE,"TS FTE";#N/A,#N/A,FALSE,"TS DS";#N/A,#N/A,FALSE,"Tech Expense";#N/A,#N/A,FALSE,"Tech FTE";#N/A,#N/A,FALSE,"Tech DS";#N/A,#N/A,FALSE,"MO Expense";#N/A,#N/A,FALSE,"MO FTE";#N/A,#N/A,FALSE,"MO DS"}</definedName>
    <definedName name="wrn.NON." localSheetId="7" hidden="1">{#N/A,#N/A,FALSE,"Sheet1"}</definedName>
    <definedName name="wrn.NON." localSheetId="6" hidden="1">{#N/A,#N/A,FALSE,"Sheet1"}</definedName>
    <definedName name="wrn.NON." hidden="1">{#N/A,#N/A,FALSE,"Sheet1"}</definedName>
    <definedName name="wrn.PrintAll." localSheetId="7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wrn.PrintAll." localSheetId="6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wrn.PrintAll." hidden="1">{#N/A,#N/A,FALSE,"Australia";#N/A,#N/A,FALSE,"Belgium";#N/A,#N/A,FALSE,"Canada RP";#N/A,#N/A,FALSE,"Canada SP";#N/A,#N/A,FALSE,"France RI";#N/A,#N/A,FALSE,"France SP";#N/A,#N/A,FALSE,"Germany";#N/A,#N/A,FALSE,"Ireland Marsh";#N/A,#N/A,FALSE,"Ireland Mercer";#N/A,#N/A,FALSE,"Netherlands";#N/A,#N/A,FALSE,"UK Bowring";#N/A,#N/A,FALSE,"UK Frizzell";#N/A,#N/A,FALSE,"UK Mercer";#N/A,#N/A,FALSE,"Summary"}</definedName>
    <definedName name="wrn.report." localSheetId="7" hidden="1">{"summary",#N/A,FALSE,"2000 vs 1999";"detail",#N/A,FALSE,"2000 vs 1999"}</definedName>
    <definedName name="wrn.report." localSheetId="6" hidden="1">{"summary",#N/A,FALSE,"2000 vs 1999";"detail",#N/A,FALSE,"2000 vs 1999"}</definedName>
    <definedName name="wrn.report." hidden="1">{"summary",#N/A,FALSE,"2000 vs 1999";"detail",#N/A,FALSE,"2000 vs 1999"}</definedName>
    <definedName name="wrn.report.1" localSheetId="7" hidden="1">{"summary",#N/A,FALSE,"2000 vs 1999";"detail",#N/A,FALSE,"2000 vs 1999"}</definedName>
    <definedName name="wrn.report.1" localSheetId="6" hidden="1">{"summary",#N/A,FALSE,"2000 vs 1999";"detail",#N/A,FALSE,"2000 vs 1999"}</definedName>
    <definedName name="wrn.report.1" hidden="1">{"summary",#N/A,FALSE,"2000 vs 1999";"detail",#N/A,FALSE,"2000 vs 1999"}</definedName>
    <definedName name="wrn.report.2" localSheetId="7" hidden="1">{"summary",#N/A,FALSE,"2000 vs 1999";"detail",#N/A,FALSE,"2000 vs 1999"}</definedName>
    <definedName name="wrn.report.2" localSheetId="6" hidden="1">{"summary",#N/A,FALSE,"2000 vs 1999";"detail",#N/A,FALSE,"2000 vs 1999"}</definedName>
    <definedName name="wrn.report.2" hidden="1">{"summary",#N/A,FALSE,"2000 vs 1999";"detail",#N/A,FALSE,"2000 vs 1999"}</definedName>
    <definedName name="wrn.report.new" localSheetId="7" hidden="1">{"summary",#N/A,FALSE,"2000 vs 1999";"detail",#N/A,FALSE,"2000 vs 1999"}</definedName>
    <definedName name="wrn.report.new" localSheetId="6" hidden="1">{"summary",#N/A,FALSE,"2000 vs 1999";"detail",#N/A,FALSE,"2000 vs 1999"}</definedName>
    <definedName name="wrn.report.new" hidden="1">{"summary",#N/A,FALSE,"2000 vs 1999";"detail",#N/A,FALSE,"2000 vs 1999"}</definedName>
    <definedName name="wrn.report.new.1" localSheetId="7" hidden="1">{"summary",#N/A,FALSE,"2000 vs 1999";"detail",#N/A,FALSE,"2000 vs 1999"}</definedName>
    <definedName name="wrn.report.new.1" localSheetId="6" hidden="1">{"summary",#N/A,FALSE,"2000 vs 1999";"detail",#N/A,FALSE,"2000 vs 1999"}</definedName>
    <definedName name="wrn.report.new.1" hidden="1">{"summary",#N/A,FALSE,"2000 vs 1999";"detail",#N/A,FALSE,"2000 vs 1999"}</definedName>
    <definedName name="wrn.report.new1" localSheetId="7" hidden="1">{"summary",#N/A,FALSE,"2000 vs 1999";"detail",#N/A,FALSE,"2000 vs 1999"}</definedName>
    <definedName name="wrn.report.new1" localSheetId="6" hidden="1">{"summary",#N/A,FALSE,"2000 vs 1999";"detail",#N/A,FALSE,"2000 vs 1999"}</definedName>
    <definedName name="wrn.report.new1" hidden="1">{"summary",#N/A,FALSE,"2000 vs 1999";"detail",#N/A,FALSE,"2000 vs 1999"}</definedName>
    <definedName name="wrn.report1" localSheetId="7" hidden="1">{"summary",#N/A,FALSE,"2000 vs 1999";"detail",#N/A,FALSE,"2000 vs 1999"}</definedName>
    <definedName name="wrn.report1" localSheetId="6" hidden="1">{"summary",#N/A,FALSE,"2000 vs 1999";"detail",#N/A,FALSE,"2000 vs 1999"}</definedName>
    <definedName name="wrn.report1" hidden="1">{"summary",#N/A,FALSE,"2000 vs 1999";"detail",#N/A,FALSE,"2000 vs 1999"}</definedName>
    <definedName name="wrn.RISK._.OPS." localSheetId="7" hidden="1">{#N/A,#N/A,FALSE,"LOONEY";#N/A,#N/A,FALSE,"RISKOPS";#N/A,#N/A,FALSE,"RISKOPS-BK";#N/A,#N/A,FALSE,"RISKUCS";#N/A,#N/A,FALSE,"LOONEY-FTE";#N/A,#N/A,FALSE,"LOONEY-DS";#N/A,#N/A,FALSE,"COLL";#N/A,#N/A,FALSE,"COLL_ML";#N/A,#N/A,FALSE,"COL";#N/A,#N/A,FALSE,"REC";#N/A,#N/A,FALSE,"AFUL";#N/A,#N/A,FALSE,"TLMKT";#N/A,#N/A,FALSE,"AF";#N/A,#N/A,FALSE,"FEW";#N/A,#N/A,FALSE,"RISK_ML";#N/A,#N/A,FALSE,"FRAUD";#N/A,#N/A,FALSE,"RISK_OTHER"}</definedName>
    <definedName name="wrn.RISK._.OPS." localSheetId="6" hidden="1">{#N/A,#N/A,FALSE,"LOONEY";#N/A,#N/A,FALSE,"RISKOPS";#N/A,#N/A,FALSE,"RISKOPS-BK";#N/A,#N/A,FALSE,"RISKUCS";#N/A,#N/A,FALSE,"LOONEY-FTE";#N/A,#N/A,FALSE,"LOONEY-DS";#N/A,#N/A,FALSE,"COLL";#N/A,#N/A,FALSE,"COLL_ML";#N/A,#N/A,FALSE,"COL";#N/A,#N/A,FALSE,"REC";#N/A,#N/A,FALSE,"AFUL";#N/A,#N/A,FALSE,"TLMKT";#N/A,#N/A,FALSE,"AF";#N/A,#N/A,FALSE,"FEW";#N/A,#N/A,FALSE,"RISK_ML";#N/A,#N/A,FALSE,"FRAUD";#N/A,#N/A,FALSE,"RISK_OTHER"}</definedName>
    <definedName name="wrn.RISK._.OPS." hidden="1">{#N/A,#N/A,FALSE,"LOONEY";#N/A,#N/A,FALSE,"RISKOPS";#N/A,#N/A,FALSE,"RISKOPS-BK";#N/A,#N/A,FALSE,"RISKUCS";#N/A,#N/A,FALSE,"LOONEY-FTE";#N/A,#N/A,FALSE,"LOONEY-DS";#N/A,#N/A,FALSE,"COLL";#N/A,#N/A,FALSE,"COLL_ML";#N/A,#N/A,FALSE,"COL";#N/A,#N/A,FALSE,"REC";#N/A,#N/A,FALSE,"AFUL";#N/A,#N/A,FALSE,"TLMKT";#N/A,#N/A,FALSE,"AF";#N/A,#N/A,FALSE,"FEW";#N/A,#N/A,FALSE,"RISK_ML";#N/A,#N/A,FALSE,"FRAUD";#N/A,#N/A,FALSE,"RISK_OTHER"}</definedName>
    <definedName name="wrn.SENIORS." localSheetId="7" hidden="1">{#N/A,#N/A,FALSE,"Sheet1"}</definedName>
    <definedName name="wrn.SENIORS." localSheetId="6" hidden="1">{#N/A,#N/A,FALSE,"Sheet1"}</definedName>
    <definedName name="wrn.SENIORS." hidden="1">{#N/A,#N/A,FALSE,"Sheet1"}</definedName>
    <definedName name="wrn.Tarjetas." localSheetId="7" hidden="1">{"H01",#N/A,FALSE,"Carátulas";"H02",#N/A,FALSE,"Contribución";"H03",#N/A,FALSE,"Carátulas"}</definedName>
    <definedName name="wrn.Tarjetas." localSheetId="6" hidden="1">{"H01",#N/A,FALSE,"Carátulas";"H02",#N/A,FALSE,"Contribución";"H03",#N/A,FALSE,"Carátulas"}</definedName>
    <definedName name="wrn.Tarjetas." hidden="1">{"H01",#N/A,FALSE,"Carátulas";"H02",#N/A,FALSE,"Contribución";"H03",#N/A,FALSE,"Carátulas"}</definedName>
    <definedName name="wrn.Tarjetas._.2." localSheetId="7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wrn.Tarjetas._.2." localSheetId="6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wrn.Tarjetas._.2." hidden="1">{"H01",#N/A,FALSE,"Carátulas";"H02",#N/A,FALSE,"Contribución";"H03",#N/A,FALSE,"Carátulas";"H04",#N/A,FALSE,"Contribución";"H05",#N/A,FALSE,"Evolución";"H06",#N/A,FALSE,"Emisor";"H07",#N/A,FALSE,"Emisor";"H08",#N/A,FALSE,"Pagador";"H09",#N/A,FALSE,"Control";"H10",#N/A,FALSE,"Gráficos VISA";"H11",#N/A,FALSE,"Gráficos VISA";"H12",#N/A,FALSE,"Gráficos VISA";"H13",#N/A,FALSE,"Carátulas";"H14",#N/A,FALSE,"Contribución";"H15",#N/A,FALSE,"Evolución";"H16",#N/A,FALSE,"Emisor";"H17",#N/A,FALSE,"Emisor";"H18",#N/A,FALSE,"Pagador";"H19",#N/A,FALSE,"Control";"H20",#N/A,FALSE,"Gráficos MASTERCARD";"H21",#N/A,FALSE,"Gráficos MASTERCARD";"H22",#N/A,FALSE,"Gráficos MASTERCARD";"H23",#N/A,FALSE,"Carátulas";"H24",#N/A,FALSE,"Contribución";"H25",#N/A,FALSE,"Evolución";"H26",#N/A,FALSE,"Emisor";"H27",#N/A,FALSE,"Emisor";"H28",#N/A,FALSE,"Pagador";"H29",#N/A,FALSE,"Control"}</definedName>
    <definedName name="wrn.Tarjetas._.Bueno." localSheetId="7" hidden="1">{"01",#N/A,FALSE,"Carátulas";"02",#N/A,FALSE,"Contribución";"03",#N/A,FALSE,"Carátulas";"04",#N/A,FALSE,"Contribución";"05",#N/A,FALSE,"Evolución";"06",#N/A,FALSE,"Emisor";"07",#N/A,FALSE,"Emisor";"08",#N/A,FALSE,"Pagador";"09",#N/A,FALSE,"Control";"010",#N/A,FALSE,"Gráficos VISA";"011",#N/A,FALSE,"Gráficos VISA";"012",#N/A,FALSE,"Gráficos VISA";"013",#N/A,FALSE,"Carátulas";"014",#N/A,FALSE,"Contribución";"015",#N/A,FALSE,"Evolución";"016",#N/A,FALSE,"Emisor";"017",#N/A,FALSE,"Emisor";"018",#N/A,FALSE,"Pagador";"019",#N/A,FALSE,"Control";"020",#N/A,FALSE,"Gráficos MASTERCARD";"021",#N/A,FALSE,"Gráficos MASTERCARD";"022",#N/A,FALSE,"Gráficos MASTERCARD";"023",#N/A,FALSE,"Carátulas";"024",#N/A,FALSE,"Contribución";"025",#N/A,FALSE,"Evolución";"026",#N/A,FALSE,"Emisor";"027",#N/A,FALSE,"Emisor";"028",#N/A,FALSE,"Pagador";"029",#N/A,FALSE,"Control"}</definedName>
    <definedName name="wrn.Tarjetas._.Bueno." localSheetId="6" hidden="1">{"01",#N/A,FALSE,"Carátulas";"02",#N/A,FALSE,"Contribución";"03",#N/A,FALSE,"Carátulas";"04",#N/A,FALSE,"Contribución";"05",#N/A,FALSE,"Evolución";"06",#N/A,FALSE,"Emisor";"07",#N/A,FALSE,"Emisor";"08",#N/A,FALSE,"Pagador";"09",#N/A,FALSE,"Control";"010",#N/A,FALSE,"Gráficos VISA";"011",#N/A,FALSE,"Gráficos VISA";"012",#N/A,FALSE,"Gráficos VISA";"013",#N/A,FALSE,"Carátulas";"014",#N/A,FALSE,"Contribución";"015",#N/A,FALSE,"Evolución";"016",#N/A,FALSE,"Emisor";"017",#N/A,FALSE,"Emisor";"018",#N/A,FALSE,"Pagador";"019",#N/A,FALSE,"Control";"020",#N/A,FALSE,"Gráficos MASTERCARD";"021",#N/A,FALSE,"Gráficos MASTERCARD";"022",#N/A,FALSE,"Gráficos MASTERCARD";"023",#N/A,FALSE,"Carátulas";"024",#N/A,FALSE,"Contribución";"025",#N/A,FALSE,"Evolución";"026",#N/A,FALSE,"Emisor";"027",#N/A,FALSE,"Emisor";"028",#N/A,FALSE,"Pagador";"029",#N/A,FALSE,"Control"}</definedName>
    <definedName name="wrn.Tarjetas._.Bueno." hidden="1">{"01",#N/A,FALSE,"Carátulas";"02",#N/A,FALSE,"Contribución";"03",#N/A,FALSE,"Carátulas";"04",#N/A,FALSE,"Contribución";"05",#N/A,FALSE,"Evolución";"06",#N/A,FALSE,"Emisor";"07",#N/A,FALSE,"Emisor";"08",#N/A,FALSE,"Pagador";"09",#N/A,FALSE,"Control";"010",#N/A,FALSE,"Gráficos VISA";"011",#N/A,FALSE,"Gráficos VISA";"012",#N/A,FALSE,"Gráficos VISA";"013",#N/A,FALSE,"Carátulas";"014",#N/A,FALSE,"Contribución";"015",#N/A,FALSE,"Evolución";"016",#N/A,FALSE,"Emisor";"017",#N/A,FALSE,"Emisor";"018",#N/A,FALSE,"Pagador";"019",#N/A,FALSE,"Control";"020",#N/A,FALSE,"Gráficos MASTERCARD";"021",#N/A,FALSE,"Gráficos MASTERCARD";"022",#N/A,FALSE,"Gráficos MASTERCARD";"023",#N/A,FALSE,"Carátulas";"024",#N/A,FALSE,"Contribución";"025",#N/A,FALSE,"Evolución";"026",#N/A,FALSE,"Emisor";"027",#N/A,FALSE,"Emisor";"028",#N/A,FALSE,"Pagador";"029",#N/A,FALSE,"Control"}</definedName>
    <definedName name="wvu.Expp._.01." localSheetId="7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wvu.Expp._.01." localSheetId="6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wvu.Expp._.01." hidden="1">{TRUE,TRUE,-1.25,-15.5,484.5,276.75,FALSE,TRUE,TRUE,TRUE,0,1,#N/A,18,#N/A,7.0625,17.1176470588235,1,FALSE,FALSE,3,TRUE,1,FALSE,100,"Swvu.Expp._.01.","ACwvu.Expp._.01.",#N/A,FALSE,FALSE,0.15748031496063,0.15748031496063,0.393700787401575,0.590551181102362,2,"","&amp;L&amp;F&amp;R&amp;D&amp;T",FALSE,FALSE,FALSE,FALSE,1,85,#N/A,#N/A,FALSE,FALSE,#N/A,#N/A,FALSE,FALSE,TRUE,9,65532,65532,FALSE,FALSE,TRUE,TRUE,TRUE}</definedName>
    <definedName name="ww" localSheetId="7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w" localSheetId="6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w" hidden="1">{#N/A,#N/A,TRUE,"Total Collections";#N/A,#N/A,TRUE,"Total Collections Experienced";#N/A,#N/A,TRUE,"Front-Range Total";#N/A,#N/A,TRUE,"Front-Range Experienced";#N/A,#N/A,TRUE,"Mid-Range Total";#N/A,#N/A,TRUE,"Mid-Range Experienced";#N/A,#N/A,TRUE,"Late-Stage Total";#N/A,#N/A,TRUE,"Late-Stage Experienced";#N/A,#N/A,TRUE,"Notes"}</definedName>
    <definedName name="www" localSheetId="7" hidden="1">{#N/A,#N/A,TRUE,"GLOBAL";#N/A,#N/A,TRUE,"RUSTICOS";#N/A,#N/A,TRUE,"INMUEBLES"}</definedName>
    <definedName name="www" localSheetId="6" hidden="1">{#N/A,#N/A,TRUE,"GLOBAL";#N/A,#N/A,TRUE,"RUSTICOS";#N/A,#N/A,TRUE,"INMUEBLES"}</definedName>
    <definedName name="www" hidden="1">{#N/A,#N/A,TRUE,"GLOBAL";#N/A,#N/A,TRUE,"RUSTICOS";#N/A,#N/A,TRUE,"INMUEBLES"}</definedName>
    <definedName name="wwwww" localSheetId="7" hidden="1">{"'A21segmentos saldos'!$B$2:$P$28","'A21segmentos saldos'!$A$1:$P$4"}</definedName>
    <definedName name="wwwww" localSheetId="6" hidden="1">{"'A21segmentos saldos'!$B$2:$P$28","'A21segmentos saldos'!$A$1:$P$4"}</definedName>
    <definedName name="wwwww" hidden="1">{"'A21segmentos saldos'!$B$2:$P$28","'A21segmentos saldos'!$A$1:$P$4"}</definedName>
    <definedName name="wxw" localSheetId="7" hidden="1">{"'A21segmentos saldos'!$B$2:$P$28","'A21segmentos saldos'!$A$1:$P$4"}</definedName>
    <definedName name="wxw" localSheetId="6" hidden="1">{"'A21segmentos saldos'!$B$2:$P$28","'A21segmentos saldos'!$A$1:$P$4"}</definedName>
    <definedName name="wxw" hidden="1">{"'A21segmentos saldos'!$B$2:$P$28","'A21segmentos saldos'!$A$1:$P$4"}</definedName>
    <definedName name="x" localSheetId="7" hidden="1">{"KPMG Margin",#N/A,FALSE,"KPMG Summary"}</definedName>
    <definedName name="x" localSheetId="6" hidden="1">{"KPMG Margin",#N/A,FALSE,"KPMG Summary"}</definedName>
    <definedName name="x" hidden="1">{"KPMG Margin",#N/A,FALSE,"KPMG Summary"}</definedName>
    <definedName name="XCV" localSheetId="7" hidden="1">{#N/A,#N/A,TRUE,"GLOBAL";#N/A,#N/A,TRUE,"RUSTICOS";#N/A,#N/A,TRUE,"INMUEBLES"}</definedName>
    <definedName name="XCV" localSheetId="6" hidden="1">{#N/A,#N/A,TRUE,"GLOBAL";#N/A,#N/A,TRUE,"RUSTICOS";#N/A,#N/A,TRUE,"INMUEBLES"}</definedName>
    <definedName name="XCV" hidden="1">{#N/A,#N/A,TRUE,"GLOBAL";#N/A,#N/A,TRUE,"RUSTICOS";#N/A,#N/A,TRUE,"INMUEBLES"}</definedName>
    <definedName name="XSD" localSheetId="7" hidden="1">{#N/A,#N/A,TRUE,"GLOBAL";#N/A,#N/A,TRUE,"RUSTICOS";#N/A,#N/A,TRUE,"INMUEBLES"}</definedName>
    <definedName name="XSD" localSheetId="6" hidden="1">{#N/A,#N/A,TRUE,"GLOBAL";#N/A,#N/A,TRUE,"RUSTICOS";#N/A,#N/A,TRUE,"INMUEBLES"}</definedName>
    <definedName name="XSD" hidden="1">{#N/A,#N/A,TRUE,"GLOBAL";#N/A,#N/A,TRUE,"RUSTICOS";#N/A,#N/A,TRUE,"INMUEBLES"}</definedName>
    <definedName name="xx" localSheetId="7" hidden="1">{#N/A,#N/A,TRUE,"GLOBAL";#N/A,#N/A,TRUE,"RUSTICOS";#N/A,#N/A,TRUE,"INMUEBLES"}</definedName>
    <definedName name="xx" localSheetId="6" hidden="1">{#N/A,#N/A,TRUE,"GLOBAL";#N/A,#N/A,TRUE,"RUSTICOS";#N/A,#N/A,TRUE,"INMUEBLES"}</definedName>
    <definedName name="xx" hidden="1">{#N/A,#N/A,TRUE,"GLOBAL";#N/A,#N/A,TRUE,"RUSTICOS";#N/A,#N/A,TRUE,"INMUEBLES"}</definedName>
    <definedName name="xxx" localSheetId="7" hidden="1">{#N/A,#N/A,TRUE,"GLOBAL";#N/A,#N/A,TRUE,"RUSTICOS";#N/A,#N/A,TRUE,"INMUEBLES"}</definedName>
    <definedName name="xxx" localSheetId="6" hidden="1">{#N/A,#N/A,TRUE,"GLOBAL";#N/A,#N/A,TRUE,"RUSTICOS";#N/A,#N/A,TRUE,"INMUEBLES"}</definedName>
    <definedName name="xxx" hidden="1">{#N/A,#N/A,TRUE,"GLOBAL";#N/A,#N/A,TRUE,"RUSTICOS";#N/A,#N/A,TRUE,"INMUEBLES"}</definedName>
    <definedName name="XXXX" localSheetId="7" hidden="1">{"'A21segmentos saldos'!$B$2:$P$28","'A21segmentos saldos'!$A$1:$P$4"}</definedName>
    <definedName name="XXXX" localSheetId="6" hidden="1">{"'A21segmentos saldos'!$B$2:$P$28","'A21segmentos saldos'!$A$1:$P$4"}</definedName>
    <definedName name="XXXX" hidden="1">{"'A21segmentos saldos'!$B$2:$P$28","'A21segmentos saldos'!$A$1:$P$4"}</definedName>
    <definedName name="y" localSheetId="7" hidden="1">{"'A21segmentos saldos'!$B$2:$P$28","'A21segmentos saldos'!$A$1:$P$4"}</definedName>
    <definedName name="y" localSheetId="6" hidden="1">{"'A21segmentos saldos'!$B$2:$P$28","'A21segmentos saldos'!$A$1:$P$4"}</definedName>
    <definedName name="y" hidden="1">{"'A21segmentos saldos'!$B$2:$P$28","'A21segmentos saldos'!$A$1:$P$4"}</definedName>
    <definedName name="Y7U" localSheetId="7" hidden="1">{#N/A,#N/A,TRUE,"GLOBAL";#N/A,#N/A,TRUE,"RUSTICOS";#N/A,#N/A,TRUE,"INMUEBLES"}</definedName>
    <definedName name="Y7U" localSheetId="6" hidden="1">{#N/A,#N/A,TRUE,"GLOBAL";#N/A,#N/A,TRUE,"RUSTICOS";#N/A,#N/A,TRUE,"INMUEBLES"}</definedName>
    <definedName name="Y7U" hidden="1">{#N/A,#N/A,TRUE,"GLOBAL";#N/A,#N/A,TRUE,"RUSTICOS";#N/A,#N/A,TRUE,"INMUEBLES"}</definedName>
    <definedName name="yu" localSheetId="7" hidden="1">{#N/A,#N/A,TRUE,"GLOBAL";#N/A,#N/A,TRUE,"RUSTICOS";#N/A,#N/A,TRUE,"INMUEBLES"}</definedName>
    <definedName name="yu" localSheetId="6" hidden="1">{#N/A,#N/A,TRUE,"GLOBAL";#N/A,#N/A,TRUE,"RUSTICOS";#N/A,#N/A,TRUE,"INMUEBLES"}</definedName>
    <definedName name="yu" hidden="1">{#N/A,#N/A,TRUE,"GLOBAL";#N/A,#N/A,TRUE,"RUSTICOS";#N/A,#N/A,TRUE,"INMUEBLES"}</definedName>
    <definedName name="YUI" localSheetId="7" hidden="1">{#N/A,#N/A,TRUE,"GLOBAL";#N/A,#N/A,TRUE,"RUSTICOS";#N/A,#N/A,TRUE,"INMUEBLES"}</definedName>
    <definedName name="YUI" localSheetId="6" hidden="1">{#N/A,#N/A,TRUE,"GLOBAL";#N/A,#N/A,TRUE,"RUSTICOS";#N/A,#N/A,TRUE,"INMUEBLES"}</definedName>
    <definedName name="YUI" hidden="1">{#N/A,#N/A,TRUE,"GLOBAL";#N/A,#N/A,TRUE,"RUSTICOS";#N/A,#N/A,TRUE,"INMUEBLES"}</definedName>
    <definedName name="YYY" localSheetId="7" hidden="1">{#N/A,#N/A,TRUE,"GLOBAL";#N/A,#N/A,TRUE,"RUSTICOS";#N/A,#N/A,TRUE,"INMUEBLES"}</definedName>
    <definedName name="YYY" localSheetId="6" hidden="1">{#N/A,#N/A,TRUE,"GLOBAL";#N/A,#N/A,TRUE,"RUSTICOS";#N/A,#N/A,TRUE,"INMUEBLES"}</definedName>
    <definedName name="YYY" hidden="1">{#N/A,#N/A,TRUE,"GLOBAL";#N/A,#N/A,TRUE,"RUSTICOS";#N/A,#N/A,TRUE,"INMUEBLES"}</definedName>
    <definedName name="Z" localSheetId="7" hidden="1">{"'A21segmentos saldos'!$B$2:$P$28","'A21segmentos saldos'!$A$1:$P$4"}</definedName>
    <definedName name="Z" localSheetId="6" hidden="1">{"'A21segmentos saldos'!$B$2:$P$28","'A21segmentos saldos'!$A$1:$P$4"}</definedName>
    <definedName name="Z" hidden="1">{"'A21segmentos saldos'!$B$2:$P$28","'A21segmentos saldos'!$A$1:$P$4"}</definedName>
    <definedName name="Z_8A19EDA1_F778_48E1_9230_FB13C7610C58_.wvu.Cols" localSheetId="2" hidden="1">#REF!,#REF!</definedName>
    <definedName name="Z_8A19EDA1_F778_48E1_9230_FB13C7610C58_.wvu.Cols" localSheetId="0" hidden="1">#REF!,#REF!</definedName>
    <definedName name="Z_8A19EDA1_F778_48E1_9230_FB13C7610C58_.wvu.Cols" localSheetId="7" hidden="1">#REF!,#REF!</definedName>
    <definedName name="Z_8A19EDA1_F778_48E1_9230_FB13C7610C58_.wvu.Cols" localSheetId="6" hidden="1">#REF!,#REF!</definedName>
    <definedName name="Z_8A19EDA1_F778_48E1_9230_FB13C7610C58_.wvu.Cols" hidden="1">#REF!,#REF!</definedName>
    <definedName name="Z_8A19EDA1_F778_48E1_9230_FB13C7610C58_.wvu.FilterData" localSheetId="2" hidden="1">#REF!</definedName>
    <definedName name="Z_8A19EDA1_F778_48E1_9230_FB13C7610C58_.wvu.FilterData" localSheetId="0" hidden="1">#REF!</definedName>
    <definedName name="Z_8A19EDA1_F778_48E1_9230_FB13C7610C58_.wvu.FilterData" localSheetId="7" hidden="1">#REF!</definedName>
    <definedName name="Z_8A19EDA1_F778_48E1_9230_FB13C7610C58_.wvu.FilterData" localSheetId="6" hidden="1">#REF!</definedName>
    <definedName name="Z_8A19EDA1_F778_48E1_9230_FB13C7610C58_.wvu.FilterData" hidden="1">#REF!</definedName>
    <definedName name="Z_8A19EDA1_F778_48E1_9230_FB13C7610C58_.wvu.PrintArea" localSheetId="2" hidden="1">#REF!</definedName>
    <definedName name="Z_8A19EDA1_F778_48E1_9230_FB13C7610C58_.wvu.PrintArea" localSheetId="0" hidden="1">#REF!</definedName>
    <definedName name="Z_8A19EDA1_F778_48E1_9230_FB13C7610C58_.wvu.PrintArea" localSheetId="7" hidden="1">#REF!</definedName>
    <definedName name="Z_8A19EDA1_F778_48E1_9230_FB13C7610C58_.wvu.PrintArea" localSheetId="6" hidden="1">#REF!</definedName>
    <definedName name="Z_8A19EDA1_F778_48E1_9230_FB13C7610C58_.wvu.PrintArea" hidden="1">#REF!</definedName>
    <definedName name="Z_D55292C3_B08A_11D3_AF3E_00C04F519C0E_.wvu.Cols" localSheetId="2" hidden="1">#REF!</definedName>
    <definedName name="Z_D55292C3_B08A_11D3_AF3E_00C04F519C0E_.wvu.Cols" localSheetId="0" hidden="1">#REF!</definedName>
    <definedName name="Z_D55292C3_B08A_11D3_AF3E_00C04F519C0E_.wvu.Cols" localSheetId="7" hidden="1">#REF!</definedName>
    <definedName name="Z_D55292C3_B08A_11D3_AF3E_00C04F519C0E_.wvu.Cols" localSheetId="6" hidden="1">#REF!</definedName>
    <definedName name="Z_D55292C3_B08A_11D3_AF3E_00C04F519C0E_.wvu.Cols" hidden="1">#REF!</definedName>
    <definedName name="Z_D55292C3_B08A_11D3_AF3E_00C04F519C0E_.wvu.PrintArea" localSheetId="2" hidden="1">#REF!</definedName>
    <definedName name="Z_D55292C3_B08A_11D3_AF3E_00C04F519C0E_.wvu.PrintArea" localSheetId="0" hidden="1">#REF!</definedName>
    <definedName name="Z_D55292C3_B08A_11D3_AF3E_00C04F519C0E_.wvu.PrintArea" hidden="1">#REF!</definedName>
    <definedName name="Z_D55292C3_B08A_11D3_AF3E_00C04F519C0E_.wvu.PrintTitles" localSheetId="2" hidden="1">#REF!</definedName>
    <definedName name="Z_D55292C3_B08A_11D3_AF3E_00C04F519C0E_.wvu.PrintTitles" localSheetId="0" hidden="1">#REF!</definedName>
    <definedName name="Z_D55292C3_B08A_11D3_AF3E_00C04F519C0E_.wvu.PrintTitles" hidden="1">#REF!</definedName>
    <definedName name="Z_D55292C3_B08A_11D3_AF3E_00C04F519C0E_.wvu.Rows" localSheetId="2" hidden="1">#REF!,#REF!</definedName>
    <definedName name="Z_D55292C3_B08A_11D3_AF3E_00C04F519C0E_.wvu.Rows" localSheetId="0" hidden="1">#REF!,#REF!</definedName>
    <definedName name="Z_D55292C3_B08A_11D3_AF3E_00C04F519C0E_.wvu.Rows" localSheetId="7" hidden="1">#REF!,#REF!</definedName>
    <definedName name="Z_D55292C3_B08A_11D3_AF3E_00C04F519C0E_.wvu.Rows" localSheetId="6" hidden="1">#REF!,#REF!</definedName>
    <definedName name="Z_D55292C3_B08A_11D3_AF3E_00C04F519C0E_.wvu.Rows" hidden="1">#REF!,#REF!</definedName>
    <definedName name="ZAQ" localSheetId="7" hidden="1">{#N/A,#N/A,TRUE,"GLOBAL";#N/A,#N/A,TRUE,"RUSTICOS";#N/A,#N/A,TRUE,"INMUEBLES"}</definedName>
    <definedName name="ZAQ" localSheetId="6" hidden="1">{#N/A,#N/A,TRUE,"GLOBAL";#N/A,#N/A,TRUE,"RUSTICOS";#N/A,#N/A,TRUE,"INMUEBLES"}</definedName>
    <definedName name="ZAQ" hidden="1">{#N/A,#N/A,TRUE,"GLOBAL";#N/A,#N/A,TRUE,"RUSTICOS";#N/A,#N/A,TRUE,"INMUEBLES"}</definedName>
    <definedName name="ZAS" localSheetId="7" hidden="1">{#N/A,#N/A,TRUE,"GLOBAL";#N/A,#N/A,TRUE,"RUSTICOS";#N/A,#N/A,TRUE,"INMUEBLES"}</definedName>
    <definedName name="ZAS" localSheetId="6" hidden="1">{#N/A,#N/A,TRUE,"GLOBAL";#N/A,#N/A,TRUE,"RUSTICOS";#N/A,#N/A,TRUE,"INMUEBLES"}</definedName>
    <definedName name="ZAS" hidden="1">{#N/A,#N/A,TRUE,"GLOBAL";#N/A,#N/A,TRUE,"RUSTICOS";#N/A,#N/A,TRUE,"INMUEBLES"}</definedName>
    <definedName name="ZXD" localSheetId="7" hidden="1">{#N/A,#N/A,TRUE,"GLOBAL";#N/A,#N/A,TRUE,"RUSTICOS";#N/A,#N/A,TRUE,"INMUEBLES"}</definedName>
    <definedName name="ZXD" localSheetId="6" hidden="1">{#N/A,#N/A,TRUE,"GLOBAL";#N/A,#N/A,TRUE,"RUSTICOS";#N/A,#N/A,TRUE,"INMUEBLES"}</definedName>
    <definedName name="ZXD" hidden="1">{#N/A,#N/A,TRUE,"GLOBAL";#N/A,#N/A,TRUE,"RUSTICOS";#N/A,#N/A,TRUE,"INMUEBLES"}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8" l="1"/>
  <c r="B6" i="48"/>
  <c r="C29" i="42"/>
  <c r="D29" i="42"/>
  <c r="E29" i="42"/>
  <c r="F29" i="42"/>
  <c r="G29" i="42"/>
  <c r="H29" i="42"/>
  <c r="I29" i="42"/>
  <c r="J29" i="42"/>
  <c r="K29" i="42"/>
  <c r="L29" i="42"/>
  <c r="M29" i="42"/>
  <c r="N29" i="42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AE5" i="41"/>
  <c r="AF5" i="41"/>
  <c r="AG5" i="41"/>
  <c r="AH5" i="41"/>
  <c r="AI5" i="41"/>
  <c r="AJ5" i="41"/>
  <c r="AK5" i="41"/>
  <c r="AL5" i="41"/>
  <c r="AM5" i="41"/>
  <c r="AN5" i="41"/>
  <c r="AO5" i="41"/>
  <c r="AP5" i="41"/>
  <c r="AQ5" i="41"/>
  <c r="AR5" i="41"/>
  <c r="AS5" i="41"/>
  <c r="AT5" i="41"/>
  <c r="AU5" i="41"/>
  <c r="AV5" i="41"/>
  <c r="AW5" i="41"/>
  <c r="AX5" i="41"/>
  <c r="AY5" i="41"/>
  <c r="AZ5" i="41"/>
  <c r="BA5" i="41"/>
  <c r="BB5" i="41"/>
  <c r="BC5" i="41"/>
  <c r="BD5" i="41"/>
  <c r="O4" i="42"/>
  <c r="E22" i="43" l="1"/>
  <c r="D16" i="40" l="1"/>
  <c r="G12" i="40" l="1"/>
  <c r="H10" i="15"/>
  <c r="G10" i="15"/>
  <c r="G3" i="40"/>
  <c r="D3" i="43" l="1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AI2" i="43" l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E5" i="43" l="1"/>
  <c r="AI5" i="43"/>
  <c r="D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AG5" i="43"/>
  <c r="AH5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E7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AG8" i="43"/>
  <c r="AH8" i="43"/>
  <c r="AI8" i="43"/>
  <c r="AJ8" i="43"/>
  <c r="AK8" i="43"/>
  <c r="AL8" i="43"/>
  <c r="AM8" i="43"/>
  <c r="AN8" i="43"/>
  <c r="AO8" i="43"/>
  <c r="AP8" i="43"/>
  <c r="AQ8" i="43"/>
  <c r="AR8" i="43"/>
  <c r="AS8" i="43"/>
  <c r="AT8" i="43"/>
  <c r="AU8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AG9" i="43"/>
  <c r="AH9" i="43"/>
  <c r="AI9" i="43"/>
  <c r="AJ9" i="43"/>
  <c r="AK9" i="43"/>
  <c r="AL9" i="43"/>
  <c r="AM9" i="43"/>
  <c r="AN9" i="43"/>
  <c r="AO9" i="43"/>
  <c r="AP9" i="43"/>
  <c r="AQ9" i="43"/>
  <c r="AR9" i="43"/>
  <c r="AS9" i="43"/>
  <c r="AT9" i="43"/>
  <c r="AU9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AG10" i="43"/>
  <c r="AH10" i="43"/>
  <c r="AI10" i="43"/>
  <c r="AJ10" i="43"/>
  <c r="AK10" i="43"/>
  <c r="AL10" i="43"/>
  <c r="AM10" i="43"/>
  <c r="AN10" i="43"/>
  <c r="AO10" i="43"/>
  <c r="AP10" i="43"/>
  <c r="AQ10" i="43"/>
  <c r="AR10" i="43"/>
  <c r="AS10" i="43"/>
  <c r="AT10" i="43"/>
  <c r="AU10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AG11" i="43"/>
  <c r="AH11" i="43"/>
  <c r="AI11" i="43"/>
  <c r="AJ11" i="43"/>
  <c r="AK11" i="43"/>
  <c r="AL11" i="43"/>
  <c r="AM11" i="43"/>
  <c r="AN11" i="43"/>
  <c r="AO11" i="43"/>
  <c r="AP11" i="43"/>
  <c r="AQ11" i="43"/>
  <c r="AR11" i="43"/>
  <c r="AS11" i="43"/>
  <c r="AT11" i="43"/>
  <c r="AU11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AG12" i="43"/>
  <c r="AH12" i="43"/>
  <c r="AI12" i="43"/>
  <c r="AJ12" i="43"/>
  <c r="AK12" i="43"/>
  <c r="AL12" i="43"/>
  <c r="AM12" i="43"/>
  <c r="AN12" i="43"/>
  <c r="AO12" i="43"/>
  <c r="AP12" i="43"/>
  <c r="AQ12" i="43"/>
  <c r="AR12" i="43"/>
  <c r="AS12" i="43"/>
  <c r="AT12" i="43"/>
  <c r="AU12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AE16" i="43"/>
  <c r="AF16" i="43"/>
  <c r="AG16" i="43"/>
  <c r="AH16" i="43"/>
  <c r="AI16" i="43"/>
  <c r="AJ16" i="43"/>
  <c r="AK16" i="43"/>
  <c r="AL16" i="43"/>
  <c r="AM16" i="43"/>
  <c r="AN16" i="43"/>
  <c r="AO16" i="43"/>
  <c r="AP16" i="43"/>
  <c r="AQ16" i="43"/>
  <c r="AR16" i="43"/>
  <c r="AS16" i="43"/>
  <c r="AT16" i="43"/>
  <c r="AU16" i="43"/>
  <c r="E17" i="43"/>
  <c r="F17" i="43"/>
  <c r="F18" i="43" s="1"/>
  <c r="G17" i="43"/>
  <c r="G18" i="43" s="1"/>
  <c r="H17" i="43"/>
  <c r="H18" i="43" s="1"/>
  <c r="I17" i="43"/>
  <c r="I18" i="43" s="1"/>
  <c r="J17" i="43"/>
  <c r="J18" i="43" s="1"/>
  <c r="K17" i="43"/>
  <c r="K18" i="43" s="1"/>
  <c r="L17" i="43"/>
  <c r="L18" i="43" s="1"/>
  <c r="M17" i="43"/>
  <c r="M18" i="43" s="1"/>
  <c r="N17" i="43"/>
  <c r="N18" i="43" s="1"/>
  <c r="O17" i="43"/>
  <c r="O18" i="43" s="1"/>
  <c r="P17" i="43"/>
  <c r="P18" i="43" s="1"/>
  <c r="Q17" i="43"/>
  <c r="Q18" i="43" s="1"/>
  <c r="R17" i="43"/>
  <c r="R18" i="43" s="1"/>
  <c r="S17" i="43"/>
  <c r="S18" i="43" s="1"/>
  <c r="T17" i="43"/>
  <c r="T18" i="43" s="1"/>
  <c r="U17" i="43"/>
  <c r="U18" i="43" s="1"/>
  <c r="V17" i="43"/>
  <c r="V18" i="43" s="1"/>
  <c r="W17" i="43"/>
  <c r="W18" i="43" s="1"/>
  <c r="X17" i="43"/>
  <c r="X18" i="43" s="1"/>
  <c r="Y17" i="43"/>
  <c r="Y18" i="43" s="1"/>
  <c r="Z17" i="43"/>
  <c r="Z18" i="43" s="1"/>
  <c r="AA17" i="43"/>
  <c r="AA18" i="43" s="1"/>
  <c r="AB17" i="43"/>
  <c r="AB18" i="43" s="1"/>
  <c r="AC17" i="43"/>
  <c r="AC18" i="43" s="1"/>
  <c r="AD17" i="43"/>
  <c r="AD18" i="43" s="1"/>
  <c r="AE17" i="43"/>
  <c r="AE18" i="43" s="1"/>
  <c r="AF17" i="43"/>
  <c r="AF18" i="43" s="1"/>
  <c r="AG17" i="43"/>
  <c r="AG18" i="43" s="1"/>
  <c r="AH17" i="43"/>
  <c r="AH18" i="43" s="1"/>
  <c r="AI17" i="43"/>
  <c r="AI18" i="43" s="1"/>
  <c r="AJ17" i="43"/>
  <c r="AJ18" i="43" s="1"/>
  <c r="AK17" i="43"/>
  <c r="AK18" i="43" s="1"/>
  <c r="AL17" i="43"/>
  <c r="AL18" i="43" s="1"/>
  <c r="AM17" i="43"/>
  <c r="AM18" i="43" s="1"/>
  <c r="AN17" i="43"/>
  <c r="AN18" i="43" s="1"/>
  <c r="AO17" i="43"/>
  <c r="AO18" i="43" s="1"/>
  <c r="AP17" i="43"/>
  <c r="AP18" i="43" s="1"/>
  <c r="AQ17" i="43"/>
  <c r="AQ18" i="43" s="1"/>
  <c r="AR17" i="43"/>
  <c r="AR18" i="43" s="1"/>
  <c r="AS17" i="43"/>
  <c r="AS18" i="43" s="1"/>
  <c r="AT17" i="43"/>
  <c r="AT18" i="43" s="1"/>
  <c r="AU17" i="43"/>
  <c r="AU18" i="43" s="1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AN13" i="43"/>
  <c r="AO13" i="43"/>
  <c r="AP13" i="43"/>
  <c r="AQ13" i="43"/>
  <c r="AR13" i="43"/>
  <c r="AS13" i="43"/>
  <c r="AT13" i="43"/>
  <c r="AU13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AE14" i="43"/>
  <c r="AF14" i="43"/>
  <c r="AG14" i="43"/>
  <c r="AH14" i="43"/>
  <c r="AI14" i="43"/>
  <c r="AJ14" i="43"/>
  <c r="AK14" i="43"/>
  <c r="AL14" i="43"/>
  <c r="AM14" i="43"/>
  <c r="AN14" i="43"/>
  <c r="AO14" i="43"/>
  <c r="AP14" i="43"/>
  <c r="AQ14" i="43"/>
  <c r="AR14" i="43"/>
  <c r="AS14" i="43"/>
  <c r="AT14" i="43"/>
  <c r="AU14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AE15" i="43"/>
  <c r="AF15" i="43"/>
  <c r="AG15" i="43"/>
  <c r="AH15" i="43"/>
  <c r="AI15" i="43"/>
  <c r="AJ15" i="43"/>
  <c r="AK15" i="43"/>
  <c r="AL15" i="43"/>
  <c r="AM15" i="43"/>
  <c r="AN15" i="43"/>
  <c r="AO15" i="43"/>
  <c r="AP15" i="43"/>
  <c r="AQ15" i="43"/>
  <c r="AR15" i="43"/>
  <c r="AS15" i="43"/>
  <c r="AT15" i="43"/>
  <c r="AU15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Z19" i="43"/>
  <c r="AA19" i="43"/>
  <c r="AB19" i="43"/>
  <c r="AC19" i="43"/>
  <c r="AD19" i="43"/>
  <c r="AE19" i="43"/>
  <c r="AF19" i="43"/>
  <c r="AG19" i="43"/>
  <c r="AH19" i="43"/>
  <c r="AI19" i="43"/>
  <c r="AJ19" i="43"/>
  <c r="AK19" i="43"/>
  <c r="AL19" i="43"/>
  <c r="AM19" i="43"/>
  <c r="AN19" i="43"/>
  <c r="AO19" i="43"/>
  <c r="AP19" i="43"/>
  <c r="AQ19" i="43"/>
  <c r="AR19" i="43"/>
  <c r="AS19" i="43"/>
  <c r="AT19" i="43"/>
  <c r="AU19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Z20" i="43"/>
  <c r="AA20" i="43"/>
  <c r="AB20" i="43"/>
  <c r="AC20" i="43"/>
  <c r="AD20" i="43"/>
  <c r="AE20" i="43"/>
  <c r="AF20" i="43"/>
  <c r="AG20" i="43"/>
  <c r="AH20" i="43"/>
  <c r="AI20" i="43"/>
  <c r="AJ20" i="43"/>
  <c r="AK20" i="43"/>
  <c r="AL20" i="43"/>
  <c r="AM20" i="43"/>
  <c r="AN20" i="43"/>
  <c r="AO20" i="43"/>
  <c r="AP20" i="43"/>
  <c r="AQ20" i="43"/>
  <c r="AR20" i="43"/>
  <c r="AS20" i="43"/>
  <c r="AT20" i="43"/>
  <c r="AU20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Z21" i="43"/>
  <c r="AA21" i="43"/>
  <c r="AB21" i="43"/>
  <c r="AC21" i="43"/>
  <c r="AD21" i="43"/>
  <c r="AE21" i="43"/>
  <c r="AF21" i="43"/>
  <c r="AG21" i="43"/>
  <c r="AH21" i="43"/>
  <c r="AI21" i="43"/>
  <c r="AJ21" i="43"/>
  <c r="AK21" i="43"/>
  <c r="AL21" i="43"/>
  <c r="AM21" i="43"/>
  <c r="AN21" i="43"/>
  <c r="AO21" i="43"/>
  <c r="AP21" i="43"/>
  <c r="AQ21" i="43"/>
  <c r="AR21" i="43"/>
  <c r="AS21" i="43"/>
  <c r="AT21" i="43"/>
  <c r="AU21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Z22" i="43"/>
  <c r="AA22" i="43"/>
  <c r="AB22" i="43"/>
  <c r="AC22" i="43"/>
  <c r="AD22" i="43"/>
  <c r="AE22" i="43"/>
  <c r="AF22" i="43"/>
  <c r="AG22" i="43"/>
  <c r="AH22" i="43"/>
  <c r="AI22" i="43"/>
  <c r="AJ22" i="43"/>
  <c r="AK22" i="43"/>
  <c r="AL22" i="43"/>
  <c r="AM22" i="43"/>
  <c r="AN22" i="43"/>
  <c r="AO22" i="43"/>
  <c r="AP22" i="43"/>
  <c r="AQ22" i="43"/>
  <c r="AR22" i="43"/>
  <c r="AS22" i="43"/>
  <c r="AT22" i="43"/>
  <c r="AU22" i="43"/>
  <c r="B19" i="43"/>
  <c r="B20" i="43"/>
  <c r="B21" i="43"/>
  <c r="B22" i="43"/>
  <c r="B9" i="43"/>
  <c r="B10" i="43"/>
  <c r="B11" i="43"/>
  <c r="B12" i="43"/>
  <c r="B16" i="43"/>
  <c r="B17" i="43"/>
  <c r="B13" i="43"/>
  <c r="B14" i="43"/>
  <c r="B15" i="43"/>
  <c r="B8" i="43"/>
  <c r="I23" i="43" l="1"/>
  <c r="E23" i="43"/>
  <c r="H23" i="43"/>
  <c r="G23" i="43"/>
  <c r="F23" i="43"/>
  <c r="AS23" i="43"/>
  <c r="AO23" i="43"/>
  <c r="AK23" i="43"/>
  <c r="AG23" i="43"/>
  <c r="AC23" i="43"/>
  <c r="Y23" i="43"/>
  <c r="U23" i="43"/>
  <c r="Q23" i="43"/>
  <c r="M23" i="43"/>
  <c r="AR23" i="43"/>
  <c r="AN23" i="43"/>
  <c r="AJ23" i="43"/>
  <c r="AF23" i="43"/>
  <c r="AB23" i="43"/>
  <c r="X23" i="43"/>
  <c r="T23" i="43"/>
  <c r="P23" i="43"/>
  <c r="L23" i="43"/>
  <c r="AU23" i="43"/>
  <c r="AQ23" i="43"/>
  <c r="AM23" i="43"/>
  <c r="AI23" i="43"/>
  <c r="AE23" i="43"/>
  <c r="AA23" i="43"/>
  <c r="W23" i="43"/>
  <c r="S23" i="43"/>
  <c r="O23" i="43"/>
  <c r="K23" i="43"/>
  <c r="AT23" i="43"/>
  <c r="AP23" i="43"/>
  <c r="AL23" i="43"/>
  <c r="AH23" i="43"/>
  <c r="AD23" i="43"/>
  <c r="Z23" i="43"/>
  <c r="V23" i="43"/>
  <c r="R23" i="43"/>
  <c r="N23" i="43"/>
  <c r="J23" i="43"/>
  <c r="E18" i="43"/>
  <c r="H12" i="40"/>
  <c r="G12" i="46"/>
  <c r="L12" i="46"/>
  <c r="K12" i="46"/>
  <c r="J12" i="46"/>
  <c r="G25" i="43" l="1"/>
  <c r="E25" i="43"/>
  <c r="E26" i="43" s="1"/>
  <c r="AI25" i="43"/>
  <c r="AI26" i="43" s="1"/>
  <c r="AD25" i="43"/>
  <c r="AD26" i="43" s="1"/>
  <c r="AJ15" i="40" s="1"/>
  <c r="S25" i="43"/>
  <c r="S26" i="43" s="1"/>
  <c r="L25" i="43"/>
  <c r="L26" i="43" s="1"/>
  <c r="R15" i="40" s="1"/>
  <c r="AG25" i="43"/>
  <c r="AG26" i="43" s="1"/>
  <c r="AM15" i="40" s="1"/>
  <c r="AO15" i="40"/>
  <c r="AH25" i="43"/>
  <c r="AH26" i="43" s="1"/>
  <c r="AN15" i="40" s="1"/>
  <c r="F25" i="43"/>
  <c r="F26" i="43" s="1"/>
  <c r="L15" i="40" s="1"/>
  <c r="AA25" i="43"/>
  <c r="AA26" i="43" s="1"/>
  <c r="AG15" i="40" s="1"/>
  <c r="T25" i="43"/>
  <c r="T26" i="43" s="1"/>
  <c r="Z15" i="40" s="1"/>
  <c r="I25" i="43"/>
  <c r="I26" i="43" s="1"/>
  <c r="O15" i="40" s="1"/>
  <c r="Y25" i="43"/>
  <c r="Y26" i="43" s="1"/>
  <c r="AE15" i="40" s="1"/>
  <c r="N25" i="43"/>
  <c r="N26" i="43" s="1"/>
  <c r="T15" i="40" s="1"/>
  <c r="AB25" i="43"/>
  <c r="AB26" i="43" s="1"/>
  <c r="AH15" i="40" s="1"/>
  <c r="Q25" i="43"/>
  <c r="Q26" i="43" s="1"/>
  <c r="W15" i="40" s="1"/>
  <c r="Y15" i="40"/>
  <c r="R25" i="43"/>
  <c r="R26" i="43" s="1"/>
  <c r="X15" i="40" s="1"/>
  <c r="G26" i="43"/>
  <c r="M15" i="40" s="1"/>
  <c r="W25" i="43"/>
  <c r="W26" i="43" s="1"/>
  <c r="AC15" i="40" s="1"/>
  <c r="P25" i="43"/>
  <c r="P26" i="43" s="1"/>
  <c r="V15" i="40" s="1"/>
  <c r="AF25" i="43"/>
  <c r="AF26" i="43" s="1"/>
  <c r="AL15" i="40" s="1"/>
  <c r="U25" i="43"/>
  <c r="U26" i="43" s="1"/>
  <c r="AA15" i="40" s="1"/>
  <c r="V25" i="43"/>
  <c r="V26" i="43" s="1"/>
  <c r="AB15" i="40" s="1"/>
  <c r="K25" i="43"/>
  <c r="K26" i="43" s="1"/>
  <c r="Q15" i="40" s="1"/>
  <c r="J25" i="43"/>
  <c r="J26" i="43" s="1"/>
  <c r="P15" i="40" s="1"/>
  <c r="Z25" i="43"/>
  <c r="Z26" i="43" s="1"/>
  <c r="AF15" i="40" s="1"/>
  <c r="O25" i="43"/>
  <c r="O26" i="43" s="1"/>
  <c r="U15" i="40" s="1"/>
  <c r="AE25" i="43"/>
  <c r="AE26" i="43" s="1"/>
  <c r="AK15" i="40" s="1"/>
  <c r="H25" i="43"/>
  <c r="H26" i="43" s="1"/>
  <c r="N15" i="40" s="1"/>
  <c r="X25" i="43"/>
  <c r="X26" i="43" s="1"/>
  <c r="AD15" i="40" s="1"/>
  <c r="M25" i="43"/>
  <c r="M26" i="43" s="1"/>
  <c r="S15" i="40" s="1"/>
  <c r="AC25" i="43"/>
  <c r="AC26" i="43" s="1"/>
  <c r="AI15" i="40" s="1"/>
  <c r="E7" i="48"/>
  <c r="C7" i="48"/>
  <c r="J15" i="46" l="1"/>
  <c r="K15" i="40"/>
  <c r="K15" i="46"/>
  <c r="E6" i="48"/>
  <c r="D6" i="48"/>
  <c r="D7" i="48" s="1"/>
  <c r="C6" i="48"/>
  <c r="F31" i="46"/>
  <c r="E31" i="46"/>
  <c r="D31" i="46"/>
  <c r="C31" i="46"/>
  <c r="B31" i="46"/>
  <c r="F30" i="46"/>
  <c r="E30" i="46"/>
  <c r="D30" i="46"/>
  <c r="C30" i="46"/>
  <c r="B30" i="46"/>
  <c r="F29" i="46"/>
  <c r="E29" i="46"/>
  <c r="D29" i="46"/>
  <c r="C29" i="46"/>
  <c r="B29" i="46"/>
  <c r="F28" i="46"/>
  <c r="E28" i="46"/>
  <c r="D28" i="46"/>
  <c r="C28" i="46"/>
  <c r="B28" i="46"/>
  <c r="F27" i="46"/>
  <c r="E27" i="46"/>
  <c r="D27" i="46"/>
  <c r="C27" i="46"/>
  <c r="B27" i="46"/>
  <c r="F26" i="46"/>
  <c r="E26" i="46"/>
  <c r="D26" i="46"/>
  <c r="C26" i="46"/>
  <c r="B26" i="46"/>
  <c r="F25" i="46"/>
  <c r="E25" i="46"/>
  <c r="D25" i="46"/>
  <c r="C25" i="46"/>
  <c r="B25" i="46"/>
  <c r="F24" i="46"/>
  <c r="E24" i="46"/>
  <c r="D24" i="46"/>
  <c r="C24" i="46"/>
  <c r="B24" i="46"/>
  <c r="A24" i="46"/>
  <c r="H23" i="46"/>
  <c r="G23" i="46"/>
  <c r="F23" i="46"/>
  <c r="E23" i="46"/>
  <c r="D23" i="46"/>
  <c r="C23" i="46"/>
  <c r="B23" i="46"/>
  <c r="A23" i="46"/>
  <c r="F22" i="46"/>
  <c r="E22" i="46"/>
  <c r="D22" i="46"/>
  <c r="C22" i="46"/>
  <c r="B22" i="46"/>
  <c r="F21" i="46"/>
  <c r="E21" i="46"/>
  <c r="D21" i="46"/>
  <c r="C21" i="46"/>
  <c r="B21" i="46"/>
  <c r="F20" i="46"/>
  <c r="E20" i="46"/>
  <c r="D20" i="46"/>
  <c r="C20" i="46"/>
  <c r="B20" i="46"/>
  <c r="A20" i="46"/>
  <c r="H19" i="46"/>
  <c r="G19" i="46"/>
  <c r="F19" i="46"/>
  <c r="E19" i="46"/>
  <c r="D19" i="46"/>
  <c r="C19" i="46"/>
  <c r="B19" i="46"/>
  <c r="A19" i="46"/>
  <c r="F18" i="46"/>
  <c r="E18" i="46"/>
  <c r="D18" i="46"/>
  <c r="C18" i="46"/>
  <c r="B18" i="46"/>
  <c r="E17" i="46"/>
  <c r="D17" i="46"/>
  <c r="C17" i="46"/>
  <c r="B17" i="46"/>
  <c r="E16" i="46"/>
  <c r="D16" i="46"/>
  <c r="C16" i="46"/>
  <c r="B16" i="46"/>
  <c r="F15" i="46"/>
  <c r="E15" i="46"/>
  <c r="D15" i="46"/>
  <c r="C15" i="46"/>
  <c r="B15" i="46"/>
  <c r="F14" i="46"/>
  <c r="E14" i="46"/>
  <c r="D14" i="46"/>
  <c r="C14" i="46"/>
  <c r="B14" i="46"/>
  <c r="E13" i="46"/>
  <c r="D13" i="46"/>
  <c r="C13" i="46"/>
  <c r="B13" i="46"/>
  <c r="E12" i="46"/>
  <c r="D12" i="46"/>
  <c r="C12" i="46"/>
  <c r="B12" i="46"/>
  <c r="E11" i="46"/>
  <c r="D11" i="46"/>
  <c r="C11" i="46"/>
  <c r="B11" i="46"/>
  <c r="H10" i="46"/>
  <c r="G10" i="46"/>
  <c r="F10" i="46"/>
  <c r="E10" i="46"/>
  <c r="D10" i="46"/>
  <c r="C10" i="46"/>
  <c r="B10" i="46"/>
  <c r="H9" i="46"/>
  <c r="G9" i="46"/>
  <c r="F9" i="46"/>
  <c r="E9" i="46"/>
  <c r="D9" i="46"/>
  <c r="B9" i="46"/>
  <c r="C7" i="46"/>
  <c r="H6" i="46"/>
  <c r="G6" i="46"/>
  <c r="F6" i="46"/>
  <c r="E6" i="46"/>
  <c r="D6" i="46"/>
  <c r="C6" i="46"/>
  <c r="B6" i="46"/>
  <c r="H5" i="46"/>
  <c r="G5" i="46"/>
  <c r="F5" i="46"/>
  <c r="E5" i="46"/>
  <c r="D5" i="46"/>
  <c r="C5" i="46"/>
  <c r="B5" i="46"/>
  <c r="H4" i="46"/>
  <c r="G4" i="46"/>
  <c r="F4" i="46"/>
  <c r="E4" i="46"/>
  <c r="D4" i="46"/>
  <c r="C4" i="46"/>
  <c r="B4" i="46"/>
  <c r="H3" i="46"/>
  <c r="F3" i="46"/>
  <c r="E3" i="46"/>
  <c r="D3" i="46"/>
  <c r="C3" i="46"/>
  <c r="B3" i="46"/>
  <c r="H2" i="46"/>
  <c r="G2" i="46"/>
  <c r="F2" i="46"/>
  <c r="E2" i="46"/>
  <c r="D2" i="46"/>
  <c r="C2" i="46"/>
  <c r="B2" i="46"/>
  <c r="A2" i="46"/>
  <c r="H1" i="46"/>
  <c r="G1" i="46"/>
  <c r="F1" i="46"/>
  <c r="E1" i="46"/>
  <c r="D1" i="46"/>
  <c r="C1" i="46"/>
  <c r="B1" i="46"/>
  <c r="A1" i="46"/>
  <c r="J9" i="40" l="1"/>
  <c r="J8" i="40"/>
  <c r="J7" i="40" s="1"/>
  <c r="D19" i="40" l="1"/>
  <c r="A24" i="40"/>
  <c r="A20" i="40"/>
  <c r="AY10" i="40" l="1"/>
  <c r="AU10" i="40"/>
  <c r="AQ10" i="40"/>
  <c r="AM10" i="40"/>
  <c r="AI10" i="40"/>
  <c r="AE10" i="40"/>
  <c r="AA10" i="40"/>
  <c r="W10" i="40"/>
  <c r="S10" i="40"/>
  <c r="O10" i="40"/>
  <c r="K10" i="40"/>
  <c r="J10" i="40"/>
  <c r="L10" i="40"/>
  <c r="M10" i="40"/>
  <c r="N10" i="40"/>
  <c r="P10" i="40"/>
  <c r="Q10" i="40"/>
  <c r="R10" i="40"/>
  <c r="T10" i="40"/>
  <c r="U10" i="40"/>
  <c r="V10" i="40"/>
  <c r="X10" i="40"/>
  <c r="Y10" i="40"/>
  <c r="Z10" i="40"/>
  <c r="AB10" i="40"/>
  <c r="AC10" i="40"/>
  <c r="AD10" i="40"/>
  <c r="AF10" i="40"/>
  <c r="AG10" i="40"/>
  <c r="AH10" i="40"/>
  <c r="AJ10" i="40"/>
  <c r="AK10" i="40"/>
  <c r="AL10" i="40"/>
  <c r="AN10" i="40"/>
  <c r="AO10" i="40"/>
  <c r="AP10" i="40"/>
  <c r="AR10" i="40"/>
  <c r="AS10" i="40"/>
  <c r="AT10" i="40"/>
  <c r="AV10" i="40"/>
  <c r="AW10" i="40"/>
  <c r="AX10" i="40"/>
  <c r="AZ10" i="40"/>
  <c r="BA10" i="40"/>
  <c r="L10" i="46" l="1"/>
  <c r="K10" i="46"/>
  <c r="J10" i="46"/>
  <c r="N74" i="42"/>
  <c r="M74" i="42"/>
  <c r="L74" i="42"/>
  <c r="K74" i="42"/>
  <c r="J74" i="42"/>
  <c r="I74" i="42"/>
  <c r="H74" i="42"/>
  <c r="G74" i="42"/>
  <c r="F74" i="42"/>
  <c r="E74" i="42"/>
  <c r="D74" i="42"/>
  <c r="C74" i="42"/>
  <c r="N71" i="42"/>
  <c r="M71" i="42"/>
  <c r="L71" i="42"/>
  <c r="K71" i="42"/>
  <c r="J71" i="42"/>
  <c r="I71" i="42"/>
  <c r="H71" i="42"/>
  <c r="G71" i="42"/>
  <c r="F71" i="42"/>
  <c r="E71" i="42"/>
  <c r="D71" i="42"/>
  <c r="C71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N66" i="42"/>
  <c r="M66" i="42"/>
  <c r="L66" i="42"/>
  <c r="K66" i="42"/>
  <c r="J66" i="42"/>
  <c r="I66" i="42"/>
  <c r="H66" i="42"/>
  <c r="G66" i="42"/>
  <c r="F66" i="42"/>
  <c r="E66" i="42"/>
  <c r="D66" i="42"/>
  <c r="C66" i="42"/>
  <c r="N64" i="42"/>
  <c r="M64" i="42"/>
  <c r="L64" i="42"/>
  <c r="K64" i="42"/>
  <c r="J64" i="42"/>
  <c r="I64" i="42"/>
  <c r="H64" i="42"/>
  <c r="G64" i="42"/>
  <c r="F64" i="42"/>
  <c r="E64" i="42"/>
  <c r="D64" i="42"/>
  <c r="C64" i="42"/>
  <c r="B64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N56" i="42"/>
  <c r="M56" i="42"/>
  <c r="L56" i="42"/>
  <c r="K56" i="42"/>
  <c r="J56" i="42"/>
  <c r="I56" i="42"/>
  <c r="H56" i="42"/>
  <c r="G56" i="42"/>
  <c r="F56" i="42"/>
  <c r="E56" i="42"/>
  <c r="D56" i="42"/>
  <c r="C56" i="42"/>
  <c r="N53" i="42"/>
  <c r="M53" i="42"/>
  <c r="L53" i="42"/>
  <c r="K53" i="42"/>
  <c r="J53" i="42"/>
  <c r="I53" i="42"/>
  <c r="H53" i="42"/>
  <c r="G53" i="42"/>
  <c r="F53" i="42"/>
  <c r="E53" i="42"/>
  <c r="D53" i="42"/>
  <c r="C53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N49" i="42"/>
  <c r="M49" i="42"/>
  <c r="L49" i="42"/>
  <c r="K49" i="42"/>
  <c r="J49" i="42"/>
  <c r="K54" i="42" s="1"/>
  <c r="I49" i="42"/>
  <c r="H49" i="42"/>
  <c r="G49" i="42"/>
  <c r="F49" i="42"/>
  <c r="E49" i="42"/>
  <c r="D49" i="42"/>
  <c r="C49" i="42"/>
  <c r="B49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N38" i="42"/>
  <c r="M38" i="42"/>
  <c r="L38" i="42"/>
  <c r="L42" i="42" s="1"/>
  <c r="K38" i="42"/>
  <c r="J38" i="42"/>
  <c r="I38" i="42"/>
  <c r="H38" i="42"/>
  <c r="H42" i="42" s="1"/>
  <c r="G38" i="42"/>
  <c r="F38" i="42"/>
  <c r="E38" i="42"/>
  <c r="D38" i="42"/>
  <c r="D42" i="42" s="1"/>
  <c r="C38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B34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N23" i="42"/>
  <c r="M23" i="42"/>
  <c r="L23" i="42"/>
  <c r="K23" i="42"/>
  <c r="K27" i="42" s="1"/>
  <c r="J23" i="42"/>
  <c r="I23" i="42"/>
  <c r="I27" i="42" s="1"/>
  <c r="H23" i="42"/>
  <c r="G23" i="42"/>
  <c r="F23" i="42"/>
  <c r="E23" i="42"/>
  <c r="E27" i="42" s="1"/>
  <c r="D23" i="42"/>
  <c r="C23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N8" i="42"/>
  <c r="N14" i="42" s="1"/>
  <c r="M8" i="42"/>
  <c r="L8" i="42"/>
  <c r="L12" i="42" s="1"/>
  <c r="K8" i="42"/>
  <c r="J8" i="42"/>
  <c r="I8" i="42"/>
  <c r="H8" i="42"/>
  <c r="H14" i="42" s="1"/>
  <c r="G8" i="42"/>
  <c r="G14" i="42" s="1"/>
  <c r="F8" i="42"/>
  <c r="F14" i="42" s="1"/>
  <c r="E8" i="42"/>
  <c r="D8" i="42"/>
  <c r="D14" i="42" s="1"/>
  <c r="C8" i="42"/>
  <c r="C14" i="42" s="1"/>
  <c r="N6" i="42"/>
  <c r="M6" i="42"/>
  <c r="L6" i="42"/>
  <c r="K6" i="42"/>
  <c r="J6" i="42"/>
  <c r="I6" i="42"/>
  <c r="H6" i="42"/>
  <c r="G6" i="42"/>
  <c r="F6" i="42"/>
  <c r="E6" i="42"/>
  <c r="D6" i="42"/>
  <c r="C6" i="42"/>
  <c r="N4" i="42"/>
  <c r="M4" i="42"/>
  <c r="L4" i="42"/>
  <c r="K4" i="42"/>
  <c r="L9" i="42" s="1"/>
  <c r="J4" i="42"/>
  <c r="I4" i="42"/>
  <c r="H4" i="42"/>
  <c r="G4" i="42"/>
  <c r="H9" i="42" s="1"/>
  <c r="F4" i="42"/>
  <c r="E4" i="42"/>
  <c r="D4" i="42"/>
  <c r="C4" i="42"/>
  <c r="B4" i="42"/>
  <c r="D69" i="42" l="1"/>
  <c r="H75" i="42"/>
  <c r="L69" i="42"/>
  <c r="J39" i="42"/>
  <c r="L14" i="42"/>
  <c r="M27" i="42"/>
  <c r="D57" i="42"/>
  <c r="H57" i="42"/>
  <c r="L57" i="42"/>
  <c r="D60" i="42"/>
  <c r="H60" i="42"/>
  <c r="L60" i="42"/>
  <c r="F15" i="42"/>
  <c r="J9" i="42"/>
  <c r="N15" i="42"/>
  <c r="F42" i="42"/>
  <c r="J42" i="42"/>
  <c r="N42" i="42"/>
  <c r="M60" i="42"/>
  <c r="E54" i="42"/>
  <c r="E60" i="42"/>
  <c r="G15" i="42"/>
  <c r="K9" i="42"/>
  <c r="O21" i="42"/>
  <c r="S5" i="42" s="1"/>
  <c r="E24" i="42"/>
  <c r="F27" i="42"/>
  <c r="J27" i="42"/>
  <c r="N27" i="42"/>
  <c r="E30" i="42"/>
  <c r="I30" i="42"/>
  <c r="M30" i="42"/>
  <c r="L45" i="42"/>
  <c r="C45" i="42"/>
  <c r="G45" i="42"/>
  <c r="K45" i="42"/>
  <c r="F54" i="42"/>
  <c r="M75" i="42"/>
  <c r="D12" i="42"/>
  <c r="H12" i="42"/>
  <c r="C27" i="42"/>
  <c r="G27" i="42"/>
  <c r="F39" i="42"/>
  <c r="J45" i="42"/>
  <c r="N45" i="42"/>
  <c r="E42" i="42"/>
  <c r="O56" i="42"/>
  <c r="U8" i="42" s="1"/>
  <c r="K57" i="42"/>
  <c r="L15" i="42"/>
  <c r="C57" i="42"/>
  <c r="E69" i="42"/>
  <c r="O6" i="42"/>
  <c r="R5" i="42" s="1"/>
  <c r="O8" i="42"/>
  <c r="R7" i="42" s="1"/>
  <c r="C9" i="42"/>
  <c r="K14" i="42"/>
  <c r="K15" i="42" s="1"/>
  <c r="L24" i="42"/>
  <c r="H45" i="42"/>
  <c r="N60" i="42"/>
  <c r="J69" i="42"/>
  <c r="J75" i="42"/>
  <c r="R4" i="42"/>
  <c r="G9" i="42"/>
  <c r="E12" i="42"/>
  <c r="I12" i="42"/>
  <c r="M12" i="42"/>
  <c r="C24" i="42"/>
  <c r="G30" i="42"/>
  <c r="K30" i="42"/>
  <c r="D30" i="42"/>
  <c r="H30" i="42"/>
  <c r="L30" i="42"/>
  <c r="O38" i="42"/>
  <c r="G39" i="42"/>
  <c r="K39" i="42"/>
  <c r="C39" i="42"/>
  <c r="I42" i="42"/>
  <c r="I60" i="42"/>
  <c r="M54" i="42"/>
  <c r="F57" i="42"/>
  <c r="J57" i="42"/>
  <c r="N57" i="42"/>
  <c r="C60" i="42"/>
  <c r="G60" i="42"/>
  <c r="K60" i="42"/>
  <c r="E75" i="42"/>
  <c r="D72" i="42"/>
  <c r="H72" i="42"/>
  <c r="L72" i="42"/>
  <c r="C15" i="42"/>
  <c r="M69" i="42"/>
  <c r="O11" i="42"/>
  <c r="D15" i="42"/>
  <c r="H24" i="42"/>
  <c r="O49" i="42"/>
  <c r="U4" i="42" s="1"/>
  <c r="F75" i="42"/>
  <c r="I69" i="42"/>
  <c r="G12" i="42"/>
  <c r="C12" i="42"/>
  <c r="D24" i="42"/>
  <c r="O26" i="42"/>
  <c r="S8" i="42" s="1"/>
  <c r="D45" i="42"/>
  <c r="F60" i="42"/>
  <c r="N75" i="42"/>
  <c r="D9" i="42"/>
  <c r="F9" i="42"/>
  <c r="M24" i="42"/>
  <c r="O51" i="42"/>
  <c r="U5" i="42" s="1"/>
  <c r="C54" i="42"/>
  <c r="G57" i="42"/>
  <c r="E57" i="42"/>
  <c r="I57" i="42"/>
  <c r="M57" i="42"/>
  <c r="O66" i="42"/>
  <c r="V5" i="42" s="1"/>
  <c r="C72" i="42"/>
  <c r="G72" i="42"/>
  <c r="K72" i="42"/>
  <c r="T7" i="42"/>
  <c r="O44" i="42"/>
  <c r="O64" i="42"/>
  <c r="V4" i="42" s="1"/>
  <c r="O71" i="42"/>
  <c r="C75" i="42"/>
  <c r="G75" i="42"/>
  <c r="K75" i="42"/>
  <c r="D75" i="42"/>
  <c r="N9" i="42"/>
  <c r="O19" i="42"/>
  <c r="S4" i="42" s="1"/>
  <c r="G24" i="42"/>
  <c r="E39" i="42"/>
  <c r="I39" i="42"/>
  <c r="M39" i="42"/>
  <c r="D39" i="42"/>
  <c r="L39" i="42"/>
  <c r="M42" i="42"/>
  <c r="F45" i="42"/>
  <c r="J54" i="42"/>
  <c r="J60" i="42"/>
  <c r="F69" i="42"/>
  <c r="F72" i="42"/>
  <c r="N69" i="42"/>
  <c r="N72" i="42"/>
  <c r="E14" i="42"/>
  <c r="E15" i="42" s="1"/>
  <c r="E9" i="42"/>
  <c r="I14" i="42"/>
  <c r="I15" i="42" s="1"/>
  <c r="I9" i="42"/>
  <c r="M14" i="42"/>
  <c r="M15" i="42" s="1"/>
  <c r="M9" i="42"/>
  <c r="K12" i="42"/>
  <c r="H15" i="42"/>
  <c r="F24" i="42"/>
  <c r="J24" i="42"/>
  <c r="N24" i="42"/>
  <c r="I24" i="42"/>
  <c r="O29" i="42"/>
  <c r="C30" i="42"/>
  <c r="O34" i="42"/>
  <c r="T4" i="42" s="1"/>
  <c r="N39" i="42"/>
  <c r="N54" i="42"/>
  <c r="H69" i="42"/>
  <c r="J72" i="42"/>
  <c r="I75" i="42"/>
  <c r="L75" i="42"/>
  <c r="J14" i="42"/>
  <c r="J15" i="42" s="1"/>
  <c r="K24" i="42"/>
  <c r="D27" i="42"/>
  <c r="H27" i="42"/>
  <c r="L27" i="42"/>
  <c r="O36" i="42"/>
  <c r="T5" i="42" s="1"/>
  <c r="H39" i="42"/>
  <c r="O59" i="42"/>
  <c r="O53" i="42"/>
  <c r="G54" i="42"/>
  <c r="C69" i="42"/>
  <c r="G69" i="42"/>
  <c r="K69" i="42"/>
  <c r="E72" i="42"/>
  <c r="I72" i="42"/>
  <c r="M72" i="42"/>
  <c r="F12" i="42"/>
  <c r="J12" i="42"/>
  <c r="N12" i="42"/>
  <c r="O23" i="42"/>
  <c r="F30" i="42"/>
  <c r="J30" i="42"/>
  <c r="N30" i="42"/>
  <c r="C42" i="42"/>
  <c r="G42" i="42"/>
  <c r="K42" i="42"/>
  <c r="O41" i="42"/>
  <c r="E45" i="42"/>
  <c r="I45" i="42"/>
  <c r="M45" i="42"/>
  <c r="D54" i="42"/>
  <c r="H54" i="42"/>
  <c r="L54" i="42"/>
  <c r="I54" i="42"/>
  <c r="O68" i="42"/>
  <c r="O74" i="42"/>
  <c r="O9" i="42" l="1"/>
  <c r="O12" i="42"/>
  <c r="R11" i="42" s="1"/>
  <c r="R8" i="42"/>
  <c r="R13" i="42" s="1"/>
  <c r="O75" i="42"/>
  <c r="V15" i="42" s="1"/>
  <c r="O60" i="42"/>
  <c r="U15" i="42" s="1"/>
  <c r="O30" i="42"/>
  <c r="S15" i="42" s="1"/>
  <c r="O14" i="42"/>
  <c r="O15" i="42" s="1"/>
  <c r="R15" i="42" s="1"/>
  <c r="O54" i="42"/>
  <c r="U7" i="42"/>
  <c r="U13" i="42" s="1"/>
  <c r="O72" i="42"/>
  <c r="V11" i="42" s="1"/>
  <c r="V8" i="42"/>
  <c r="O45" i="42"/>
  <c r="T15" i="42" s="1"/>
  <c r="S7" i="42"/>
  <c r="O24" i="42"/>
  <c r="O69" i="42"/>
  <c r="V7" i="42"/>
  <c r="O42" i="42"/>
  <c r="T11" i="42" s="1"/>
  <c r="T8" i="42"/>
  <c r="T13" i="42" s="1"/>
  <c r="O57" i="42"/>
  <c r="U11" i="42" s="1"/>
  <c r="O27" i="42"/>
  <c r="S11" i="42" s="1"/>
  <c r="O39" i="42"/>
  <c r="V13" i="42" l="1"/>
  <c r="BA8" i="40" l="1"/>
  <c r="AZ8" i="40"/>
  <c r="AZ7" i="40" s="1"/>
  <c r="AY8" i="40"/>
  <c r="AY7" i="40" s="1"/>
  <c r="AX8" i="40"/>
  <c r="AX7" i="40" s="1"/>
  <c r="AW8" i="40"/>
  <c r="AV8" i="40"/>
  <c r="AV7" i="40" s="1"/>
  <c r="AU8" i="40"/>
  <c r="AT8" i="40"/>
  <c r="AT7" i="40" s="1"/>
  <c r="AS8" i="40"/>
  <c r="AR8" i="40"/>
  <c r="AR7" i="40" s="1"/>
  <c r="AQ8" i="40"/>
  <c r="AQ7" i="40" s="1"/>
  <c r="AP8" i="40"/>
  <c r="AO8" i="40"/>
  <c r="AN8" i="40"/>
  <c r="AN7" i="40" s="1"/>
  <c r="AM8" i="40"/>
  <c r="AL8" i="40"/>
  <c r="AL7" i="40" s="1"/>
  <c r="AK8" i="40"/>
  <c r="AJ8" i="40"/>
  <c r="AJ7" i="40" s="1"/>
  <c r="AI8" i="40"/>
  <c r="AI7" i="40" s="1"/>
  <c r="AH8" i="40"/>
  <c r="AH7" i="40" s="1"/>
  <c r="AG8" i="40"/>
  <c r="AF8" i="40"/>
  <c r="AF7" i="40" s="1"/>
  <c r="AE8" i="40"/>
  <c r="AD8" i="40"/>
  <c r="AC8" i="40"/>
  <c r="AB8" i="40"/>
  <c r="AB7" i="40" s="1"/>
  <c r="AA8" i="40"/>
  <c r="AA7" i="40" s="1"/>
  <c r="Z8" i="40"/>
  <c r="Z7" i="40" s="1"/>
  <c r="Y8" i="40"/>
  <c r="X8" i="40"/>
  <c r="X7" i="40" s="1"/>
  <c r="W8" i="40"/>
  <c r="V8" i="40"/>
  <c r="V7" i="40" s="1"/>
  <c r="U8" i="40"/>
  <c r="T8" i="40"/>
  <c r="T7" i="40" s="1"/>
  <c r="S8" i="40"/>
  <c r="S7" i="40" s="1"/>
  <c r="R8" i="40"/>
  <c r="Q8" i="40"/>
  <c r="P8" i="40"/>
  <c r="P7" i="40" s="1"/>
  <c r="O8" i="40"/>
  <c r="N8" i="40"/>
  <c r="N7" i="40" s="1"/>
  <c r="M8" i="40"/>
  <c r="L8" i="40"/>
  <c r="L7" i="40" s="1"/>
  <c r="K8" i="40"/>
  <c r="K7" i="40" s="1"/>
  <c r="BA7" i="40"/>
  <c r="AW7" i="40"/>
  <c r="AU7" i="40"/>
  <c r="AS7" i="40"/>
  <c r="AO7" i="40"/>
  <c r="AM7" i="40"/>
  <c r="AK7" i="40"/>
  <c r="AG7" i="40"/>
  <c r="AE7" i="40"/>
  <c r="AC7" i="40"/>
  <c r="Y7" i="40"/>
  <c r="W7" i="40"/>
  <c r="U7" i="40"/>
  <c r="Q7" i="40"/>
  <c r="O7" i="40"/>
  <c r="M7" i="40"/>
  <c r="R7" i="40" l="1"/>
  <c r="J7" i="46" s="1"/>
  <c r="J8" i="46"/>
  <c r="AD7" i="40"/>
  <c r="K8" i="46"/>
  <c r="AP7" i="40"/>
  <c r="L8" i="46"/>
  <c r="K7" i="46"/>
  <c r="L7" i="46"/>
  <c r="H10" i="40"/>
  <c r="G10" i="40"/>
  <c r="H9" i="40"/>
  <c r="G9" i="40"/>
  <c r="H6" i="40"/>
  <c r="G6" i="40"/>
  <c r="H5" i="40"/>
  <c r="G5" i="40"/>
  <c r="H4" i="40"/>
  <c r="G4" i="40"/>
  <c r="H3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L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L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L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L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L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AP2" i="40"/>
  <c r="AQ2" i="40"/>
  <c r="AR2" i="40"/>
  <c r="AS2" i="40"/>
  <c r="AT2" i="40"/>
  <c r="AU2" i="40"/>
  <c r="AV2" i="40"/>
  <c r="AW2" i="40"/>
  <c r="AX2" i="40"/>
  <c r="AY2" i="40"/>
  <c r="AZ2" i="40"/>
  <c r="BA2" i="40"/>
  <c r="J9" i="46" l="1"/>
  <c r="K9" i="46"/>
  <c r="L9" i="46"/>
  <c r="J3" i="46"/>
  <c r="K3" i="46"/>
  <c r="L3" i="46"/>
  <c r="J4" i="46"/>
  <c r="K4" i="46"/>
  <c r="L4" i="46"/>
  <c r="J5" i="46"/>
  <c r="K5" i="46"/>
  <c r="L5" i="46"/>
  <c r="J6" i="46"/>
  <c r="K6" i="46"/>
  <c r="L6" i="46"/>
  <c r="AN2" i="40"/>
  <c r="AO2" i="40"/>
  <c r="AG2" i="40"/>
  <c r="AH2" i="40"/>
  <c r="AI2" i="40"/>
  <c r="AJ2" i="40"/>
  <c r="AK2" i="40"/>
  <c r="AL2" i="40"/>
  <c r="AM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J2" i="40"/>
  <c r="A2" i="40"/>
  <c r="B2" i="40"/>
  <c r="C2" i="40"/>
  <c r="D2" i="40"/>
  <c r="E2" i="40"/>
  <c r="F2" i="40"/>
  <c r="G2" i="40"/>
  <c r="H2" i="40"/>
  <c r="B3" i="40"/>
  <c r="C3" i="40"/>
  <c r="D3" i="40"/>
  <c r="E3" i="40"/>
  <c r="F3" i="40"/>
  <c r="B4" i="40"/>
  <c r="C4" i="40"/>
  <c r="D4" i="40"/>
  <c r="E4" i="40"/>
  <c r="F4" i="40"/>
  <c r="B5" i="40"/>
  <c r="C5" i="40"/>
  <c r="D5" i="40"/>
  <c r="E5" i="40"/>
  <c r="F5" i="40"/>
  <c r="B6" i="40"/>
  <c r="C6" i="40"/>
  <c r="D6" i="40"/>
  <c r="E6" i="40"/>
  <c r="F6" i="40"/>
  <c r="B9" i="40"/>
  <c r="C7" i="40"/>
  <c r="D9" i="40"/>
  <c r="E9" i="40"/>
  <c r="F9" i="40"/>
  <c r="B10" i="40"/>
  <c r="C10" i="40"/>
  <c r="D10" i="40"/>
  <c r="E10" i="40"/>
  <c r="F10" i="40"/>
  <c r="B11" i="40"/>
  <c r="C11" i="40"/>
  <c r="D11" i="40"/>
  <c r="E11" i="40"/>
  <c r="B12" i="40"/>
  <c r="C12" i="40"/>
  <c r="D12" i="40"/>
  <c r="E12" i="40"/>
  <c r="B13" i="40"/>
  <c r="C13" i="40"/>
  <c r="D13" i="40"/>
  <c r="E13" i="40"/>
  <c r="B14" i="40"/>
  <c r="C14" i="40"/>
  <c r="D14" i="40"/>
  <c r="E14" i="40"/>
  <c r="F14" i="40"/>
  <c r="B15" i="40"/>
  <c r="C15" i="40"/>
  <c r="D15" i="40"/>
  <c r="E15" i="40"/>
  <c r="F15" i="40"/>
  <c r="B16" i="40"/>
  <c r="C16" i="40"/>
  <c r="E16" i="40"/>
  <c r="B17" i="40"/>
  <c r="C17" i="40"/>
  <c r="D17" i="40"/>
  <c r="E17" i="40"/>
  <c r="B18" i="40"/>
  <c r="C18" i="40"/>
  <c r="D18" i="40"/>
  <c r="E18" i="40"/>
  <c r="F18" i="40"/>
  <c r="A19" i="40"/>
  <c r="B19" i="40"/>
  <c r="C19" i="40"/>
  <c r="E19" i="40"/>
  <c r="F19" i="40"/>
  <c r="G19" i="40"/>
  <c r="H19" i="40"/>
  <c r="B20" i="40"/>
  <c r="C20" i="40"/>
  <c r="D20" i="40"/>
  <c r="E20" i="40"/>
  <c r="F20" i="40"/>
  <c r="B21" i="40"/>
  <c r="C21" i="40"/>
  <c r="D21" i="40"/>
  <c r="E21" i="40"/>
  <c r="F21" i="40"/>
  <c r="B22" i="40"/>
  <c r="C22" i="40"/>
  <c r="D22" i="40"/>
  <c r="E22" i="40"/>
  <c r="F22" i="40"/>
  <c r="A23" i="40"/>
  <c r="B23" i="40"/>
  <c r="C23" i="40"/>
  <c r="D23" i="40"/>
  <c r="E23" i="40"/>
  <c r="F23" i="40"/>
  <c r="G23" i="40"/>
  <c r="H23" i="40"/>
  <c r="B24" i="40"/>
  <c r="C24" i="40"/>
  <c r="D24" i="40"/>
  <c r="E24" i="40"/>
  <c r="F24" i="40"/>
  <c r="B25" i="40"/>
  <c r="C25" i="40"/>
  <c r="D25" i="40"/>
  <c r="E25" i="40"/>
  <c r="F25" i="40"/>
  <c r="B26" i="40"/>
  <c r="C26" i="40"/>
  <c r="D26" i="40"/>
  <c r="E26" i="40"/>
  <c r="F26" i="40"/>
  <c r="B27" i="40"/>
  <c r="C27" i="40"/>
  <c r="D27" i="40"/>
  <c r="E27" i="40"/>
  <c r="F27" i="40"/>
  <c r="B28" i="40"/>
  <c r="C28" i="40"/>
  <c r="D28" i="40"/>
  <c r="E28" i="40"/>
  <c r="F28" i="40"/>
  <c r="B29" i="40"/>
  <c r="C29" i="40"/>
  <c r="D29" i="40"/>
  <c r="E29" i="40"/>
  <c r="F29" i="40"/>
  <c r="B30" i="40"/>
  <c r="C30" i="40"/>
  <c r="D30" i="40"/>
  <c r="E30" i="40"/>
  <c r="F30" i="40"/>
  <c r="B31" i="40"/>
  <c r="C31" i="40"/>
  <c r="D31" i="40"/>
  <c r="E31" i="40"/>
  <c r="F31" i="40"/>
  <c r="B1" i="40"/>
  <c r="C1" i="40"/>
  <c r="D1" i="40"/>
  <c r="E1" i="40"/>
  <c r="F1" i="40"/>
  <c r="G1" i="40"/>
  <c r="H1" i="40"/>
  <c r="A1" i="40"/>
  <c r="CE124" i="35" l="1"/>
  <c r="CF124" i="35"/>
  <c r="CG124" i="35"/>
  <c r="CH124" i="35"/>
  <c r="CI124" i="35"/>
  <c r="CJ124" i="35"/>
  <c r="CK124" i="35"/>
  <c r="CL124" i="35"/>
  <c r="CM124" i="35"/>
  <c r="CN124" i="35"/>
  <c r="CO124" i="35"/>
  <c r="CP124" i="35"/>
  <c r="CQ124" i="35"/>
  <c r="CR124" i="35"/>
  <c r="CS124" i="35"/>
  <c r="CT124" i="35"/>
  <c r="CU124" i="35"/>
  <c r="CV124" i="35"/>
  <c r="CW124" i="35"/>
  <c r="CX124" i="35"/>
  <c r="CY124" i="35"/>
  <c r="CZ124" i="35"/>
  <c r="DA124" i="35"/>
  <c r="DB124" i="35"/>
  <c r="DC124" i="35"/>
  <c r="DD124" i="35"/>
  <c r="DE124" i="35"/>
  <c r="DF124" i="35"/>
  <c r="DG124" i="35"/>
  <c r="DH124" i="35"/>
  <c r="DI124" i="35"/>
  <c r="DJ124" i="35"/>
  <c r="DK124" i="35"/>
  <c r="DL124" i="35"/>
  <c r="DM124" i="35"/>
  <c r="DN124" i="35"/>
  <c r="DO124" i="35"/>
  <c r="DP124" i="35"/>
  <c r="DQ124" i="35"/>
  <c r="DR124" i="35"/>
  <c r="DS124" i="35"/>
  <c r="DT124" i="35"/>
  <c r="DU124" i="35"/>
  <c r="DV124" i="35"/>
  <c r="CE125" i="35"/>
  <c r="CF125" i="35"/>
  <c r="CG125" i="35"/>
  <c r="CH125" i="35"/>
  <c r="CI125" i="35"/>
  <c r="CJ125" i="35"/>
  <c r="CK125" i="35"/>
  <c r="CL125" i="35"/>
  <c r="CM125" i="35"/>
  <c r="CN125" i="35"/>
  <c r="CO125" i="35"/>
  <c r="CP125" i="35"/>
  <c r="CQ125" i="35"/>
  <c r="CR125" i="35"/>
  <c r="CS125" i="35"/>
  <c r="CT125" i="35"/>
  <c r="CU125" i="35"/>
  <c r="CV125" i="35"/>
  <c r="CW125" i="35"/>
  <c r="CX125" i="35"/>
  <c r="CY125" i="35"/>
  <c r="CZ125" i="35"/>
  <c r="DA125" i="35"/>
  <c r="DB125" i="35"/>
  <c r="DC125" i="35"/>
  <c r="DD125" i="35"/>
  <c r="DE125" i="35"/>
  <c r="DF125" i="35"/>
  <c r="DG125" i="35"/>
  <c r="DH125" i="35"/>
  <c r="DI125" i="35"/>
  <c r="DJ125" i="35"/>
  <c r="DK125" i="35"/>
  <c r="DL125" i="35"/>
  <c r="DM125" i="35"/>
  <c r="DN125" i="35"/>
  <c r="DO125" i="35"/>
  <c r="DP125" i="35"/>
  <c r="DQ125" i="35"/>
  <c r="DR125" i="35"/>
  <c r="DS125" i="35"/>
  <c r="DT125" i="35"/>
  <c r="DU125" i="35"/>
  <c r="DV125" i="35"/>
  <c r="CD125" i="35"/>
  <c r="CD124" i="35"/>
  <c r="DH1" i="15" l="1"/>
  <c r="DG1" i="15"/>
  <c r="DF1" i="15"/>
  <c r="DE1" i="15"/>
  <c r="DD1" i="15"/>
  <c r="DC1" i="15"/>
  <c r="DB1" i="15"/>
  <c r="DA1" i="15"/>
  <c r="CZ1" i="15"/>
  <c r="CY1" i="15"/>
  <c r="CX1" i="15"/>
  <c r="CW1" i="15"/>
  <c r="CV1" i="15"/>
  <c r="CU1" i="15"/>
  <c r="CT1" i="15"/>
  <c r="CS1" i="15"/>
  <c r="CR1" i="15"/>
  <c r="CQ1" i="15"/>
  <c r="CP1" i="15"/>
  <c r="CO1" i="15"/>
  <c r="CN1" i="15"/>
  <c r="CM1" i="15"/>
  <c r="CL1" i="15"/>
  <c r="CK1" i="15"/>
  <c r="CJ1" i="15"/>
  <c r="CI1" i="15"/>
  <c r="CH1" i="15"/>
  <c r="CG1" i="15"/>
  <c r="CF1" i="15"/>
  <c r="CE1" i="15"/>
  <c r="CD1" i="15"/>
  <c r="CC1" i="15"/>
  <c r="CB1" i="15"/>
  <c r="CA1" i="15"/>
  <c r="BZ1" i="15"/>
  <c r="BY1" i="15"/>
  <c r="G3" i="46" l="1"/>
</calcChain>
</file>

<file path=xl/comments1.xml><?xml version="1.0" encoding="utf-8"?>
<comments xmlns="http://schemas.openxmlformats.org/spreadsheetml/2006/main">
  <authors>
    <author>Steven Mark</author>
  </authors>
  <commentList>
    <comment ref="AL31" authorId="0" shapeId="0">
      <text>
        <r>
          <rPr>
            <b/>
            <sz val="9"/>
            <color indexed="81"/>
            <rFont val="Tahoma"/>
            <family val="2"/>
          </rPr>
          <t>Steven Mark:</t>
        </r>
        <r>
          <rPr>
            <sz val="9"/>
            <color indexed="81"/>
            <rFont val="Tahoma"/>
            <family val="2"/>
          </rPr>
          <t xml:space="preserve">
Assumed sale of Assets in June 2016</t>
        </r>
      </text>
    </comment>
  </commentList>
</comments>
</file>

<file path=xl/connections.xml><?xml version="1.0" encoding="utf-8"?>
<connections xmlns="http://schemas.openxmlformats.org/spreadsheetml/2006/main">
  <connection id="1" sourceFile="G:\FP&amp;A\4 - User Folders\Adisesha\Reference\Database_0613.accdb" keepAlive="1" name="Database_061318" type="5" refreshedVersion="3">
    <dbPr connection="Provider=Microsoft.ACE.OLEDB.12.0;User ID=Admin;Data Source=G:\FP&amp;A\4 - User Folders\Adisesha\Reference\Database_0613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ctual Data PGD" commandType="3"/>
  </connection>
</connections>
</file>

<file path=xl/sharedStrings.xml><?xml version="1.0" encoding="utf-8"?>
<sst xmlns="http://schemas.openxmlformats.org/spreadsheetml/2006/main" count="2302" uniqueCount="500">
  <si>
    <t>Income Statement</t>
  </si>
  <si>
    <t>$MM</t>
  </si>
  <si>
    <t>Interest Earned</t>
  </si>
  <si>
    <t>Dealer Discount Accreted</t>
  </si>
  <si>
    <t>Purchase Discount Accreted</t>
  </si>
  <si>
    <t>Originations Cost Amortization</t>
  </si>
  <si>
    <t>Upfront Fee Amortization</t>
  </si>
  <si>
    <t>Interest on Finance Receivables and Loans</t>
  </si>
  <si>
    <t>Leased Vehicle Income</t>
  </si>
  <si>
    <t>Other Finance and Interest Income</t>
  </si>
  <si>
    <t>Total Finance and Interest Income</t>
  </si>
  <si>
    <t>Warehouse Interest Expense</t>
  </si>
  <si>
    <t>Bond Interest Expense</t>
  </si>
  <si>
    <t>Unsecured Debt Interest Expense</t>
  </si>
  <si>
    <t>Derivative Interest Expense</t>
  </si>
  <si>
    <t>Derivative Mark to Market</t>
  </si>
  <si>
    <t>Letter of Credit Interest Expense</t>
  </si>
  <si>
    <t>Interest Expense</t>
  </si>
  <si>
    <t>Leased Vehicle Expense</t>
  </si>
  <si>
    <t>Net Finance and Other Interest Income</t>
  </si>
  <si>
    <t>Gross Loss</t>
  </si>
  <si>
    <t>Recoveries</t>
  </si>
  <si>
    <t>Net Customer Loss</t>
  </si>
  <si>
    <t>Loan Loss Reserve Build/(Release)</t>
  </si>
  <si>
    <t>SOP Impairment Build/(Release)</t>
  </si>
  <si>
    <t>Provision for Credit Losses</t>
  </si>
  <si>
    <t>Net Finance and Other Interest Income After Provision</t>
  </si>
  <si>
    <t>Chrysler Revenue Sharing</t>
  </si>
  <si>
    <t>Bluestem RAM Sharing</t>
  </si>
  <si>
    <t>Profit Sharing</t>
  </si>
  <si>
    <t>Net Finance and Other Iterest Income after Provision and Profit Sharing</t>
  </si>
  <si>
    <t>Investment Gains Net</t>
  </si>
  <si>
    <t>Servicing Fee Income</t>
  </si>
  <si>
    <t>Fees, Commissions, and Other</t>
  </si>
  <si>
    <t>Total Other Income</t>
  </si>
  <si>
    <t>Salary and Benefit Expense</t>
  </si>
  <si>
    <t>Repossession Expense</t>
  </si>
  <si>
    <t>Other Operating Expense</t>
  </si>
  <si>
    <t>Total Costs and Expenses</t>
  </si>
  <si>
    <t>Income Before Income Taxes</t>
  </si>
  <si>
    <t>Income Tax Expense</t>
  </si>
  <si>
    <t>Net Income Attributable to SCUSA</t>
  </si>
  <si>
    <t>CORE Income Attributable to SCUSA</t>
  </si>
  <si>
    <t>CORE EPS</t>
  </si>
  <si>
    <t>Effective tax rate</t>
  </si>
  <si>
    <t>Total Company Volume</t>
  </si>
  <si>
    <t>Asset Sales</t>
  </si>
  <si>
    <t>Retained Volume</t>
  </si>
  <si>
    <t>Average Principal Balance excluding Leases</t>
  </si>
  <si>
    <t>Average Leased Vehicles, net</t>
  </si>
  <si>
    <t>Total Average Serviced Assets Owned</t>
  </si>
  <si>
    <t>Average Serviced for Others Portfolio</t>
  </si>
  <si>
    <t>Total Serviced Managed Assets</t>
  </si>
  <si>
    <t>Months Coverage</t>
  </si>
  <si>
    <t>Recovery Rate</t>
  </si>
  <si>
    <t xml:space="preserve">Pretax over Average Total Managed Assets </t>
  </si>
  <si>
    <t>ROE</t>
  </si>
  <si>
    <t>Efficiency Ratio</t>
  </si>
  <si>
    <t>FTE (FT=1 &amp; PT=0.5)</t>
  </si>
  <si>
    <t>Net Charge-off Ratio</t>
  </si>
  <si>
    <t xml:space="preserve">Provision to Loans </t>
  </si>
  <si>
    <t>Core Income Adjustment</t>
  </si>
  <si>
    <t>Common Shares Dillued</t>
  </si>
  <si>
    <t>MEMO ITEMS</t>
  </si>
  <si>
    <t>Volume Facilitated for Others</t>
  </si>
  <si>
    <t>Total Gross Volume</t>
  </si>
  <si>
    <t>EOP Principal Balance excluding Leases - Cur Mth</t>
  </si>
  <si>
    <t>EOP Principal Balance excluding Leases - Prior Mth</t>
  </si>
  <si>
    <t>EOP Leased Vehicles, net - Cur Mth</t>
  </si>
  <si>
    <t>EOP Leased Vehicles, net - Prior Mth</t>
  </si>
  <si>
    <t>EOP Serviced for Others Portfolio - Cur Mth</t>
  </si>
  <si>
    <t>EOP Serviced for Others Portfolio - Prior Mth</t>
  </si>
  <si>
    <t>EOP Capital Leases - Cur Mth</t>
  </si>
  <si>
    <t>EOP Capital Leases - Prior Mth</t>
  </si>
  <si>
    <t>EOP Auto, Unsecured, &amp; Capital Lease - Cur Mth</t>
  </si>
  <si>
    <t>EOP Auto, Unsecured, &amp; Capital Lease - Prior Mth</t>
  </si>
  <si>
    <t>EOP Equity - Cur Mth</t>
  </si>
  <si>
    <t>EOP Equity - Prior Mth</t>
  </si>
  <si>
    <t>Total Company</t>
  </si>
  <si>
    <t>Unsecured Debt</t>
  </si>
  <si>
    <t>Actuals-Income Statement</t>
  </si>
  <si>
    <t>Actuals Sheet Name</t>
  </si>
  <si>
    <t>Act Row #</t>
  </si>
  <si>
    <t>Column Number</t>
  </si>
  <si>
    <t>Quarter</t>
  </si>
  <si>
    <t>Year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</si>
  <si>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</si>
  <si>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</si>
  <si>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</si>
  <si>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</si>
  <si>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</si>
  <si>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</si>
  <si>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</si>
  <si>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</si>
  <si>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</si>
  <si>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</si>
  <si>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</si>
  <si>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</si>
  <si>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</si>
  <si>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</si>
  <si>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</si>
  <si>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</si>
  <si>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</si>
  <si>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</si>
  <si>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</si>
  <si>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</si>
  <si>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</si>
  <si>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</si>
  <si>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</si>
  <si>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</si>
  <si>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</si>
  <si>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</si>
  <si>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</si>
  <si>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</si>
  <si>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</si>
  <si>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</si>
  <si>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</si>
  <si>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</si>
  <si>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</si>
  <si>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</si>
  <si>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</si>
  <si>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</si>
  <si>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End of Period Date</t>
  </si>
  <si>
    <t>Loan Balance</t>
  </si>
  <si>
    <t>Dealer Discount</t>
  </si>
  <si>
    <t>Purchase Discount - Accretable</t>
  </si>
  <si>
    <t>Purchase Discount - Non Accretable</t>
  </si>
  <si>
    <t>Days in Month</t>
  </si>
  <si>
    <t>Days in Year</t>
  </si>
  <si>
    <t>% ANR</t>
  </si>
  <si>
    <t>Balance Sheet</t>
  </si>
  <si>
    <t>$'MM</t>
  </si>
  <si>
    <t>ASSETS</t>
  </si>
  <si>
    <t>Cash and Cash Equivalents</t>
  </si>
  <si>
    <t>Restricted Cash</t>
  </si>
  <si>
    <t>Receivables Held for Sale</t>
  </si>
  <si>
    <t>Retail Installment Contracts Held for Investment, net</t>
  </si>
  <si>
    <t>Receivables from Dealers</t>
  </si>
  <si>
    <t>Unsecured Consumer Loans</t>
  </si>
  <si>
    <t>Accrued Interest Receivable</t>
  </si>
  <si>
    <t>Federal, State and Other Income Taxes Receivable</t>
  </si>
  <si>
    <t>Investments Available for Sale</t>
  </si>
  <si>
    <t>Furniture and Equipment - Net of Accumulated Depreciation</t>
  </si>
  <si>
    <t>Leased Vehicles, net</t>
  </si>
  <si>
    <t>Deferred Tax Asset</t>
  </si>
  <si>
    <t>Goodwill</t>
  </si>
  <si>
    <t>Intangible Assets</t>
  </si>
  <si>
    <t>Capital Leases</t>
  </si>
  <si>
    <t>Repossessed Vehicles and Other Assets</t>
  </si>
  <si>
    <t>TOTAL ASSETS</t>
  </si>
  <si>
    <t>LIABILITIES</t>
  </si>
  <si>
    <t>Notes Payable - Credit Facilities</t>
  </si>
  <si>
    <t>Notes Payable - Secures Structure Financings</t>
  </si>
  <si>
    <t>Accrued Interest Payable</t>
  </si>
  <si>
    <t>Accounts Payable and Accrued Expenses</t>
  </si>
  <si>
    <t>Federal, State and Other Income Taxes Payable</t>
  </si>
  <si>
    <t>Deferred Tax Liability</t>
  </si>
  <si>
    <t>Other Liabilities</t>
  </si>
  <si>
    <t>TOTAL LIABILITIES</t>
  </si>
  <si>
    <t>STOCKHOLDERS EQUITY</t>
  </si>
  <si>
    <t>Common Stock, No Par Value</t>
  </si>
  <si>
    <t>Additional Paid in Capital</t>
  </si>
  <si>
    <t>Accumulated Other Comprehensive Income (Loss)</t>
  </si>
  <si>
    <t>Retained Earnings</t>
  </si>
  <si>
    <t>Current Earnings</t>
  </si>
  <si>
    <t>Total Retained Earnings</t>
  </si>
  <si>
    <t>Total Stockholders' Equity</t>
  </si>
  <si>
    <t>Non-Controlling interests</t>
  </si>
  <si>
    <t>TOTAL STOCKHOLDERS' EQUITY</t>
  </si>
  <si>
    <t>TOTAL LIABILITIES AND STOCKHOLDERS EQUITY</t>
  </si>
  <si>
    <t>Loss Provision</t>
  </si>
  <si>
    <t>Subvention</t>
  </si>
  <si>
    <t>Origination Fees</t>
  </si>
  <si>
    <t>Total</t>
  </si>
  <si>
    <t>Actuals-Balance Sheet</t>
  </si>
  <si>
    <t>Fcst</t>
  </si>
  <si>
    <t>Assets = Liability + Equity Check</t>
  </si>
  <si>
    <t>Net Balance Detail = Net Balance in Assets Check</t>
  </si>
  <si>
    <t>Act</t>
  </si>
  <si>
    <t>Cur Mth Earnings Estimate</t>
  </si>
  <si>
    <t>Net Debt Needed</t>
  </si>
  <si>
    <t>Debt Needed excl Cur Mth Earnings &amp; Cash</t>
  </si>
  <si>
    <t>Target Cash</t>
  </si>
  <si>
    <t>RWA Related-Asset Forecast</t>
  </si>
  <si>
    <t>Cash - FDIC Insured</t>
  </si>
  <si>
    <t>Cash - Other</t>
  </si>
  <si>
    <t>Loans Held for Sale</t>
  </si>
  <si>
    <t>Non-performing Loans</t>
  </si>
  <si>
    <t>Loans and Capital Leases</t>
  </si>
  <si>
    <t>All other Assets (g/w, intangibles, DTA, PP&amp;E, etc.)</t>
  </si>
  <si>
    <t>Less: Offsets</t>
  </si>
  <si>
    <t>OFF BALANCE SHEET:</t>
  </si>
  <si>
    <t>Credit loss share</t>
  </si>
  <si>
    <t>Lease residual value</t>
  </si>
  <si>
    <t>Credit derivative</t>
  </si>
  <si>
    <t>Unused commitment &lt;1 year maturity</t>
  </si>
  <si>
    <t>OTC derivatives</t>
  </si>
  <si>
    <t>Centrally cleared derivatives</t>
  </si>
  <si>
    <t>RWA Forecast</t>
  </si>
  <si>
    <t>Pre-adjusted RWA</t>
  </si>
  <si>
    <t>Less: Loan Loss Reserve</t>
  </si>
  <si>
    <t>Plus 1.25% Allowance</t>
  </si>
  <si>
    <t>Total RWA</t>
  </si>
  <si>
    <t>CET1 Capital</t>
  </si>
  <si>
    <t>CET1 Ratio</t>
  </si>
  <si>
    <t>RISK BALANCE (Historically reported)</t>
  </si>
  <si>
    <t>Total Risk Based Capital</t>
  </si>
  <si>
    <t>CET Capital</t>
  </si>
  <si>
    <t>Total Assets</t>
  </si>
  <si>
    <t>Risk Balance</t>
  </si>
  <si>
    <t>Total Risk-Based Capital Ratio</t>
  </si>
  <si>
    <t>Tier1 Leverage Ratio</t>
  </si>
  <si>
    <t>TCE/TA</t>
  </si>
  <si>
    <t>Reported</t>
  </si>
  <si>
    <t>Unamortized Chrysler Fee Payment ($150mm upfront)</t>
  </si>
  <si>
    <t>60 days past due for all loans</t>
  </si>
  <si>
    <t>60 days past due %</t>
  </si>
  <si>
    <t>Factor</t>
  </si>
  <si>
    <t>OTC derivatives/others</t>
  </si>
  <si>
    <t>N/A</t>
  </si>
  <si>
    <t>Need SHUSA BS Growth / Monthly</t>
  </si>
  <si>
    <t>Needs to be calculated ( Divide by 11% of last month CET1)</t>
  </si>
  <si>
    <t>Look into Committed Liquidity forcast - Dustin</t>
  </si>
  <si>
    <t>QRM - Marty to speak with Steve</t>
  </si>
  <si>
    <t>remove</t>
  </si>
  <si>
    <t>SAME AS ABOVE</t>
  </si>
  <si>
    <t>Ben has available</t>
  </si>
  <si>
    <t>Other Spreadsheet</t>
  </si>
  <si>
    <t>Marty to touch base with FP&amp;A / Erica Barton to inquire.</t>
  </si>
  <si>
    <t>N/A - unable to fc securitizations</t>
  </si>
  <si>
    <t>AMBER TRIGGER</t>
  </si>
  <si>
    <t>RED LIMIT</t>
  </si>
  <si>
    <t>Common Equity Tier 1 Ratio</t>
  </si>
  <si>
    <t>Tangible Common Equity Ratio</t>
  </si>
  <si>
    <t>Net Residual Value Exposure</t>
  </si>
  <si>
    <t>Variable</t>
  </si>
  <si>
    <t>Month Amber Exceeded</t>
  </si>
  <si>
    <t>Month Breeched Limit</t>
  </si>
  <si>
    <t>Gross Operational Risk Losses / Gross Margin</t>
  </si>
  <si>
    <t>Frequency of Events &gt; $200K in Losses</t>
  </si>
  <si>
    <t>Capital</t>
  </si>
  <si>
    <t>Total Capital Ratio</t>
  </si>
  <si>
    <t>Serviced for Others (SFO) NCO</t>
  </si>
  <si>
    <t>`</t>
  </si>
  <si>
    <t>1Q19</t>
  </si>
  <si>
    <t>2Q19</t>
  </si>
  <si>
    <t>3Q19</t>
  </si>
  <si>
    <t>4Q19</t>
  </si>
  <si>
    <t>Actuals as of 04/30/2016</t>
  </si>
  <si>
    <t>Auto Trailing 12 Mth Loss Ratio</t>
  </si>
  <si>
    <t>SC Volume</t>
  </si>
  <si>
    <t>ALLL %</t>
  </si>
  <si>
    <t>Tier 1 Leverage Ratio</t>
  </si>
  <si>
    <t>SC Risk Weighted Assets (RWAs)</t>
  </si>
  <si>
    <t>Liquidity</t>
  </si>
  <si>
    <t>Auto NCO</t>
  </si>
  <si>
    <t>Auto 61+</t>
  </si>
  <si>
    <t>Available Committed Liquidity / Average Projected Net Originations</t>
  </si>
  <si>
    <t>Quarterly Metrics</t>
  </si>
  <si>
    <t>Monthly Metrics</t>
  </si>
  <si>
    <t>Market</t>
  </si>
  <si>
    <t>Operaitonal</t>
  </si>
  <si>
    <t>Model</t>
  </si>
  <si>
    <t>Compliance</t>
  </si>
  <si>
    <t>Residual</t>
  </si>
  <si>
    <t>Credit</t>
  </si>
  <si>
    <t>Strategic</t>
  </si>
  <si>
    <t>Open MRIAs</t>
  </si>
  <si>
    <t>Validation of Legacy Tier 1 Models</t>
  </si>
  <si>
    <t>Available from P-19</t>
  </si>
  <si>
    <t>Subprime Assets as % of SHUSA Credit Exposure</t>
  </si>
  <si>
    <t>NII % (+/- 100bps shock)</t>
  </si>
  <si>
    <t>MVE % (+/- 100bps shock)</t>
  </si>
  <si>
    <t>Reputational</t>
  </si>
  <si>
    <t>Q1: &gt;25  Q2: &gt;18
Q3: &gt;13  Q4: &gt;  8</t>
  </si>
  <si>
    <t>Total Credit Losses - Auto</t>
  </si>
  <si>
    <t>Total Credit Losses - Unsecured</t>
  </si>
  <si>
    <t>Residual Value Deterioration</t>
  </si>
  <si>
    <t>Impairment to Pre-provision Net Revenue (PPNR)</t>
  </si>
  <si>
    <t>$8,790MM</t>
  </si>
  <si>
    <t>$9,038MM</t>
  </si>
  <si>
    <t>$859MM</t>
  </si>
  <si>
    <t>$883MM</t>
  </si>
  <si>
    <t>$222MM</t>
  </si>
  <si>
    <t>$228MM</t>
  </si>
  <si>
    <t>$3,646MM</t>
  </si>
  <si>
    <t>$3,749MM</t>
  </si>
  <si>
    <t>Yes</t>
  </si>
  <si>
    <t>None</t>
  </si>
  <si>
    <t>No</t>
  </si>
  <si>
    <t>RWA Amber Trigger</t>
  </si>
  <si>
    <t>RWA Red Limit</t>
  </si>
  <si>
    <t>2015 Total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</si>
  <si>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</si>
  <si>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</si>
  <si>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</si>
  <si>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</si>
  <si>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</si>
  <si>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</si>
  <si>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</si>
  <si>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</si>
  <si>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</si>
  <si>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</si>
  <si>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</si>
  <si>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</si>
  <si>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</si>
  <si>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</t>
  </si>
  <si>
    <t>2016</t>
  </si>
  <si>
    <t>2017</t>
  </si>
  <si>
    <t>2018</t>
  </si>
  <si>
    <t>2019</t>
  </si>
  <si>
    <t>Outstandings</t>
  </si>
  <si>
    <t>Average Balances</t>
  </si>
  <si>
    <t>Originations</t>
  </si>
  <si>
    <t xml:space="preserve">Originations </t>
  </si>
  <si>
    <t>Gross Loss Dollars</t>
  </si>
  <si>
    <t>Recovery Dollars</t>
  </si>
  <si>
    <t xml:space="preserve">Gross Loss Rate </t>
  </si>
  <si>
    <t>Inv Adj</t>
  </si>
  <si>
    <t>Net Loss Dollars</t>
  </si>
  <si>
    <t>Net Loss Rate</t>
  </si>
  <si>
    <t>2016 Total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</si>
  <si>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</si>
  <si>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</si>
  <si>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</si>
  <si>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</si>
  <si>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</si>
  <si>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</si>
  <si>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</si>
  <si>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</si>
  <si>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</si>
  <si>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</si>
  <si>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</si>
  <si>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</si>
  <si>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 Total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</si>
  <si>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</si>
  <si>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</si>
  <si>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</si>
  <si>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</si>
  <si>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</si>
  <si>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</si>
  <si>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</si>
  <si>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</si>
  <si>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</si>
  <si>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</si>
  <si>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</si>
  <si>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</si>
  <si>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 Total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</si>
  <si>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</si>
  <si>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</si>
  <si>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</si>
  <si>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</si>
  <si>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</si>
  <si>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</si>
  <si>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</si>
  <si>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</si>
  <si>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</si>
  <si>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</si>
  <si>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</si>
  <si>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</si>
  <si>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 Total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</si>
  <si>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</si>
  <si>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</si>
  <si>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</si>
  <si>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</si>
  <si>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</si>
  <si>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</si>
  <si>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</si>
  <si>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</si>
  <si>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</si>
  <si>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</si>
  <si>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</si>
  <si>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</si>
  <si>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NCO</t>
  </si>
  <si>
    <t>SC RISK APPETITE METRICS</t>
  </si>
  <si>
    <t>Line</t>
  </si>
  <si>
    <t>SCF3LLC 1.75 (SAN)</t>
  </si>
  <si>
    <t>Prime</t>
  </si>
  <si>
    <t>Non-Prime</t>
  </si>
  <si>
    <t>Lease</t>
  </si>
  <si>
    <t>Consumer / Unsecured</t>
  </si>
  <si>
    <t>SCF5LLC 1.75 (SAN)</t>
  </si>
  <si>
    <t>SCFLLC3 0.5B (SAN)</t>
  </si>
  <si>
    <t>SCFLLC5 0.5B (SAN)</t>
  </si>
  <si>
    <t>Debt (SHUSA)</t>
  </si>
  <si>
    <t>SCAF2 (SHUSA)</t>
  </si>
  <si>
    <t>BlackRock Repo Facility</t>
  </si>
  <si>
    <t>HSBC Repo</t>
  </si>
  <si>
    <t>SCR3LLC (JPM)</t>
  </si>
  <si>
    <t>Core Non-Prime</t>
  </si>
  <si>
    <t>SCR4LLC (CS)</t>
  </si>
  <si>
    <t>SCR7LLC (Citi)</t>
  </si>
  <si>
    <t>SCR9LLC (DB)</t>
  </si>
  <si>
    <t>SCR10LLC (Syn)</t>
  </si>
  <si>
    <t>SCR11 (WF)</t>
  </si>
  <si>
    <t>SCR12 (RBC)</t>
  </si>
  <si>
    <t>CCMARF 1</t>
  </si>
  <si>
    <t>CCMARF 2</t>
  </si>
  <si>
    <t>PRIVATE LEASE REVOLVER (CITI)</t>
  </si>
  <si>
    <t>Unsecured Corporate Debt (SC)</t>
  </si>
  <si>
    <t>SCAF3 (Credigy)</t>
  </si>
  <si>
    <t xml:space="preserve"> </t>
  </si>
  <si>
    <t>SCCF1 (Citi)</t>
  </si>
  <si>
    <t>SCCF2 (CS)</t>
  </si>
  <si>
    <t>SCCF3 (Citi)</t>
  </si>
  <si>
    <t>SIAF (Barclays)</t>
  </si>
  <si>
    <t>Residual Facility - BAML</t>
  </si>
  <si>
    <t>New Initiatives Facility (SRAF1)</t>
  </si>
  <si>
    <t>New Initiatives Facility (Lease - Citi)</t>
  </si>
  <si>
    <t>Franklin Acquisition Funding LLC</t>
  </si>
  <si>
    <t>TRS (UBS)</t>
  </si>
  <si>
    <t>SCAF1 (MS)</t>
  </si>
  <si>
    <t>Total Capacity</t>
  </si>
  <si>
    <t>P19 does not include a forecast of 61+ DPD balances</t>
  </si>
  <si>
    <t>Not Available</t>
  </si>
  <si>
    <t xml:space="preserve">P19 forecast does not include net credit losses for the serviced-for-others portfolio. </t>
  </si>
  <si>
    <t>This metric is not forecasted in the P19.  P19 assumes that there will be no product offering or mix that could affect consumer compliance.</t>
  </si>
  <si>
    <t>Operational risk events are not forecasted in the P19.</t>
  </si>
  <si>
    <t>This metric is not forecasted in the P19.</t>
  </si>
  <si>
    <t>This metric is produced by CCAR, therefore is not included in P19.</t>
  </si>
  <si>
    <t>Stressed CCAR Metrics (Annual)</t>
  </si>
  <si>
    <t>Numerator</t>
  </si>
  <si>
    <t>External Warehouse Capacity</t>
  </si>
  <si>
    <t>BSNY Lines</t>
  </si>
  <si>
    <t>SHUSA Backup</t>
  </si>
  <si>
    <t>ACL</t>
  </si>
  <si>
    <t>BSNY</t>
  </si>
  <si>
    <t>TP</t>
  </si>
  <si>
    <t>SC</t>
  </si>
  <si>
    <t>P19 forecast remains within Risk Appetite limits.</t>
  </si>
  <si>
    <t>Qualitative Statement from FP&amp;A</t>
  </si>
  <si>
    <t>Q2FY16</t>
  </si>
  <si>
    <t>Q3FY16</t>
  </si>
  <si>
    <t>Q4FY16</t>
  </si>
  <si>
    <t>Q1FY17</t>
  </si>
  <si>
    <t>Q2FY17</t>
  </si>
  <si>
    <t>Q3FY17</t>
  </si>
  <si>
    <t>Q4FY17</t>
  </si>
  <si>
    <t>Q1FY18</t>
  </si>
  <si>
    <t>Q2FY18</t>
  </si>
  <si>
    <t>Q3FY18</t>
  </si>
  <si>
    <t>Q4FY18</t>
  </si>
  <si>
    <t>Q1FY19</t>
  </si>
  <si>
    <t>Q2FY19</t>
  </si>
  <si>
    <t>Q3FY19</t>
  </si>
  <si>
    <t>Q4FY19</t>
  </si>
  <si>
    <t>SC Subprime Assets</t>
  </si>
  <si>
    <t>SHUSA Total Credit Exposure</t>
  </si>
  <si>
    <t>SC Suprime Assets as a % of Total SHUSA Credit Exposure</t>
  </si>
  <si>
    <t>Chrysler Prime</t>
  </si>
  <si>
    <t>Chrysler Non-Prime</t>
  </si>
  <si>
    <t>Chrysler (Prime and Non)</t>
  </si>
  <si>
    <t>Prime Lease</t>
  </si>
  <si>
    <t>Unsecured</t>
  </si>
  <si>
    <t>Less: Subvention/Discounts/Participation</t>
  </si>
  <si>
    <t>Less: Flow Agreement Commitments( BANA/RBS/US BANK)</t>
  </si>
  <si>
    <t>Less: Paydowns</t>
  </si>
  <si>
    <t>Sales BANA</t>
  </si>
  <si>
    <t>Sales RBS</t>
  </si>
  <si>
    <t>Sales Lease</t>
  </si>
  <si>
    <t>Sales Other</t>
  </si>
  <si>
    <t>Sales Unsecured</t>
  </si>
  <si>
    <t>CCART</t>
  </si>
  <si>
    <t>Managed Assets</t>
  </si>
  <si>
    <t>Profit Before Tax</t>
  </si>
  <si>
    <t>Profit After Tax</t>
  </si>
  <si>
    <t>Tax Payment %</t>
  </si>
  <si>
    <t>Tax Payment</t>
  </si>
  <si>
    <t>Dividend %</t>
  </si>
  <si>
    <t>Dividend Payment</t>
  </si>
  <si>
    <t>Prior Qtr GAAP Net Income</t>
  </si>
  <si>
    <t>Prior Qtr GAAP PBT</t>
  </si>
  <si>
    <t>Debt Needed</t>
  </si>
  <si>
    <t>Less: Net Interest Income</t>
  </si>
  <si>
    <t xml:space="preserve">Plus: Operating Expenses </t>
  </si>
  <si>
    <t>Less: Servicing/fees/commissions</t>
  </si>
  <si>
    <t>Plus: Income Tax</t>
  </si>
  <si>
    <t>Contractual Sales amount</t>
  </si>
  <si>
    <t>Yes*</t>
  </si>
  <si>
    <t>Monthly Net Funding Needs</t>
  </si>
  <si>
    <t>Less: Adjusted Paydowns</t>
  </si>
  <si>
    <t>Total Available Committed Funding</t>
  </si>
  <si>
    <t>Denominator</t>
  </si>
  <si>
    <t>Sum of Debt Balance</t>
  </si>
  <si>
    <t>Column Labels</t>
  </si>
  <si>
    <t>Row Labels</t>
  </si>
  <si>
    <t>Grand Total</t>
  </si>
  <si>
    <t>3RD PARTY WHSE</t>
  </si>
  <si>
    <t>Values</t>
  </si>
  <si>
    <t>I/G capacity available from BSNY (ex Standby)</t>
  </si>
  <si>
    <t>Balance of Unsecured Bonds</t>
  </si>
  <si>
    <t>*Subprime Assets as % of SHUSA Credit Exposure is only forecasted on an annual basis.  Please see "Annual Testing" for results</t>
  </si>
  <si>
    <t>NII is not explicitly calculated as part of the P-19.  The derivative portfolio is projected to be flat (amortization/maturities backfilled with new derivative execution).  This implicitly assumes a relatively flat MVE/NII projection. (Commentary provided by SC Market Risk group)</t>
  </si>
  <si>
    <t>MVE is not explicitly calculated as part of the P-19.  The derivative portfolio is projected to be flat (amortization/maturities backfilled with new derivative execution).  This implicitly assumes a relatively flat MVE/NII projection. (Commentary provided by SC Market Risk group)</t>
  </si>
  <si>
    <t>Metric forecast crosses amber limit in 2018.  Metric is forecasted to remain in trigger status for 2018 and 2019.  This is driven by a forecasted increase in SC subprime asset balances as well a forecasted decrease in SHUSA Total Credit Exposure.</t>
  </si>
  <si>
    <t>ACL*</t>
  </si>
  <si>
    <t>*</t>
  </si>
  <si>
    <t>Avg Projected Monthly Net Funding Needs</t>
  </si>
  <si>
    <t>This calculation includes Lease LOI with US Bank</t>
  </si>
  <si>
    <t>This metric is produced by a model other than FP&amp;A's forecasting model, therefore the metric was not forecasted in the P-19.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</si>
</sst>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,,_);_(* \(#,##0,,\);_(* &quot;-&quot;??_);_(@_)"/>
    <numFmt numFmtId="166" formatCode="0.0%"/>
    <numFmt numFmtId="167" formatCode="[$-409]mmm\-yy;@"/>
    <numFmt numFmtId="168" formatCode="m/d/yy;@"/>
    <numFmt numFmtId="169" formatCode="_(* #,##0,_);_(* \(#,##0,\);_(* &quot;-&quot;??_);_(@_)"/>
    <numFmt numFmtId="170" formatCode="#,###,;\(#,###,\)"/>
    <numFmt numFmtId="171" formatCode="_(* #,##0.00,,_);_(* \(#,##0.00,,\);_(* &quot;-&quot;??_);_(@_)"/>
    <numFmt numFmtId="172" formatCode="&quot;$&quot;#,##0,,"/>
    <numFmt numFmtId="173" formatCode="&quot;$&quot;#0.0,,,"/>
    <numFmt numFmtId="174" formatCode="_(* #,##0.0000,,_);_(* \(#,##0.0000,,\);_(* &quot;-&quot;??_);_(@_)"/>
    <numFmt numFmtId="175" formatCode="_(* #,##0.0,,_);_(* \(#,##0.0,,\);_(* &quot;-&quot;??_);_(@_)"/>
    <numFmt numFmtId="176" formatCode="_(* #,##0.000,,_);_(* \(#,##0.000,,\);_(* &quot;-&quot;??_);_(@_)"/>
    <numFmt numFmtId="177" formatCode="_(* #,##0.000000,,_);_(* \(#,##0.000000,,\);_(* &quot;-&quot;??_);_(@_)"/>
    <numFmt numFmtId="178" formatCode="_(* #,##0.00000000000,,_);_(* \(#,##0.00000000000,,\);_(* &quot;-&quot;??_);_(@_)"/>
    <numFmt numFmtId="179" formatCode="_(* #,##0.00000,,_);_(* \(#,##0.00000,,\);_(* &quot;-&quot;??_);_(@_)"/>
    <numFmt numFmtId="180" formatCode="&quot;$&quot;#,##0.##,,,"/>
    <numFmt numFmtId="181" formatCode="#,##0,,"/>
    <numFmt numFmtId="182" formatCode="&quot;$&quot;#,##0"/>
    <numFmt numFmtId="183" formatCode="_([$€]* #,##0.00_);_([$€]* \(#,##0.00\);_([$€]* &quot;-&quot;??_);_(@_)"/>
    <numFmt numFmtId="184" formatCode="yyyy\-mm"/>
    <numFmt numFmtId="185" formatCode="_(&quot;$&quot;* #,##0_);_(&quot;$&quot;* \(#,##0\);_(&quot;$&quot;* &quot;-&quot;??_);_(@_)"/>
    <numFmt numFmtId="186" formatCode="0.0"/>
    <numFmt numFmtId="187" formatCode="_(* #,##0.0_);_(* \(#,##0.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595959"/>
      <name val="Tahoma"/>
      <family val="2"/>
    </font>
    <font>
      <sz val="10"/>
      <color rgb="FF262626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262626"/>
      <name val="Tahoma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Tahoma"/>
      <family val="2"/>
    </font>
    <font>
      <b/>
      <sz val="8"/>
      <name val="Tahoma"/>
      <family val="2"/>
    </font>
    <font>
      <sz val="16"/>
      <name val="Tahoma"/>
      <family val="2"/>
    </font>
    <font>
      <sz val="10"/>
      <color theme="1"/>
      <name val="Tahoma"/>
      <family val="2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</font>
    <font>
      <sz val="10"/>
      <color rgb="FF1A41B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i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/>
    <xf numFmtId="43" fontId="13" fillId="0" borderId="0" applyFon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  <xf numFmtId="43" fontId="13" fillId="0" borderId="0" applyFont="0" applyFill="0" applyBorder="0" applyAlignment="0" applyProtection="0"/>
    <xf numFmtId="183" fontId="13" fillId="0" borderId="0"/>
    <xf numFmtId="0" fontId="36" fillId="0" borderId="0"/>
    <xf numFmtId="43" fontId="23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445">
    <xf numFmtId="0" fontId="0" fillId="0" borderId="0" xfId="0"/>
    <xf numFmtId="0" fontId="3" fillId="2" borderId="0" xfId="0" quotePrefix="1" applyFont="1" applyFill="1" applyBorder="1" applyAlignment="1" applyProtection="1"/>
    <xf numFmtId="0" fontId="4" fillId="2" borderId="0" xfId="0" quotePrefix="1" applyFont="1" applyFill="1" applyBorder="1" applyAlignment="1" applyProtection="1"/>
    <xf numFmtId="164" fontId="0" fillId="2" borderId="0" xfId="1" applyNumberFormat="1" applyFont="1" applyFill="1" applyBorder="1"/>
    <xf numFmtId="0" fontId="0" fillId="0" borderId="0" xfId="0" applyFill="1" applyBorder="1"/>
    <xf numFmtId="0" fontId="0" fillId="2" borderId="0" xfId="0" applyFill="1" applyBorder="1"/>
    <xf numFmtId="164" fontId="0" fillId="2" borderId="0" xfId="1" quotePrefix="1" applyNumberFormat="1" applyFont="1" applyFill="1" applyBorder="1"/>
    <xf numFmtId="164" fontId="4" fillId="2" borderId="0" xfId="1" quotePrefix="1" applyNumberFormat="1" applyFont="1" applyFill="1" applyBorder="1" applyAlignment="1" applyProtection="1">
      <alignment horizontal="righ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/>
    <xf numFmtId="0" fontId="0" fillId="2" borderId="0" xfId="0" applyFill="1" applyBorder="1" applyAlignment="1">
      <alignment horizontal="left" indent="4"/>
    </xf>
    <xf numFmtId="165" fontId="4" fillId="2" borderId="0" xfId="1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2"/>
    </xf>
    <xf numFmtId="165" fontId="10" fillId="2" borderId="1" xfId="1" quotePrefix="1" applyNumberFormat="1" applyFont="1" applyFill="1" applyBorder="1" applyAlignment="1" applyProtection="1">
      <alignment horizontal="right"/>
    </xf>
    <xf numFmtId="0" fontId="9" fillId="0" borderId="0" xfId="0" applyFont="1" applyFill="1" applyBorder="1"/>
    <xf numFmtId="165" fontId="10" fillId="2" borderId="0" xfId="1" applyNumberFormat="1" applyFont="1" applyFill="1" applyBorder="1" applyAlignment="1" applyProtection="1"/>
    <xf numFmtId="0" fontId="9" fillId="2" borderId="0" xfId="0" applyFont="1" applyFill="1" applyBorder="1"/>
    <xf numFmtId="0" fontId="0" fillId="2" borderId="0" xfId="0" applyFill="1" applyBorder="1" applyAlignment="1">
      <alignment horizontal="left" indent="6"/>
    </xf>
    <xf numFmtId="0" fontId="9" fillId="2" borderId="0" xfId="0" applyFont="1" applyFill="1" applyBorder="1" applyAlignment="1">
      <alignment horizontal="left" indent="4"/>
    </xf>
    <xf numFmtId="165" fontId="9" fillId="2" borderId="1" xfId="1" applyNumberFormat="1" applyFont="1" applyFill="1" applyBorder="1"/>
    <xf numFmtId="165" fontId="9" fillId="2" borderId="2" xfId="1" applyNumberFormat="1" applyFont="1" applyFill="1" applyBorder="1"/>
    <xf numFmtId="44" fontId="9" fillId="2" borderId="0" xfId="2" applyFont="1" applyFill="1" applyBorder="1"/>
    <xf numFmtId="44" fontId="9" fillId="0" borderId="0" xfId="2" applyFont="1" applyFill="1" applyBorder="1"/>
    <xf numFmtId="166" fontId="0" fillId="2" borderId="0" xfId="3" applyNumberFormat="1" applyFont="1" applyFill="1" applyBorder="1"/>
    <xf numFmtId="166" fontId="2" fillId="2" borderId="0" xfId="3" applyNumberFormat="1" applyFont="1" applyFill="1" applyBorder="1"/>
    <xf numFmtId="166" fontId="0" fillId="0" borderId="0" xfId="3" applyNumberFormat="1" applyFont="1" applyFill="1" applyBorder="1"/>
    <xf numFmtId="0" fontId="0" fillId="2" borderId="0" xfId="0" applyFill="1" applyBorder="1" applyAlignment="1">
      <alignment horizontal="left" indent="2"/>
    </xf>
    <xf numFmtId="165" fontId="9" fillId="2" borderId="3" xfId="1" applyNumberFormat="1" applyFont="1" applyFill="1" applyBorder="1"/>
    <xf numFmtId="0" fontId="0" fillId="0" borderId="0" xfId="0" applyFill="1" applyBorder="1" applyAlignment="1"/>
    <xf numFmtId="0" fontId="9" fillId="2" borderId="0" xfId="0" applyFont="1" applyFill="1" applyBorder="1" applyAlignment="1"/>
    <xf numFmtId="43" fontId="4" fillId="2" borderId="0" xfId="1" applyFont="1" applyFill="1" applyBorder="1" applyAlignment="1" applyProtection="1"/>
    <xf numFmtId="166" fontId="9" fillId="2" borderId="0" xfId="3" applyNumberFormat="1" applyFont="1" applyFill="1" applyBorder="1" applyAlignment="1"/>
    <xf numFmtId="166" fontId="4" fillId="2" borderId="0" xfId="3" applyNumberFormat="1" applyFont="1" applyFill="1" applyBorder="1" applyAlignment="1" applyProtection="1"/>
    <xf numFmtId="166" fontId="0" fillId="0" borderId="0" xfId="3" applyNumberFormat="1" applyFont="1" applyFill="1" applyBorder="1" applyAlignment="1"/>
    <xf numFmtId="166" fontId="4" fillId="0" borderId="0" xfId="3" applyNumberFormat="1" applyFont="1" applyFill="1" applyBorder="1" applyAlignment="1" applyProtection="1"/>
    <xf numFmtId="164" fontId="0" fillId="4" borderId="0" xfId="1" applyNumberFormat="1" applyFont="1" applyFill="1" applyBorder="1" applyAlignment="1"/>
    <xf numFmtId="0" fontId="0" fillId="5" borderId="0" xfId="0" applyFill="1" applyBorder="1"/>
    <xf numFmtId="165" fontId="4" fillId="5" borderId="0" xfId="1" applyNumberFormat="1" applyFont="1" applyFill="1" applyBorder="1" applyAlignment="1" applyProtection="1"/>
    <xf numFmtId="0" fontId="0" fillId="5" borderId="0" xfId="0" applyFont="1" applyFill="1" applyBorder="1"/>
    <xf numFmtId="0" fontId="0" fillId="0" borderId="0" xfId="0" applyFont="1" applyFill="1" applyBorder="1"/>
    <xf numFmtId="164" fontId="0" fillId="5" borderId="0" xfId="1" applyNumberFormat="1" applyFont="1" applyFill="1" applyBorder="1"/>
    <xf numFmtId="0" fontId="0" fillId="5" borderId="0" xfId="0" applyFill="1" applyBorder="1" applyAlignment="1">
      <alignment horizontal="left" indent="2"/>
    </xf>
    <xf numFmtId="0" fontId="9" fillId="5" borderId="0" xfId="0" applyFont="1" applyFill="1" applyBorder="1"/>
    <xf numFmtId="165" fontId="9" fillId="5" borderId="1" xfId="1" applyNumberFormat="1" applyFont="1" applyFill="1" applyBorder="1"/>
    <xf numFmtId="167" fontId="8" fillId="3" borderId="0" xfId="1" quotePrefix="1" applyNumberFormat="1" applyFont="1" applyFill="1" applyBorder="1" applyAlignment="1" applyProtection="1">
      <alignment horizontal="right" vertical="center"/>
    </xf>
    <xf numFmtId="164" fontId="6" fillId="3" borderId="0" xfId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centerContinuous"/>
    </xf>
    <xf numFmtId="164" fontId="4" fillId="0" borderId="0" xfId="1" quotePrefix="1" applyNumberFormat="1" applyFont="1" applyFill="1" applyBorder="1" applyAlignment="1" applyProtection="1">
      <alignment horizontal="right"/>
    </xf>
    <xf numFmtId="0" fontId="0" fillId="0" borderId="0" xfId="0" applyFill="1" applyBorder="1" applyAlignment="1">
      <alignment horizontal="center"/>
    </xf>
    <xf numFmtId="0" fontId="4" fillId="2" borderId="0" xfId="1" quotePrefix="1" applyNumberFormat="1" applyFont="1" applyFill="1" applyBorder="1" applyAlignment="1" applyProtection="1">
      <alignment horizontal="right"/>
    </xf>
    <xf numFmtId="0" fontId="8" fillId="3" borderId="0" xfId="1" quotePrefix="1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Border="1"/>
    <xf numFmtId="168" fontId="4" fillId="2" borderId="0" xfId="1" quotePrefix="1" applyNumberFormat="1" applyFont="1" applyFill="1" applyBorder="1" applyAlignment="1" applyProtection="1">
      <alignment horizontal="right"/>
    </xf>
    <xf numFmtId="0" fontId="11" fillId="4" borderId="0" xfId="0" applyFont="1" applyFill="1" applyBorder="1" applyAlignment="1">
      <alignment horizontal="left"/>
    </xf>
    <xf numFmtId="0" fontId="13" fillId="0" borderId="0" xfId="0" applyFont="1" applyFill="1" applyBorder="1"/>
    <xf numFmtId="10" fontId="4" fillId="2" borderId="0" xfId="3" applyNumberFormat="1" applyFont="1" applyFill="1" applyBorder="1" applyAlignment="1" applyProtection="1"/>
    <xf numFmtId="10" fontId="10" fillId="2" borderId="1" xfId="3" quotePrefix="1" applyNumberFormat="1" applyFont="1" applyFill="1" applyBorder="1" applyAlignment="1" applyProtection="1">
      <alignment horizontal="right"/>
    </xf>
    <xf numFmtId="10" fontId="10" fillId="2" borderId="0" xfId="3" applyNumberFormat="1" applyFont="1" applyFill="1" applyBorder="1" applyAlignment="1" applyProtection="1"/>
    <xf numFmtId="10" fontId="9" fillId="2" borderId="1" xfId="3" applyNumberFormat="1" applyFont="1" applyFill="1" applyBorder="1"/>
    <xf numFmtId="10" fontId="9" fillId="2" borderId="2" xfId="3" applyNumberFormat="1" applyFont="1" applyFill="1" applyBorder="1"/>
    <xf numFmtId="0" fontId="4" fillId="2" borderId="0" xfId="0" quotePrefix="1" applyFont="1" applyFill="1" applyBorder="1" applyAlignment="1" applyProtection="1">
      <alignment horizontal="right"/>
    </xf>
    <xf numFmtId="0" fontId="6" fillId="3" borderId="0" xfId="0" applyFont="1" applyFill="1" applyBorder="1" applyAlignment="1">
      <alignment horizontal="center"/>
    </xf>
    <xf numFmtId="14" fontId="8" fillId="3" borderId="0" xfId="0" quotePrefix="1" applyNumberFormat="1" applyFont="1" applyFill="1" applyBorder="1" applyAlignment="1" applyProtection="1">
      <alignment horizontal="right"/>
    </xf>
    <xf numFmtId="165" fontId="8" fillId="3" borderId="3" xfId="1" applyNumberFormat="1" applyFont="1" applyFill="1" applyBorder="1" applyAlignment="1" applyProtection="1"/>
    <xf numFmtId="0" fontId="6" fillId="3" borderId="0" xfId="0" applyFont="1" applyFill="1" applyBorder="1" applyAlignment="1">
      <alignment horizontal="left" indent="2"/>
    </xf>
    <xf numFmtId="165" fontId="8" fillId="3" borderId="1" xfId="1" applyNumberFormat="1" applyFont="1" applyFill="1" applyBorder="1" applyAlignment="1" applyProtection="1"/>
    <xf numFmtId="165" fontId="4" fillId="2" borderId="1" xfId="1" applyNumberFormat="1" applyFont="1" applyFill="1" applyBorder="1" applyAlignment="1" applyProtection="1"/>
    <xf numFmtId="165" fontId="0" fillId="2" borderId="0" xfId="0" applyNumberFormat="1" applyFill="1" applyBorder="1"/>
    <xf numFmtId="0" fontId="7" fillId="3" borderId="0" xfId="4" applyFont="1" applyFill="1" applyBorder="1"/>
    <xf numFmtId="164" fontId="4" fillId="2" borderId="0" xfId="1" applyNumberFormat="1" applyFont="1" applyFill="1" applyBorder="1" applyAlignment="1" applyProtection="1"/>
    <xf numFmtId="0" fontId="13" fillId="0" borderId="0" xfId="0" applyFont="1" applyFill="1"/>
    <xf numFmtId="167" fontId="16" fillId="0" borderId="4" xfId="0" applyNumberFormat="1" applyFont="1" applyFill="1" applyBorder="1" applyAlignment="1">
      <alignment horizontal="right"/>
    </xf>
    <xf numFmtId="169" fontId="13" fillId="0" borderId="0" xfId="1" applyNumberFormat="1" applyFont="1" applyFill="1" applyBorder="1" applyAlignment="1" applyProtection="1">
      <alignment horizontal="right"/>
    </xf>
    <xf numFmtId="169" fontId="12" fillId="0" borderId="0" xfId="0" applyNumberFormat="1" applyFont="1"/>
    <xf numFmtId="0" fontId="16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0" fillId="4" borderId="7" xfId="0" applyFill="1" applyBorder="1"/>
    <xf numFmtId="165" fontId="0" fillId="4" borderId="8" xfId="0" applyNumberFormat="1" applyFill="1" applyBorder="1"/>
    <xf numFmtId="0" fontId="0" fillId="4" borderId="9" xfId="0" applyFill="1" applyBorder="1"/>
    <xf numFmtId="165" fontId="0" fillId="4" borderId="10" xfId="0" applyNumberFormat="1" applyFill="1" applyBorder="1"/>
    <xf numFmtId="10" fontId="0" fillId="2" borderId="0" xfId="3" applyNumberFormat="1" applyFont="1" applyFill="1" applyBorder="1"/>
    <xf numFmtId="0" fontId="16" fillId="0" borderId="0" xfId="0" applyFont="1" applyFill="1" applyAlignment="1">
      <alignment horizontal="center"/>
    </xf>
    <xf numFmtId="0" fontId="13" fillId="0" borderId="11" xfId="0" applyFont="1" applyFill="1" applyBorder="1"/>
    <xf numFmtId="0" fontId="13" fillId="0" borderId="6" xfId="0" applyFont="1" applyFill="1" applyBorder="1"/>
    <xf numFmtId="0" fontId="16" fillId="0" borderId="6" xfId="0" applyFont="1" applyFill="1" applyBorder="1"/>
    <xf numFmtId="0" fontId="16" fillId="0" borderId="12" xfId="0" applyFont="1" applyFill="1" applyBorder="1"/>
    <xf numFmtId="0" fontId="21" fillId="0" borderId="0" xfId="0" applyFont="1" applyFill="1" applyAlignment="1">
      <alignment horizontal="right"/>
    </xf>
    <xf numFmtId="169" fontId="21" fillId="0" borderId="0" xfId="1" applyNumberFormat="1" applyFont="1" applyFill="1" applyBorder="1" applyAlignment="1" applyProtection="1">
      <alignment horizontal="right"/>
    </xf>
    <xf numFmtId="169" fontId="13" fillId="0" borderId="0" xfId="0" applyNumberFormat="1" applyFont="1" applyFill="1" applyAlignment="1"/>
    <xf numFmtId="169" fontId="0" fillId="2" borderId="0" xfId="0" applyNumberFormat="1" applyFill="1" applyBorder="1"/>
    <xf numFmtId="9" fontId="13" fillId="6" borderId="0" xfId="0" applyNumberFormat="1" applyFont="1" applyFill="1"/>
    <xf numFmtId="0" fontId="13" fillId="6" borderId="0" xfId="0" applyFont="1" applyFill="1"/>
    <xf numFmtId="169" fontId="9" fillId="2" borderId="3" xfId="0" applyNumberFormat="1" applyFont="1" applyFill="1" applyBorder="1"/>
    <xf numFmtId="169" fontId="16" fillId="0" borderId="3" xfId="0" applyNumberFormat="1" applyFont="1" applyFill="1" applyBorder="1" applyAlignment="1"/>
    <xf numFmtId="10" fontId="16" fillId="0" borderId="0" xfId="3" applyNumberFormat="1" applyFont="1" applyFill="1" applyAlignment="1"/>
    <xf numFmtId="169" fontId="16" fillId="0" borderId="0" xfId="0" applyNumberFormat="1" applyFont="1" applyFill="1" applyBorder="1" applyAlignment="1"/>
    <xf numFmtId="10" fontId="9" fillId="2" borderId="0" xfId="0" applyNumberFormat="1" applyFont="1" applyFill="1" applyBorder="1"/>
    <xf numFmtId="10" fontId="9" fillId="2" borderId="0" xfId="3" applyNumberFormat="1" applyFont="1" applyFill="1" applyBorder="1"/>
    <xf numFmtId="10" fontId="9" fillId="4" borderId="0" xfId="3" applyNumberFormat="1" applyFont="1" applyFill="1" applyBorder="1"/>
    <xf numFmtId="0" fontId="0" fillId="2" borderId="4" xfId="0" applyFill="1" applyBorder="1"/>
    <xf numFmtId="10" fontId="9" fillId="2" borderId="4" xfId="3" applyNumberFormat="1" applyFont="1" applyFill="1" applyBorder="1"/>
    <xf numFmtId="0" fontId="0" fillId="2" borderId="13" xfId="0" applyFill="1" applyBorder="1"/>
    <xf numFmtId="0" fontId="0" fillId="2" borderId="5" xfId="0" applyFill="1" applyBorder="1"/>
    <xf numFmtId="169" fontId="16" fillId="0" borderId="5" xfId="0" applyNumberFormat="1" applyFont="1" applyFill="1" applyBorder="1" applyAlignment="1"/>
    <xf numFmtId="10" fontId="9" fillId="2" borderId="5" xfId="0" applyNumberFormat="1" applyFont="1" applyFill="1" applyBorder="1"/>
    <xf numFmtId="0" fontId="9" fillId="2" borderId="5" xfId="0" applyFont="1" applyFill="1" applyBorder="1"/>
    <xf numFmtId="10" fontId="9" fillId="2" borderId="5" xfId="3" applyNumberFormat="1" applyFont="1" applyFill="1" applyBorder="1"/>
    <xf numFmtId="10" fontId="9" fillId="2" borderId="14" xfId="3" applyNumberFormat="1" applyFont="1" applyFill="1" applyBorder="1"/>
    <xf numFmtId="170" fontId="22" fillId="3" borderId="0" xfId="2" applyNumberFormat="1" applyFont="1" applyFill="1"/>
    <xf numFmtId="170" fontId="9" fillId="3" borderId="0" xfId="2" applyNumberFormat="1" applyFont="1" applyFill="1"/>
    <xf numFmtId="166" fontId="0" fillId="2" borderId="0" xfId="0" applyNumberFormat="1" applyFill="1" applyBorder="1"/>
    <xf numFmtId="165" fontId="23" fillId="0" borderId="1" xfId="1" applyNumberFormat="1" applyFont="1" applyFill="1" applyBorder="1" applyAlignment="1" applyProtection="1"/>
    <xf numFmtId="165" fontId="9" fillId="4" borderId="2" xfId="1" applyNumberFormat="1" applyFont="1" applyFill="1" applyBorder="1"/>
    <xf numFmtId="171" fontId="0" fillId="2" borderId="0" xfId="0" applyNumberFormat="1" applyFill="1" applyBorder="1"/>
    <xf numFmtId="169" fontId="13" fillId="4" borderId="0" xfId="0" applyNumberFormat="1" applyFont="1" applyFill="1" applyAlignment="1"/>
    <xf numFmtId="166" fontId="15" fillId="0" borderId="0" xfId="3" applyNumberFormat="1" applyFont="1" applyFill="1" applyBorder="1" applyAlignment="1">
      <alignment horizontal="right"/>
    </xf>
    <xf numFmtId="0" fontId="0" fillId="7" borderId="15" xfId="0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10" fontId="25" fillId="0" borderId="18" xfId="0" applyNumberFormat="1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10" fontId="25" fillId="0" borderId="20" xfId="0" applyNumberFormat="1" applyFont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10" fontId="25" fillId="2" borderId="20" xfId="0" applyNumberFormat="1" applyFont="1" applyFill="1" applyBorder="1" applyAlignment="1">
      <alignment horizontal="center" vertical="center" wrapText="1"/>
    </xf>
    <xf numFmtId="10" fontId="0" fillId="2" borderId="20" xfId="0" applyNumberFormat="1" applyFont="1" applyFill="1" applyBorder="1" applyAlignment="1">
      <alignment horizontal="center" vertical="center" wrapText="1"/>
    </xf>
    <xf numFmtId="173" fontId="25" fillId="2" borderId="20" xfId="0" applyNumberFormat="1" applyFont="1" applyFill="1" applyBorder="1" applyAlignment="1">
      <alignment horizontal="center" vertical="center" wrapText="1"/>
    </xf>
    <xf numFmtId="10" fontId="25" fillId="0" borderId="18" xfId="0" applyNumberFormat="1" applyFont="1" applyFill="1" applyBorder="1" applyAlignment="1">
      <alignment horizontal="center" vertical="center" wrapText="1"/>
    </xf>
    <xf numFmtId="10" fontId="25" fillId="0" borderId="20" xfId="0" applyNumberFormat="1" applyFont="1" applyFill="1" applyBorder="1" applyAlignment="1">
      <alignment horizontal="center" vertical="center" wrapText="1"/>
    </xf>
    <xf numFmtId="9" fontId="25" fillId="0" borderId="20" xfId="0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173" fontId="25" fillId="0" borderId="20" xfId="0" applyNumberFormat="1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/>
    </xf>
    <xf numFmtId="10" fontId="0" fillId="0" borderId="20" xfId="0" applyNumberFormat="1" applyFont="1" applyFill="1" applyBorder="1" applyAlignment="1">
      <alignment horizontal="center" vertical="center" wrapText="1"/>
    </xf>
    <xf numFmtId="9" fontId="0" fillId="2" borderId="0" xfId="3" applyFont="1" applyFill="1" applyBorder="1"/>
    <xf numFmtId="0" fontId="24" fillId="9" borderId="16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9" fontId="25" fillId="0" borderId="23" xfId="0" applyNumberFormat="1" applyFont="1" applyFill="1" applyBorder="1" applyAlignment="1">
      <alignment horizontal="center" vertical="center" wrapText="1"/>
    </xf>
    <xf numFmtId="172" fontId="25" fillId="0" borderId="20" xfId="1" applyNumberFormat="1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174" fontId="27" fillId="4" borderId="0" xfId="1" applyNumberFormat="1" applyFont="1" applyFill="1" applyBorder="1" applyAlignment="1" applyProtection="1"/>
    <xf numFmtId="175" fontId="4" fillId="0" borderId="0" xfId="1" applyNumberFormat="1" applyFont="1" applyFill="1" applyBorder="1" applyAlignment="1" applyProtection="1"/>
    <xf numFmtId="176" fontId="4" fillId="2" borderId="0" xfId="1" applyNumberFormat="1" applyFont="1" applyFill="1" applyBorder="1" applyAlignment="1" applyProtection="1"/>
    <xf numFmtId="177" fontId="4" fillId="2" borderId="0" xfId="1" applyNumberFormat="1" applyFont="1" applyFill="1" applyBorder="1" applyAlignment="1" applyProtection="1"/>
    <xf numFmtId="178" fontId="27" fillId="0" borderId="0" xfId="1" applyNumberFormat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165" fontId="10" fillId="0" borderId="0" xfId="1" quotePrefix="1" applyNumberFormat="1" applyFont="1" applyFill="1" applyBorder="1" applyAlignment="1" applyProtection="1">
      <alignment horizontal="right"/>
    </xf>
    <xf numFmtId="165" fontId="4" fillId="2" borderId="1" xfId="1" quotePrefix="1" applyNumberFormat="1" applyFont="1" applyFill="1" applyBorder="1" applyAlignment="1" applyProtection="1">
      <alignment horizontal="right"/>
    </xf>
    <xf numFmtId="165" fontId="9" fillId="0" borderId="0" xfId="1" applyNumberFormat="1" applyFont="1" applyFill="1" applyBorder="1"/>
    <xf numFmtId="165" fontId="10" fillId="0" borderId="0" xfId="1" applyNumberFormat="1" applyFont="1" applyFill="1" applyBorder="1" applyAlignment="1" applyProtection="1"/>
    <xf numFmtId="165" fontId="9" fillId="2" borderId="0" xfId="1" applyNumberFormat="1" applyFont="1" applyFill="1" applyBorder="1"/>
    <xf numFmtId="171" fontId="4" fillId="5" borderId="0" xfId="1" applyNumberFormat="1" applyFont="1" applyFill="1" applyBorder="1" applyAlignment="1" applyProtection="1"/>
    <xf numFmtId="14" fontId="8" fillId="0" borderId="0" xfId="0" quotePrefix="1" applyNumberFormat="1" applyFont="1" applyFill="1" applyBorder="1" applyAlignment="1" applyProtection="1">
      <alignment horizontal="right"/>
    </xf>
    <xf numFmtId="9" fontId="4" fillId="0" borderId="0" xfId="3" quotePrefix="1" applyFont="1" applyFill="1" applyBorder="1" applyAlignment="1" applyProtection="1">
      <alignment horizontal="right"/>
    </xf>
    <xf numFmtId="9" fontId="4" fillId="2" borderId="0" xfId="3" applyFont="1" applyFill="1" applyBorder="1" applyAlignment="1" applyProtection="1"/>
    <xf numFmtId="179" fontId="4" fillId="2" borderId="0" xfId="3" applyNumberFormat="1" applyFont="1" applyFill="1" applyBorder="1" applyAlignment="1" applyProtection="1"/>
    <xf numFmtId="9" fontId="0" fillId="2" borderId="0" xfId="3" applyNumberFormat="1" applyFont="1" applyFill="1" applyBorder="1"/>
    <xf numFmtId="176" fontId="0" fillId="2" borderId="0" xfId="0" applyNumberFormat="1" applyFill="1" applyBorder="1"/>
    <xf numFmtId="0" fontId="25" fillId="0" borderId="30" xfId="0" applyFont="1" applyBorder="1" applyAlignment="1">
      <alignment horizontal="center" vertical="center" wrapText="1"/>
    </xf>
    <xf numFmtId="9" fontId="25" fillId="0" borderId="30" xfId="0" applyNumberFormat="1" applyFont="1" applyFill="1" applyBorder="1" applyAlignment="1">
      <alignment horizontal="center" vertical="center" wrapText="1"/>
    </xf>
    <xf numFmtId="172" fontId="25" fillId="0" borderId="23" xfId="1" applyNumberFormat="1" applyFont="1" applyFill="1" applyBorder="1" applyAlignment="1">
      <alignment horizontal="center" vertical="center" wrapText="1"/>
    </xf>
    <xf numFmtId="9" fontId="25" fillId="0" borderId="18" xfId="0" applyNumberFormat="1" applyFont="1" applyFill="1" applyBorder="1" applyAlignment="1">
      <alignment horizontal="center" vertical="center" wrapText="1"/>
    </xf>
    <xf numFmtId="169" fontId="16" fillId="0" borderId="1" xfId="0" applyNumberFormat="1" applyFont="1" applyFill="1" applyBorder="1" applyAlignment="1"/>
    <xf numFmtId="169" fontId="16" fillId="0" borderId="4" xfId="0" applyNumberFormat="1" applyFont="1" applyFill="1" applyBorder="1" applyAlignment="1"/>
    <xf numFmtId="172" fontId="25" fillId="0" borderId="25" xfId="1" applyNumberFormat="1" applyFont="1" applyFill="1" applyBorder="1" applyAlignment="1">
      <alignment horizontal="left" vertical="top" wrapText="1"/>
    </xf>
    <xf numFmtId="10" fontId="25" fillId="0" borderId="24" xfId="0" applyNumberFormat="1" applyFont="1" applyBorder="1" applyAlignment="1">
      <alignment horizontal="left" vertical="top" wrapText="1"/>
    </xf>
    <xf numFmtId="10" fontId="25" fillId="0" borderId="25" xfId="0" applyNumberFormat="1" applyFont="1" applyBorder="1" applyAlignment="1">
      <alignment horizontal="left" vertical="top" wrapText="1"/>
    </xf>
    <xf numFmtId="173" fontId="25" fillId="2" borderId="25" xfId="0" applyNumberFormat="1" applyFont="1" applyFill="1" applyBorder="1" applyAlignment="1">
      <alignment horizontal="left" vertical="top" wrapText="1"/>
    </xf>
    <xf numFmtId="10" fontId="25" fillId="2" borderId="25" xfId="0" applyNumberFormat="1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5" fillId="0" borderId="18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5" fillId="2" borderId="20" xfId="0" applyFont="1" applyFill="1" applyBorder="1" applyAlignment="1">
      <alignment horizontal="left" vertical="top" wrapText="1"/>
    </xf>
    <xf numFmtId="9" fontId="25" fillId="0" borderId="25" xfId="0" applyNumberFormat="1" applyFont="1" applyBorder="1" applyAlignment="1">
      <alignment horizontal="left" vertical="top" wrapText="1"/>
    </xf>
    <xf numFmtId="10" fontId="0" fillId="0" borderId="25" xfId="0" applyNumberFormat="1" applyFont="1" applyFill="1" applyBorder="1" applyAlignment="1">
      <alignment horizontal="left" vertical="top" wrapText="1"/>
    </xf>
    <xf numFmtId="0" fontId="25" fillId="0" borderId="30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72" fontId="25" fillId="0" borderId="27" xfId="1" applyNumberFormat="1" applyFont="1" applyFill="1" applyBorder="1" applyAlignment="1">
      <alignment horizontal="left" vertical="top" wrapText="1"/>
    </xf>
    <xf numFmtId="9" fontId="25" fillId="0" borderId="24" xfId="0" applyNumberFormat="1" applyFont="1" applyBorder="1" applyAlignment="1">
      <alignment horizontal="left" vertical="top" wrapText="1"/>
    </xf>
    <xf numFmtId="9" fontId="25" fillId="0" borderId="31" xfId="0" applyNumberFormat="1" applyFont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9" fontId="25" fillId="0" borderId="27" xfId="0" applyNumberFormat="1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10" fontId="25" fillId="0" borderId="27" xfId="0" applyNumberFormat="1" applyFont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7" fontId="9" fillId="0" borderId="0" xfId="0" applyNumberFormat="1" applyFont="1" applyAlignment="1">
      <alignment horizontal="center"/>
    </xf>
    <xf numFmtId="10" fontId="0" fillId="0" borderId="20" xfId="0" applyNumberFormat="1" applyBorder="1" applyAlignment="1">
      <alignment horizontal="center" vertical="center"/>
    </xf>
    <xf numFmtId="10" fontId="0" fillId="0" borderId="20" xfId="3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0" fontId="0" fillId="0" borderId="1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0" fontId="0" fillId="0" borderId="0" xfId="0" applyBorder="1"/>
    <xf numFmtId="10" fontId="25" fillId="0" borderId="17" xfId="3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0" fontId="25" fillId="0" borderId="20" xfId="3" applyNumberFormat="1" applyFont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 wrapText="1"/>
    </xf>
    <xf numFmtId="0" fontId="24" fillId="3" borderId="36" xfId="0" applyFont="1" applyFill="1" applyBorder="1" applyAlignment="1">
      <alignment horizontal="center" vertical="center" wrapText="1"/>
    </xf>
    <xf numFmtId="0" fontId="24" fillId="9" borderId="36" xfId="0" applyFont="1" applyFill="1" applyBorder="1" applyAlignment="1">
      <alignment horizontal="center" vertical="center" wrapText="1"/>
    </xf>
    <xf numFmtId="0" fontId="24" fillId="9" borderId="37" xfId="0" applyFont="1" applyFill="1" applyBorder="1" applyAlignment="1">
      <alignment horizontal="center" vertical="center" wrapText="1"/>
    </xf>
    <xf numFmtId="180" fontId="28" fillId="0" borderId="19" xfId="1" applyNumberFormat="1" applyFont="1" applyBorder="1" applyAlignment="1">
      <alignment horizontal="center" vertical="center"/>
    </xf>
    <xf numFmtId="180" fontId="29" fillId="0" borderId="19" xfId="1" applyNumberFormat="1" applyFont="1" applyBorder="1" applyAlignment="1">
      <alignment horizontal="center" vertical="center"/>
    </xf>
    <xf numFmtId="180" fontId="29" fillId="0" borderId="20" xfId="1" applyNumberFormat="1" applyFont="1" applyBorder="1" applyAlignment="1">
      <alignment horizontal="center" vertical="center"/>
    </xf>
    <xf numFmtId="180" fontId="28" fillId="0" borderId="20" xfId="1" applyNumberFormat="1" applyFont="1" applyBorder="1" applyAlignment="1">
      <alignment horizontal="center" vertical="center"/>
    </xf>
    <xf numFmtId="180" fontId="29" fillId="0" borderId="25" xfId="1" applyNumberFormat="1" applyFont="1" applyBorder="1" applyAlignment="1">
      <alignment horizontal="center" vertical="center"/>
    </xf>
    <xf numFmtId="180" fontId="28" fillId="0" borderId="25" xfId="1" applyNumberFormat="1" applyFont="1" applyBorder="1" applyAlignment="1">
      <alignment horizontal="center" vertical="center"/>
    </xf>
    <xf numFmtId="0" fontId="31" fillId="0" borderId="0" xfId="0" applyFont="1" applyBorder="1"/>
    <xf numFmtId="0" fontId="9" fillId="0" borderId="0" xfId="0" applyFont="1"/>
    <xf numFmtId="0" fontId="0" fillId="0" borderId="0" xfId="0" applyBorder="1" applyAlignment="1">
      <alignment horizontal="right"/>
    </xf>
    <xf numFmtId="0" fontId="9" fillId="0" borderId="4" xfId="0" quotePrefix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Border="1"/>
    <xf numFmtId="0" fontId="9" fillId="0" borderId="0" xfId="0" applyFont="1" applyAlignment="1">
      <alignment horizontal="right"/>
    </xf>
    <xf numFmtId="181" fontId="0" fillId="0" borderId="0" xfId="0" applyNumberFormat="1"/>
    <xf numFmtId="181" fontId="0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6" fontId="32" fillId="0" borderId="0" xfId="3" applyNumberFormat="1" applyFont="1" applyFill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6" fontId="32" fillId="0" borderId="0" xfId="3" applyNumberFormat="1" applyFont="1"/>
    <xf numFmtId="166" fontId="32" fillId="0" borderId="0" xfId="3" applyNumberFormat="1" applyFont="1" applyFill="1"/>
    <xf numFmtId="181" fontId="0" fillId="0" borderId="0" xfId="1" applyNumberFormat="1" applyFont="1" applyBorder="1" applyAlignment="1">
      <alignment horizontal="right"/>
    </xf>
    <xf numFmtId="166" fontId="0" fillId="0" borderId="0" xfId="0" applyNumberFormat="1"/>
    <xf numFmtId="166" fontId="0" fillId="0" borderId="0" xfId="3" applyNumberFormat="1" applyFont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0" fontId="0" fillId="0" borderId="42" xfId="0" applyBorder="1"/>
    <xf numFmtId="181" fontId="0" fillId="0" borderId="42" xfId="0" applyNumberFormat="1" applyBorder="1"/>
    <xf numFmtId="164" fontId="0" fillId="0" borderId="42" xfId="1" applyNumberFormat="1" applyFont="1" applyBorder="1"/>
    <xf numFmtId="166" fontId="0" fillId="0" borderId="42" xfId="0" applyNumberFormat="1" applyBorder="1"/>
    <xf numFmtId="164" fontId="0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1" applyNumberFormat="1" applyFont="1" applyFill="1" applyBorder="1" applyAlignment="1">
      <alignment horizontal="right"/>
    </xf>
    <xf numFmtId="0" fontId="0" fillId="0" borderId="19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82" fontId="0" fillId="0" borderId="0" xfId="0" applyNumberFormat="1"/>
    <xf numFmtId="182" fontId="0" fillId="0" borderId="0" xfId="0" applyNumberFormat="1" applyFont="1"/>
    <xf numFmtId="182" fontId="0" fillId="0" borderId="0" xfId="2" applyNumberFormat="1" applyFont="1"/>
    <xf numFmtId="182" fontId="0" fillId="0" borderId="0" xfId="2" applyNumberFormat="1" applyFont="1" applyAlignment="1">
      <alignment horizontal="right"/>
    </xf>
    <xf numFmtId="182" fontId="0" fillId="0" borderId="0" xfId="0" applyNumberFormat="1" applyFont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2" borderId="22" xfId="0" applyFont="1" applyFill="1" applyBorder="1" applyAlignment="1">
      <alignment horizontal="center" vertical="center"/>
    </xf>
    <xf numFmtId="167" fontId="0" fillId="0" borderId="0" xfId="0" applyNumberFormat="1"/>
    <xf numFmtId="0" fontId="33" fillId="0" borderId="0" xfId="26" applyFont="1"/>
    <xf numFmtId="183" fontId="35" fillId="12" borderId="0" xfId="26" applyNumberFormat="1" applyFont="1" applyFill="1" applyAlignment="1" applyProtection="1"/>
    <xf numFmtId="43" fontId="35" fillId="12" borderId="43" xfId="27" applyFont="1" applyFill="1" applyBorder="1" applyAlignment="1" applyProtection="1"/>
    <xf numFmtId="0" fontId="36" fillId="0" borderId="0" xfId="29"/>
    <xf numFmtId="183" fontId="34" fillId="0" borderId="0" xfId="26" applyNumberFormat="1" applyFont="1" applyFill="1" applyProtection="1"/>
    <xf numFmtId="164" fontId="34" fillId="0" borderId="43" xfId="27" applyNumberFormat="1" applyFont="1" applyFill="1" applyBorder="1" applyProtection="1"/>
    <xf numFmtId="6" fontId="37" fillId="0" borderId="0" xfId="26" applyNumberFormat="1" applyFont="1" applyFill="1" applyAlignment="1" applyProtection="1">
      <protection locked="0"/>
    </xf>
    <xf numFmtId="6" fontId="33" fillId="13" borderId="0" xfId="26" applyNumberFormat="1" applyFont="1" applyFill="1" applyAlignment="1" applyProtection="1"/>
    <xf numFmtId="6" fontId="33" fillId="14" borderId="0" xfId="26" applyNumberFormat="1" applyFont="1" applyFill="1" applyAlignment="1" applyProtection="1"/>
    <xf numFmtId="6" fontId="33" fillId="0" borderId="0" xfId="26" applyNumberFormat="1" applyFont="1" applyFill="1" applyAlignment="1" applyProtection="1"/>
    <xf numFmtId="183" fontId="34" fillId="0" borderId="0" xfId="26" applyNumberFormat="1" applyFont="1" applyFill="1" applyAlignment="1" applyProtection="1">
      <alignment horizontal="left"/>
    </xf>
    <xf numFmtId="164" fontId="34" fillId="0" borderId="43" xfId="27" quotePrefix="1" applyNumberFormat="1" applyFont="1" applyFill="1" applyBorder="1" applyAlignment="1" applyProtection="1">
      <alignment horizontal="left"/>
    </xf>
    <xf numFmtId="164" fontId="33" fillId="13" borderId="0" xfId="26" applyNumberFormat="1" applyFont="1" applyFill="1" applyAlignment="1" applyProtection="1"/>
    <xf numFmtId="183" fontId="34" fillId="0" borderId="0" xfId="26" quotePrefix="1" applyNumberFormat="1" applyFont="1" applyFill="1" applyAlignment="1" applyProtection="1">
      <alignment horizontal="left"/>
    </xf>
    <xf numFmtId="6" fontId="33" fillId="15" borderId="0" xfId="26" applyNumberFormat="1" applyFont="1" applyFill="1" applyAlignment="1" applyProtection="1"/>
    <xf numFmtId="6" fontId="33" fillId="16" borderId="0" xfId="26" applyNumberFormat="1" applyFont="1" applyFill="1" applyAlignment="1" applyProtection="1"/>
    <xf numFmtId="164" fontId="33" fillId="0" borderId="0" xfId="26" applyNumberFormat="1" applyFont="1" applyFill="1" applyAlignment="1" applyProtection="1"/>
    <xf numFmtId="43" fontId="34" fillId="0" borderId="43" xfId="27" quotePrefix="1" applyFont="1" applyFill="1" applyBorder="1" applyAlignment="1" applyProtection="1">
      <alignment horizontal="left"/>
    </xf>
    <xf numFmtId="6" fontId="33" fillId="13" borderId="0" xfId="26" applyNumberFormat="1" applyFont="1" applyFill="1" applyBorder="1" applyAlignment="1" applyProtection="1"/>
    <xf numFmtId="164" fontId="33" fillId="0" borderId="0" xfId="30" applyNumberFormat="1" applyFont="1" applyFill="1"/>
    <xf numFmtId="43" fontId="33" fillId="0" borderId="45" xfId="27" applyFont="1" applyFill="1" applyBorder="1"/>
    <xf numFmtId="164" fontId="33" fillId="13" borderId="0" xfId="30" applyNumberFormat="1" applyFont="1" applyFill="1" applyBorder="1"/>
    <xf numFmtId="164" fontId="33" fillId="0" borderId="0" xfId="30" applyNumberFormat="1" applyFont="1"/>
    <xf numFmtId="164" fontId="33" fillId="0" borderId="42" xfId="30" quotePrefix="1" applyNumberFormat="1" applyFont="1" applyFill="1" applyBorder="1" applyAlignment="1">
      <alignment horizontal="left"/>
    </xf>
    <xf numFmtId="43" fontId="33" fillId="0" borderId="42" xfId="27" quotePrefix="1" applyFont="1" applyFill="1" applyBorder="1" applyAlignment="1">
      <alignment horizontal="left"/>
    </xf>
    <xf numFmtId="164" fontId="33" fillId="13" borderId="42" xfId="30" applyNumberFormat="1" applyFont="1" applyFill="1" applyBorder="1"/>
    <xf numFmtId="164" fontId="33" fillId="14" borderId="42" xfId="30" applyNumberFormat="1" applyFont="1" applyFill="1" applyBorder="1"/>
    <xf numFmtId="164" fontId="33" fillId="0" borderId="42" xfId="30" applyNumberFormat="1" applyFont="1" applyFill="1" applyBorder="1"/>
    <xf numFmtId="164" fontId="33" fillId="0" borderId="42" xfId="30" applyNumberFormat="1" applyFont="1" applyBorder="1"/>
    <xf numFmtId="43" fontId="33" fillId="0" borderId="0" xfId="27" applyFont="1"/>
    <xf numFmtId="6" fontId="36" fillId="0" borderId="0" xfId="29" applyNumberFormat="1"/>
    <xf numFmtId="0" fontId="30" fillId="11" borderId="11" xfId="0" applyFont="1" applyFill="1" applyBorder="1" applyAlignment="1">
      <alignment vertical="center" wrapText="1"/>
    </xf>
    <xf numFmtId="0" fontId="30" fillId="11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6" fontId="25" fillId="0" borderId="20" xfId="3" applyNumberFormat="1" applyFont="1" applyBorder="1" applyAlignment="1">
      <alignment horizontal="center" vertical="center" wrapText="1"/>
    </xf>
    <xf numFmtId="9" fontId="25" fillId="0" borderId="20" xfId="0" applyNumberFormat="1" applyFont="1" applyBorder="1" applyAlignment="1">
      <alignment horizontal="center" vertical="center" wrapText="1"/>
    </xf>
    <xf numFmtId="172" fontId="25" fillId="0" borderId="30" xfId="1" applyNumberFormat="1" applyFont="1" applyFill="1" applyBorder="1" applyAlignment="1">
      <alignment horizontal="center" vertical="center" wrapText="1"/>
    </xf>
    <xf numFmtId="183" fontId="33" fillId="17" borderId="0" xfId="26" applyNumberFormat="1" applyFont="1" applyFill="1" applyProtection="1"/>
    <xf numFmtId="43" fontId="33" fillId="17" borderId="43" xfId="27" applyFont="1" applyFill="1" applyBorder="1" applyProtection="1"/>
    <xf numFmtId="184" fontId="34" fillId="17" borderId="44" xfId="28" applyNumberFormat="1" applyFont="1" applyFill="1" applyBorder="1" applyAlignment="1" applyProtection="1">
      <alignment horizontal="center"/>
    </xf>
    <xf numFmtId="0" fontId="33" fillId="17" borderId="0" xfId="26" applyFont="1" applyFill="1"/>
    <xf numFmtId="185" fontId="0" fillId="0" borderId="0" xfId="2" applyNumberFormat="1" applyFont="1"/>
    <xf numFmtId="180" fontId="0" fillId="0" borderId="20" xfId="0" applyNumberFormat="1" applyBorder="1" applyAlignment="1">
      <alignment horizontal="center" vertical="center"/>
    </xf>
    <xf numFmtId="180" fontId="0" fillId="0" borderId="25" xfId="0" applyNumberForma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6" fontId="40" fillId="4" borderId="0" xfId="0" applyNumberFormat="1" applyFont="1" applyFill="1" applyAlignment="1">
      <alignment horizontal="right" vertical="center"/>
    </xf>
    <xf numFmtId="6" fontId="40" fillId="4" borderId="32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wrapText="1"/>
    </xf>
    <xf numFmtId="0" fontId="15" fillId="2" borderId="20" xfId="0" applyFont="1" applyFill="1" applyBorder="1" applyAlignment="1">
      <alignment horizontal="center" vertical="center" wrapText="1"/>
    </xf>
    <xf numFmtId="10" fontId="15" fillId="2" borderId="20" xfId="3" applyNumberFormat="1" applyFont="1" applyFill="1" applyBorder="1" applyAlignment="1">
      <alignment horizontal="center" vertical="center" wrapText="1"/>
    </xf>
    <xf numFmtId="9" fontId="15" fillId="0" borderId="20" xfId="3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90"/>
    </xf>
    <xf numFmtId="10" fontId="0" fillId="0" borderId="0" xfId="3" applyNumberFormat="1" applyFont="1" applyAlignment="1">
      <alignment horizontal="center" vertical="center"/>
    </xf>
    <xf numFmtId="14" fontId="36" fillId="0" borderId="0" xfId="31" applyNumberFormat="1"/>
    <xf numFmtId="0" fontId="36" fillId="0" borderId="0" xfId="31"/>
    <xf numFmtId="0" fontId="36" fillId="0" borderId="0" xfId="31" applyFont="1"/>
    <xf numFmtId="43" fontId="41" fillId="0" borderId="0" xfId="32" applyFont="1"/>
    <xf numFmtId="0" fontId="36" fillId="4" borderId="0" xfId="31" applyFont="1" applyFill="1"/>
    <xf numFmtId="43" fontId="41" fillId="4" borderId="0" xfId="32" applyFont="1" applyFill="1"/>
    <xf numFmtId="0" fontId="36" fillId="4" borderId="0" xfId="31" applyFill="1"/>
    <xf numFmtId="0" fontId="36" fillId="0" borderId="0" xfId="31" applyFont="1" applyFill="1"/>
    <xf numFmtId="43" fontId="41" fillId="0" borderId="0" xfId="32" applyFont="1" applyFill="1"/>
    <xf numFmtId="0" fontId="36" fillId="0" borderId="0" xfId="31" applyFill="1"/>
    <xf numFmtId="9" fontId="0" fillId="0" borderId="0" xfId="33" applyFont="1"/>
    <xf numFmtId="9" fontId="41" fillId="0" borderId="0" xfId="33" applyFont="1"/>
    <xf numFmtId="43" fontId="41" fillId="0" borderId="0" xfId="33" applyNumberFormat="1" applyFont="1"/>
    <xf numFmtId="0" fontId="42" fillId="18" borderId="0" xfId="31" applyFont="1" applyFill="1"/>
    <xf numFmtId="0" fontId="43" fillId="17" borderId="0" xfId="31" applyFont="1" applyFill="1"/>
    <xf numFmtId="43" fontId="43" fillId="17" borderId="0" xfId="1" applyFont="1" applyFill="1"/>
    <xf numFmtId="0" fontId="36" fillId="17" borderId="0" xfId="31" applyFont="1" applyFill="1"/>
    <xf numFmtId="43" fontId="36" fillId="17" borderId="0" xfId="1" applyFont="1" applyFill="1"/>
    <xf numFmtId="43" fontId="36" fillId="17" borderId="0" xfId="31" applyNumberFormat="1" applyFill="1"/>
    <xf numFmtId="0" fontId="36" fillId="17" borderId="0" xfId="31" applyFill="1"/>
    <xf numFmtId="185" fontId="0" fillId="0" borderId="0" xfId="0" applyNumberFormat="1"/>
    <xf numFmtId="0" fontId="0" fillId="19" borderId="0" xfId="0" applyFill="1"/>
    <xf numFmtId="0" fontId="0" fillId="20" borderId="0" xfId="0" applyFill="1"/>
    <xf numFmtId="182" fontId="0" fillId="20" borderId="0" xfId="0" applyNumberFormat="1" applyFill="1"/>
    <xf numFmtId="182" fontId="0" fillId="19" borderId="0" xfId="0" applyNumberFormat="1" applyFill="1"/>
    <xf numFmtId="0" fontId="0" fillId="21" borderId="0" xfId="0" applyFill="1"/>
    <xf numFmtId="182" fontId="0" fillId="21" borderId="0" xfId="0" applyNumberFormat="1" applyFill="1"/>
    <xf numFmtId="0" fontId="0" fillId="22" borderId="0" xfId="0" applyFill="1"/>
    <xf numFmtId="182" fontId="0" fillId="19" borderId="46" xfId="0" applyNumberFormat="1" applyFill="1" applyBorder="1"/>
    <xf numFmtId="186" fontId="0" fillId="0" borderId="0" xfId="0" applyNumberFormat="1"/>
    <xf numFmtId="185" fontId="0" fillId="22" borderId="0" xfId="2" applyNumberFormat="1" applyFont="1" applyFill="1"/>
    <xf numFmtId="185" fontId="0" fillId="22" borderId="46" xfId="2" applyNumberFormat="1" applyFont="1" applyFill="1" applyBorder="1"/>
    <xf numFmtId="0" fontId="44" fillId="19" borderId="0" xfId="0" applyFont="1" applyFill="1"/>
    <xf numFmtId="182" fontId="44" fillId="19" borderId="0" xfId="0" applyNumberFormat="1" applyFont="1" applyFill="1"/>
    <xf numFmtId="0" fontId="0" fillId="0" borderId="0" xfId="0" applyNumberFormat="1"/>
    <xf numFmtId="164" fontId="0" fillId="0" borderId="0" xfId="1" applyNumberFormat="1" applyFont="1"/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164" fontId="0" fillId="0" borderId="19" xfId="1" applyNumberFormat="1" applyFont="1" applyFill="1" applyBorder="1" applyAlignment="1">
      <alignment horizontal="center" vertical="center"/>
    </xf>
    <xf numFmtId="186" fontId="0" fillId="0" borderId="19" xfId="1" applyNumberFormat="1" applyFont="1" applyBorder="1" applyAlignment="1">
      <alignment horizontal="center" vertical="center"/>
    </xf>
    <xf numFmtId="186" fontId="0" fillId="0" borderId="20" xfId="1" applyNumberFormat="1" applyFont="1" applyBorder="1" applyAlignment="1">
      <alignment horizontal="center" vertical="center"/>
    </xf>
    <xf numFmtId="186" fontId="0" fillId="0" borderId="25" xfId="3" applyNumberFormat="1" applyFont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top" wrapText="1"/>
    </xf>
    <xf numFmtId="9" fontId="15" fillId="2" borderId="20" xfId="3" applyFont="1" applyFill="1" applyBorder="1" applyAlignment="1">
      <alignment horizontal="center" vertical="center" wrapText="1"/>
    </xf>
    <xf numFmtId="166" fontId="0" fillId="0" borderId="19" xfId="3" applyNumberFormat="1" applyFon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166" fontId="0" fillId="0" borderId="25" xfId="3" applyNumberFormat="1" applyFont="1" applyBorder="1" applyAlignment="1">
      <alignment horizontal="center" vertical="center"/>
    </xf>
    <xf numFmtId="10" fontId="25" fillId="23" borderId="18" xfId="0" applyNumberFormat="1" applyFont="1" applyFill="1" applyBorder="1" applyAlignment="1">
      <alignment horizontal="center" vertical="center" wrapText="1"/>
    </xf>
    <xf numFmtId="10" fontId="25" fillId="23" borderId="24" xfId="0" applyNumberFormat="1" applyFont="1" applyFill="1" applyBorder="1" applyAlignment="1">
      <alignment horizontal="center" vertical="center" wrapText="1"/>
    </xf>
    <xf numFmtId="10" fontId="25" fillId="23" borderId="20" xfId="0" applyNumberFormat="1" applyFont="1" applyFill="1" applyBorder="1" applyAlignment="1">
      <alignment horizontal="center" vertical="center" wrapText="1"/>
    </xf>
    <xf numFmtId="10" fontId="25" fillId="23" borderId="25" xfId="0" applyNumberFormat="1" applyFont="1" applyFill="1" applyBorder="1" applyAlignment="1">
      <alignment horizontal="center" vertical="center" wrapText="1"/>
    </xf>
    <xf numFmtId="0" fontId="30" fillId="23" borderId="1" xfId="0" applyFont="1" applyFill="1" applyBorder="1" applyAlignment="1">
      <alignment vertical="center" wrapText="1"/>
    </xf>
    <xf numFmtId="0" fontId="30" fillId="23" borderId="40" xfId="0" applyFont="1" applyFill="1" applyBorder="1" applyAlignment="1">
      <alignment vertical="center" wrapText="1"/>
    </xf>
    <xf numFmtId="0" fontId="30" fillId="23" borderId="4" xfId="0" applyFont="1" applyFill="1" applyBorder="1" applyAlignment="1">
      <alignment vertical="center" wrapText="1"/>
    </xf>
    <xf numFmtId="0" fontId="30" fillId="23" borderId="41" xfId="0" applyFont="1" applyFill="1" applyBorder="1" applyAlignment="1">
      <alignment vertical="center" wrapText="1"/>
    </xf>
    <xf numFmtId="167" fontId="25" fillId="23" borderId="20" xfId="0" applyNumberFormat="1" applyFont="1" applyFill="1" applyBorder="1" applyAlignment="1">
      <alignment horizontal="center" vertical="center" wrapText="1"/>
    </xf>
    <xf numFmtId="167" fontId="25" fillId="23" borderId="25" xfId="0" applyNumberFormat="1" applyFont="1" applyFill="1" applyBorder="1" applyAlignment="1">
      <alignment horizontal="center" vertical="center" wrapText="1"/>
    </xf>
    <xf numFmtId="0" fontId="15" fillId="23" borderId="25" xfId="3" applyNumberFormat="1" applyFont="1" applyFill="1" applyBorder="1" applyAlignment="1">
      <alignment horizontal="center" vertical="center" wrapText="1"/>
    </xf>
    <xf numFmtId="167" fontId="15" fillId="24" borderId="20" xfId="3" applyNumberFormat="1" applyFont="1" applyFill="1" applyBorder="1" applyAlignment="1">
      <alignment horizontal="center" vertical="center" wrapText="1"/>
    </xf>
    <xf numFmtId="167" fontId="25" fillId="21" borderId="20" xfId="0" applyNumberFormat="1" applyFont="1" applyFill="1" applyBorder="1" applyAlignment="1">
      <alignment horizontal="center" vertical="center" wrapText="1"/>
    </xf>
    <xf numFmtId="10" fontId="25" fillId="21" borderId="25" xfId="0" applyNumberFormat="1" applyFont="1" applyFill="1" applyBorder="1" applyAlignment="1">
      <alignment horizontal="center" vertical="center" wrapText="1"/>
    </xf>
    <xf numFmtId="0" fontId="25" fillId="21" borderId="20" xfId="0" applyNumberFormat="1" applyFont="1" applyFill="1" applyBorder="1" applyAlignment="1">
      <alignment horizontal="center" vertical="center" wrapText="1"/>
    </xf>
    <xf numFmtId="0" fontId="25" fillId="21" borderId="25" xfId="0" applyNumberFormat="1" applyFont="1" applyFill="1" applyBorder="1" applyAlignment="1">
      <alignment horizontal="center" vertical="center" wrapText="1"/>
    </xf>
    <xf numFmtId="0" fontId="15" fillId="23" borderId="20" xfId="0" applyNumberFormat="1" applyFont="1" applyFill="1" applyBorder="1" applyAlignment="1">
      <alignment horizontal="center" vertical="center" wrapText="1"/>
    </xf>
    <xf numFmtId="0" fontId="15" fillId="23" borderId="25" xfId="0" applyNumberFormat="1" applyFont="1" applyFill="1" applyBorder="1" applyAlignment="1">
      <alignment horizontal="center" vertical="center" wrapText="1"/>
    </xf>
    <xf numFmtId="0" fontId="25" fillId="21" borderId="20" xfId="3" applyNumberFormat="1" applyFont="1" applyFill="1" applyBorder="1" applyAlignment="1">
      <alignment horizontal="center" vertical="center" wrapText="1"/>
    </xf>
    <xf numFmtId="0" fontId="25" fillId="21" borderId="25" xfId="3" applyNumberFormat="1" applyFont="1" applyFill="1" applyBorder="1" applyAlignment="1">
      <alignment horizontal="center" vertical="center" wrapText="1"/>
    </xf>
    <xf numFmtId="0" fontId="25" fillId="21" borderId="23" xfId="1" applyNumberFormat="1" applyFont="1" applyFill="1" applyBorder="1" applyAlignment="1">
      <alignment horizontal="center" vertical="center" wrapText="1"/>
    </xf>
    <xf numFmtId="0" fontId="25" fillId="21" borderId="27" xfId="1" applyNumberFormat="1" applyFont="1" applyFill="1" applyBorder="1" applyAlignment="1">
      <alignment horizontal="center" vertical="center" wrapText="1"/>
    </xf>
    <xf numFmtId="10" fontId="25" fillId="21" borderId="18" xfId="0" applyNumberFormat="1" applyFont="1" applyFill="1" applyBorder="1" applyAlignment="1">
      <alignment horizontal="center" vertical="center" wrapText="1"/>
    </xf>
    <xf numFmtId="10" fontId="25" fillId="21" borderId="24" xfId="0" applyNumberFormat="1" applyFont="1" applyFill="1" applyBorder="1" applyAlignment="1">
      <alignment horizontal="center" vertical="center" wrapText="1"/>
    </xf>
    <xf numFmtId="9" fontId="25" fillId="21" borderId="30" xfId="0" applyNumberFormat="1" applyFont="1" applyFill="1" applyBorder="1" applyAlignment="1">
      <alignment horizontal="center" vertical="center" wrapText="1"/>
    </xf>
    <xf numFmtId="9" fontId="25" fillId="21" borderId="31" xfId="0" applyNumberFormat="1" applyFont="1" applyFill="1" applyBorder="1" applyAlignment="1">
      <alignment horizontal="center" vertical="center" wrapText="1"/>
    </xf>
    <xf numFmtId="9" fontId="25" fillId="21" borderId="23" xfId="0" applyNumberFormat="1" applyFont="1" applyFill="1" applyBorder="1" applyAlignment="1">
      <alignment horizontal="center" vertical="center" wrapText="1"/>
    </xf>
    <xf numFmtId="9" fontId="25" fillId="21" borderId="27" xfId="0" applyNumberFormat="1" applyFont="1" applyFill="1" applyBorder="1" applyAlignment="1">
      <alignment horizontal="center" vertical="center" wrapText="1"/>
    </xf>
    <xf numFmtId="10" fontId="25" fillId="21" borderId="20" xfId="0" applyNumberFormat="1" applyFont="1" applyFill="1" applyBorder="1" applyAlignment="1">
      <alignment horizontal="center" vertical="center" wrapText="1"/>
    </xf>
    <xf numFmtId="10" fontId="25" fillId="21" borderId="23" xfId="0" applyNumberFormat="1" applyFont="1" applyFill="1" applyBorder="1" applyAlignment="1">
      <alignment horizontal="center" vertical="center" wrapText="1"/>
    </xf>
    <xf numFmtId="10" fontId="25" fillId="21" borderId="27" xfId="0" applyNumberFormat="1" applyFont="1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9" fontId="15" fillId="23" borderId="20" xfId="3" applyFont="1" applyFill="1" applyBorder="1" applyAlignment="1">
      <alignment horizontal="center" vertical="center" wrapText="1"/>
    </xf>
    <xf numFmtId="0" fontId="15" fillId="23" borderId="20" xfId="0" applyFont="1" applyFill="1" applyBorder="1" applyAlignment="1">
      <alignment horizontal="center" vertical="center" wrapText="1"/>
    </xf>
    <xf numFmtId="9" fontId="25" fillId="21" borderId="20" xfId="0" applyNumberFormat="1" applyFont="1" applyFill="1" applyBorder="1" applyAlignment="1">
      <alignment horizontal="center" vertical="center" wrapText="1"/>
    </xf>
    <xf numFmtId="172" fontId="25" fillId="21" borderId="20" xfId="1" applyNumberFormat="1" applyFont="1" applyFill="1" applyBorder="1" applyAlignment="1">
      <alignment horizontal="center" vertical="center" wrapText="1"/>
    </xf>
    <xf numFmtId="172" fontId="25" fillId="21" borderId="30" xfId="1" applyNumberFormat="1" applyFont="1" applyFill="1" applyBorder="1" applyAlignment="1">
      <alignment horizontal="center" vertical="center" wrapText="1"/>
    </xf>
    <xf numFmtId="172" fontId="25" fillId="21" borderId="23" xfId="1" applyNumberFormat="1" applyFont="1" applyFill="1" applyBorder="1" applyAlignment="1">
      <alignment horizontal="center" vertical="center" wrapText="1"/>
    </xf>
    <xf numFmtId="9" fontId="25" fillId="21" borderId="18" xfId="0" applyNumberFormat="1" applyFont="1" applyFill="1" applyBorder="1" applyAlignment="1">
      <alignment horizontal="center" vertical="center" wrapText="1"/>
    </xf>
    <xf numFmtId="9" fontId="15" fillId="0" borderId="25" xfId="3" applyFont="1" applyFill="1" applyBorder="1" applyAlignment="1">
      <alignment horizontal="left" vertical="top" wrapText="1"/>
    </xf>
    <xf numFmtId="166" fontId="25" fillId="0" borderId="30" xfId="3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187" fontId="0" fillId="0" borderId="20" xfId="1" applyNumberFormat="1" applyFont="1" applyBorder="1" applyAlignment="1">
      <alignment horizontal="center" vertical="center"/>
    </xf>
    <xf numFmtId="187" fontId="0" fillId="0" borderId="25" xfId="1" applyNumberFormat="1" applyFont="1" applyBorder="1" applyAlignment="1">
      <alignment horizontal="center" vertical="center"/>
    </xf>
    <xf numFmtId="0" fontId="9" fillId="11" borderId="0" xfId="0" applyFont="1" applyFill="1" applyBorder="1" applyAlignment="1">
      <alignment horizontal="left" vertical="top"/>
    </xf>
    <xf numFmtId="0" fontId="9" fillId="11" borderId="32" xfId="0" applyFont="1" applyFill="1" applyBorder="1" applyAlignment="1">
      <alignment horizontal="left" vertical="top"/>
    </xf>
    <xf numFmtId="0" fontId="0" fillId="2" borderId="19" xfId="0" applyFont="1" applyFill="1" applyBorder="1" applyAlignment="1">
      <alignment horizontal="center" vertical="center"/>
    </xf>
    <xf numFmtId="1" fontId="25" fillId="0" borderId="33" xfId="1" applyNumberFormat="1" applyFont="1" applyBorder="1" applyAlignment="1">
      <alignment horizontal="center" vertical="center" wrapText="1"/>
    </xf>
    <xf numFmtId="1" fontId="25" fillId="0" borderId="34" xfId="1" applyNumberFormat="1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6" fillId="10" borderId="0" xfId="0" applyFont="1" applyFill="1" applyBorder="1" applyAlignment="1">
      <alignment horizontal="left" vertical="top" wrapText="1"/>
    </xf>
    <xf numFmtId="0" fontId="26" fillId="10" borderId="32" xfId="0" applyFont="1" applyFill="1" applyBorder="1" applyAlignment="1">
      <alignment horizontal="left" vertical="top" wrapText="1"/>
    </xf>
    <xf numFmtId="0" fontId="26" fillId="10" borderId="0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/>
    </xf>
    <xf numFmtId="1" fontId="25" fillId="0" borderId="23" xfId="1" applyNumberFormat="1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30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textRotation="90"/>
    </xf>
  </cellXfs>
  <cellStyles count="34">
    <cellStyle name="Comma" xfId="1" builtinId="3"/>
    <cellStyle name="Comma 10 2 17" xfId="17"/>
    <cellStyle name="Comma 15 7" xfId="32"/>
    <cellStyle name="Comma 2" xfId="6"/>
    <cellStyle name="Comma 2 18 3" xfId="11"/>
    <cellStyle name="Comma 2 2" xfId="27"/>
    <cellStyle name="Comma 3 10" xfId="30"/>
    <cellStyle name="Comma 33" xfId="8"/>
    <cellStyle name="Comma 40" xfId="15"/>
    <cellStyle name="Comma 41" xfId="21"/>
    <cellStyle name="Currency" xfId="2" builtinId="4"/>
    <cellStyle name="Hyperlink" xfId="4" builtinId="8"/>
    <cellStyle name="Hyperlink 2" xfId="19"/>
    <cellStyle name="Normal" xfId="0" builtinId="0"/>
    <cellStyle name="Normal 102" xfId="7"/>
    <cellStyle name="Normal 104" xfId="13"/>
    <cellStyle name="Normal 105" xfId="20"/>
    <cellStyle name="Normal 12" xfId="31"/>
    <cellStyle name="Normal 13" xfId="26"/>
    <cellStyle name="Normal 14 3 2" xfId="18"/>
    <cellStyle name="Normal 2" xfId="5"/>
    <cellStyle name="Normal 2 20 3" xfId="10"/>
    <cellStyle name="Normal 3" xfId="22"/>
    <cellStyle name="Normal 3 18 2 2" xfId="24"/>
    <cellStyle name="Normal 4" xfId="25"/>
    <cellStyle name="Normal 4 2 2" xfId="16"/>
    <cellStyle name="Normal 5" xfId="29"/>
    <cellStyle name="Normal_Executive Summary 2" xfId="28"/>
    <cellStyle name="Percent" xfId="3" builtinId="5"/>
    <cellStyle name="Percent 16" xfId="23"/>
    <cellStyle name="Percent 16 3" xfId="12"/>
    <cellStyle name="Percent 339" xfId="9"/>
    <cellStyle name="Percent 340" xfId="14"/>
    <cellStyle name="Percent 48" xfId="33"/>
  </cellStyles>
  <dxfs count="5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SHUSA Total Credit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'SHUSA Total Credit Exposure'!$A$1:$O$1</c:f>
              <c:strCache>
                <c:ptCount val="15"/>
                <c:pt idx="0">
                  <c:v>Q2FY16</c:v>
                </c:pt>
                <c:pt idx="1">
                  <c:v>Q3FY16</c:v>
                </c:pt>
                <c:pt idx="2">
                  <c:v>Q4FY16</c:v>
                </c:pt>
                <c:pt idx="3">
                  <c:v>Q1FY17</c:v>
                </c:pt>
                <c:pt idx="4">
                  <c:v>Q2FY17</c:v>
                </c:pt>
                <c:pt idx="5">
                  <c:v>Q3FY17</c:v>
                </c:pt>
                <c:pt idx="6">
                  <c:v>Q4FY17</c:v>
                </c:pt>
                <c:pt idx="7">
                  <c:v>Q1FY18</c:v>
                </c:pt>
                <c:pt idx="8">
                  <c:v>Q2FY18</c:v>
                </c:pt>
                <c:pt idx="9">
                  <c:v>Q3FY18</c:v>
                </c:pt>
                <c:pt idx="10">
                  <c:v>Q4FY18</c:v>
                </c:pt>
                <c:pt idx="11">
                  <c:v>Q1FY19</c:v>
                </c:pt>
                <c:pt idx="12">
                  <c:v>Q2FY19</c:v>
                </c:pt>
                <c:pt idx="13">
                  <c:v>Q3FY19</c:v>
                </c:pt>
                <c:pt idx="14">
                  <c:v>Q4FY19</c:v>
                </c:pt>
              </c:strCache>
            </c:strRef>
          </c:cat>
          <c:val>
            <c:numRef>
              <c:f>'SHUSA Total Credit Exposure'!$A$2:$O$2</c:f>
              <c:numCache>
                <c:formatCode>"$"#,##0_);[Red]\("$"#,##0\)</c:formatCode>
                <c:ptCount val="15"/>
                <c:pt idx="0">
                  <c:v>118209519287</c:v>
                </c:pt>
                <c:pt idx="1">
                  <c:v>119242640427</c:v>
                </c:pt>
                <c:pt idx="2">
                  <c:v>118218193219</c:v>
                </c:pt>
                <c:pt idx="3">
                  <c:v>116634444432</c:v>
                </c:pt>
                <c:pt idx="4">
                  <c:v>115636442161</c:v>
                </c:pt>
                <c:pt idx="5">
                  <c:v>115368185118</c:v>
                </c:pt>
                <c:pt idx="6">
                  <c:v>114125630816</c:v>
                </c:pt>
                <c:pt idx="7">
                  <c:v>114010193085</c:v>
                </c:pt>
                <c:pt idx="8">
                  <c:v>114787919507</c:v>
                </c:pt>
                <c:pt idx="9">
                  <c:v>114968533981</c:v>
                </c:pt>
                <c:pt idx="10">
                  <c:v>116499327507</c:v>
                </c:pt>
                <c:pt idx="11">
                  <c:v>118203046958</c:v>
                </c:pt>
                <c:pt idx="12">
                  <c:v>117089918267</c:v>
                </c:pt>
                <c:pt idx="13">
                  <c:v>117785458581</c:v>
                </c:pt>
                <c:pt idx="14">
                  <c:v>118781205855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91880"/>
        <c:axId val="147262392"/>
      </c:lineChart>
      <c:catAx>
        <c:axId val="22809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2392"/>
        <c:crosses val="autoZero"/>
        <c:auto val="1"/>
        <c:lblAlgn val="ctr"/>
        <c:lblOffset val="100"/>
        <c:noMultiLvlLbl val="0"/>
      </c:catAx>
      <c:valAx>
        <c:axId val="1472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9188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0</xdr:row>
      <xdr:rowOff>53340</xdr:rowOff>
    </xdr:from>
    <xdr:to>
      <xdr:col>4</xdr:col>
      <xdr:colOff>541020</xdr:colOff>
      <xdr:row>2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340"/>
          <a:ext cx="323850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</xdr:rowOff>
    </xdr:from>
    <xdr:to>
      <xdr:col>3</xdr:col>
      <xdr:colOff>1089660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s.com\AUGUSTO\LIGADAS\COMISSAO\JUL_01\COM_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UGUSTO\LIGADAS\COMISSAO\JUL_01\COM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_RBELTRAT\Traspaso\Traspaso\001_Gastos_Empresas\Libro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NAGAR\AppData\Local\Microsoft\Windows\Temporary%20Internet%20Files\Content.Outlook\XX49PD0A\ALL%20IN%20RATES%20-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ierros\AppData\Local\Microsoft\Windows\Temporary%20Internet%20Files\Content.Outlook\K2H3CYY5\2015_walk_with_May_fcst_P19_v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  <sheetName val="#BusinessQuery#"/>
      <sheetName val="BD012"/>
      <sheetName val="BD393"/>
      <sheetName val="BD394"/>
      <sheetName val="BD396"/>
      <sheetName val="BD398"/>
      <sheetName val="Conta_Cargabal"/>
      <sheetName val="Principais"/>
      <sheetName val="Saída"/>
      <sheetName val="Avance"/>
      <sheetName val="Detalhes_Comissões"/>
      <sheetName val="Prévia"/>
      <sheetName val="distribuição_Gráficos"/>
      <sheetName val="Dx_Prévia"/>
      <sheetName val="Comex"/>
      <sheetName val="RATIOS"/>
      <sheetName val="CASCADA"/>
      <sheetName val="SEGMENTOS"/>
      <sheetName val="FEV.03"/>
      <sheetName val="MAR.03"/>
      <sheetName val="MAR.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B2" t="str">
            <v>BANCO SANTANDER BRASIL</v>
          </cell>
        </row>
        <row r="3">
          <cell r="B3" t="str">
            <v>EVOLUÇÃO DOS PRINCIPAIS RATIOS</v>
          </cell>
        </row>
        <row r="5">
          <cell r="B5" t="str">
            <v>BSB</v>
          </cell>
          <cell r="E5" t="str">
            <v>2000(**)</v>
          </cell>
          <cell r="F5">
            <v>36922</v>
          </cell>
        </row>
        <row r="7">
          <cell r="B7" t="str">
            <v>PUBLICAÇÃO (*)</v>
          </cell>
        </row>
        <row r="9">
          <cell r="B9" t="str">
            <v xml:space="preserve">ROE </v>
          </cell>
          <cell r="E9">
            <v>0.19130599049635874</v>
          </cell>
          <cell r="F9">
            <v>0.13926344272020294</v>
          </cell>
        </row>
        <row r="11">
          <cell r="B11" t="str">
            <v>Cost / Income</v>
          </cell>
          <cell r="E11">
            <v>0.51479060095946605</v>
          </cell>
          <cell r="F11">
            <v>0.58448962623948408</v>
          </cell>
        </row>
        <row r="13">
          <cell r="B13" t="str">
            <v>ESPANHA</v>
          </cell>
        </row>
        <row r="15">
          <cell r="B15" t="str">
            <v>ROE (***)</v>
          </cell>
        </row>
        <row r="17">
          <cell r="B17" t="str">
            <v>Cost / Income</v>
          </cell>
          <cell r="E17">
            <v>0.50251986999806697</v>
          </cell>
          <cell r="F17">
            <v>0.50890452553202681</v>
          </cell>
        </row>
        <row r="19">
          <cell r="B19" t="str">
            <v>Cost / Income (c/amort)</v>
          </cell>
          <cell r="E19">
            <v>0.54584777714698607</v>
          </cell>
          <cell r="F19">
            <v>0.54816628821883029</v>
          </cell>
        </row>
        <row r="21">
          <cell r="B21" t="str">
            <v>Recorrência</v>
          </cell>
          <cell r="E21">
            <v>0.45976474024937908</v>
          </cell>
          <cell r="F21">
            <v>0.4603551370351634</v>
          </cell>
        </row>
        <row r="23">
          <cell r="B23" t="str">
            <v>Tasa Morosidad</v>
          </cell>
          <cell r="E23">
            <v>5.4969900078167176E-2</v>
          </cell>
          <cell r="F23">
            <v>5.6885985112363084E-2</v>
          </cell>
        </row>
        <row r="25">
          <cell r="B25" t="str">
            <v>Morosidade</v>
          </cell>
          <cell r="E25">
            <v>5.5720658118238689E-2</v>
          </cell>
          <cell r="F25">
            <v>5.6164817026759677E-2</v>
          </cell>
        </row>
        <row r="27">
          <cell r="B27" t="str">
            <v>Cobertura (c/aj homog)</v>
          </cell>
          <cell r="E27">
            <v>1.2636479601935566</v>
          </cell>
          <cell r="F27">
            <v>1.2514424396782227</v>
          </cell>
        </row>
        <row r="29">
          <cell r="B29" t="str">
            <v>Cobertura (c/Foncei/1%)</v>
          </cell>
          <cell r="E29">
            <v>1.5298962064367696</v>
          </cell>
        </row>
        <row r="31">
          <cell r="B31" t="str">
            <v>BIS</v>
          </cell>
          <cell r="E31" t="str">
            <v>n.d.</v>
          </cell>
          <cell r="F31" t="str">
            <v>n.d.</v>
          </cell>
        </row>
        <row r="32">
          <cell r="B32" t="str">
            <v xml:space="preserve"> (*) Conceito Cascada (**) Publicação =&gt; local  (***) Realizado =&gt; Control Gestión; PPTO =&gt; Cad.Contable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  <sheetName val="#BusinessQuery#"/>
      <sheetName val="BD012"/>
      <sheetName val="BD393"/>
      <sheetName val="BD394"/>
      <sheetName val="BD396"/>
      <sheetName val="BD398"/>
      <sheetName val="Conta_Cargabal"/>
      <sheetName val="Principais"/>
      <sheetName val="Saída"/>
      <sheetName val="Avance"/>
      <sheetName val="Detalhes_Comissões"/>
      <sheetName val="Prévia"/>
      <sheetName val="distribuição_Gráficos"/>
      <sheetName val="Dx_Prévia"/>
      <sheetName val="Comex"/>
      <sheetName val="RATIOS"/>
      <sheetName val="CASCADA"/>
      <sheetName val="SEGMENTOS"/>
      <sheetName val="FEV.03"/>
      <sheetName val="MAR.03"/>
      <sheetName val="MAR.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B2" t="str">
            <v>BANCO SANTANDER BRASIL</v>
          </cell>
        </row>
        <row r="3">
          <cell r="B3" t="str">
            <v>EVOLUÇÃO DOS PRINCIPAIS RATIOS</v>
          </cell>
        </row>
        <row r="5">
          <cell r="B5" t="str">
            <v>BSB</v>
          </cell>
          <cell r="E5" t="str">
            <v>2000(**)</v>
          </cell>
          <cell r="F5">
            <v>36922</v>
          </cell>
        </row>
        <row r="7">
          <cell r="B7" t="str">
            <v>PUBLICAÇÃO (*)</v>
          </cell>
        </row>
        <row r="9">
          <cell r="B9" t="str">
            <v xml:space="preserve">ROE </v>
          </cell>
          <cell r="E9">
            <v>0.19130599049635874</v>
          </cell>
          <cell r="F9">
            <v>0.13926344272020294</v>
          </cell>
        </row>
        <row r="11">
          <cell r="B11" t="str">
            <v>Cost / Income</v>
          </cell>
          <cell r="E11">
            <v>0.51479060095946605</v>
          </cell>
          <cell r="F11">
            <v>0.58448962623948408</v>
          </cell>
        </row>
        <row r="13">
          <cell r="B13" t="str">
            <v>ESPANHA</v>
          </cell>
        </row>
        <row r="15">
          <cell r="B15" t="str">
            <v>ROE (***)</v>
          </cell>
        </row>
        <row r="17">
          <cell r="B17" t="str">
            <v>Cost / Income</v>
          </cell>
          <cell r="E17">
            <v>0.50251986999806697</v>
          </cell>
          <cell r="F17">
            <v>0.50890452553202681</v>
          </cell>
        </row>
        <row r="19">
          <cell r="B19" t="str">
            <v>Cost / Income (c/amort)</v>
          </cell>
          <cell r="E19">
            <v>0.54584777714698607</v>
          </cell>
          <cell r="F19">
            <v>0.54816628821883029</v>
          </cell>
        </row>
        <row r="21">
          <cell r="B21" t="str">
            <v>Recorrência</v>
          </cell>
          <cell r="E21">
            <v>0.45976474024937908</v>
          </cell>
          <cell r="F21">
            <v>0.4603551370351634</v>
          </cell>
        </row>
        <row r="23">
          <cell r="B23" t="str">
            <v>Tasa Morosidad</v>
          </cell>
          <cell r="E23">
            <v>5.4969900078167176E-2</v>
          </cell>
          <cell r="F23">
            <v>5.6885985112363084E-2</v>
          </cell>
        </row>
        <row r="25">
          <cell r="B25" t="str">
            <v>Morosidade</v>
          </cell>
          <cell r="E25">
            <v>5.5720658118238689E-2</v>
          </cell>
          <cell r="F25">
            <v>5.6164817026759677E-2</v>
          </cell>
        </row>
        <row r="27">
          <cell r="B27" t="str">
            <v>Cobertura (c/aj homog)</v>
          </cell>
          <cell r="E27">
            <v>1.2636479601935566</v>
          </cell>
          <cell r="F27">
            <v>1.2514424396782227</v>
          </cell>
        </row>
        <row r="29">
          <cell r="B29" t="str">
            <v>Cobertura (c/Foncei/1%)</v>
          </cell>
          <cell r="E29">
            <v>1.5298962064367696</v>
          </cell>
        </row>
        <row r="31">
          <cell r="B31" t="str">
            <v>BIS</v>
          </cell>
          <cell r="E31" t="str">
            <v>n.d.</v>
          </cell>
          <cell r="F31" t="str">
            <v>n.d.</v>
          </cell>
        </row>
        <row r="32">
          <cell r="B32" t="str">
            <v xml:space="preserve"> (*) Conceito Cascada (**) Publicação =&gt; local  (***) Realizado =&gt; Control Gestión; PPTO =&gt; Cad.Contable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o1"/>
      <sheetName val="#¡REF"/>
      <sheetName val="Descriptor_Informe"/>
      <sheetName val="copiar"/>
      <sheetName val="98"/>
      <sheetName val="recup. "/>
      <sheetName val="cast netos "/>
      <sheetName val="Res_Glo_M05"/>
      <sheetName val="Input"/>
      <sheetName val="Daily Trac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IN RATES"/>
      <sheetName val="Detail"/>
      <sheetName val="Conduit Rates Graph"/>
      <sheetName val="COF Graph"/>
      <sheetName val="WH Rates"/>
      <sheetName val="Collateral Detail"/>
      <sheetName val="WH Summary"/>
      <sheetName val="Bank Commitments"/>
      <sheetName val="Diversity"/>
      <sheetName val="Chrysler All In "/>
      <sheetName val="CC Unused Breakout"/>
      <sheetName val="WH Int Accrl"/>
      <sheetName val="WH All"/>
      <sheetName val="SECURITIZATIONS"/>
      <sheetName val="SZ and WH Balances"/>
      <sheetName val="SZ Int Accrl"/>
      <sheetName val="SWAPS"/>
      <sheetName val="Debt Issuance"/>
      <sheetName val="Drill Down"/>
      <sheetName val="SZ Retnd Int Check"/>
      <sheetName val="SZ Retnd Bal Check"/>
      <sheetName val="GL Bond Bal"/>
      <sheetName val="GL Retained Int"/>
      <sheetName val="GL WH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ntage"/>
      <sheetName val="Total"/>
      <sheetName val="Core"/>
      <sheetName val="CCNP"/>
      <sheetName val="CCP"/>
      <sheetName val="Recovery Rate"/>
      <sheetName val="Annual"/>
      <sheetName val="Vintage Year"/>
      <sheetName val="Gross Loss"/>
      <sheetName val="Net Loss"/>
    </sheetNames>
    <sheetDataSet>
      <sheetData sheetId="0" refreshError="1"/>
      <sheetData sheetId="1" refreshError="1"/>
      <sheetData sheetId="2" refreshError="1">
        <row r="3">
          <cell r="B3">
            <v>15466821027.469992</v>
          </cell>
          <cell r="C3">
            <v>15573954293.400011</v>
          </cell>
          <cell r="D3">
            <v>15945260646.860012</v>
          </cell>
          <cell r="E3">
            <v>16783506261.060013</v>
          </cell>
          <cell r="F3">
            <v>17264443882.010002</v>
          </cell>
          <cell r="G3">
            <v>17622416701.020016</v>
          </cell>
          <cell r="H3">
            <v>18039716310.38002</v>
          </cell>
          <cell r="I3">
            <v>18405860957.68</v>
          </cell>
          <cell r="J3">
            <v>18660401436.36998</v>
          </cell>
          <cell r="K3">
            <v>18825372679.670002</v>
          </cell>
          <cell r="L3">
            <v>18770581846.579998</v>
          </cell>
          <cell r="M3">
            <v>18709717404.200012</v>
          </cell>
          <cell r="N3">
            <v>18724300272.040012</v>
          </cell>
        </row>
        <row r="5">
          <cell r="C5">
            <v>645303123.89999998</v>
          </cell>
          <cell r="D5">
            <v>920977469.04000008</v>
          </cell>
          <cell r="E5">
            <v>1442942077.0799999</v>
          </cell>
          <cell r="F5">
            <v>1056915572.63</v>
          </cell>
          <cell r="G5">
            <v>910929614.43000007</v>
          </cell>
          <cell r="H5">
            <v>1011273304.9699999</v>
          </cell>
          <cell r="I5">
            <v>1008646465.13</v>
          </cell>
          <cell r="J5">
            <v>896080353.67000008</v>
          </cell>
          <cell r="K5">
            <v>841805481.54999995</v>
          </cell>
          <cell r="L5">
            <v>630552958.7299999</v>
          </cell>
          <cell r="M5">
            <v>580856863.69000006</v>
          </cell>
          <cell r="N5">
            <v>699904526.8900001</v>
          </cell>
        </row>
        <row r="7">
          <cell r="C7">
            <v>225640604.61000019</v>
          </cell>
          <cell r="D7">
            <v>214452567.80999997</v>
          </cell>
          <cell r="E7">
            <v>193296116.23000032</v>
          </cell>
          <cell r="F7">
            <v>179151518.02000025</v>
          </cell>
          <cell r="G7">
            <v>165153387.04999983</v>
          </cell>
          <cell r="H7">
            <v>184242559.35000029</v>
          </cell>
          <cell r="I7">
            <v>221781092.45999995</v>
          </cell>
          <cell r="J7">
            <v>250728240.29000005</v>
          </cell>
          <cell r="K7">
            <v>278267705.3900001</v>
          </cell>
          <cell r="L7">
            <v>280446434.03000003</v>
          </cell>
          <cell r="M7">
            <v>277035707.23000032</v>
          </cell>
          <cell r="N7">
            <v>295991611.73000008</v>
          </cell>
        </row>
        <row r="10">
          <cell r="C10">
            <v>121610262.47</v>
          </cell>
          <cell r="D10">
            <v>113093281.45</v>
          </cell>
          <cell r="E10">
            <v>116849970.37</v>
          </cell>
          <cell r="F10">
            <v>141363457.18000001</v>
          </cell>
          <cell r="G10">
            <v>95038593.909999907</v>
          </cell>
          <cell r="H10">
            <v>116119006.81999999</v>
          </cell>
          <cell r="I10">
            <v>105892210.09</v>
          </cell>
          <cell r="J10">
            <v>107336004.98</v>
          </cell>
          <cell r="K10">
            <v>127926707.66</v>
          </cell>
          <cell r="L10">
            <v>120391071.38</v>
          </cell>
          <cell r="M10">
            <v>116472496.28</v>
          </cell>
          <cell r="N10">
            <v>134359265.02000001</v>
          </cell>
        </row>
        <row r="18">
          <cell r="B18">
            <v>18724300272.040012</v>
          </cell>
          <cell r="C18">
            <v>18593595278.558014</v>
          </cell>
          <cell r="D18">
            <v>18776362555.018013</v>
          </cell>
          <cell r="E18">
            <v>19070273292.838013</v>
          </cell>
          <cell r="F18">
            <v>19014636337.638012</v>
          </cell>
          <cell r="G18">
            <v>18952496917.477676</v>
          </cell>
          <cell r="H18">
            <v>19068954576.654125</v>
          </cell>
          <cell r="I18">
            <v>19070515135.378944</v>
          </cell>
          <cell r="J18">
            <v>19316498929.371048</v>
          </cell>
          <cell r="K18">
            <v>19349626137.436981</v>
          </cell>
          <cell r="L18">
            <v>19267070263.366161</v>
          </cell>
          <cell r="M18">
            <v>19325457906.820068</v>
          </cell>
          <cell r="N18">
            <v>19122958056.007751</v>
          </cell>
        </row>
        <row r="20">
          <cell r="C20">
            <v>649650335.68000007</v>
          </cell>
          <cell r="D20">
            <v>860911215.33999991</v>
          </cell>
          <cell r="E20">
            <v>1009926742.1</v>
          </cell>
          <cell r="F20">
            <v>608626037.41999996</v>
          </cell>
          <cell r="G20">
            <v>503938185.26999992</v>
          </cell>
          <cell r="H20">
            <v>672263246.4305253</v>
          </cell>
          <cell r="I20">
            <v>711376411.264431</v>
          </cell>
          <cell r="J20">
            <v>519455832.41794413</v>
          </cell>
          <cell r="K20">
            <v>788005639.82198203</v>
          </cell>
          <cell r="L20">
            <v>685543988.95537078</v>
          </cell>
          <cell r="M20">
            <v>532081624.24670935</v>
          </cell>
          <cell r="N20">
            <v>668913724.1253804</v>
          </cell>
        </row>
        <row r="22">
          <cell r="C22">
            <v>297797956.52000004</v>
          </cell>
          <cell r="D22">
            <v>293739964.86000001</v>
          </cell>
          <cell r="E22">
            <v>274101383.35999995</v>
          </cell>
          <cell r="F22">
            <v>239888184.60999998</v>
          </cell>
          <cell r="G22">
            <v>233131256.35000017</v>
          </cell>
          <cell r="H22">
            <v>270650511.04736769</v>
          </cell>
          <cell r="I22">
            <v>293630054.66424054</v>
          </cell>
          <cell r="J22">
            <v>320281185.34284902</v>
          </cell>
          <cell r="K22">
            <v>327230792.65639049</v>
          </cell>
          <cell r="L22">
            <v>340454768.12895674</v>
          </cell>
          <cell r="M22">
            <v>329973731.97057563</v>
          </cell>
          <cell r="N22">
            <v>330974419.9405095</v>
          </cell>
        </row>
        <row r="25">
          <cell r="C25">
            <v>124038194.32000005</v>
          </cell>
          <cell r="D25">
            <v>134221282.24000001</v>
          </cell>
          <cell r="E25">
            <v>158233602.66999996</v>
          </cell>
          <cell r="F25">
            <v>141498720.63</v>
          </cell>
          <cell r="G25">
            <v>133996021.52999996</v>
          </cell>
          <cell r="H25">
            <v>141935465.81448919</v>
          </cell>
          <cell r="I25">
            <v>143023654.16066119</v>
          </cell>
          <cell r="J25">
            <v>151131090.42603967</v>
          </cell>
          <cell r="K25">
            <v>146755763.3198894</v>
          </cell>
          <cell r="L25">
            <v>155696688.54595152</v>
          </cell>
          <cell r="M25">
            <v>151471023.60268092</v>
          </cell>
          <cell r="N25">
            <v>152595278.34112406</v>
          </cell>
        </row>
        <row r="28">
          <cell r="C28">
            <v>173759762.19999999</v>
          </cell>
          <cell r="D28">
            <v>159518682.62</v>
          </cell>
          <cell r="E28">
            <v>115867780.69000001</v>
          </cell>
          <cell r="F28">
            <v>98389463.980000004</v>
          </cell>
          <cell r="G28">
            <v>99135234.820000216</v>
          </cell>
          <cell r="H28">
            <v>128715045.23287849</v>
          </cell>
          <cell r="I28">
            <v>150606400.50357935</v>
          </cell>
          <cell r="J28">
            <v>169150094.91680935</v>
          </cell>
          <cell r="K28">
            <v>180475029.33650109</v>
          </cell>
          <cell r="L28">
            <v>184758079.58300522</v>
          </cell>
          <cell r="M28">
            <v>178502708.36789471</v>
          </cell>
          <cell r="N28">
            <v>178379141.59938544</v>
          </cell>
        </row>
        <row r="33">
          <cell r="B33">
            <v>19122958056.007751</v>
          </cell>
          <cell r="C33">
            <v>19104875933.552357</v>
          </cell>
          <cell r="D33">
            <v>19285659588.458599</v>
          </cell>
          <cell r="E33">
            <v>19070080914.90242</v>
          </cell>
          <cell r="F33">
            <v>19108782356.878559</v>
          </cell>
          <cell r="G33">
            <v>18984763769.681507</v>
          </cell>
          <cell r="H33">
            <v>18779195716.125744</v>
          </cell>
          <cell r="I33">
            <v>18808404851.263485</v>
          </cell>
          <cell r="J33">
            <v>18820130323.929546</v>
          </cell>
          <cell r="K33">
            <v>18789497354.629593</v>
          </cell>
          <cell r="L33">
            <v>18754646672.290596</v>
          </cell>
          <cell r="M33">
            <v>18722609323.072876</v>
          </cell>
          <cell r="N33">
            <v>18679829996.537651</v>
          </cell>
        </row>
        <row r="35">
          <cell r="C35">
            <v>688538762.2805053</v>
          </cell>
          <cell r="D35">
            <v>928795473.33019519</v>
          </cell>
          <cell r="E35">
            <v>506483917.24654555</v>
          </cell>
          <cell r="F35">
            <v>629865688.34918511</v>
          </cell>
          <cell r="G35">
            <v>521576021.74617058</v>
          </cell>
          <cell r="H35">
            <v>469298636.83666646</v>
          </cell>
          <cell r="I35">
            <v>736274585.64870083</v>
          </cell>
          <cell r="J35">
            <v>826015729.88940477</v>
          </cell>
          <cell r="K35">
            <v>703884215.92126358</v>
          </cell>
          <cell r="L35">
            <v>709538028.56113029</v>
          </cell>
          <cell r="M35">
            <v>702934660.20294738</v>
          </cell>
          <cell r="N35">
            <v>631035389.57773471</v>
          </cell>
        </row>
        <row r="37">
          <cell r="C37">
            <v>336970179.54065442</v>
          </cell>
          <cell r="D37">
            <v>302913767.53021181</v>
          </cell>
          <cell r="E37">
            <v>281787446.13318259</v>
          </cell>
          <cell r="F37">
            <v>235321033.96366724</v>
          </cell>
          <cell r="G37">
            <v>214891512.39141992</v>
          </cell>
          <cell r="H37">
            <v>245221418.46882746</v>
          </cell>
          <cell r="I37">
            <v>274703817.77665132</v>
          </cell>
          <cell r="J37">
            <v>301472062.95464057</v>
          </cell>
          <cell r="K37">
            <v>302306102.29387146</v>
          </cell>
          <cell r="L37">
            <v>313095371.80100614</v>
          </cell>
          <cell r="M37">
            <v>303588643.61421525</v>
          </cell>
          <cell r="N37">
            <v>305257605.80390412</v>
          </cell>
        </row>
        <row r="40">
          <cell r="C40">
            <v>149156068.21117914</v>
          </cell>
          <cell r="D40">
            <v>148656170.89026788</v>
          </cell>
          <cell r="E40">
            <v>159353564.51635253</v>
          </cell>
          <cell r="F40">
            <v>133965615.32409503</v>
          </cell>
          <cell r="G40">
            <v>119441912.71943164</v>
          </cell>
          <cell r="H40">
            <v>121228602.36189415</v>
          </cell>
          <cell r="I40">
            <v>126266956.10371906</v>
          </cell>
          <cell r="J40">
            <v>134788697.74721655</v>
          </cell>
          <cell r="K40">
            <v>128800141.51957503</v>
          </cell>
          <cell r="L40">
            <v>136896114.55817798</v>
          </cell>
          <cell r="M40">
            <v>134038104.17506066</v>
          </cell>
          <cell r="N40">
            <v>135230958.76079234</v>
          </cell>
        </row>
        <row r="43">
          <cell r="C43">
            <v>187814111.32947528</v>
          </cell>
          <cell r="D43">
            <v>154257596.63994393</v>
          </cell>
          <cell r="E43">
            <v>122433881.61683005</v>
          </cell>
          <cell r="F43">
            <v>101355418.63957222</v>
          </cell>
          <cell r="G43">
            <v>95449599.671988279</v>
          </cell>
          <cell r="H43">
            <v>123992816.10693331</v>
          </cell>
          <cell r="I43">
            <v>148436861.67293227</v>
          </cell>
          <cell r="J43">
            <v>166683365.20742401</v>
          </cell>
          <cell r="K43">
            <v>173505960.77429643</v>
          </cell>
          <cell r="L43">
            <v>176199257.24282816</v>
          </cell>
          <cell r="M43">
            <v>169550539.4391546</v>
          </cell>
          <cell r="N43">
            <v>170026647.04311177</v>
          </cell>
        </row>
        <row r="48">
          <cell r="B48">
            <v>18679829996.537651</v>
          </cell>
          <cell r="C48">
            <v>18592385447.34383</v>
          </cell>
          <cell r="D48">
            <v>18736619616.047752</v>
          </cell>
          <cell r="E48">
            <v>19121520227.578869</v>
          </cell>
          <cell r="F48">
            <v>19042425707.137798</v>
          </cell>
          <cell r="G48">
            <v>18945013841.577457</v>
          </cell>
          <cell r="H48">
            <v>18950375398.504543</v>
          </cell>
          <cell r="I48">
            <v>18974393208.663982</v>
          </cell>
          <cell r="J48">
            <v>19076090358.708168</v>
          </cell>
          <cell r="K48">
            <v>19183973760.336548</v>
          </cell>
          <cell r="L48">
            <v>19160781293.574593</v>
          </cell>
          <cell r="M48">
            <v>19153359035.797401</v>
          </cell>
          <cell r="N48">
            <v>19246675717.527336</v>
          </cell>
        </row>
        <row r="50">
          <cell r="C50">
            <v>661091478.66265297</v>
          </cell>
          <cell r="D50">
            <v>856905234.88376653</v>
          </cell>
          <cell r="E50">
            <v>1034766779.0543991</v>
          </cell>
          <cell r="F50">
            <v>567490043.86181319</v>
          </cell>
          <cell r="G50">
            <v>450449917.82255185</v>
          </cell>
          <cell r="H50">
            <v>662044459.02739894</v>
          </cell>
          <cell r="I50">
            <v>715238681.54948223</v>
          </cell>
          <cell r="J50">
            <v>824076781.61401033</v>
          </cell>
          <cell r="K50">
            <v>827616236.24208069</v>
          </cell>
          <cell r="L50">
            <v>707465319.07085967</v>
          </cell>
          <cell r="M50">
            <v>712314681.2641269</v>
          </cell>
          <cell r="N50">
            <v>713095475.60932708</v>
          </cell>
        </row>
        <row r="52">
          <cell r="C52">
            <v>313581682.57604146</v>
          </cell>
          <cell r="D52">
            <v>282162526.71467113</v>
          </cell>
          <cell r="E52">
            <v>262164848.73522747</v>
          </cell>
          <cell r="F52">
            <v>220053881.85818812</v>
          </cell>
          <cell r="G52">
            <v>200806697.51128119</v>
          </cell>
          <cell r="H52">
            <v>229246927.21659347</v>
          </cell>
          <cell r="I52">
            <v>257481870.36131284</v>
          </cell>
          <cell r="J52">
            <v>283694466.83118916</v>
          </cell>
          <cell r="K52">
            <v>284091092.81265926</v>
          </cell>
          <cell r="L52">
            <v>293480729.98136199</v>
          </cell>
          <cell r="M52">
            <v>284358455.86162609</v>
          </cell>
          <cell r="N52">
            <v>285373741.11034209</v>
          </cell>
        </row>
        <row r="55">
          <cell r="C55">
            <v>137494322.0657011</v>
          </cell>
          <cell r="D55">
            <v>137289193.59442908</v>
          </cell>
          <cell r="E55">
            <v>147055560.79452556</v>
          </cell>
          <cell r="F55">
            <v>124197558.89230885</v>
          </cell>
          <cell r="G55">
            <v>110634019.44512095</v>
          </cell>
          <cell r="H55">
            <v>112314289.28614338</v>
          </cell>
          <cell r="I55">
            <v>117249208.66471457</v>
          </cell>
          <cell r="J55">
            <v>125598584.16705492</v>
          </cell>
          <cell r="K55">
            <v>119948232.43013164</v>
          </cell>
          <cell r="L55">
            <v>127237659.41947153</v>
          </cell>
          <cell r="M55">
            <v>124516769.60205454</v>
          </cell>
          <cell r="N55">
            <v>125448408.75564763</v>
          </cell>
        </row>
        <row r="58">
          <cell r="C58">
            <v>176087360.51034036</v>
          </cell>
          <cell r="D58">
            <v>144873333.12024206</v>
          </cell>
          <cell r="E58">
            <v>115109287.94070192</v>
          </cell>
          <cell r="F58">
            <v>95856322.965879276</v>
          </cell>
          <cell r="G58">
            <v>90172678.066160247</v>
          </cell>
          <cell r="H58">
            <v>116932637.9304501</v>
          </cell>
          <cell r="I58">
            <v>140232661.69659826</v>
          </cell>
          <cell r="J58">
            <v>158095882.66413423</v>
          </cell>
          <cell r="K58">
            <v>164142860.38252762</v>
          </cell>
          <cell r="L58">
            <v>166243070.56189045</v>
          </cell>
          <cell r="M58">
            <v>159841686.25957155</v>
          </cell>
          <cell r="N58">
            <v>159925332.35469446</v>
          </cell>
        </row>
        <row r="63">
          <cell r="B63">
            <v>19246675717.527336</v>
          </cell>
          <cell r="C63">
            <v>19194419294.954491</v>
          </cell>
          <cell r="D63">
            <v>19376573555.273304</v>
          </cell>
          <cell r="E63">
            <v>19755796473.139309</v>
          </cell>
          <cell r="F63">
            <v>19699668128.044548</v>
          </cell>
          <cell r="G63">
            <v>19547313225.389923</v>
          </cell>
          <cell r="H63">
            <v>19582017929.610451</v>
          </cell>
          <cell r="I63">
            <v>19637878860.306892</v>
          </cell>
          <cell r="J63">
            <v>19844927507.29657</v>
          </cell>
          <cell r="K63">
            <v>19979583126.020531</v>
          </cell>
          <cell r="L63">
            <v>19980646633.788857</v>
          </cell>
          <cell r="M63">
            <v>19994498421.327675</v>
          </cell>
          <cell r="N63">
            <v>19999619006.102112</v>
          </cell>
        </row>
        <row r="65">
          <cell r="C65">
            <v>684463568.73230469</v>
          </cell>
          <cell r="D65">
            <v>887094964.11821949</v>
          </cell>
          <cell r="E65">
            <v>1070606548.2084903</v>
          </cell>
          <cell r="F65">
            <v>591278725.13553762</v>
          </cell>
          <cell r="G65">
            <v>470776902.90432829</v>
          </cell>
          <cell r="H65">
            <v>690348486.660496</v>
          </cell>
          <cell r="I65">
            <v>741347370.32066679</v>
          </cell>
          <cell r="J65">
            <v>853442786.09906054</v>
          </cell>
          <cell r="K65">
            <v>857492528.85615313</v>
          </cell>
          <cell r="L65">
            <v>734252112.14344549</v>
          </cell>
          <cell r="M65">
            <v>739279601.57114065</v>
          </cell>
          <cell r="N65">
            <v>734488339.87168086</v>
          </cell>
        </row>
        <row r="67">
          <cell r="C67">
            <v>302977567.97869563</v>
          </cell>
          <cell r="D67">
            <v>273451083.10500562</v>
          </cell>
          <cell r="E67">
            <v>253602612.19381586</v>
          </cell>
          <cell r="F67">
            <v>213095973.16425422</v>
          </cell>
          <cell r="G67">
            <v>195070717.03940165</v>
          </cell>
          <cell r="H67">
            <v>223057882.04580244</v>
          </cell>
          <cell r="I67">
            <v>251231021.46269989</v>
          </cell>
          <cell r="J67">
            <v>277322248.29860955</v>
          </cell>
          <cell r="K67">
            <v>278023556.84437859</v>
          </cell>
          <cell r="L67">
            <v>287112898.75296801</v>
          </cell>
          <cell r="M67">
            <v>278505550.98104018</v>
          </cell>
          <cell r="N67">
            <v>279856532.98889107</v>
          </cell>
        </row>
        <row r="70">
          <cell r="C70">
            <v>131692642.07010105</v>
          </cell>
          <cell r="D70">
            <v>131954525.99899074</v>
          </cell>
          <cell r="E70">
            <v>141177965.6568324</v>
          </cell>
          <cell r="F70">
            <v>119319445.30188215</v>
          </cell>
          <cell r="G70">
            <v>106667015.80336431</v>
          </cell>
          <cell r="H70">
            <v>108486877.97617079</v>
          </cell>
          <cell r="I70">
            <v>113638845.64600399</v>
          </cell>
          <cell r="J70">
            <v>121990760.09010604</v>
          </cell>
          <cell r="K70">
            <v>116691805.64175689</v>
          </cell>
          <cell r="L70">
            <v>123765579.74746627</v>
          </cell>
          <cell r="M70">
            <v>121287987.53804752</v>
          </cell>
          <cell r="N70">
            <v>122230156.92950708</v>
          </cell>
        </row>
        <row r="73">
          <cell r="C73">
            <v>171284925.90859458</v>
          </cell>
          <cell r="D73">
            <v>141496557.10601488</v>
          </cell>
          <cell r="E73">
            <v>112424646.53698346</v>
          </cell>
          <cell r="F73">
            <v>93776527.862372071</v>
          </cell>
          <cell r="G73">
            <v>88403701.236037344</v>
          </cell>
          <cell r="H73">
            <v>114571004.06963165</v>
          </cell>
          <cell r="I73">
            <v>137592175.8166959</v>
          </cell>
          <cell r="J73">
            <v>155331488.20850351</v>
          </cell>
          <cell r="K73">
            <v>161331751.2026217</v>
          </cell>
          <cell r="L73">
            <v>163347319.00550175</v>
          </cell>
          <cell r="M73">
            <v>157217563.44299266</v>
          </cell>
          <cell r="N73">
            <v>157626376.05938399</v>
          </cell>
        </row>
      </sheetData>
      <sheetData sheetId="3" refreshError="1">
        <row r="3">
          <cell r="B3">
            <v>5647660626.7200012</v>
          </cell>
          <cell r="C3">
            <v>5670784717.9800014</v>
          </cell>
          <cell r="D3">
            <v>5859860103.9900017</v>
          </cell>
          <cell r="E3">
            <v>6136486353.3699942</v>
          </cell>
          <cell r="F3">
            <v>6416630597.3599968</v>
          </cell>
          <cell r="G3">
            <v>6590773514.8999996</v>
          </cell>
          <cell r="H3">
            <v>6801193368.5999975</v>
          </cell>
          <cell r="I3">
            <v>7016214854.04</v>
          </cell>
          <cell r="J3">
            <v>7129158481.420001</v>
          </cell>
          <cell r="K3">
            <v>7207711477.3100014</v>
          </cell>
          <cell r="L3">
            <v>7213487993.1199999</v>
          </cell>
          <cell r="M3">
            <v>7280693642.4000006</v>
          </cell>
          <cell r="N3">
            <v>7441608466.3400011</v>
          </cell>
        </row>
        <row r="5">
          <cell r="C5">
            <v>214221513.41</v>
          </cell>
          <cell r="D5">
            <v>382765824.08000004</v>
          </cell>
          <cell r="E5">
            <v>497347003.69000006</v>
          </cell>
          <cell r="F5">
            <v>485310788.30000001</v>
          </cell>
          <cell r="G5">
            <v>381632406.37</v>
          </cell>
          <cell r="H5">
            <v>424938927.20000005</v>
          </cell>
          <cell r="I5">
            <v>449760311.88999999</v>
          </cell>
          <cell r="J5">
            <v>356026736.55000001</v>
          </cell>
          <cell r="K5">
            <v>334984219.37</v>
          </cell>
          <cell r="L5">
            <v>271920671.24000001</v>
          </cell>
          <cell r="M5">
            <v>314800023.5</v>
          </cell>
          <cell r="N5">
            <v>421845567.35999995</v>
          </cell>
        </row>
        <row r="7">
          <cell r="C7">
            <v>81083426.61999999</v>
          </cell>
          <cell r="D7">
            <v>78921954.829999998</v>
          </cell>
          <cell r="E7">
            <v>73890516.86999999</v>
          </cell>
          <cell r="F7">
            <v>60758988.800000027</v>
          </cell>
          <cell r="G7">
            <v>64006642.219999999</v>
          </cell>
          <cell r="H7">
            <v>66808445.759999983</v>
          </cell>
          <cell r="I7">
            <v>78162991.659999996</v>
          </cell>
          <cell r="J7">
            <v>92843643.060000002</v>
          </cell>
          <cell r="K7">
            <v>104831806.40000002</v>
          </cell>
          <cell r="L7">
            <v>108434510.88999996</v>
          </cell>
          <cell r="M7">
            <v>108583420.47999997</v>
          </cell>
          <cell r="N7">
            <v>112520844.44000006</v>
          </cell>
        </row>
        <row r="10">
          <cell r="C10">
            <v>40036222.439999998</v>
          </cell>
          <cell r="D10">
            <v>42035116.020000003</v>
          </cell>
          <cell r="E10">
            <v>48951402.530000001</v>
          </cell>
          <cell r="F10">
            <v>41337040.259999998</v>
          </cell>
          <cell r="G10">
            <v>39468955.100000001</v>
          </cell>
          <cell r="H10">
            <v>42115866.640000001</v>
          </cell>
          <cell r="I10">
            <v>42898658.640000001</v>
          </cell>
          <cell r="J10">
            <v>45749094.32</v>
          </cell>
          <cell r="K10">
            <v>50840175.090000004</v>
          </cell>
          <cell r="L10">
            <v>51401625.920000002</v>
          </cell>
          <cell r="M10">
            <v>54188015.979999997</v>
          </cell>
          <cell r="N10">
            <v>52756845.090000004</v>
          </cell>
        </row>
        <row r="18">
          <cell r="B18">
            <v>7441608466.3400011</v>
          </cell>
          <cell r="C18">
            <v>7784359207.4599962</v>
          </cell>
          <cell r="D18">
            <v>7867153622.8899965</v>
          </cell>
          <cell r="E18">
            <v>7989038247.239996</v>
          </cell>
          <cell r="F18">
            <v>8004688339.9799957</v>
          </cell>
          <cell r="G18">
            <v>7967522719.5774002</v>
          </cell>
          <cell r="H18">
            <v>7963391346.1028385</v>
          </cell>
          <cell r="I18">
            <v>7975201542.1347466</v>
          </cell>
          <cell r="J18">
            <v>7974594240.9320803</v>
          </cell>
          <cell r="K18">
            <v>7994434629.2601891</v>
          </cell>
          <cell r="L18">
            <v>8024461080.4454546</v>
          </cell>
          <cell r="M18">
            <v>8061741350.2539396</v>
          </cell>
          <cell r="N18">
            <v>7869038182.8198071</v>
          </cell>
        </row>
        <row r="20">
          <cell r="C20">
            <v>353921788.47999996</v>
          </cell>
          <cell r="D20">
            <v>288348775.52999997</v>
          </cell>
          <cell r="E20">
            <v>331813535.02999997</v>
          </cell>
          <cell r="F20">
            <v>298155139.18000001</v>
          </cell>
          <cell r="G20">
            <v>245834738.03999999</v>
          </cell>
          <cell r="H20">
            <v>269499793.4357</v>
          </cell>
          <cell r="I20">
            <v>301805153.43809998</v>
          </cell>
          <cell r="J20">
            <v>21786975.621300001</v>
          </cell>
          <cell r="K20">
            <v>325114496.31399995</v>
          </cell>
          <cell r="L20">
            <v>342774116.06400001</v>
          </cell>
          <cell r="M20">
            <v>46419376.608600006</v>
          </cell>
          <cell r="N20">
            <v>315109444.41600001</v>
          </cell>
        </row>
        <row r="22">
          <cell r="C22">
            <v>117997293.97</v>
          </cell>
          <cell r="D22">
            <v>116071512.00000001</v>
          </cell>
          <cell r="E22">
            <v>104500516.02000001</v>
          </cell>
          <cell r="F22">
            <v>94214411.020000011</v>
          </cell>
          <cell r="G22">
            <v>89341782.679999992</v>
          </cell>
          <cell r="H22">
            <v>106348372.9140818</v>
          </cell>
          <cell r="I22">
            <v>117939181.20147014</v>
          </cell>
          <cell r="J22">
            <v>130476028.56839992</v>
          </cell>
          <cell r="K22">
            <v>129835435.07993019</v>
          </cell>
          <cell r="L22">
            <v>133705654.9690817</v>
          </cell>
          <cell r="M22">
            <v>129235296.14413118</v>
          </cell>
          <cell r="N22">
            <v>127712325.06633459</v>
          </cell>
        </row>
        <row r="25">
          <cell r="C25">
            <v>54560775.909999996</v>
          </cell>
          <cell r="D25">
            <v>64874781.710000023</v>
          </cell>
          <cell r="E25">
            <v>64846858.720000014</v>
          </cell>
          <cell r="F25">
            <v>61068622.400000013</v>
          </cell>
          <cell r="G25">
            <v>57511879.61999996</v>
          </cell>
          <cell r="H25">
            <v>55677140.247352481</v>
          </cell>
          <cell r="I25">
            <v>57370039.858562768</v>
          </cell>
          <cell r="J25">
            <v>61541238.128259048</v>
          </cell>
          <cell r="K25">
            <v>58210892.038250595</v>
          </cell>
          <cell r="L25">
            <v>61114590.313982055</v>
          </cell>
          <cell r="M25">
            <v>59275866.446436137</v>
          </cell>
          <cell r="N25">
            <v>58840063.073463842</v>
          </cell>
        </row>
        <row r="28">
          <cell r="C28">
            <v>63436518.060000002</v>
          </cell>
          <cell r="D28">
            <v>51196730.289999992</v>
          </cell>
          <cell r="E28">
            <v>39653657.299999997</v>
          </cell>
          <cell r="F28">
            <v>33145788.619999997</v>
          </cell>
          <cell r="G28">
            <v>31829903.060000028</v>
          </cell>
          <cell r="H28">
            <v>50671232.666729316</v>
          </cell>
          <cell r="I28">
            <v>60569141.342907369</v>
          </cell>
          <cell r="J28">
            <v>68934790.440140873</v>
          </cell>
          <cell r="K28">
            <v>71624543.041679591</v>
          </cell>
          <cell r="L28">
            <v>72591064.655099645</v>
          </cell>
          <cell r="M28">
            <v>69959429.697695047</v>
          </cell>
          <cell r="N28">
            <v>68872261.992870748</v>
          </cell>
        </row>
        <row r="33">
          <cell r="B33">
            <v>7869038182.8198071</v>
          </cell>
          <cell r="C33">
            <v>7800810789.3762159</v>
          </cell>
          <cell r="D33">
            <v>7884625257.5643921</v>
          </cell>
          <cell r="E33">
            <v>7621748074.3679562</v>
          </cell>
          <cell r="F33">
            <v>7682372981.2738667</v>
          </cell>
          <cell r="G33">
            <v>7688531291.2349796</v>
          </cell>
          <cell r="H33">
            <v>7434298698.2842302</v>
          </cell>
          <cell r="I33">
            <v>7461726164.4479723</v>
          </cell>
          <cell r="J33">
            <v>7397696932.6052446</v>
          </cell>
          <cell r="K33">
            <v>7258849328.7555189</v>
          </cell>
          <cell r="L33">
            <v>7317750866.1299963</v>
          </cell>
          <cell r="M33">
            <v>7384123976.5483856</v>
          </cell>
          <cell r="N33">
            <v>7303342388.1438065</v>
          </cell>
        </row>
        <row r="35">
          <cell r="C35">
            <v>455826352.66999996</v>
          </cell>
          <cell r="D35">
            <v>383804495.91230005</v>
          </cell>
          <cell r="E35">
            <v>25805313.496300001</v>
          </cell>
          <cell r="F35">
            <v>327470080.04700005</v>
          </cell>
          <cell r="G35">
            <v>265705343.27080002</v>
          </cell>
          <cell r="H35">
            <v>16859771.204500001</v>
          </cell>
          <cell r="I35">
            <v>310859308.04399997</v>
          </cell>
          <cell r="J35">
            <v>368181591.67599994</v>
          </cell>
          <cell r="K35">
            <v>151415550.70900002</v>
          </cell>
          <cell r="L35">
            <v>353057339.546</v>
          </cell>
          <cell r="M35">
            <v>357486145.46899998</v>
          </cell>
          <cell r="N35">
            <v>209630974.34100002</v>
          </cell>
        </row>
        <row r="37">
          <cell r="C37">
            <v>129269905.46308011</v>
          </cell>
          <cell r="D37">
            <v>116557798.57650435</v>
          </cell>
          <cell r="E37">
            <v>109215397.83376807</v>
          </cell>
          <cell r="F37">
            <v>91540108.642121658</v>
          </cell>
          <cell r="G37">
            <v>84885114.709275275</v>
          </cell>
          <cell r="H37">
            <v>97394267.28547585</v>
          </cell>
          <cell r="I37">
            <v>108234756.42026345</v>
          </cell>
          <cell r="J37">
            <v>117022983.90259703</v>
          </cell>
          <cell r="K37">
            <v>117263708.79851346</v>
          </cell>
          <cell r="L37">
            <v>121217713.31534043</v>
          </cell>
          <cell r="M37">
            <v>117216713.52629314</v>
          </cell>
          <cell r="N37">
            <v>117690435.32149458</v>
          </cell>
        </row>
        <row r="40">
          <cell r="C40">
            <v>57267307.826135129</v>
          </cell>
          <cell r="D40">
            <v>57233069.021344803</v>
          </cell>
          <cell r="E40">
            <v>61735151.728230439</v>
          </cell>
          <cell r="F40">
            <v>52104348.883519962</v>
          </cell>
          <cell r="G40">
            <v>47045930.475292012</v>
          </cell>
          <cell r="H40">
            <v>47996839.890397854</v>
          </cell>
          <cell r="I40">
            <v>49664482.605172791</v>
          </cell>
          <cell r="J40">
            <v>52316892.520929195</v>
          </cell>
          <cell r="K40">
            <v>49901934.011740506</v>
          </cell>
          <cell r="L40">
            <v>52911224.19357504</v>
          </cell>
          <cell r="M40">
            <v>51671509.611877307</v>
          </cell>
          <cell r="N40">
            <v>52050061.190812171</v>
          </cell>
        </row>
        <row r="43">
          <cell r="C43">
            <v>72002597.636944979</v>
          </cell>
          <cell r="D43">
            <v>59324729.555159546</v>
          </cell>
          <cell r="E43">
            <v>47480246.105537631</v>
          </cell>
          <cell r="F43">
            <v>39435759.758601695</v>
          </cell>
          <cell r="G43">
            <v>37839184.233983263</v>
          </cell>
          <cell r="H43">
            <v>49397427.395077996</v>
          </cell>
          <cell r="I43">
            <v>58570273.815090664</v>
          </cell>
          <cell r="J43">
            <v>64706091.38166783</v>
          </cell>
          <cell r="K43">
            <v>67361774.786772951</v>
          </cell>
          <cell r="L43">
            <v>68306489.12176539</v>
          </cell>
          <cell r="M43">
            <v>65545203.914415836</v>
          </cell>
          <cell r="N43">
            <v>65640374.130682409</v>
          </cell>
        </row>
        <row r="48">
          <cell r="B48">
            <v>7303342388.1438065</v>
          </cell>
          <cell r="C48">
            <v>7351255220.2723465</v>
          </cell>
          <cell r="D48">
            <v>7301139643.9358692</v>
          </cell>
          <cell r="E48">
            <v>7349346312.5571699</v>
          </cell>
          <cell r="F48">
            <v>7267817533.8706083</v>
          </cell>
          <cell r="G48">
            <v>7124501846.1398869</v>
          </cell>
          <cell r="H48">
            <v>7071841537.7555676</v>
          </cell>
          <cell r="I48">
            <v>7056725427.1235104</v>
          </cell>
          <cell r="J48">
            <v>7115135120.5502663</v>
          </cell>
          <cell r="K48">
            <v>7166359806.8088455</v>
          </cell>
          <cell r="L48">
            <v>7206513885.2405844</v>
          </cell>
          <cell r="M48">
            <v>7276803464.3470764</v>
          </cell>
          <cell r="N48">
            <v>7336526742.4631386</v>
          </cell>
        </row>
        <row r="50">
          <cell r="C50">
            <v>342119390.71300006</v>
          </cell>
          <cell r="D50">
            <v>229223604.553</v>
          </cell>
          <cell r="E50">
            <v>315101984.671</v>
          </cell>
          <cell r="F50">
            <v>168280230.352</v>
          </cell>
          <cell r="G50">
            <v>96857393.973000005</v>
          </cell>
          <cell r="H50">
            <v>198747409.602</v>
          </cell>
          <cell r="I50">
            <v>247356057.991</v>
          </cell>
          <cell r="J50">
            <v>331588243.73500001</v>
          </cell>
          <cell r="K50">
            <v>324487859.54229999</v>
          </cell>
          <cell r="L50">
            <v>317156760.64700001</v>
          </cell>
          <cell r="M50">
            <v>344393696.86749995</v>
          </cell>
          <cell r="N50">
            <v>334299609.58000004</v>
          </cell>
        </row>
        <row r="52">
          <cell r="C52">
            <v>119031758.22416849</v>
          </cell>
          <cell r="D52">
            <v>106337845.14691299</v>
          </cell>
          <cell r="E52">
            <v>99563251.385906234</v>
          </cell>
          <cell r="F52">
            <v>83679045.259726733</v>
          </cell>
          <cell r="G52">
            <v>76741699.006959438</v>
          </cell>
          <cell r="H52">
            <v>87661451.270742029</v>
          </cell>
          <cell r="I52">
            <v>97571162.402085692</v>
          </cell>
          <cell r="J52">
            <v>106517495.98359978</v>
          </cell>
          <cell r="K52">
            <v>105889461.79152383</v>
          </cell>
          <cell r="L52">
            <v>109204995.3387289</v>
          </cell>
          <cell r="M52">
            <v>106002462.73348281</v>
          </cell>
          <cell r="N52">
            <v>105558455.18778145</v>
          </cell>
        </row>
        <row r="55">
          <cell r="C55">
            <v>52062722.677349821</v>
          </cell>
          <cell r="D55">
            <v>51687790.587912373</v>
          </cell>
          <cell r="E55">
            <v>55702655.697897919</v>
          </cell>
          <cell r="F55">
            <v>47107113.563730806</v>
          </cell>
          <cell r="G55">
            <v>42135733.916925855</v>
          </cell>
          <cell r="H55">
            <v>42803045.961727276</v>
          </cell>
          <cell r="I55">
            <v>44346041.626145527</v>
          </cell>
          <cell r="J55">
            <v>47097928.718928717</v>
          </cell>
          <cell r="K55">
            <v>44660218.849676125</v>
          </cell>
          <cell r="L55">
            <v>47267133.955555841</v>
          </cell>
          <cell r="M55">
            <v>46297886.258883625</v>
          </cell>
          <cell r="N55">
            <v>46335198.421341494</v>
          </cell>
        </row>
        <row r="58">
          <cell r="C58">
            <v>66969035.546818674</v>
          </cell>
          <cell r="D58">
            <v>54650054.559000619</v>
          </cell>
          <cell r="E58">
            <v>43860595.688008316</v>
          </cell>
          <cell r="F58">
            <v>36571931.695995927</v>
          </cell>
          <cell r="G58">
            <v>34605965.090033583</v>
          </cell>
          <cell r="H58">
            <v>44858405.309014753</v>
          </cell>
          <cell r="I58">
            <v>53225120.775940165</v>
          </cell>
          <cell r="J58">
            <v>59419567.264671065</v>
          </cell>
          <cell r="K58">
            <v>61229242.941847704</v>
          </cell>
          <cell r="L58">
            <v>61937861.383173063</v>
          </cell>
          <cell r="M58">
            <v>59704576.474599183</v>
          </cell>
          <cell r="N58">
            <v>59223256.766439959</v>
          </cell>
        </row>
        <row r="63">
          <cell r="B63">
            <v>7336526742.4631386</v>
          </cell>
          <cell r="C63">
            <v>7417302310.6856823</v>
          </cell>
          <cell r="D63">
            <v>7393600523.2986374</v>
          </cell>
          <cell r="E63">
            <v>7466208394.9763508</v>
          </cell>
          <cell r="F63">
            <v>7411084094.8722935</v>
          </cell>
          <cell r="G63">
            <v>7290441250.4103012</v>
          </cell>
          <cell r="H63">
            <v>7262676875.7531967</v>
          </cell>
          <cell r="I63">
            <v>7267348829.9330931</v>
          </cell>
          <cell r="J63">
            <v>7347681734.1840868</v>
          </cell>
          <cell r="K63">
            <v>7420022714.120491</v>
          </cell>
          <cell r="L63">
            <v>7483785535.8025055</v>
          </cell>
          <cell r="M63">
            <v>7577852296.2361469</v>
          </cell>
          <cell r="N63">
            <v>7648718765.9203138</v>
          </cell>
        </row>
        <row r="65">
          <cell r="C65">
            <v>361755441.398</v>
          </cell>
          <cell r="D65">
            <v>243563995.118</v>
          </cell>
          <cell r="E65">
            <v>332256231.35799998</v>
          </cell>
          <cell r="F65">
            <v>187395134.95400003</v>
          </cell>
          <cell r="G65">
            <v>113647036.62900001</v>
          </cell>
          <cell r="H65">
            <v>218182604.39299998</v>
          </cell>
          <cell r="I65">
            <v>262632346.35800004</v>
          </cell>
          <cell r="J65">
            <v>349815274.50700003</v>
          </cell>
          <cell r="K65">
            <v>342512723.61199999</v>
          </cell>
          <cell r="L65">
            <v>337743451.80800003</v>
          </cell>
          <cell r="M65">
            <v>366108110.71500003</v>
          </cell>
          <cell r="N65">
            <v>344328597.86800003</v>
          </cell>
        </row>
        <row r="67">
          <cell r="C67">
            <v>112378151.21870171</v>
          </cell>
          <cell r="D67">
            <v>100838298.40585421</v>
          </cell>
          <cell r="E67">
            <v>93936750.485466197</v>
          </cell>
          <cell r="F67">
            <v>79057926.760292172</v>
          </cell>
          <cell r="G67">
            <v>73179976.755028173</v>
          </cell>
          <cell r="H67">
            <v>83627150.165287331</v>
          </cell>
          <cell r="I67">
            <v>93364374.191326335</v>
          </cell>
          <cell r="J67">
            <v>102207942.88144444</v>
          </cell>
          <cell r="K67">
            <v>101634909.66515984</v>
          </cell>
          <cell r="L67">
            <v>104865853.614897</v>
          </cell>
          <cell r="M67">
            <v>102133989.65808773</v>
          </cell>
          <cell r="N67">
            <v>101839498.74331872</v>
          </cell>
        </row>
        <row r="70">
          <cell r="C70">
            <v>48741229.286659278</v>
          </cell>
          <cell r="D70">
            <v>48592510.145487845</v>
          </cell>
          <cell r="E70">
            <v>52175969.243294202</v>
          </cell>
          <cell r="F70">
            <v>44178387.970800407</v>
          </cell>
          <cell r="G70">
            <v>39823649.431670584</v>
          </cell>
          <cell r="H70">
            <v>40522578.097956836</v>
          </cell>
          <cell r="I70">
            <v>42134112.39276845</v>
          </cell>
          <cell r="J70">
            <v>44893067.885674112</v>
          </cell>
          <cell r="K70">
            <v>42614401.565322101</v>
          </cell>
          <cell r="L70">
            <v>45131736.987504758</v>
          </cell>
          <cell r="M70">
            <v>44350381.369441226</v>
          </cell>
          <cell r="N70">
            <v>44462813.649600618</v>
          </cell>
        </row>
        <row r="73">
          <cell r="C73">
            <v>63636921.932042427</v>
          </cell>
          <cell r="D73">
            <v>52245788.260366365</v>
          </cell>
          <cell r="E73">
            <v>41760781.242171995</v>
          </cell>
          <cell r="F73">
            <v>34879538.789491765</v>
          </cell>
          <cell r="G73">
            <v>33356327.32335759</v>
          </cell>
          <cell r="H73">
            <v>43104572.067330495</v>
          </cell>
          <cell r="I73">
            <v>51230261.798557885</v>
          </cell>
          <cell r="J73">
            <v>57314874.995770328</v>
          </cell>
          <cell r="K73">
            <v>59020508.099837735</v>
          </cell>
          <cell r="L73">
            <v>59734116.62739224</v>
          </cell>
          <cell r="M73">
            <v>57783608.288646504</v>
          </cell>
          <cell r="N73">
            <v>57376685.093718104</v>
          </cell>
        </row>
      </sheetData>
      <sheetData sheetId="4" refreshError="1">
        <row r="3">
          <cell r="B3">
            <v>855993638.84999967</v>
          </cell>
          <cell r="C3">
            <v>893120347.55999982</v>
          </cell>
          <cell r="D3">
            <v>892038592.3599999</v>
          </cell>
          <cell r="E3">
            <v>900732904.2099998</v>
          </cell>
          <cell r="F3">
            <v>912621405.79000068</v>
          </cell>
          <cell r="G3">
            <v>921007232.4600004</v>
          </cell>
          <cell r="H3">
            <v>937417416.27999997</v>
          </cell>
          <cell r="I3">
            <v>962805311.20999944</v>
          </cell>
          <cell r="J3">
            <v>982265097.90999985</v>
          </cell>
          <cell r="K3">
            <v>1018468427.7899998</v>
          </cell>
          <cell r="L3">
            <v>1062222751.7799999</v>
          </cell>
          <cell r="M3">
            <v>1141430415.210001</v>
          </cell>
          <cell r="N3">
            <v>1279691066.0200002</v>
          </cell>
        </row>
        <row r="5">
          <cell r="C5">
            <v>70291839.960000008</v>
          </cell>
          <cell r="D5">
            <v>34859416.690000005</v>
          </cell>
          <cell r="E5">
            <v>45853583.879999995</v>
          </cell>
          <cell r="F5">
            <v>49953373.849999994</v>
          </cell>
          <cell r="G5">
            <v>46109907.979999989</v>
          </cell>
          <cell r="H5">
            <v>56592062.250000007</v>
          </cell>
          <cell r="I5">
            <v>64680836.600000001</v>
          </cell>
          <cell r="J5">
            <v>61908492.070000008</v>
          </cell>
          <cell r="K5">
            <v>78181030.050000012</v>
          </cell>
          <cell r="L5">
            <v>89377096.050000012</v>
          </cell>
          <cell r="M5">
            <v>119354034.56</v>
          </cell>
          <cell r="N5">
            <v>183297247.30000001</v>
          </cell>
        </row>
        <row r="7">
          <cell r="C7">
            <v>4111446.1399999997</v>
          </cell>
          <cell r="D7">
            <v>3802105.4800000009</v>
          </cell>
          <cell r="E7">
            <v>3729076.7399999998</v>
          </cell>
          <cell r="F7">
            <v>3345384.7700000005</v>
          </cell>
          <cell r="G7">
            <v>2836547.4099999997</v>
          </cell>
          <cell r="H7">
            <v>2613143.9699999988</v>
          </cell>
          <cell r="I7">
            <v>3610396.350000001</v>
          </cell>
          <cell r="J7">
            <v>4276132.3300000019</v>
          </cell>
          <cell r="K7">
            <v>4139356.149999999</v>
          </cell>
          <cell r="L7">
            <v>3593109.2400000012</v>
          </cell>
          <cell r="M7">
            <v>4093099.0799999996</v>
          </cell>
          <cell r="N7">
            <v>5200442.8699999992</v>
          </cell>
        </row>
        <row r="10">
          <cell r="C10">
            <v>2040558.38</v>
          </cell>
          <cell r="D10">
            <v>1668997.26</v>
          </cell>
          <cell r="E10">
            <v>2384108.48</v>
          </cell>
          <cell r="F10">
            <v>2253097.9700000002</v>
          </cell>
          <cell r="G10">
            <v>1818438.99</v>
          </cell>
          <cell r="H10">
            <v>1942321.76</v>
          </cell>
          <cell r="I10">
            <v>1722759.66</v>
          </cell>
          <cell r="J10">
            <v>1914496.88</v>
          </cell>
          <cell r="K10">
            <v>2385931.12</v>
          </cell>
          <cell r="L10">
            <v>1956226.72</v>
          </cell>
          <cell r="M10">
            <v>2066361.01</v>
          </cell>
          <cell r="N10">
            <v>2415903.67</v>
          </cell>
        </row>
        <row r="18">
          <cell r="B18">
            <v>1279691066.0200002</v>
          </cell>
          <cell r="C18">
            <v>1789269125.4699969</v>
          </cell>
          <cell r="D18">
            <v>1853609134.139997</v>
          </cell>
          <cell r="E18">
            <v>1984794764.4199972</v>
          </cell>
          <cell r="F18">
            <v>2054242960.8599973</v>
          </cell>
          <cell r="G18">
            <v>2112786081.6182146</v>
          </cell>
          <cell r="H18">
            <v>2322467685.1994076</v>
          </cell>
          <cell r="I18">
            <v>2487068105.3312297</v>
          </cell>
          <cell r="J18">
            <v>2444104780.3629818</v>
          </cell>
          <cell r="K18">
            <v>2660712745.8002076</v>
          </cell>
          <cell r="L18">
            <v>2834316016.9649806</v>
          </cell>
          <cell r="M18">
            <v>3044487282.2324352</v>
          </cell>
          <cell r="N18">
            <v>2992397216.53371</v>
          </cell>
        </row>
        <row r="20">
          <cell r="C20">
            <v>101302614.95</v>
          </cell>
          <cell r="D20">
            <v>57696136.930000007</v>
          </cell>
          <cell r="E20">
            <v>102767941.11</v>
          </cell>
          <cell r="F20">
            <v>151358932.40000001</v>
          </cell>
          <cell r="G20">
            <v>201571141.85000005</v>
          </cell>
          <cell r="H20">
            <v>274312915.72978699</v>
          </cell>
          <cell r="I20">
            <v>235067590.02970198</v>
          </cell>
          <cell r="J20">
            <v>29317171.112658799</v>
          </cell>
          <cell r="K20">
            <v>292495949.60339504</v>
          </cell>
          <cell r="L20">
            <v>257172317.43016303</v>
          </cell>
          <cell r="M20">
            <v>32224376.332616001</v>
          </cell>
          <cell r="N20">
            <v>508176044.23914897</v>
          </cell>
        </row>
        <row r="22">
          <cell r="C22">
            <v>4612901.07</v>
          </cell>
          <cell r="D22">
            <v>4924235.74</v>
          </cell>
          <cell r="E22">
            <v>6252017.79</v>
          </cell>
          <cell r="F22">
            <v>5871921.8399999999</v>
          </cell>
          <cell r="G22">
            <v>6133418.7999999998</v>
          </cell>
          <cell r="H22">
            <v>5335526.8839566614</v>
          </cell>
          <cell r="I22">
            <v>7521334.3148597199</v>
          </cell>
          <cell r="J22">
            <v>8633531.9406359121</v>
          </cell>
          <cell r="K22">
            <v>9686266.569182355</v>
          </cell>
          <cell r="L22">
            <v>11367260.136785084</v>
          </cell>
          <cell r="M22">
            <v>12100925.529063592</v>
          </cell>
          <cell r="N22">
            <v>12635764.2694888</v>
          </cell>
        </row>
        <row r="25">
          <cell r="C25">
            <v>2562642.0700000003</v>
          </cell>
          <cell r="D25">
            <v>2592419.98</v>
          </cell>
          <cell r="E25">
            <v>3805027.1999999997</v>
          </cell>
          <cell r="F25">
            <v>3521093.09</v>
          </cell>
          <cell r="G25">
            <v>3247415.1400000006</v>
          </cell>
          <cell r="H25">
            <v>2804546.514090118</v>
          </cell>
          <cell r="I25">
            <v>3690346.2236462934</v>
          </cell>
          <cell r="J25">
            <v>4095035.2670099102</v>
          </cell>
          <cell r="K25">
            <v>4358437.1882988187</v>
          </cell>
          <cell r="L25">
            <v>5193291.0056177732</v>
          </cell>
          <cell r="M25">
            <v>5553553.755696943</v>
          </cell>
          <cell r="N25">
            <v>5806373.9989262512</v>
          </cell>
        </row>
        <row r="28">
          <cell r="C28">
            <v>2050259</v>
          </cell>
          <cell r="D28">
            <v>2331815.7600000002</v>
          </cell>
          <cell r="E28">
            <v>2446990.5900000003</v>
          </cell>
          <cell r="F28">
            <v>2350828.75</v>
          </cell>
          <cell r="G28">
            <v>2886003.6599999992</v>
          </cell>
          <cell r="H28">
            <v>2530980.3698665434</v>
          </cell>
          <cell r="I28">
            <v>3830988.0912134266</v>
          </cell>
          <cell r="J28">
            <v>4538496.6736260019</v>
          </cell>
          <cell r="K28">
            <v>5327829.3808835363</v>
          </cell>
          <cell r="L28">
            <v>6173969.1311673112</v>
          </cell>
          <cell r="M28">
            <v>6547371.7733666487</v>
          </cell>
          <cell r="N28">
            <v>6829390.2705625491</v>
          </cell>
        </row>
        <row r="33">
          <cell r="B33">
            <v>2992397216.53371</v>
          </cell>
          <cell r="C33">
            <v>2927837572.9808803</v>
          </cell>
          <cell r="D33">
            <v>2857008152.8770671</v>
          </cell>
          <cell r="E33">
            <v>2789270956.8128824</v>
          </cell>
          <cell r="F33">
            <v>2850619170.1263041</v>
          </cell>
          <cell r="G33">
            <v>2892769999.1576691</v>
          </cell>
          <cell r="H33">
            <v>2827483169.7044501</v>
          </cell>
          <cell r="I33">
            <v>3011628990.2784786</v>
          </cell>
          <cell r="J33">
            <v>2941755257.2036824</v>
          </cell>
          <cell r="K33">
            <v>2876071174.6549754</v>
          </cell>
          <cell r="L33">
            <v>3122477196.3333569</v>
          </cell>
          <cell r="M33">
            <v>3404429391.5347271</v>
          </cell>
          <cell r="N33">
            <v>3330563738.446753</v>
          </cell>
        </row>
        <row r="35">
          <cell r="C35">
            <v>237198462.806126</v>
          </cell>
          <cell r="D35">
            <v>19420435.485376596</v>
          </cell>
          <cell r="E35">
            <v>22956963.207404606</v>
          </cell>
          <cell r="F35">
            <v>151984315.49275002</v>
          </cell>
          <cell r="G35">
            <v>134924152.7577</v>
          </cell>
          <cell r="H35">
            <v>28304271.617885996</v>
          </cell>
          <cell r="I35">
            <v>281470293.63340801</v>
          </cell>
          <cell r="J35">
            <v>334797159.14746296</v>
          </cell>
          <cell r="K35">
            <v>33149789.379722498</v>
          </cell>
          <cell r="L35">
            <v>351259210.13147795</v>
          </cell>
          <cell r="M35">
            <v>395267027.71585</v>
          </cell>
          <cell r="N35">
            <v>40725154.300179698</v>
          </cell>
        </row>
        <row r="37">
          <cell r="C37">
            <v>12560373.220996656</v>
          </cell>
          <cell r="D37">
            <v>12531275.111858448</v>
          </cell>
          <cell r="E37">
            <v>13032580.265222447</v>
          </cell>
          <cell r="F37">
            <v>11188725.318019224</v>
          </cell>
          <cell r="G37">
            <v>10974294.265679775</v>
          </cell>
          <cell r="H37">
            <v>12186885.491880406</v>
          </cell>
          <cell r="I37">
            <v>13153670.995089702</v>
          </cell>
          <cell r="J37">
            <v>14704684.55962522</v>
          </cell>
          <cell r="K37">
            <v>15084534.304896496</v>
          </cell>
          <cell r="L37">
            <v>16774358.029203674</v>
          </cell>
          <cell r="M37">
            <v>17156417.784998037</v>
          </cell>
          <cell r="N37">
            <v>17905180.336401027</v>
          </cell>
        </row>
        <row r="40">
          <cell r="C40">
            <v>5723099.8491536779</v>
          </cell>
          <cell r="D40">
            <v>6259162.7383831684</v>
          </cell>
          <cell r="E40">
            <v>7444593.0163530326</v>
          </cell>
          <cell r="F40">
            <v>6470586.7590638679</v>
          </cell>
          <cell r="G40">
            <v>6161395.3899352169</v>
          </cell>
          <cell r="H40">
            <v>6182624.9752050107</v>
          </cell>
          <cell r="I40">
            <v>6289588.6748362416</v>
          </cell>
          <cell r="J40">
            <v>6830014.7870875495</v>
          </cell>
          <cell r="K40">
            <v>6678377.350863006</v>
          </cell>
          <cell r="L40">
            <v>7564049.2669879328</v>
          </cell>
          <cell r="M40">
            <v>7808744.5361522511</v>
          </cell>
          <cell r="N40">
            <v>8187318.8261099327</v>
          </cell>
        </row>
        <row r="43">
          <cell r="C43">
            <v>6837273.3718429776</v>
          </cell>
          <cell r="D43">
            <v>6272112.3734752797</v>
          </cell>
          <cell r="E43">
            <v>5587987.2488694144</v>
          </cell>
          <cell r="F43">
            <v>4718138.5589553565</v>
          </cell>
          <cell r="G43">
            <v>4812898.8757445579</v>
          </cell>
          <cell r="H43">
            <v>6004260.516675395</v>
          </cell>
          <cell r="I43">
            <v>6864082.3202534607</v>
          </cell>
          <cell r="J43">
            <v>7874669.7725376701</v>
          </cell>
          <cell r="K43">
            <v>8406156.9540334903</v>
          </cell>
          <cell r="L43">
            <v>9210308.762215741</v>
          </cell>
          <cell r="M43">
            <v>9347673.2488457859</v>
          </cell>
          <cell r="N43">
            <v>9717861.510291094</v>
          </cell>
        </row>
        <row r="48">
          <cell r="B48">
            <v>3330563738.446753</v>
          </cell>
          <cell r="C48">
            <v>3350643803.5949888</v>
          </cell>
          <cell r="D48">
            <v>3337978121.2596698</v>
          </cell>
          <cell r="E48">
            <v>3342439706.8132067</v>
          </cell>
          <cell r="F48">
            <v>3339815582.1450987</v>
          </cell>
          <cell r="G48">
            <v>3333866628.1538553</v>
          </cell>
          <cell r="H48">
            <v>3366681698.9690614</v>
          </cell>
          <cell r="I48">
            <v>3394141307.944941</v>
          </cell>
          <cell r="J48">
            <v>3432674370.00526</v>
          </cell>
          <cell r="K48">
            <v>3483004433.7051334</v>
          </cell>
          <cell r="L48">
            <v>3520446963.1649871</v>
          </cell>
          <cell r="M48">
            <v>3567883372.9447937</v>
          </cell>
          <cell r="N48">
            <v>3726496952.4007149</v>
          </cell>
        </row>
        <row r="50">
          <cell r="C50">
            <v>133171600.32917102</v>
          </cell>
          <cell r="D50">
            <v>100986264.52408101</v>
          </cell>
          <cell r="E50">
            <v>119376208.678284</v>
          </cell>
          <cell r="F50">
            <v>111015922.028688</v>
          </cell>
          <cell r="G50">
            <v>106580279.71732098</v>
          </cell>
          <cell r="H50">
            <v>147182212.41368598</v>
          </cell>
          <cell r="I50">
            <v>144682276.34471002</v>
          </cell>
          <cell r="J50">
            <v>158547261.37802801</v>
          </cell>
          <cell r="K50">
            <v>172378904.77367401</v>
          </cell>
          <cell r="L50">
            <v>162827394.63291502</v>
          </cell>
          <cell r="M50">
            <v>174269427.20730099</v>
          </cell>
          <cell r="N50">
            <v>288749876.10583097</v>
          </cell>
        </row>
        <row r="52">
          <cell r="C52">
            <v>16979824.106085144</v>
          </cell>
          <cell r="D52">
            <v>16268185.705802951</v>
          </cell>
          <cell r="E52">
            <v>16933740.982111283</v>
          </cell>
          <cell r="F52">
            <v>14524857.78715327</v>
          </cell>
          <cell r="G52">
            <v>12934122.41968951</v>
          </cell>
          <cell r="H52">
            <v>14121129.150373917</v>
          </cell>
          <cell r="I52">
            <v>15405601.112042999</v>
          </cell>
          <cell r="J52">
            <v>16876533.941957317</v>
          </cell>
          <cell r="K52">
            <v>17267843.327218153</v>
          </cell>
          <cell r="L52">
            <v>19377080.095550746</v>
          </cell>
          <cell r="M52">
            <v>19270480.236767083</v>
          </cell>
          <cell r="N52">
            <v>19314376.998856455</v>
          </cell>
        </row>
        <row r="55">
          <cell r="C55">
            <v>7751823.6393730603</v>
          </cell>
          <cell r="D55">
            <v>8173427.85817343</v>
          </cell>
          <cell r="E55">
            <v>9673154.1804875582</v>
          </cell>
          <cell r="F55">
            <v>8377381.4331373367</v>
          </cell>
          <cell r="G55">
            <v>7364586.5982623622</v>
          </cell>
          <cell r="H55">
            <v>7228936.1033757692</v>
          </cell>
          <cell r="I55">
            <v>7376925.8553071301</v>
          </cell>
          <cell r="J55">
            <v>7839699.3653215375</v>
          </cell>
          <cell r="K55">
            <v>7624388.5825052429</v>
          </cell>
          <cell r="L55">
            <v>8674684.9151260015</v>
          </cell>
          <cell r="M55">
            <v>8726797.8246000037</v>
          </cell>
          <cell r="N55">
            <v>8817819.4447584469</v>
          </cell>
        </row>
        <row r="58">
          <cell r="C58">
            <v>9228000.4667120837</v>
          </cell>
          <cell r="D58">
            <v>8094757.847629521</v>
          </cell>
          <cell r="E58">
            <v>7260586.8016237253</v>
          </cell>
          <cell r="F58">
            <v>6147476.3540159333</v>
          </cell>
          <cell r="G58">
            <v>5569535.8214271478</v>
          </cell>
          <cell r="H58">
            <v>6892193.0469981479</v>
          </cell>
          <cell r="I58">
            <v>8028675.2567358688</v>
          </cell>
          <cell r="J58">
            <v>9036834.5766357798</v>
          </cell>
          <cell r="K58">
            <v>9643454.7447129097</v>
          </cell>
          <cell r="L58">
            <v>10702395.180424744</v>
          </cell>
          <cell r="M58">
            <v>10543682.41216708</v>
          </cell>
          <cell r="N58">
            <v>10496557.554098008</v>
          </cell>
        </row>
        <row r="63">
          <cell r="B63">
            <v>3726496952.4007149</v>
          </cell>
          <cell r="C63">
            <v>3733431581.4248128</v>
          </cell>
          <cell r="D63">
            <v>3707812252.9328432</v>
          </cell>
          <cell r="E63">
            <v>3701424532.1860571</v>
          </cell>
          <cell r="F63">
            <v>3688665908.835525</v>
          </cell>
          <cell r="G63">
            <v>3672000161.4358354</v>
          </cell>
          <cell r="H63">
            <v>3695815125.2090015</v>
          </cell>
          <cell r="I63">
            <v>3714344425.7173171</v>
          </cell>
          <cell r="J63">
            <v>3744920002.9587331</v>
          </cell>
          <cell r="K63">
            <v>3788508302.0396028</v>
          </cell>
          <cell r="L63">
            <v>3818366385.6540227</v>
          </cell>
          <cell r="M63">
            <v>3858748124.1384053</v>
          </cell>
          <cell r="N63">
            <v>4031858501.8732715</v>
          </cell>
        </row>
        <row r="65">
          <cell r="C65">
            <v>138498464.342453</v>
          </cell>
          <cell r="D65">
            <v>105025715.10559902</v>
          </cell>
          <cell r="E65">
            <v>124151257.024866</v>
          </cell>
          <cell r="F65">
            <v>115456558.91050102</v>
          </cell>
          <cell r="G65">
            <v>110843490.905432</v>
          </cell>
          <cell r="H65">
            <v>153069500.91113299</v>
          </cell>
          <cell r="I65">
            <v>150469567.399046</v>
          </cell>
          <cell r="J65">
            <v>164889151.83187199</v>
          </cell>
          <cell r="K65">
            <v>179274060.96456602</v>
          </cell>
          <cell r="L65">
            <v>169340490.41773301</v>
          </cell>
          <cell r="M65">
            <v>181240204.29484901</v>
          </cell>
          <cell r="N65">
            <v>317633204.49337107</v>
          </cell>
        </row>
        <row r="67">
          <cell r="C67">
            <v>18887186.975993752</v>
          </cell>
          <cell r="D67">
            <v>18299538.932683796</v>
          </cell>
          <cell r="E67">
            <v>18487318.665742029</v>
          </cell>
          <cell r="F67">
            <v>15602938.59773252</v>
          </cell>
          <cell r="G67">
            <v>14229749.013322594</v>
          </cell>
          <cell r="H67">
            <v>15126128.812776804</v>
          </cell>
          <cell r="I67">
            <v>16385732.535285393</v>
          </cell>
          <cell r="J67">
            <v>17955409.919058755</v>
          </cell>
          <cell r="K67">
            <v>18075858.168933451</v>
          </cell>
          <cell r="L67">
            <v>20078300.360604983</v>
          </cell>
          <cell r="M67">
            <v>20007124.641709734</v>
          </cell>
          <cell r="N67">
            <v>19958028.103524849</v>
          </cell>
        </row>
        <row r="70">
          <cell r="C70">
            <v>8614861.2574023847</v>
          </cell>
          <cell r="D70">
            <v>9130915.3471069913</v>
          </cell>
          <cell r="E70">
            <v>10527346.268407252</v>
          </cell>
          <cell r="F70">
            <v>8988246.424650887</v>
          </cell>
          <cell r="G70">
            <v>8037369.2072539292</v>
          </cell>
          <cell r="H70">
            <v>7715565.8672608044</v>
          </cell>
          <cell r="I70">
            <v>7808349.3845797349</v>
          </cell>
          <cell r="J70">
            <v>8283089.5354234446</v>
          </cell>
          <cell r="K70">
            <v>7940147.4512665067</v>
          </cell>
          <cell r="L70">
            <v>8934284.2375925034</v>
          </cell>
          <cell r="M70">
            <v>8992343.0371518023</v>
          </cell>
          <cell r="N70">
            <v>9045150.1264799181</v>
          </cell>
        </row>
        <row r="73">
          <cell r="C73">
            <v>10272325.718591368</v>
          </cell>
          <cell r="D73">
            <v>9168623.5855768044</v>
          </cell>
          <cell r="E73">
            <v>7959972.3973347759</v>
          </cell>
          <cell r="F73">
            <v>6614692.1730816327</v>
          </cell>
          <cell r="G73">
            <v>6192379.8060686644</v>
          </cell>
          <cell r="H73">
            <v>7410562.9455159996</v>
          </cell>
          <cell r="I73">
            <v>8577383.1507056579</v>
          </cell>
          <cell r="J73">
            <v>9672320.3836353105</v>
          </cell>
          <cell r="K73">
            <v>10135710.717666944</v>
          </cell>
          <cell r="L73">
            <v>11144016.123012479</v>
          </cell>
          <cell r="M73">
            <v>11014781.604557931</v>
          </cell>
          <cell r="N73">
            <v>10912877.977044931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H30"/>
  <sheetViews>
    <sheetView topLeftCell="B1" zoomScale="80" zoomScaleNormal="80" workbookViewId="0">
      <pane ySplit="1" topLeftCell="A2" activePane="bottomLeft" state="frozen"/>
      <selection pane="bottomLeft" activeCell="I13" sqref="I13"/>
    </sheetView>
  </sheetViews>
  <sheetFormatPr defaultColWidth="8.88671875" defaultRowHeight="14.4" x14ac:dyDescent="0.3"/>
  <cols>
    <col min="1" max="1" width="3" style="176" hidden="1" customWidth="1"/>
    <col min="2" max="2" width="14.109375" style="176" customWidth="1"/>
    <col min="3" max="3" width="44.5546875" style="191" customWidth="1"/>
    <col min="4" max="4" width="10" style="176" customWidth="1"/>
    <col min="5" max="5" width="10.44140625" style="176" customWidth="1"/>
    <col min="6" max="6" width="12.6640625" style="176" customWidth="1"/>
    <col min="7" max="7" width="19.44140625" style="176" customWidth="1"/>
    <col min="8" max="8" width="17.44140625" style="176" customWidth="1"/>
    <col min="9" max="9" width="70.44140625" style="176" customWidth="1"/>
    <col min="10" max="13" width="11.33203125" style="176" customWidth="1"/>
    <col min="14" max="16" width="12.44140625" style="176" customWidth="1"/>
    <col min="17" max="25" width="11.33203125" style="176" customWidth="1"/>
    <col min="26" max="28" width="12.44140625" style="176" customWidth="1"/>
    <col min="29" max="37" width="11.33203125" style="176" customWidth="1"/>
    <col min="38" max="40" width="12.44140625" style="176" customWidth="1"/>
    <col min="41" max="49" width="11.33203125" style="176" customWidth="1"/>
    <col min="50" max="52" width="12.44140625" style="176" customWidth="1"/>
    <col min="53" max="61" width="11.33203125" style="176" customWidth="1"/>
    <col min="62" max="64" width="12.44140625" style="176" customWidth="1"/>
    <col min="65" max="73" width="11.33203125" style="176" customWidth="1"/>
    <col min="74" max="76" width="12.44140625" style="176" bestFit="1" customWidth="1"/>
    <col min="77" max="77" width="53.88671875" style="176" bestFit="1" customWidth="1"/>
    <col min="78" max="85" width="11.33203125" style="176" bestFit="1" customWidth="1"/>
    <col min="86" max="88" width="12.44140625" style="176" bestFit="1" customWidth="1"/>
    <col min="89" max="97" width="11.33203125" style="176" bestFit="1" customWidth="1"/>
    <col min="98" max="100" width="12.44140625" style="176" bestFit="1" customWidth="1"/>
    <col min="101" max="109" width="11.33203125" style="176" bestFit="1" customWidth="1"/>
    <col min="110" max="112" width="12.44140625" style="176" bestFit="1" customWidth="1"/>
    <col min="113" max="113" width="8.88671875" style="176"/>
    <col min="114" max="122" width="12.44140625" style="176" bestFit="1" customWidth="1"/>
    <col min="123" max="123" width="8.88671875" style="176"/>
    <col min="124" max="126" width="11.33203125" style="176" bestFit="1" customWidth="1"/>
    <col min="127" max="127" width="12.44140625" style="176" bestFit="1" customWidth="1"/>
    <col min="128" max="130" width="11.33203125" style="176" bestFit="1" customWidth="1"/>
    <col min="131" max="131" width="12.44140625" style="176" bestFit="1" customWidth="1"/>
    <col min="132" max="134" width="11.33203125" style="176" bestFit="1" customWidth="1"/>
    <col min="135" max="135" width="12.44140625" style="176" bestFit="1" customWidth="1"/>
    <col min="136" max="138" width="11.33203125" style="176" bestFit="1" customWidth="1"/>
    <col min="139" max="139" width="12.44140625" style="176" bestFit="1" customWidth="1"/>
    <col min="140" max="142" width="11.33203125" style="176" bestFit="1" customWidth="1"/>
    <col min="143" max="143" width="12.44140625" style="176" bestFit="1" customWidth="1"/>
    <col min="144" max="146" width="11.33203125" style="176" bestFit="1" customWidth="1"/>
    <col min="147" max="147" width="12.44140625" style="176" bestFit="1" customWidth="1"/>
    <col min="148" max="150" width="11.33203125" style="176" bestFit="1" customWidth="1"/>
    <col min="151" max="151" width="12.44140625" style="176" bestFit="1" customWidth="1"/>
    <col min="152" max="154" width="11.33203125" style="176" bestFit="1" customWidth="1"/>
    <col min="155" max="155" width="12.44140625" style="176" bestFit="1" customWidth="1"/>
    <col min="156" max="158" width="11.33203125" style="176" bestFit="1" customWidth="1"/>
    <col min="159" max="159" width="12.44140625" style="176" bestFit="1" customWidth="1"/>
    <col min="160" max="16384" width="8.88671875" style="176"/>
  </cols>
  <sheetData>
    <row r="1" spans="1:112" s="192" customFormat="1" ht="28.8" x14ac:dyDescent="0.3">
      <c r="A1" s="118"/>
      <c r="B1" s="118"/>
      <c r="C1" s="119" t="s">
        <v>374</v>
      </c>
      <c r="D1" s="140" t="s">
        <v>230</v>
      </c>
      <c r="E1" s="141" t="s">
        <v>231</v>
      </c>
      <c r="F1" s="139" t="s">
        <v>269</v>
      </c>
      <c r="G1" s="139" t="s">
        <v>236</v>
      </c>
      <c r="H1" s="139" t="s">
        <v>237</v>
      </c>
      <c r="I1" s="136" t="s">
        <v>430</v>
      </c>
      <c r="BY1" s="193" t="e">
        <f>#REF!</f>
        <v>#REF!</v>
      </c>
      <c r="BZ1" s="193" t="e">
        <f>#REF!</f>
        <v>#REF!</v>
      </c>
      <c r="CA1" s="193" t="e">
        <f>#REF!</f>
        <v>#REF!</v>
      </c>
      <c r="CB1" s="193" t="e">
        <f>#REF!</f>
        <v>#REF!</v>
      </c>
      <c r="CC1" s="193" t="e">
        <f>#REF!</f>
        <v>#REF!</v>
      </c>
      <c r="CD1" s="193" t="e">
        <f>#REF!</f>
        <v>#REF!</v>
      </c>
      <c r="CE1" s="193" t="e">
        <f>#REF!</f>
        <v>#REF!</v>
      </c>
      <c r="CF1" s="193" t="e">
        <f>#REF!</f>
        <v>#REF!</v>
      </c>
      <c r="CG1" s="193" t="e">
        <f>#REF!</f>
        <v>#REF!</v>
      </c>
      <c r="CH1" s="193" t="e">
        <f>#REF!</f>
        <v>#REF!</v>
      </c>
      <c r="CI1" s="193" t="e">
        <f>#REF!</f>
        <v>#REF!</v>
      </c>
      <c r="CJ1" s="193" t="e">
        <f>#REF!</f>
        <v>#REF!</v>
      </c>
      <c r="CK1" s="193" t="e">
        <f>#REF!</f>
        <v>#REF!</v>
      </c>
      <c r="CL1" s="193" t="e">
        <f>#REF!</f>
        <v>#REF!</v>
      </c>
      <c r="CM1" s="193" t="e">
        <f>#REF!</f>
        <v>#REF!</v>
      </c>
      <c r="CN1" s="193" t="e">
        <f>#REF!</f>
        <v>#REF!</v>
      </c>
      <c r="CO1" s="193" t="e">
        <f>#REF!</f>
        <v>#REF!</v>
      </c>
      <c r="CP1" s="193" t="e">
        <f>#REF!</f>
        <v>#REF!</v>
      </c>
      <c r="CQ1" s="193" t="e">
        <f>#REF!</f>
        <v>#REF!</v>
      </c>
      <c r="CR1" s="193" t="e">
        <f>#REF!</f>
        <v>#REF!</v>
      </c>
      <c r="CS1" s="193" t="e">
        <f>#REF!</f>
        <v>#REF!</v>
      </c>
      <c r="CT1" s="193" t="e">
        <f>#REF!</f>
        <v>#REF!</v>
      </c>
      <c r="CU1" s="193" t="e">
        <f>#REF!</f>
        <v>#REF!</v>
      </c>
      <c r="CV1" s="193" t="e">
        <f>#REF!</f>
        <v>#REF!</v>
      </c>
      <c r="CW1" s="193" t="e">
        <f>#REF!</f>
        <v>#REF!</v>
      </c>
      <c r="CX1" s="193" t="e">
        <f>#REF!</f>
        <v>#REF!</v>
      </c>
      <c r="CY1" s="193" t="e">
        <f>#REF!</f>
        <v>#REF!</v>
      </c>
      <c r="CZ1" s="193" t="e">
        <f>#REF!</f>
        <v>#REF!</v>
      </c>
      <c r="DA1" s="193" t="e">
        <f>#REF!</f>
        <v>#REF!</v>
      </c>
      <c r="DB1" s="193" t="e">
        <f>#REF!</f>
        <v>#REF!</v>
      </c>
      <c r="DC1" s="193" t="e">
        <f>#REF!</f>
        <v>#REF!</v>
      </c>
      <c r="DD1" s="193" t="e">
        <f>#REF!</f>
        <v>#REF!</v>
      </c>
      <c r="DE1" s="193" t="e">
        <f>#REF!</f>
        <v>#REF!</v>
      </c>
      <c r="DF1" s="193" t="e">
        <f>#REF!</f>
        <v>#REF!</v>
      </c>
      <c r="DG1" s="193" t="e">
        <f>#REF!</f>
        <v>#REF!</v>
      </c>
      <c r="DH1" s="193" t="e">
        <f>#REF!</f>
        <v>#REF!</v>
      </c>
    </row>
    <row r="2" spans="1:112" ht="15" thickBot="1" x14ac:dyDescent="0.35">
      <c r="A2" s="416" t="s">
        <v>259</v>
      </c>
      <c r="B2" s="416"/>
      <c r="C2" s="416"/>
      <c r="D2" s="416"/>
      <c r="E2" s="416"/>
      <c r="F2" s="416"/>
      <c r="G2" s="416"/>
      <c r="H2" s="416"/>
      <c r="I2" s="417"/>
    </row>
    <row r="3" spans="1:112" x14ac:dyDescent="0.3">
      <c r="A3" s="176">
        <v>1</v>
      </c>
      <c r="B3" s="423" t="s">
        <v>240</v>
      </c>
      <c r="C3" s="177" t="s">
        <v>232</v>
      </c>
      <c r="D3" s="121">
        <v>0.11</v>
      </c>
      <c r="E3" s="121">
        <v>9.4500000000000001E-2</v>
      </c>
      <c r="F3" s="128" t="s">
        <v>287</v>
      </c>
      <c r="G3" s="362" t="s">
        <v>288</v>
      </c>
      <c r="H3" s="362" t="s">
        <v>288</v>
      </c>
      <c r="I3" s="171" t="s">
        <v>429</v>
      </c>
      <c r="BY3" s="176" t="s">
        <v>225</v>
      </c>
    </row>
    <row r="4" spans="1:112" x14ac:dyDescent="0.3">
      <c r="A4" s="176">
        <v>2</v>
      </c>
      <c r="B4" s="424"/>
      <c r="C4" s="178" t="s">
        <v>252</v>
      </c>
      <c r="D4" s="123">
        <v>0.11600000000000001</v>
      </c>
      <c r="E4" s="123">
        <v>0.10349999999999999</v>
      </c>
      <c r="F4" s="129" t="s">
        <v>287</v>
      </c>
      <c r="G4" s="364" t="s">
        <v>288</v>
      </c>
      <c r="H4" s="364" t="s">
        <v>288</v>
      </c>
      <c r="I4" s="172" t="s">
        <v>429</v>
      </c>
      <c r="BY4" s="176" t="s">
        <v>226</v>
      </c>
    </row>
    <row r="5" spans="1:112" x14ac:dyDescent="0.3">
      <c r="A5" s="176">
        <v>3</v>
      </c>
      <c r="B5" s="424"/>
      <c r="C5" s="178" t="s">
        <v>241</v>
      </c>
      <c r="D5" s="123">
        <v>0.125</v>
      </c>
      <c r="E5" s="123">
        <v>0.1125</v>
      </c>
      <c r="F5" s="129" t="s">
        <v>287</v>
      </c>
      <c r="G5" s="364" t="s">
        <v>288</v>
      </c>
      <c r="H5" s="364" t="s">
        <v>288</v>
      </c>
      <c r="I5" s="172" t="s">
        <v>429</v>
      </c>
    </row>
    <row r="6" spans="1:112" x14ac:dyDescent="0.3">
      <c r="A6" s="176">
        <v>5</v>
      </c>
      <c r="B6" s="424"/>
      <c r="C6" s="178" t="s">
        <v>233</v>
      </c>
      <c r="D6" s="123">
        <v>0.115</v>
      </c>
      <c r="E6" s="123">
        <v>0.10249999999999999</v>
      </c>
      <c r="F6" s="129" t="s">
        <v>287</v>
      </c>
      <c r="G6" s="364" t="s">
        <v>288</v>
      </c>
      <c r="H6" s="364" t="s">
        <v>288</v>
      </c>
      <c r="I6" s="172" t="s">
        <v>429</v>
      </c>
      <c r="BY6" s="176" t="s">
        <v>227</v>
      </c>
    </row>
    <row r="7" spans="1:112" x14ac:dyDescent="0.3">
      <c r="A7" s="176">
        <v>6</v>
      </c>
      <c r="B7" s="425"/>
      <c r="C7" s="179" t="s">
        <v>253</v>
      </c>
      <c r="D7" s="127" t="s">
        <v>235</v>
      </c>
      <c r="E7" s="127" t="s">
        <v>235</v>
      </c>
      <c r="F7" s="135" t="s">
        <v>287</v>
      </c>
      <c r="G7" s="370" t="s">
        <v>288</v>
      </c>
      <c r="H7" s="370" t="s">
        <v>288</v>
      </c>
      <c r="I7" s="173" t="s">
        <v>429</v>
      </c>
    </row>
    <row r="8" spans="1:112" x14ac:dyDescent="0.3">
      <c r="A8" s="176">
        <v>7</v>
      </c>
      <c r="B8" s="418" t="s">
        <v>265</v>
      </c>
      <c r="C8" s="179" t="s">
        <v>255</v>
      </c>
      <c r="D8" s="125">
        <v>9.2999999999999999E-2</v>
      </c>
      <c r="E8" s="125">
        <v>9.6000000000000002E-2</v>
      </c>
      <c r="F8" s="129" t="s">
        <v>287</v>
      </c>
      <c r="G8" s="370" t="s">
        <v>288</v>
      </c>
      <c r="H8" s="370" t="s">
        <v>288</v>
      </c>
      <c r="I8" s="174" t="s">
        <v>429</v>
      </c>
      <c r="BY8" s="176" t="s">
        <v>227</v>
      </c>
    </row>
    <row r="9" spans="1:112" x14ac:dyDescent="0.3">
      <c r="A9" s="176">
        <v>8</v>
      </c>
      <c r="B9" s="418"/>
      <c r="C9" s="179" t="s">
        <v>256</v>
      </c>
      <c r="D9" s="125">
        <v>5.0999999999999997E-2</v>
      </c>
      <c r="E9" s="125">
        <v>5.2999999999999999E-2</v>
      </c>
      <c r="F9" s="125" t="s">
        <v>289</v>
      </c>
      <c r="G9" s="390" t="s">
        <v>414</v>
      </c>
      <c r="H9" s="390" t="s">
        <v>414</v>
      </c>
      <c r="I9" s="174" t="s">
        <v>413</v>
      </c>
      <c r="BY9" s="176" t="s">
        <v>219</v>
      </c>
    </row>
    <row r="10" spans="1:112" ht="57.6" x14ac:dyDescent="0.3">
      <c r="A10" s="176">
        <v>9</v>
      </c>
      <c r="B10" s="418"/>
      <c r="C10" s="357" t="s">
        <v>270</v>
      </c>
      <c r="D10" s="358">
        <v>0.23</v>
      </c>
      <c r="E10" s="358">
        <v>0.25</v>
      </c>
      <c r="F10" s="312" t="s">
        <v>287</v>
      </c>
      <c r="G10" s="373">
        <f>'Annual Testing'!G12</f>
        <v>43465</v>
      </c>
      <c r="H10" s="404" t="str">
        <f>'Annual Testing'!H12</f>
        <v>None</v>
      </c>
      <c r="I10" s="411" t="s">
        <v>494</v>
      </c>
      <c r="BY10" s="176" t="s">
        <v>222</v>
      </c>
    </row>
    <row r="11" spans="1:112" x14ac:dyDescent="0.3">
      <c r="A11" s="176">
        <v>10</v>
      </c>
      <c r="B11" s="257" t="s">
        <v>273</v>
      </c>
      <c r="C11" s="178" t="s">
        <v>242</v>
      </c>
      <c r="D11" s="293">
        <v>1.4999999999999999E-2</v>
      </c>
      <c r="E11" s="294">
        <v>0.02</v>
      </c>
      <c r="F11" s="130" t="s">
        <v>289</v>
      </c>
      <c r="G11" s="406" t="s">
        <v>414</v>
      </c>
      <c r="H11" s="406" t="s">
        <v>414</v>
      </c>
      <c r="I11" s="180" t="s">
        <v>415</v>
      </c>
    </row>
    <row r="12" spans="1:112" ht="28.8" x14ac:dyDescent="0.3">
      <c r="A12" s="176">
        <v>11</v>
      </c>
      <c r="B12" s="248" t="s">
        <v>264</v>
      </c>
      <c r="C12" s="179" t="s">
        <v>234</v>
      </c>
      <c r="D12" s="126">
        <v>-0.03</v>
      </c>
      <c r="E12" s="126">
        <v>-0.05</v>
      </c>
      <c r="F12" s="137" t="s">
        <v>289</v>
      </c>
      <c r="G12" s="390" t="s">
        <v>414</v>
      </c>
      <c r="H12" s="390" t="s">
        <v>414</v>
      </c>
      <c r="I12" s="181" t="s">
        <v>499</v>
      </c>
      <c r="BY12" s="176" t="s">
        <v>224</v>
      </c>
    </row>
    <row r="13" spans="1:112" ht="28.8" x14ac:dyDescent="0.3">
      <c r="A13" s="176">
        <v>12</v>
      </c>
      <c r="B13" s="247" t="s">
        <v>254</v>
      </c>
      <c r="C13" s="402" t="s">
        <v>257</v>
      </c>
      <c r="D13" s="351">
        <v>4</v>
      </c>
      <c r="E13" s="351">
        <v>3</v>
      </c>
      <c r="F13" s="352" t="s">
        <v>287</v>
      </c>
      <c r="G13" s="405" t="s">
        <v>288</v>
      </c>
      <c r="H13" s="405" t="s">
        <v>288</v>
      </c>
      <c r="I13" s="403" t="s">
        <v>429</v>
      </c>
      <c r="BY13" s="176" t="s">
        <v>224</v>
      </c>
    </row>
    <row r="14" spans="1:112" ht="57.6" x14ac:dyDescent="0.3">
      <c r="A14" s="176">
        <v>13</v>
      </c>
      <c r="B14" s="426" t="s">
        <v>260</v>
      </c>
      <c r="C14" s="178" t="s">
        <v>271</v>
      </c>
      <c r="D14" s="293">
        <v>-0.02</v>
      </c>
      <c r="E14" s="293">
        <v>-2.5000000000000001E-2</v>
      </c>
      <c r="F14" s="144" t="s">
        <v>289</v>
      </c>
      <c r="G14" s="407" t="s">
        <v>414</v>
      </c>
      <c r="H14" s="407" t="s">
        <v>414</v>
      </c>
      <c r="I14" s="170" t="s">
        <v>492</v>
      </c>
      <c r="BY14" s="176" t="s">
        <v>224</v>
      </c>
    </row>
    <row r="15" spans="1:112" ht="57.6" x14ac:dyDescent="0.3">
      <c r="A15" s="176">
        <v>14</v>
      </c>
      <c r="B15" s="428"/>
      <c r="C15" s="182" t="s">
        <v>272</v>
      </c>
      <c r="D15" s="412">
        <v>-0.03</v>
      </c>
      <c r="E15" s="412">
        <v>-0.04</v>
      </c>
      <c r="F15" s="295" t="s">
        <v>289</v>
      </c>
      <c r="G15" s="408" t="s">
        <v>414</v>
      </c>
      <c r="H15" s="408" t="s">
        <v>414</v>
      </c>
      <c r="I15" s="170" t="s">
        <v>493</v>
      </c>
      <c r="BY15" s="176" t="s">
        <v>229</v>
      </c>
    </row>
    <row r="16" spans="1:112" ht="29.4" thickBot="1" x14ac:dyDescent="0.35">
      <c r="A16" s="176">
        <v>15</v>
      </c>
      <c r="B16" s="145" t="s">
        <v>263</v>
      </c>
      <c r="C16" s="183" t="s">
        <v>267</v>
      </c>
      <c r="D16" s="419">
        <v>0</v>
      </c>
      <c r="E16" s="420"/>
      <c r="F16" s="166" t="s">
        <v>289</v>
      </c>
      <c r="G16" s="409" t="s">
        <v>414</v>
      </c>
      <c r="H16" s="409" t="s">
        <v>414</v>
      </c>
      <c r="I16" s="184" t="s">
        <v>416</v>
      </c>
    </row>
    <row r="17" spans="1:77" ht="15" thickBot="1" x14ac:dyDescent="0.35">
      <c r="A17" s="416" t="s">
        <v>258</v>
      </c>
      <c r="B17" s="416"/>
      <c r="C17" s="416"/>
      <c r="D17" s="416"/>
      <c r="E17" s="416"/>
      <c r="F17" s="416"/>
      <c r="G17" s="416"/>
      <c r="H17" s="416"/>
      <c r="I17" s="417"/>
    </row>
    <row r="18" spans="1:77" x14ac:dyDescent="0.3">
      <c r="A18" s="176">
        <v>16</v>
      </c>
      <c r="B18" s="427" t="s">
        <v>261</v>
      </c>
      <c r="C18" s="177" t="s">
        <v>238</v>
      </c>
      <c r="D18" s="121">
        <v>1.4999999999999999E-2</v>
      </c>
      <c r="E18" s="121">
        <v>0.02</v>
      </c>
      <c r="F18" s="167" t="s">
        <v>289</v>
      </c>
      <c r="G18" s="410" t="s">
        <v>414</v>
      </c>
      <c r="H18" s="410" t="s">
        <v>414</v>
      </c>
      <c r="I18" s="185" t="s">
        <v>417</v>
      </c>
    </row>
    <row r="19" spans="1:77" x14ac:dyDescent="0.3">
      <c r="A19" s="176">
        <v>17</v>
      </c>
      <c r="B19" s="428"/>
      <c r="C19" s="182" t="s">
        <v>239</v>
      </c>
      <c r="D19" s="164">
        <v>5</v>
      </c>
      <c r="E19" s="164">
        <v>7</v>
      </c>
      <c r="F19" s="165" t="s">
        <v>289</v>
      </c>
      <c r="G19" s="386" t="s">
        <v>414</v>
      </c>
      <c r="H19" s="386" t="s">
        <v>414</v>
      </c>
      <c r="I19" s="186" t="s">
        <v>417</v>
      </c>
      <c r="BY19" s="187" t="s">
        <v>223</v>
      </c>
    </row>
    <row r="20" spans="1:77" ht="15" thickBot="1" x14ac:dyDescent="0.35">
      <c r="A20" s="176">
        <v>18</v>
      </c>
      <c r="B20" s="145" t="s">
        <v>262</v>
      </c>
      <c r="C20" s="183" t="s">
        <v>268</v>
      </c>
      <c r="D20" s="421" t="s">
        <v>274</v>
      </c>
      <c r="E20" s="422"/>
      <c r="F20" s="143" t="s">
        <v>289</v>
      </c>
      <c r="G20" s="388" t="s">
        <v>414</v>
      </c>
      <c r="H20" s="388" t="s">
        <v>414</v>
      </c>
      <c r="I20" s="188" t="s">
        <v>418</v>
      </c>
      <c r="BY20" s="187"/>
    </row>
    <row r="21" spans="1:77" ht="15" thickBot="1" x14ac:dyDescent="0.35">
      <c r="A21" s="429" t="s">
        <v>420</v>
      </c>
      <c r="B21" s="429"/>
      <c r="C21" s="429"/>
      <c r="D21" s="429"/>
      <c r="E21" s="429"/>
      <c r="F21" s="429"/>
      <c r="G21" s="429"/>
      <c r="H21" s="429"/>
      <c r="I21" s="430"/>
    </row>
    <row r="22" spans="1:77" x14ac:dyDescent="0.3">
      <c r="A22" s="176">
        <v>19</v>
      </c>
      <c r="B22" s="423" t="s">
        <v>240</v>
      </c>
      <c r="C22" s="177" t="s">
        <v>232</v>
      </c>
      <c r="D22" s="121">
        <v>7.8E-2</v>
      </c>
      <c r="E22" s="121">
        <v>6.25E-2</v>
      </c>
      <c r="F22" s="121" t="s">
        <v>289</v>
      </c>
      <c r="G22" s="384" t="s">
        <v>414</v>
      </c>
      <c r="H22" s="384" t="s">
        <v>414</v>
      </c>
      <c r="I22" s="171" t="s">
        <v>419</v>
      </c>
      <c r="BX22" s="187" t="s">
        <v>223</v>
      </c>
    </row>
    <row r="23" spans="1:77" x14ac:dyDescent="0.3">
      <c r="A23" s="176">
        <v>20</v>
      </c>
      <c r="B23" s="424"/>
      <c r="C23" s="178" t="s">
        <v>252</v>
      </c>
      <c r="D23" s="123">
        <v>0.08</v>
      </c>
      <c r="E23" s="123">
        <v>6.7500000000000004E-2</v>
      </c>
      <c r="F23" s="123" t="s">
        <v>289</v>
      </c>
      <c r="G23" s="390" t="s">
        <v>414</v>
      </c>
      <c r="H23" s="390" t="s">
        <v>414</v>
      </c>
      <c r="I23" s="172" t="s">
        <v>419</v>
      </c>
    </row>
    <row r="24" spans="1:77" x14ac:dyDescent="0.3">
      <c r="A24" s="176">
        <v>21</v>
      </c>
      <c r="B24" s="424"/>
      <c r="C24" s="178" t="s">
        <v>233</v>
      </c>
      <c r="D24" s="123">
        <v>0.08</v>
      </c>
      <c r="E24" s="123">
        <v>6.7500000000000004E-2</v>
      </c>
      <c r="F24" s="123" t="s">
        <v>289</v>
      </c>
      <c r="G24" s="390" t="s">
        <v>414</v>
      </c>
      <c r="H24" s="390" t="s">
        <v>414</v>
      </c>
      <c r="I24" s="172" t="s">
        <v>419</v>
      </c>
      <c r="BX24" s="176" t="s">
        <v>221</v>
      </c>
    </row>
    <row r="25" spans="1:77" x14ac:dyDescent="0.3">
      <c r="B25" s="425"/>
      <c r="C25" s="178" t="s">
        <v>241</v>
      </c>
      <c r="D25" s="123">
        <v>0.09</v>
      </c>
      <c r="E25" s="123">
        <v>7.7499999999999999E-2</v>
      </c>
      <c r="F25" s="123" t="s">
        <v>289</v>
      </c>
      <c r="G25" s="390" t="s">
        <v>414</v>
      </c>
      <c r="H25" s="390" t="s">
        <v>414</v>
      </c>
      <c r="I25" s="172" t="s">
        <v>419</v>
      </c>
    </row>
    <row r="26" spans="1:77" x14ac:dyDescent="0.3">
      <c r="A26" s="176">
        <v>22</v>
      </c>
      <c r="B26" s="426" t="s">
        <v>265</v>
      </c>
      <c r="C26" s="178" t="s">
        <v>275</v>
      </c>
      <c r="D26" s="122" t="s">
        <v>279</v>
      </c>
      <c r="E26" s="122" t="s">
        <v>280</v>
      </c>
      <c r="F26" s="122" t="s">
        <v>289</v>
      </c>
      <c r="G26" s="390" t="s">
        <v>414</v>
      </c>
      <c r="H26" s="390" t="s">
        <v>414</v>
      </c>
      <c r="I26" s="172" t="s">
        <v>419</v>
      </c>
    </row>
    <row r="27" spans="1:77" x14ac:dyDescent="0.3">
      <c r="A27" s="176">
        <v>23</v>
      </c>
      <c r="B27" s="426"/>
      <c r="C27" s="178" t="s">
        <v>276</v>
      </c>
      <c r="D27" s="122" t="s">
        <v>281</v>
      </c>
      <c r="E27" s="122" t="s">
        <v>282</v>
      </c>
      <c r="F27" s="122" t="s">
        <v>289</v>
      </c>
      <c r="G27" s="390" t="s">
        <v>414</v>
      </c>
      <c r="H27" s="390" t="s">
        <v>414</v>
      </c>
      <c r="I27" s="172" t="s">
        <v>419</v>
      </c>
      <c r="BX27" s="187" t="s">
        <v>220</v>
      </c>
    </row>
    <row r="28" spans="1:77" x14ac:dyDescent="0.3">
      <c r="A28" s="176">
        <v>24</v>
      </c>
      <c r="B28" s="247" t="s">
        <v>264</v>
      </c>
      <c r="C28" s="178" t="s">
        <v>277</v>
      </c>
      <c r="D28" s="131" t="s">
        <v>283</v>
      </c>
      <c r="E28" s="131" t="s">
        <v>284</v>
      </c>
      <c r="F28" s="131" t="s">
        <v>289</v>
      </c>
      <c r="G28" s="390" t="s">
        <v>414</v>
      </c>
      <c r="H28" s="390" t="s">
        <v>414</v>
      </c>
      <c r="I28" s="172" t="s">
        <v>419</v>
      </c>
    </row>
    <row r="29" spans="1:77" ht="15" thickBot="1" x14ac:dyDescent="0.35">
      <c r="A29" s="176">
        <v>25</v>
      </c>
      <c r="B29" s="132" t="s">
        <v>266</v>
      </c>
      <c r="C29" s="189" t="s">
        <v>278</v>
      </c>
      <c r="D29" s="134" t="s">
        <v>285</v>
      </c>
      <c r="E29" s="134" t="s">
        <v>286</v>
      </c>
      <c r="F29" s="134" t="s">
        <v>289</v>
      </c>
      <c r="G29" s="391" t="s">
        <v>414</v>
      </c>
      <c r="H29" s="391" t="s">
        <v>414</v>
      </c>
      <c r="I29" s="190" t="s">
        <v>419</v>
      </c>
    </row>
    <row r="30" spans="1:77" x14ac:dyDescent="0.3">
      <c r="BX30" s="187" t="s">
        <v>228</v>
      </c>
    </row>
  </sheetData>
  <mergeCells count="11">
    <mergeCell ref="B26:B27"/>
    <mergeCell ref="B18:B19"/>
    <mergeCell ref="B14:B15"/>
    <mergeCell ref="B3:B7"/>
    <mergeCell ref="A21:I21"/>
    <mergeCell ref="A17:I17"/>
    <mergeCell ref="A2:I2"/>
    <mergeCell ref="B8:B10"/>
    <mergeCell ref="D16:E16"/>
    <mergeCell ref="D20:E20"/>
    <mergeCell ref="B22:B25"/>
  </mergeCells>
  <pageMargins left="0.7" right="0.7" top="0.75" bottom="0.75" header="0.3" footer="0.3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"/>
  <sheetViews>
    <sheetView workbookViewId="0">
      <selection activeCell="B26" sqref="B26"/>
    </sheetView>
  </sheetViews>
  <sheetFormatPr defaultRowHeight="14.4" x14ac:dyDescent="0.3"/>
  <cols>
    <col min="1" max="15" width="16" bestFit="1" customWidth="1"/>
  </cols>
  <sheetData>
    <row r="1" spans="1:15" x14ac:dyDescent="0.3">
      <c r="A1" s="305" t="s">
        <v>431</v>
      </c>
      <c r="B1" s="305" t="s">
        <v>432</v>
      </c>
      <c r="C1" s="305" t="s">
        <v>433</v>
      </c>
      <c r="D1" s="305" t="s">
        <v>434</v>
      </c>
      <c r="E1" s="305" t="s">
        <v>435</v>
      </c>
      <c r="F1" s="305" t="s">
        <v>436</v>
      </c>
      <c r="G1" s="305" t="s">
        <v>437</v>
      </c>
      <c r="H1" s="305" t="s">
        <v>438</v>
      </c>
      <c r="I1" s="305" t="s">
        <v>439</v>
      </c>
      <c r="J1" s="305" t="s">
        <v>440</v>
      </c>
      <c r="K1" s="305" t="s">
        <v>441</v>
      </c>
      <c r="L1" s="305" t="s">
        <v>442</v>
      </c>
      <c r="M1" s="305" t="s">
        <v>443</v>
      </c>
      <c r="N1" s="305" t="s">
        <v>444</v>
      </c>
      <c r="O1" s="305" t="s">
        <v>445</v>
      </c>
    </row>
    <row r="2" spans="1:15" x14ac:dyDescent="0.3">
      <c r="A2" s="306">
        <v>118209519287</v>
      </c>
      <c r="B2" s="306">
        <v>119242640427</v>
      </c>
      <c r="C2" s="306">
        <v>118218193219</v>
      </c>
      <c r="D2" s="306">
        <v>116634444432</v>
      </c>
      <c r="E2" s="306">
        <v>115636442161</v>
      </c>
      <c r="F2" s="306">
        <v>115368185118</v>
      </c>
      <c r="G2" s="306">
        <v>114125630816</v>
      </c>
      <c r="H2" s="306">
        <v>114010193085</v>
      </c>
      <c r="I2" s="306">
        <v>114787919507</v>
      </c>
      <c r="J2" s="306">
        <v>114968533981</v>
      </c>
      <c r="K2" s="306">
        <v>116499327507</v>
      </c>
      <c r="L2" s="306">
        <v>118203046958</v>
      </c>
      <c r="M2" s="306">
        <v>117089918267</v>
      </c>
      <c r="N2" s="306">
        <v>117785458581</v>
      </c>
      <c r="O2" s="307">
        <v>118781205855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R35"/>
  <sheetViews>
    <sheetView workbookViewId="0">
      <selection activeCell="B2" sqref="B2:B4"/>
    </sheetView>
  </sheetViews>
  <sheetFormatPr defaultColWidth="9.109375" defaultRowHeight="13.2" x14ac:dyDescent="0.25"/>
  <cols>
    <col min="1" max="1" width="50.88671875" style="316" bestFit="1" customWidth="1"/>
    <col min="2" max="2" width="19" style="316" bestFit="1" customWidth="1"/>
    <col min="3" max="44" width="18" style="316" bestFit="1" customWidth="1"/>
    <col min="45" max="16384" width="9.109375" style="316"/>
  </cols>
  <sheetData>
    <row r="1" spans="1:44" x14ac:dyDescent="0.25">
      <c r="A1" s="315"/>
      <c r="B1" s="315">
        <v>42551</v>
      </c>
      <c r="C1" s="315">
        <v>42582</v>
      </c>
      <c r="D1" s="315">
        <v>42613</v>
      </c>
      <c r="E1" s="315">
        <v>42643</v>
      </c>
      <c r="F1" s="315">
        <v>42674</v>
      </c>
      <c r="G1" s="315">
        <v>42704</v>
      </c>
      <c r="H1" s="315">
        <v>42735</v>
      </c>
      <c r="I1" s="315">
        <v>42766</v>
      </c>
      <c r="J1" s="315">
        <v>42794</v>
      </c>
      <c r="K1" s="315">
        <v>42825</v>
      </c>
      <c r="L1" s="315">
        <v>42855</v>
      </c>
      <c r="M1" s="315">
        <v>42886</v>
      </c>
      <c r="N1" s="315">
        <v>42916</v>
      </c>
      <c r="O1" s="315">
        <v>42947</v>
      </c>
      <c r="P1" s="315">
        <v>42978</v>
      </c>
      <c r="Q1" s="315">
        <v>43008</v>
      </c>
      <c r="R1" s="315">
        <v>43039</v>
      </c>
      <c r="S1" s="315">
        <v>43069</v>
      </c>
      <c r="T1" s="315">
        <v>43100</v>
      </c>
      <c r="U1" s="315">
        <v>43131</v>
      </c>
      <c r="V1" s="315">
        <v>43159</v>
      </c>
      <c r="W1" s="315">
        <v>43190</v>
      </c>
      <c r="X1" s="315">
        <v>43220</v>
      </c>
      <c r="Y1" s="315">
        <v>43251</v>
      </c>
      <c r="Z1" s="315">
        <v>43281</v>
      </c>
      <c r="AA1" s="315">
        <v>43312</v>
      </c>
      <c r="AB1" s="315">
        <v>43343</v>
      </c>
      <c r="AC1" s="315">
        <v>43373</v>
      </c>
      <c r="AD1" s="315">
        <v>43404</v>
      </c>
      <c r="AE1" s="315">
        <v>43434</v>
      </c>
      <c r="AF1" s="315">
        <v>43465</v>
      </c>
      <c r="AG1" s="315">
        <v>43496</v>
      </c>
      <c r="AH1" s="315">
        <v>43524</v>
      </c>
      <c r="AI1" s="315">
        <v>43555</v>
      </c>
      <c r="AJ1" s="315">
        <v>43585</v>
      </c>
      <c r="AK1" s="315">
        <v>43616</v>
      </c>
      <c r="AL1" s="315">
        <v>43646</v>
      </c>
      <c r="AM1" s="315">
        <v>43677</v>
      </c>
      <c r="AN1" s="315">
        <v>43708</v>
      </c>
      <c r="AO1" s="315">
        <v>43738</v>
      </c>
      <c r="AP1" s="315">
        <v>43769</v>
      </c>
      <c r="AQ1" s="315">
        <v>43799</v>
      </c>
      <c r="AR1" s="315">
        <v>43830</v>
      </c>
    </row>
    <row r="2" spans="1:44" x14ac:dyDescent="0.25">
      <c r="A2" s="317" t="s">
        <v>389</v>
      </c>
      <c r="B2" s="318">
        <v>672263246.43784165</v>
      </c>
      <c r="C2" s="318">
        <v>711376411.2615819</v>
      </c>
      <c r="D2" s="318">
        <v>886758700.89743257</v>
      </c>
      <c r="E2" s="318">
        <v>788005639.8163985</v>
      </c>
      <c r="F2" s="318">
        <v>685543988.94729567</v>
      </c>
      <c r="G2" s="318">
        <v>679163922.90317082</v>
      </c>
      <c r="H2" s="318">
        <v>668913724.12660158</v>
      </c>
      <c r="I2" s="318">
        <v>688538762.26694989</v>
      </c>
      <c r="J2" s="318">
        <v>931051242.65069973</v>
      </c>
      <c r="K2" s="318">
        <v>1085439713.6911497</v>
      </c>
      <c r="L2" s="318">
        <v>629865688.35644996</v>
      </c>
      <c r="M2" s="318">
        <v>521576021.7544499</v>
      </c>
      <c r="N2" s="318">
        <v>695792460.06316578</v>
      </c>
      <c r="O2" s="318">
        <v>736274585.65573704</v>
      </c>
      <c r="P2" s="318">
        <v>826015729.88595831</v>
      </c>
      <c r="Q2" s="318">
        <v>815585837.20997226</v>
      </c>
      <c r="R2" s="318">
        <v>709538028.56045079</v>
      </c>
      <c r="S2" s="318">
        <v>702934660.20478177</v>
      </c>
      <c r="T2" s="318">
        <v>692325704.4710325</v>
      </c>
      <c r="U2" s="318">
        <v>709194925.13495827</v>
      </c>
      <c r="V2" s="318">
        <v>958982779.93022084</v>
      </c>
      <c r="W2" s="318">
        <v>1118002905.1018841</v>
      </c>
      <c r="X2" s="318">
        <v>648761659.00714338</v>
      </c>
      <c r="Y2" s="318">
        <v>537223302.40708339</v>
      </c>
      <c r="Z2" s="318">
        <v>716666233.86506081</v>
      </c>
      <c r="AA2" s="318">
        <v>758362823.22540927</v>
      </c>
      <c r="AB2" s="318">
        <v>850796201.78253722</v>
      </c>
      <c r="AC2" s="318">
        <v>840053412.32627153</v>
      </c>
      <c r="AD2" s="318">
        <v>730824169.41726422</v>
      </c>
      <c r="AE2" s="318">
        <v>724022700.01092529</v>
      </c>
      <c r="AF2" s="318">
        <v>713095475.60516357</v>
      </c>
      <c r="AG2" s="318">
        <v>730470772.88900721</v>
      </c>
      <c r="AH2" s="318">
        <v>987752263.32812762</v>
      </c>
      <c r="AI2" s="318">
        <v>1151542992.2549407</v>
      </c>
      <c r="AJ2" s="318">
        <v>668224508.7773577</v>
      </c>
      <c r="AK2" s="318">
        <v>553340001.47929585</v>
      </c>
      <c r="AL2" s="318">
        <v>738166220.88101268</v>
      </c>
      <c r="AM2" s="318">
        <v>781113707.92217147</v>
      </c>
      <c r="AN2" s="318">
        <v>876320087.83601332</v>
      </c>
      <c r="AO2" s="318">
        <v>865255014.6960597</v>
      </c>
      <c r="AP2" s="318">
        <v>752748894.49978232</v>
      </c>
      <c r="AQ2" s="318">
        <v>745743381.011253</v>
      </c>
      <c r="AR2" s="318">
        <v>734488339.87331831</v>
      </c>
    </row>
    <row r="3" spans="1:44" x14ac:dyDescent="0.25">
      <c r="A3" s="317" t="s">
        <v>449</v>
      </c>
      <c r="B3" s="318">
        <v>544312915.73160231</v>
      </c>
      <c r="C3" s="318">
        <v>535067590.03022248</v>
      </c>
      <c r="D3" s="318">
        <v>586343422.25447476</v>
      </c>
      <c r="E3" s="318">
        <v>637495949.60813308</v>
      </c>
      <c r="F3" s="318">
        <v>602172317.43054605</v>
      </c>
      <c r="G3" s="318">
        <v>644487526.65125847</v>
      </c>
      <c r="H3" s="318">
        <v>783176044.23422074</v>
      </c>
      <c r="I3" s="318">
        <v>512198462.8071999</v>
      </c>
      <c r="J3" s="318">
        <v>388408709.70719999</v>
      </c>
      <c r="K3" s="318">
        <v>459139264.14719999</v>
      </c>
      <c r="L3" s="318">
        <v>426984315.49279988</v>
      </c>
      <c r="M3" s="318">
        <v>409924152.75760001</v>
      </c>
      <c r="N3" s="318">
        <v>566085432.36086643</v>
      </c>
      <c r="O3" s="318">
        <v>556470293.63143134</v>
      </c>
      <c r="P3" s="318">
        <v>609797159.14465392</v>
      </c>
      <c r="Q3" s="318">
        <v>662995787.59245837</v>
      </c>
      <c r="R3" s="318">
        <v>626259210.12776768</v>
      </c>
      <c r="S3" s="318">
        <v>670267027.71730876</v>
      </c>
      <c r="T3" s="318">
        <v>814503086.00358927</v>
      </c>
      <c r="U3" s="318">
        <v>532686401.31948787</v>
      </c>
      <c r="V3" s="318">
        <v>403945058.09548807</v>
      </c>
      <c r="W3" s="318">
        <v>477504834.71308798</v>
      </c>
      <c r="X3" s="318">
        <v>444063688.11251193</v>
      </c>
      <c r="Y3" s="318">
        <v>426321118.86790401</v>
      </c>
      <c r="Z3" s="318">
        <v>588728849.65530097</v>
      </c>
      <c r="AA3" s="318">
        <v>578729105.37668848</v>
      </c>
      <c r="AB3" s="318">
        <v>634189045.51043987</v>
      </c>
      <c r="AC3" s="318">
        <v>689515619.09615695</v>
      </c>
      <c r="AD3" s="318">
        <v>651309578.53287864</v>
      </c>
      <c r="AE3" s="318">
        <v>697077708.82600117</v>
      </c>
      <c r="AF3" s="318">
        <v>847083209.4437331</v>
      </c>
      <c r="AG3" s="318">
        <v>553993857.3722676</v>
      </c>
      <c r="AH3" s="318">
        <v>420102860.41930753</v>
      </c>
      <c r="AI3" s="318">
        <v>496605028.10161155</v>
      </c>
      <c r="AJ3" s="318">
        <v>461826235.63701236</v>
      </c>
      <c r="AK3" s="318">
        <v>443373963.62261999</v>
      </c>
      <c r="AL3" s="318">
        <v>612278003.64151299</v>
      </c>
      <c r="AM3" s="318">
        <v>601878269.59175611</v>
      </c>
      <c r="AN3" s="318">
        <v>659556607.3308574</v>
      </c>
      <c r="AO3" s="318">
        <v>717096243.86000311</v>
      </c>
      <c r="AP3" s="318">
        <v>677361961.67419374</v>
      </c>
      <c r="AQ3" s="318">
        <v>724960817.17904127</v>
      </c>
      <c r="AR3" s="318">
        <v>880966537.82148242</v>
      </c>
    </row>
    <row r="4" spans="1:44" x14ac:dyDescent="0.25">
      <c r="A4" s="317" t="s">
        <v>450</v>
      </c>
      <c r="B4" s="318">
        <v>269499793.43431818</v>
      </c>
      <c r="C4" s="318">
        <v>301805153.43951279</v>
      </c>
      <c r="D4" s="318">
        <v>357457855.99703074</v>
      </c>
      <c r="E4" s="318">
        <v>325114496.31448936</v>
      </c>
      <c r="F4" s="318">
        <v>342774116.06419981</v>
      </c>
      <c r="G4" s="318">
        <v>347073927.63832617</v>
      </c>
      <c r="H4" s="318">
        <v>315109444.4152897</v>
      </c>
      <c r="I4" s="318">
        <v>455826352.66880006</v>
      </c>
      <c r="J4" s="318">
        <v>387560452.36550003</v>
      </c>
      <c r="K4" s="318">
        <v>435667216.11159998</v>
      </c>
      <c r="L4" s="318">
        <v>327470080.04650003</v>
      </c>
      <c r="M4" s="318">
        <v>265705343.27070007</v>
      </c>
      <c r="N4" s="318">
        <v>277584787.23734772</v>
      </c>
      <c r="O4" s="318">
        <v>310859308.0426982</v>
      </c>
      <c r="P4" s="318">
        <v>368181591.67694181</v>
      </c>
      <c r="Q4" s="318">
        <v>334867931.20392418</v>
      </c>
      <c r="R4" s="318">
        <v>353057339.54612583</v>
      </c>
      <c r="S4" s="318">
        <v>357486145.46747595</v>
      </c>
      <c r="T4" s="318">
        <v>324562727.74774832</v>
      </c>
      <c r="U4" s="318">
        <v>469501143.24886394</v>
      </c>
      <c r="V4" s="318">
        <v>399187265.93646497</v>
      </c>
      <c r="W4" s="318">
        <v>448737232.59494811</v>
      </c>
      <c r="X4" s="318">
        <v>337294182.44789505</v>
      </c>
      <c r="Y4" s="318">
        <v>273676503.56882095</v>
      </c>
      <c r="Z4" s="318">
        <v>285912330.85446823</v>
      </c>
      <c r="AA4" s="318">
        <v>320185087.28397924</v>
      </c>
      <c r="AB4" s="318">
        <v>379227039.42725009</v>
      </c>
      <c r="AC4" s="318">
        <v>344913969.14004171</v>
      </c>
      <c r="AD4" s="318">
        <v>363649059.73250955</v>
      </c>
      <c r="AE4" s="318">
        <v>368210729.83150023</v>
      </c>
      <c r="AF4" s="318">
        <v>334299609.58018094</v>
      </c>
      <c r="AG4" s="318">
        <v>483586177.54633009</v>
      </c>
      <c r="AH4" s="318">
        <v>411162883.91455901</v>
      </c>
      <c r="AI4" s="318">
        <v>462199349.57279658</v>
      </c>
      <c r="AJ4" s="318">
        <v>347413007.92133188</v>
      </c>
      <c r="AK4" s="318">
        <v>281886798.67588562</v>
      </c>
      <c r="AL4" s="318">
        <v>294489700.78010225</v>
      </c>
      <c r="AM4" s="318">
        <v>329790639.90249854</v>
      </c>
      <c r="AN4" s="318">
        <v>390603850.61006755</v>
      </c>
      <c r="AO4" s="318">
        <v>355261388.21424311</v>
      </c>
      <c r="AP4" s="318">
        <v>374558531.52448499</v>
      </c>
      <c r="AQ4" s="318">
        <v>379257051.72644514</v>
      </c>
      <c r="AR4" s="318">
        <v>344328597.86758631</v>
      </c>
    </row>
    <row r="5" spans="1:44" s="321" customFormat="1" x14ac:dyDescent="0.25">
      <c r="A5" s="319" t="s">
        <v>451</v>
      </c>
      <c r="B5" s="320">
        <v>813812709.1659205</v>
      </c>
      <c r="C5" s="320">
        <v>836872743.46973526</v>
      </c>
      <c r="D5" s="320">
        <v>943801278.25150549</v>
      </c>
      <c r="E5" s="320">
        <v>962610445.92262244</v>
      </c>
      <c r="F5" s="320">
        <v>944946433.49474585</v>
      </c>
      <c r="G5" s="320">
        <v>991561454.28958464</v>
      </c>
      <c r="H5" s="320">
        <v>1098285488.6495104</v>
      </c>
      <c r="I5" s="320">
        <v>968024815.47599995</v>
      </c>
      <c r="J5" s="320">
        <v>775969162.07270002</v>
      </c>
      <c r="K5" s="320">
        <v>894806480.25880003</v>
      </c>
      <c r="L5" s="320">
        <v>754454395.53929996</v>
      </c>
      <c r="M5" s="320">
        <v>675629496.02830005</v>
      </c>
      <c r="N5" s="320">
        <v>843670219.59821415</v>
      </c>
      <c r="O5" s="320">
        <v>867329601.67412949</v>
      </c>
      <c r="P5" s="320">
        <v>977978750.82159567</v>
      </c>
      <c r="Q5" s="320">
        <v>997863718.79638255</v>
      </c>
      <c r="R5" s="320">
        <v>979316549.67389345</v>
      </c>
      <c r="S5" s="320">
        <v>1027753173.1847847</v>
      </c>
      <c r="T5" s="320">
        <v>1139065813.7513375</v>
      </c>
      <c r="U5" s="320">
        <v>1002187544.5683517</v>
      </c>
      <c r="V5" s="320">
        <v>803132324.0319531</v>
      </c>
      <c r="W5" s="320">
        <v>926242067.30803609</v>
      </c>
      <c r="X5" s="320">
        <v>781357870.56040692</v>
      </c>
      <c r="Y5" s="320">
        <v>699997622.4367249</v>
      </c>
      <c r="Z5" s="320">
        <v>874641180.5097692</v>
      </c>
      <c r="AA5" s="320">
        <v>898914192.66066766</v>
      </c>
      <c r="AB5" s="320">
        <v>1013416084.93769</v>
      </c>
      <c r="AC5" s="320">
        <v>1034429588.2361987</v>
      </c>
      <c r="AD5" s="320">
        <v>1014958638.2653883</v>
      </c>
      <c r="AE5" s="320">
        <v>1065288438.6575015</v>
      </c>
      <c r="AF5" s="320">
        <v>1181382819.0239141</v>
      </c>
      <c r="AG5" s="320">
        <v>1037580034.9185977</v>
      </c>
      <c r="AH5" s="320">
        <v>831265744.3338666</v>
      </c>
      <c r="AI5" s="320">
        <v>958804377.6744082</v>
      </c>
      <c r="AJ5" s="320">
        <v>809239243.55834424</v>
      </c>
      <c r="AK5" s="320">
        <v>725260762.29850554</v>
      </c>
      <c r="AL5" s="320">
        <v>906767704.42161524</v>
      </c>
      <c r="AM5" s="320">
        <v>931668909.49425459</v>
      </c>
      <c r="AN5" s="320">
        <v>1050160457.9409249</v>
      </c>
      <c r="AO5" s="320">
        <v>1072357632.0742462</v>
      </c>
      <c r="AP5" s="320">
        <v>1051920493.1986787</v>
      </c>
      <c r="AQ5" s="320">
        <v>1104217868.9054863</v>
      </c>
      <c r="AR5" s="320">
        <v>1225295135.6890688</v>
      </c>
    </row>
    <row r="6" spans="1:44" x14ac:dyDescent="0.25">
      <c r="A6" s="317" t="s">
        <v>452</v>
      </c>
      <c r="B6" s="318">
        <v>480259589.06461197</v>
      </c>
      <c r="C6" s="318">
        <v>436782936.78935599</v>
      </c>
      <c r="D6" s="318">
        <v>466325237.79216737</v>
      </c>
      <c r="E6" s="318">
        <v>452635120.51545578</v>
      </c>
      <c r="F6" s="318">
        <v>407184651.16744739</v>
      </c>
      <c r="G6" s="318">
        <v>388203603.79770762</v>
      </c>
      <c r="H6" s="318">
        <v>422213258.59800857</v>
      </c>
      <c r="I6" s="318">
        <v>487208767.56819886</v>
      </c>
      <c r="J6" s="318">
        <v>537469497.0194999</v>
      </c>
      <c r="K6" s="318">
        <v>640913970.69469666</v>
      </c>
      <c r="L6" s="318">
        <v>581595090.34559989</v>
      </c>
      <c r="M6" s="318">
        <v>597179495.0352993</v>
      </c>
      <c r="N6" s="318">
        <v>494667376.73655003</v>
      </c>
      <c r="O6" s="318">
        <v>449886424.89303643</v>
      </c>
      <c r="P6" s="318">
        <v>480314994.92593229</v>
      </c>
      <c r="Q6" s="318">
        <v>466214174.1309194</v>
      </c>
      <c r="R6" s="318">
        <v>419400190.70247084</v>
      </c>
      <c r="S6" s="318">
        <v>399849711.91163874</v>
      </c>
      <c r="T6" s="318">
        <v>434879656.35594869</v>
      </c>
      <c r="U6" s="318">
        <v>501825030.59524477</v>
      </c>
      <c r="V6" s="318">
        <v>553593581.93008494</v>
      </c>
      <c r="W6" s="318">
        <v>660141389.81553757</v>
      </c>
      <c r="X6" s="318">
        <v>599042943.05596805</v>
      </c>
      <c r="Y6" s="318">
        <v>615094879.88635838</v>
      </c>
      <c r="Z6" s="318">
        <v>509507398.0386467</v>
      </c>
      <c r="AA6" s="318">
        <v>463383017.63982755</v>
      </c>
      <c r="AB6" s="318">
        <v>494724444.77371019</v>
      </c>
      <c r="AC6" s="318">
        <v>480200599.35484701</v>
      </c>
      <c r="AD6" s="318">
        <v>431982196.42354494</v>
      </c>
      <c r="AE6" s="318">
        <v>411845203.26898795</v>
      </c>
      <c r="AF6" s="318">
        <v>447926046.04662716</v>
      </c>
      <c r="AG6" s="318">
        <v>516879781.51310211</v>
      </c>
      <c r="AH6" s="318">
        <v>570201389.38798749</v>
      </c>
      <c r="AI6" s="318">
        <v>679945631.51000381</v>
      </c>
      <c r="AJ6" s="318">
        <v>617014231.34764683</v>
      </c>
      <c r="AK6" s="318">
        <v>633547726.28294921</v>
      </c>
      <c r="AL6" s="318">
        <v>524792619.97980613</v>
      </c>
      <c r="AM6" s="318">
        <v>477284508.16902238</v>
      </c>
      <c r="AN6" s="318">
        <v>509566178.11692154</v>
      </c>
      <c r="AO6" s="318">
        <v>494606617.33549237</v>
      </c>
      <c r="AP6" s="318">
        <v>444941662.31625128</v>
      </c>
      <c r="AQ6" s="318">
        <v>424200559.36705756</v>
      </c>
      <c r="AR6" s="318">
        <v>461363827.42802608</v>
      </c>
    </row>
    <row r="7" spans="1:44" x14ac:dyDescent="0.25">
      <c r="A7" s="317" t="s">
        <v>453</v>
      </c>
      <c r="B7" s="318">
        <v>156526.93208787963</v>
      </c>
      <c r="C7" s="318">
        <v>19969626.186398268</v>
      </c>
      <c r="D7" s="318">
        <v>1037081.9846940041</v>
      </c>
      <c r="E7" s="318">
        <v>0</v>
      </c>
      <c r="F7" s="318">
        <v>0</v>
      </c>
      <c r="G7" s="318">
        <v>0</v>
      </c>
      <c r="H7" s="318">
        <v>0</v>
      </c>
      <c r="I7" s="318">
        <v>0</v>
      </c>
      <c r="J7" s="318">
        <v>0</v>
      </c>
      <c r="K7" s="318">
        <v>0</v>
      </c>
      <c r="L7" s="318">
        <v>0</v>
      </c>
      <c r="M7" s="318">
        <v>0</v>
      </c>
      <c r="N7" s="318">
        <v>0</v>
      </c>
      <c r="O7" s="318">
        <v>0</v>
      </c>
      <c r="P7" s="318">
        <v>0</v>
      </c>
      <c r="Q7" s="318">
        <v>0</v>
      </c>
      <c r="R7" s="318">
        <v>0</v>
      </c>
      <c r="S7" s="318">
        <v>0</v>
      </c>
      <c r="T7" s="318">
        <v>0</v>
      </c>
      <c r="U7" s="318">
        <v>0</v>
      </c>
      <c r="V7" s="318">
        <v>0</v>
      </c>
      <c r="W7" s="318">
        <v>0</v>
      </c>
      <c r="X7" s="318">
        <v>0</v>
      </c>
      <c r="Y7" s="318">
        <v>0</v>
      </c>
      <c r="Z7" s="318">
        <v>0</v>
      </c>
      <c r="AA7" s="318">
        <v>0</v>
      </c>
      <c r="AB7" s="318">
        <v>0</v>
      </c>
      <c r="AC7" s="318">
        <v>0</v>
      </c>
      <c r="AD7" s="318">
        <v>0</v>
      </c>
      <c r="AE7" s="318">
        <v>0</v>
      </c>
      <c r="AF7" s="318">
        <v>0</v>
      </c>
      <c r="AG7" s="318">
        <v>0</v>
      </c>
      <c r="AH7" s="318">
        <v>0</v>
      </c>
      <c r="AI7" s="318">
        <v>0</v>
      </c>
      <c r="AJ7" s="318">
        <v>0</v>
      </c>
      <c r="AK7" s="318">
        <v>0</v>
      </c>
      <c r="AL7" s="318">
        <v>0</v>
      </c>
      <c r="AM7" s="318">
        <v>0</v>
      </c>
      <c r="AN7" s="318">
        <v>0</v>
      </c>
      <c r="AO7" s="318">
        <v>0</v>
      </c>
      <c r="AP7" s="318">
        <v>0</v>
      </c>
      <c r="AQ7" s="318">
        <v>0</v>
      </c>
      <c r="AR7" s="318">
        <v>0</v>
      </c>
    </row>
    <row r="8" spans="1:44" x14ac:dyDescent="0.25">
      <c r="A8" s="317" t="s">
        <v>454</v>
      </c>
      <c r="B8" s="318">
        <v>-112411419.37369369</v>
      </c>
      <c r="C8" s="318">
        <v>-107304516.87748337</v>
      </c>
      <c r="D8" s="318">
        <v>-118282239.60352598</v>
      </c>
      <c r="E8" s="318">
        <v>-114786063.69426495</v>
      </c>
      <c r="F8" s="318">
        <v>-106086092.38188908</v>
      </c>
      <c r="G8" s="318">
        <v>-104445235.82166553</v>
      </c>
      <c r="H8" s="318">
        <v>-112273175.73425218</v>
      </c>
      <c r="I8" s="318">
        <v>-120955625.13831699</v>
      </c>
      <c r="J8" s="318">
        <v>-124482900.96200135</v>
      </c>
      <c r="K8" s="318">
        <v>-147170007.33835563</v>
      </c>
      <c r="L8" s="318">
        <v>-126597773.76372686</v>
      </c>
      <c r="M8" s="318">
        <v>-123534723.05403332</v>
      </c>
      <c r="N8" s="318">
        <v>-115187899.86214995</v>
      </c>
      <c r="O8" s="318">
        <v>-109855066.5533696</v>
      </c>
      <c r="P8" s="318">
        <v>-120041624.34767053</v>
      </c>
      <c r="Q8" s="318">
        <v>-118155078.47190678</v>
      </c>
      <c r="R8" s="318">
        <v>-108742289.26417279</v>
      </c>
      <c r="S8" s="318">
        <v>-107161523.27860151</v>
      </c>
      <c r="T8" s="318">
        <v>-115978671.19256827</v>
      </c>
      <c r="U8" s="318">
        <v>-124018635.55008383</v>
      </c>
      <c r="V8" s="318">
        <v>-127519248.01124829</v>
      </c>
      <c r="W8" s="318">
        <v>-150747680.68320861</v>
      </c>
      <c r="X8" s="318">
        <v>-129631087.58931939</v>
      </c>
      <c r="Y8" s="318">
        <v>-126438639.47473377</v>
      </c>
      <c r="Z8" s="318">
        <v>-118048760.91235802</v>
      </c>
      <c r="AA8" s="318">
        <v>-112628087.33511159</v>
      </c>
      <c r="AB8" s="318">
        <v>-123093399.46765743</v>
      </c>
      <c r="AC8" s="318">
        <v>-121183817.48403686</v>
      </c>
      <c r="AD8" s="318">
        <v>-111556040.38562074</v>
      </c>
      <c r="AE8" s="318">
        <v>-109971139.60304958</v>
      </c>
      <c r="AF8" s="318">
        <v>-119033232.55231458</v>
      </c>
      <c r="AG8" s="318">
        <v>-116975149.38238683</v>
      </c>
      <c r="AH8" s="318">
        <v>-112598262.66932818</v>
      </c>
      <c r="AI8" s="318">
        <v>-119618907.98163128</v>
      </c>
      <c r="AJ8" s="318">
        <v>-107567743.65828449</v>
      </c>
      <c r="AK8" s="318">
        <v>-101725602.05284934</v>
      </c>
      <c r="AL8" s="318">
        <v>-109913006.52482682</v>
      </c>
      <c r="AM8" s="318">
        <v>-111651092.1754941</v>
      </c>
      <c r="AN8" s="318">
        <v>-117468539.552163</v>
      </c>
      <c r="AO8" s="318">
        <v>-117833407.79478233</v>
      </c>
      <c r="AP8" s="318">
        <v>-115561473.44690576</v>
      </c>
      <c r="AQ8" s="318">
        <v>-117131894.23966712</v>
      </c>
      <c r="AR8" s="318">
        <v>-120771296.15789373</v>
      </c>
    </row>
    <row r="9" spans="1:44" x14ac:dyDescent="0.25">
      <c r="A9" s="317" t="s">
        <v>455</v>
      </c>
      <c r="B9" s="318">
        <v>-270000000</v>
      </c>
      <c r="C9" s="318">
        <v>-300000000</v>
      </c>
      <c r="D9" s="318">
        <v>-345000000</v>
      </c>
      <c r="E9" s="318">
        <v>-345000000</v>
      </c>
      <c r="F9" s="318">
        <v>-345000000</v>
      </c>
      <c r="G9" s="318">
        <v>-345000000</v>
      </c>
      <c r="H9" s="318">
        <v>-275000000</v>
      </c>
      <c r="I9" s="318">
        <v>-275000000</v>
      </c>
      <c r="J9" s="318">
        <v>-375000000</v>
      </c>
      <c r="K9" s="318">
        <v>-375000000</v>
      </c>
      <c r="L9" s="318">
        <v>-275000000</v>
      </c>
      <c r="M9" s="318">
        <v>-275000000</v>
      </c>
      <c r="N9" s="318">
        <v>-275000000</v>
      </c>
      <c r="O9" s="318">
        <v>-275000000</v>
      </c>
      <c r="P9" s="318">
        <v>-275000000</v>
      </c>
      <c r="Q9" s="318">
        <v>-275000000</v>
      </c>
      <c r="R9" s="318">
        <v>-275000000</v>
      </c>
      <c r="S9" s="318">
        <v>-275000000</v>
      </c>
      <c r="T9" s="318">
        <v>-275000000</v>
      </c>
      <c r="U9" s="318">
        <v>-325000000</v>
      </c>
      <c r="V9" s="318">
        <v>-325000000</v>
      </c>
      <c r="W9" s="318">
        <v>-325000000</v>
      </c>
      <c r="X9" s="318">
        <v>-325000000</v>
      </c>
      <c r="Y9" s="318">
        <v>-325000000</v>
      </c>
      <c r="Z9" s="318">
        <v>-325000000</v>
      </c>
      <c r="AA9" s="318">
        <v>-325000000</v>
      </c>
      <c r="AB9" s="318">
        <v>-325000000</v>
      </c>
      <c r="AC9" s="318">
        <v>-325000000</v>
      </c>
      <c r="AD9" s="318">
        <v>-325000000</v>
      </c>
      <c r="AE9" s="318">
        <v>-325000000</v>
      </c>
      <c r="AF9" s="318">
        <v>-325000000</v>
      </c>
      <c r="AG9" s="318">
        <v>-325000000</v>
      </c>
      <c r="AH9" s="318">
        <v>-325000000</v>
      </c>
      <c r="AI9" s="318">
        <v>-325000000</v>
      </c>
      <c r="AJ9" s="318">
        <v>-325000000</v>
      </c>
      <c r="AK9" s="318">
        <v>-325000000</v>
      </c>
      <c r="AL9" s="318">
        <v>-325000000</v>
      </c>
      <c r="AM9" s="318">
        <v>-325000000</v>
      </c>
      <c r="AN9" s="318">
        <v>-325000000</v>
      </c>
      <c r="AO9" s="318">
        <v>-325000000</v>
      </c>
      <c r="AP9" s="318">
        <v>-325000000</v>
      </c>
      <c r="AQ9" s="318">
        <v>-325000000</v>
      </c>
      <c r="AR9" s="318">
        <v>-325000000</v>
      </c>
    </row>
    <row r="10" spans="1:44" x14ac:dyDescent="0.25">
      <c r="A10" s="317" t="s">
        <v>456</v>
      </c>
      <c r="B10" s="318">
        <v>-1046040858.4458086</v>
      </c>
      <c r="C10" s="318">
        <v>-1168723592.9051836</v>
      </c>
      <c r="D10" s="318">
        <v>-1060994582.1511741</v>
      </c>
      <c r="E10" s="318">
        <v>-1210828196.1287606</v>
      </c>
      <c r="F10" s="318">
        <v>-1227929179.667372</v>
      </c>
      <c r="G10" s="318">
        <v>-1123721522.619482</v>
      </c>
      <c r="H10" s="318">
        <v>-1246020527.6606944</v>
      </c>
      <c r="I10" s="318">
        <v>-1079356592.87378</v>
      </c>
      <c r="J10" s="318">
        <v>-1216710218.2283921</v>
      </c>
      <c r="K10" s="318">
        <v>-1220123111.7228351</v>
      </c>
      <c r="L10" s="318">
        <v>-1106894365.9754329</v>
      </c>
      <c r="M10" s="318">
        <v>-1176940433.0283215</v>
      </c>
      <c r="N10" s="318">
        <v>-1167248409.3731577</v>
      </c>
      <c r="O10" s="318">
        <v>-1182930903.4007132</v>
      </c>
      <c r="P10" s="318">
        <v>-1202562851.310432</v>
      </c>
      <c r="Q10" s="318">
        <v>-1183065288.0709779</v>
      </c>
      <c r="R10" s="318">
        <v>-1192479021.3108172</v>
      </c>
      <c r="S10" s="318">
        <v>-1198247839.4165144</v>
      </c>
      <c r="T10" s="318">
        <v>-1144665578.2847333</v>
      </c>
      <c r="U10" s="318">
        <v>-1254928487.5364184</v>
      </c>
      <c r="V10" s="318">
        <v>-1317602694.8159873</v>
      </c>
      <c r="W10" s="318">
        <v>-1269570093.7011056</v>
      </c>
      <c r="X10" s="318">
        <v>-1287195417.6391544</v>
      </c>
      <c r="Y10" s="318">
        <v>-1187032095.4378891</v>
      </c>
      <c r="Z10" s="318">
        <v>-1244224269.8682976</v>
      </c>
      <c r="AA10" s="318">
        <v>-1299805073.0577283</v>
      </c>
      <c r="AB10" s="318">
        <v>-1309769566.769578</v>
      </c>
      <c r="AC10" s="318">
        <v>-1280386561.2312427</v>
      </c>
      <c r="AD10" s="318">
        <v>-1257884742.7251139</v>
      </c>
      <c r="AE10" s="318">
        <v>-1233495933.4065466</v>
      </c>
      <c r="AF10" s="318">
        <v>-1106068198.9740534</v>
      </c>
      <c r="AG10" s="318">
        <v>-1297002563.2891929</v>
      </c>
      <c r="AH10" s="318">
        <v>-1339259316.6061227</v>
      </c>
      <c r="AI10" s="318">
        <v>-1388243251.9898772</v>
      </c>
      <c r="AJ10" s="318">
        <v>-1348584392.8591774</v>
      </c>
      <c r="AK10" s="318">
        <v>-1309349167.2655008</v>
      </c>
      <c r="AL10" s="318">
        <v>-1286190965.7559605</v>
      </c>
      <c r="AM10" s="318">
        <v>-1257486042.1609364</v>
      </c>
      <c r="AN10" s="318">
        <v>-1194620112.1546001</v>
      </c>
      <c r="AO10" s="318">
        <v>-1271037229.977788</v>
      </c>
      <c r="AP10" s="318">
        <v>-1250891480.8362436</v>
      </c>
      <c r="AQ10" s="318">
        <v>-1246425763.4657102</v>
      </c>
      <c r="AR10" s="318">
        <v>-1250094627.6050332</v>
      </c>
    </row>
    <row r="11" spans="1:44" s="324" customFormat="1" x14ac:dyDescent="0.25">
      <c r="A11" s="322" t="s">
        <v>457</v>
      </c>
      <c r="B11" s="323">
        <v>-200000000</v>
      </c>
      <c r="C11" s="323">
        <v>-350000000</v>
      </c>
      <c r="D11" s="323">
        <v>-275000000</v>
      </c>
      <c r="E11" s="323">
        <v>-275000000</v>
      </c>
      <c r="F11" s="323">
        <v>-275000000</v>
      </c>
      <c r="G11" s="323">
        <v>-275000000</v>
      </c>
      <c r="H11" s="323">
        <v>-275000000</v>
      </c>
      <c r="I11" s="323">
        <v>-275000000</v>
      </c>
      <c r="J11" s="323">
        <v>-275000000</v>
      </c>
      <c r="K11" s="323">
        <v>-275000000</v>
      </c>
      <c r="L11" s="323">
        <v>-275000000</v>
      </c>
      <c r="M11" s="323">
        <v>-275000000</v>
      </c>
      <c r="N11" s="323">
        <v>-275000000</v>
      </c>
      <c r="O11" s="323">
        <v>-275000000</v>
      </c>
      <c r="P11" s="323">
        <v>-275000000</v>
      </c>
      <c r="Q11" s="323">
        <v>-275000000</v>
      </c>
      <c r="R11" s="323">
        <v>-275000000</v>
      </c>
      <c r="S11" s="323">
        <v>-275000000</v>
      </c>
      <c r="T11" s="323">
        <v>-275000000</v>
      </c>
      <c r="U11" s="323">
        <v>-325000000</v>
      </c>
      <c r="V11" s="323">
        <v>-325000000</v>
      </c>
      <c r="W11" s="323">
        <v>-325000000</v>
      </c>
      <c r="X11" s="323">
        <v>-325000000</v>
      </c>
      <c r="Y11" s="323">
        <v>-325000000</v>
      </c>
      <c r="Z11" s="323">
        <v>-325000000</v>
      </c>
      <c r="AA11" s="323">
        <v>-325000000</v>
      </c>
      <c r="AB11" s="323">
        <v>-325000000</v>
      </c>
      <c r="AC11" s="323">
        <v>-325000000</v>
      </c>
      <c r="AD11" s="323">
        <v>-325000000</v>
      </c>
      <c r="AE11" s="323">
        <v>-325000000</v>
      </c>
      <c r="AF11" s="323">
        <v>-325000000</v>
      </c>
      <c r="AG11" s="323">
        <v>-325000000</v>
      </c>
      <c r="AH11" s="323">
        <v>-325000000</v>
      </c>
      <c r="AI11" s="323">
        <v>-325000000</v>
      </c>
      <c r="AJ11" s="323">
        <v>-325000000</v>
      </c>
      <c r="AK11" s="323">
        <v>-325000000</v>
      </c>
      <c r="AL11" s="323">
        <v>-325000000</v>
      </c>
      <c r="AM11" s="323">
        <v>-325000000</v>
      </c>
      <c r="AN11" s="323">
        <v>-325000000</v>
      </c>
      <c r="AO11" s="323">
        <v>-325000000</v>
      </c>
      <c r="AP11" s="323">
        <v>-325000000</v>
      </c>
      <c r="AQ11" s="323">
        <v>-325000000</v>
      </c>
      <c r="AR11" s="323">
        <v>-325000000</v>
      </c>
    </row>
    <row r="12" spans="1:44" s="324" customFormat="1" x14ac:dyDescent="0.25">
      <c r="A12" s="322" t="s">
        <v>458</v>
      </c>
      <c r="B12" s="323">
        <v>-70000000</v>
      </c>
      <c r="C12" s="323">
        <v>0</v>
      </c>
      <c r="D12" s="323">
        <v>-70000000</v>
      </c>
      <c r="E12" s="323">
        <v>-70000000</v>
      </c>
      <c r="F12" s="323">
        <v>-70000000</v>
      </c>
      <c r="G12" s="323">
        <v>-70000000</v>
      </c>
      <c r="H12" s="323">
        <v>0</v>
      </c>
      <c r="I12" s="323">
        <v>0</v>
      </c>
      <c r="J12" s="323">
        <v>-100000000</v>
      </c>
      <c r="K12" s="323">
        <v>-100000000</v>
      </c>
      <c r="L12" s="323">
        <v>0</v>
      </c>
      <c r="M12" s="323">
        <v>0</v>
      </c>
      <c r="N12" s="323">
        <v>0</v>
      </c>
      <c r="O12" s="323">
        <v>0</v>
      </c>
      <c r="P12" s="323">
        <v>0</v>
      </c>
      <c r="Q12" s="323">
        <v>0</v>
      </c>
      <c r="R12" s="323">
        <v>0</v>
      </c>
      <c r="S12" s="323">
        <v>0</v>
      </c>
      <c r="T12" s="323">
        <v>0</v>
      </c>
      <c r="U12" s="323">
        <v>0</v>
      </c>
      <c r="V12" s="323">
        <v>0</v>
      </c>
      <c r="W12" s="323">
        <v>0</v>
      </c>
      <c r="X12" s="323">
        <v>0</v>
      </c>
      <c r="Y12" s="323">
        <v>0</v>
      </c>
      <c r="Z12" s="323">
        <v>0</v>
      </c>
      <c r="AA12" s="323">
        <v>0</v>
      </c>
      <c r="AB12" s="323">
        <v>0</v>
      </c>
      <c r="AC12" s="323">
        <v>0</v>
      </c>
      <c r="AD12" s="323">
        <v>0</v>
      </c>
      <c r="AE12" s="323">
        <v>0</v>
      </c>
      <c r="AF12" s="323">
        <v>0</v>
      </c>
      <c r="AG12" s="323">
        <v>0</v>
      </c>
      <c r="AH12" s="323">
        <v>0</v>
      </c>
      <c r="AI12" s="323">
        <v>0</v>
      </c>
      <c r="AJ12" s="323">
        <v>0</v>
      </c>
      <c r="AK12" s="323">
        <v>0</v>
      </c>
      <c r="AL12" s="323">
        <v>0</v>
      </c>
      <c r="AM12" s="323">
        <v>0</v>
      </c>
      <c r="AN12" s="323">
        <v>0</v>
      </c>
      <c r="AO12" s="323">
        <v>0</v>
      </c>
      <c r="AP12" s="323">
        <v>0</v>
      </c>
      <c r="AQ12" s="323">
        <v>0</v>
      </c>
      <c r="AR12" s="323">
        <v>0</v>
      </c>
    </row>
    <row r="13" spans="1:44" s="324" customFormat="1" x14ac:dyDescent="0.25">
      <c r="A13" s="322" t="s">
        <v>459</v>
      </c>
      <c r="B13" s="323">
        <v>0</v>
      </c>
      <c r="C13" s="323">
        <v>0</v>
      </c>
      <c r="D13" s="323">
        <v>0</v>
      </c>
      <c r="E13" s="323">
        <v>-90527024.103091165</v>
      </c>
      <c r="F13" s="323">
        <v>-81436930.233489484</v>
      </c>
      <c r="G13" s="323">
        <v>-77640720.759541526</v>
      </c>
      <c r="H13" s="323">
        <v>-84442651.719601706</v>
      </c>
      <c r="I13" s="323">
        <v>-194883507.02727956</v>
      </c>
      <c r="J13" s="323">
        <v>-214987798.80779997</v>
      </c>
      <c r="K13" s="323">
        <v>-256365588.27787867</v>
      </c>
      <c r="L13" s="323">
        <v>-232638036.13823995</v>
      </c>
      <c r="M13" s="323">
        <v>-238871798.01411974</v>
      </c>
      <c r="N13" s="323">
        <v>-197866950.69462004</v>
      </c>
      <c r="O13" s="323">
        <v>-179954569.95721459</v>
      </c>
      <c r="P13" s="323">
        <v>-192125997.97037289</v>
      </c>
      <c r="Q13" s="323">
        <v>-186485669.65236777</v>
      </c>
      <c r="R13" s="323">
        <v>-167760076.28098834</v>
      </c>
      <c r="S13" s="323">
        <v>-159939884.7646555</v>
      </c>
      <c r="T13" s="323">
        <v>-173951862.5423795</v>
      </c>
      <c r="U13" s="323">
        <v>-200730012.23809791</v>
      </c>
      <c r="V13" s="323">
        <v>-221437432.77203399</v>
      </c>
      <c r="W13" s="323">
        <v>-264056555.92621502</v>
      </c>
      <c r="X13" s="323">
        <v>-239617177.22238725</v>
      </c>
      <c r="Y13" s="323">
        <v>-246037951.95454335</v>
      </c>
      <c r="Z13" s="323">
        <v>-203802959.21545872</v>
      </c>
      <c r="AA13" s="323">
        <v>-185353207.05593103</v>
      </c>
      <c r="AB13" s="323">
        <v>-197889777.90948406</v>
      </c>
      <c r="AC13" s="323">
        <v>-192080239.74193886</v>
      </c>
      <c r="AD13" s="323">
        <v>-172792878.56941798</v>
      </c>
      <c r="AE13" s="323">
        <v>-164738081.30759519</v>
      </c>
      <c r="AF13" s="323">
        <v>-179170418.41865084</v>
      </c>
      <c r="AG13" s="323">
        <v>-206751912.60524088</v>
      </c>
      <c r="AH13" s="323">
        <v>-228080555.75519502</v>
      </c>
      <c r="AI13" s="323">
        <v>-271978252.60400152</v>
      </c>
      <c r="AJ13" s="323">
        <v>-246805692.53905874</v>
      </c>
      <c r="AK13" s="323">
        <v>-253419090.51317972</v>
      </c>
      <c r="AL13" s="323">
        <v>-209917047.99192244</v>
      </c>
      <c r="AM13" s="323">
        <v>-190913803.26760894</v>
      </c>
      <c r="AN13" s="323">
        <v>-203826471.24676862</v>
      </c>
      <c r="AO13" s="323">
        <v>-197842646.93419695</v>
      </c>
      <c r="AP13" s="323">
        <v>-177976664.9265005</v>
      </c>
      <c r="AQ13" s="323">
        <v>-169680223.74682304</v>
      </c>
      <c r="AR13" s="323">
        <v>-184545530.97121045</v>
      </c>
    </row>
    <row r="14" spans="1:44" s="324" customFormat="1" x14ac:dyDescent="0.25">
      <c r="A14" s="322" t="s">
        <v>460</v>
      </c>
      <c r="B14" s="323">
        <v>0</v>
      </c>
      <c r="C14" s="323">
        <v>0</v>
      </c>
      <c r="D14" s="323">
        <v>-300000000</v>
      </c>
      <c r="E14" s="323">
        <v>0</v>
      </c>
      <c r="F14" s="323">
        <v>0</v>
      </c>
      <c r="G14" s="323">
        <v>0</v>
      </c>
      <c r="H14" s="323">
        <v>0</v>
      </c>
      <c r="I14" s="323">
        <v>0</v>
      </c>
      <c r="J14" s="323">
        <v>0</v>
      </c>
      <c r="K14" s="323">
        <v>0</v>
      </c>
      <c r="L14" s="323">
        <v>0</v>
      </c>
      <c r="M14" s="323">
        <v>0</v>
      </c>
      <c r="N14" s="323">
        <v>0</v>
      </c>
      <c r="O14" s="323">
        <v>0</v>
      </c>
      <c r="P14" s="323">
        <v>0</v>
      </c>
      <c r="Q14" s="323">
        <v>0</v>
      </c>
      <c r="R14" s="323">
        <v>0</v>
      </c>
      <c r="S14" s="323">
        <v>0</v>
      </c>
      <c r="T14" s="323">
        <v>0</v>
      </c>
      <c r="U14" s="323">
        <v>0</v>
      </c>
      <c r="V14" s="323">
        <v>0</v>
      </c>
      <c r="W14" s="323">
        <v>0</v>
      </c>
      <c r="X14" s="323">
        <v>0</v>
      </c>
      <c r="Y14" s="323">
        <v>0</v>
      </c>
      <c r="Z14" s="323">
        <v>0</v>
      </c>
      <c r="AA14" s="323">
        <v>0</v>
      </c>
      <c r="AB14" s="323">
        <v>0</v>
      </c>
      <c r="AC14" s="323">
        <v>0</v>
      </c>
      <c r="AD14" s="323">
        <v>0</v>
      </c>
      <c r="AE14" s="323">
        <v>0</v>
      </c>
      <c r="AF14" s="323">
        <v>0</v>
      </c>
      <c r="AG14" s="323">
        <v>0</v>
      </c>
      <c r="AH14" s="323">
        <v>0</v>
      </c>
      <c r="AI14" s="323">
        <v>0</v>
      </c>
      <c r="AJ14" s="323">
        <v>0</v>
      </c>
      <c r="AK14" s="323">
        <v>0</v>
      </c>
      <c r="AL14" s="323">
        <v>0</v>
      </c>
      <c r="AM14" s="323">
        <v>0</v>
      </c>
      <c r="AN14" s="323">
        <v>0</v>
      </c>
      <c r="AO14" s="323">
        <v>0</v>
      </c>
      <c r="AP14" s="323">
        <v>0</v>
      </c>
      <c r="AQ14" s="323">
        <v>0</v>
      </c>
      <c r="AR14" s="323">
        <v>0</v>
      </c>
    </row>
    <row r="15" spans="1:44" s="324" customFormat="1" x14ac:dyDescent="0.25">
      <c r="A15" s="322" t="s">
        <v>461</v>
      </c>
      <c r="B15" s="323">
        <v>0</v>
      </c>
      <c r="C15" s="323">
        <v>0</v>
      </c>
      <c r="D15" s="323">
        <v>0</v>
      </c>
      <c r="E15" s="323">
        <v>0</v>
      </c>
      <c r="F15" s="323">
        <v>-1356334060.6044827</v>
      </c>
      <c r="G15" s="323">
        <v>0</v>
      </c>
      <c r="H15" s="323">
        <v>0</v>
      </c>
      <c r="I15" s="323">
        <v>0</v>
      </c>
      <c r="J15" s="323">
        <v>0</v>
      </c>
      <c r="K15" s="323">
        <v>0</v>
      </c>
      <c r="L15" s="323">
        <v>0</v>
      </c>
      <c r="M15" s="323">
        <v>0</v>
      </c>
      <c r="N15" s="323">
        <v>0</v>
      </c>
      <c r="O15" s="323">
        <v>0</v>
      </c>
      <c r="P15" s="323">
        <v>0</v>
      </c>
      <c r="Q15" s="323">
        <v>0</v>
      </c>
      <c r="R15" s="323">
        <v>0</v>
      </c>
      <c r="S15" s="323">
        <v>0</v>
      </c>
      <c r="T15" s="323">
        <v>0</v>
      </c>
      <c r="U15" s="323">
        <v>0</v>
      </c>
      <c r="V15" s="323">
        <v>0</v>
      </c>
      <c r="W15" s="323">
        <v>0</v>
      </c>
      <c r="X15" s="323">
        <v>0</v>
      </c>
      <c r="Y15" s="323">
        <v>0</v>
      </c>
      <c r="Z15" s="323">
        <v>0</v>
      </c>
      <c r="AA15" s="323">
        <v>0</v>
      </c>
      <c r="AB15" s="323">
        <v>0</v>
      </c>
      <c r="AC15" s="323">
        <v>0</v>
      </c>
      <c r="AD15" s="323">
        <v>0</v>
      </c>
      <c r="AE15" s="323">
        <v>0</v>
      </c>
      <c r="AF15" s="323">
        <v>0</v>
      </c>
      <c r="AG15" s="323">
        <v>0</v>
      </c>
      <c r="AH15" s="323">
        <v>0</v>
      </c>
      <c r="AI15" s="323">
        <v>0</v>
      </c>
      <c r="AJ15" s="323">
        <v>0</v>
      </c>
      <c r="AK15" s="323">
        <v>0</v>
      </c>
      <c r="AL15" s="323">
        <v>0</v>
      </c>
      <c r="AM15" s="323">
        <v>0</v>
      </c>
      <c r="AN15" s="323">
        <v>0</v>
      </c>
      <c r="AO15" s="323">
        <v>0</v>
      </c>
      <c r="AP15" s="323">
        <v>0</v>
      </c>
      <c r="AQ15" s="323">
        <v>0</v>
      </c>
      <c r="AR15" s="323">
        <v>0</v>
      </c>
    </row>
    <row r="16" spans="1:44" s="324" customFormat="1" x14ac:dyDescent="0.25">
      <c r="A16" s="322" t="s">
        <v>462</v>
      </c>
      <c r="B16" s="323">
        <v>0</v>
      </c>
      <c r="C16" s="323">
        <v>0</v>
      </c>
      <c r="D16" s="323">
        <v>0</v>
      </c>
      <c r="E16" s="323">
        <v>0</v>
      </c>
      <c r="F16" s="323">
        <v>0</v>
      </c>
      <c r="G16" s="323">
        <v>0</v>
      </c>
      <c r="H16" s="323">
        <v>-775960000</v>
      </c>
      <c r="I16" s="323">
        <v>-504300000.00000006</v>
      </c>
      <c r="J16" s="323">
        <v>0</v>
      </c>
      <c r="K16" s="323">
        <v>-1050000000</v>
      </c>
      <c r="L16" s="323">
        <v>0</v>
      </c>
      <c r="M16" s="323">
        <v>0</v>
      </c>
      <c r="N16" s="323">
        <v>-750000000</v>
      </c>
      <c r="O16" s="323">
        <v>0</v>
      </c>
      <c r="P16" s="323">
        <v>-521950000.00000006</v>
      </c>
      <c r="Q16" s="323">
        <v>-650000000</v>
      </c>
      <c r="R16" s="323">
        <v>0</v>
      </c>
      <c r="S16" s="323">
        <v>0</v>
      </c>
      <c r="T16" s="323">
        <v>-675000000</v>
      </c>
      <c r="U16" s="323">
        <v>-250000000</v>
      </c>
      <c r="V16" s="323">
        <v>-250000000</v>
      </c>
      <c r="W16" s="323">
        <v>-250000000</v>
      </c>
      <c r="X16" s="323">
        <v>-258333333.33333337</v>
      </c>
      <c r="Y16" s="323">
        <v>-258333333.33333337</v>
      </c>
      <c r="Z16" s="323">
        <v>-258333333.33333337</v>
      </c>
      <c r="AA16" s="323">
        <v>-225000000</v>
      </c>
      <c r="AB16" s="323">
        <v>-225000000</v>
      </c>
      <c r="AC16" s="323">
        <v>-225000000</v>
      </c>
      <c r="AD16" s="323">
        <v>-233333333.33333334</v>
      </c>
      <c r="AE16" s="323">
        <v>-233333333.33333334</v>
      </c>
      <c r="AF16" s="323">
        <v>-233333333.33333334</v>
      </c>
      <c r="AG16" s="323">
        <v>-258333333.33333337</v>
      </c>
      <c r="AH16" s="323">
        <v>-258333333.33333337</v>
      </c>
      <c r="AI16" s="323">
        <v>-258333333.33333337</v>
      </c>
      <c r="AJ16" s="323">
        <v>-258333333.33333337</v>
      </c>
      <c r="AK16" s="323">
        <v>-258333333.33333337</v>
      </c>
      <c r="AL16" s="323">
        <v>-258333333.33333337</v>
      </c>
      <c r="AM16" s="323">
        <v>-233333333.33333334</v>
      </c>
      <c r="AN16" s="323">
        <v>-233333333.33333334</v>
      </c>
      <c r="AO16" s="323">
        <v>-233333333.33333334</v>
      </c>
      <c r="AP16" s="323">
        <v>-238333333.33333334</v>
      </c>
      <c r="AQ16" s="323">
        <v>-238333333.33333334</v>
      </c>
      <c r="AR16" s="323">
        <v>-238333333.33333334</v>
      </c>
    </row>
    <row r="17" spans="1:44" x14ac:dyDescent="0.25">
      <c r="A17" s="317" t="s">
        <v>463</v>
      </c>
      <c r="B17" s="318">
        <v>40149657208.621452</v>
      </c>
      <c r="C17" s="318">
        <v>40461348921.097656</v>
      </c>
      <c r="D17" s="318">
        <v>40804243129.757767</v>
      </c>
      <c r="E17" s="318">
        <v>41096375388.71711</v>
      </c>
      <c r="F17" s="318">
        <v>39855120024.639877</v>
      </c>
      <c r="G17" s="318">
        <v>40116366831.529633</v>
      </c>
      <c r="H17" s="318">
        <v>39668639211.340584</v>
      </c>
      <c r="I17" s="318">
        <v>39479939073.017792</v>
      </c>
      <c r="J17" s="318">
        <v>39715207016.535309</v>
      </c>
      <c r="K17" s="318">
        <v>39268561629.333923</v>
      </c>
      <c r="L17" s="318">
        <v>39463971596.981537</v>
      </c>
      <c r="M17" s="318">
        <v>39421265586.37381</v>
      </c>
      <c r="N17" s="318">
        <v>38872275341.903793</v>
      </c>
      <c r="O17" s="318">
        <v>39063047374.811417</v>
      </c>
      <c r="P17" s="318">
        <v>38909633235.875732</v>
      </c>
      <c r="Q17" s="318">
        <v>38640672042.283951</v>
      </c>
      <c r="R17" s="318">
        <v>38857256901.810394</v>
      </c>
      <c r="S17" s="318">
        <v>39116529705.703011</v>
      </c>
      <c r="T17" s="318">
        <v>38868976324.585815</v>
      </c>
      <c r="U17" s="318">
        <v>38789250278.067177</v>
      </c>
      <c r="V17" s="318">
        <v>38801388027.092934</v>
      </c>
      <c r="W17" s="318">
        <v>39240898663.048065</v>
      </c>
      <c r="X17" s="318">
        <v>39013397660.150116</v>
      </c>
      <c r="Y17" s="318">
        <v>38712573624.620316</v>
      </c>
      <c r="Z17" s="318">
        <v>38601496291.914726</v>
      </c>
      <c r="AA17" s="318">
        <v>38475740062.325218</v>
      </c>
      <c r="AB17" s="318">
        <v>38544767511.424004</v>
      </c>
      <c r="AC17" s="318">
        <v>38637342166.186737</v>
      </c>
      <c r="AD17" s="318">
        <v>38584654715.615479</v>
      </c>
      <c r="AE17" s="318">
        <v>38605661494.784645</v>
      </c>
      <c r="AF17" s="318">
        <v>38874999365.573738</v>
      </c>
      <c r="AG17" s="318">
        <v>38817622421.134888</v>
      </c>
      <c r="AH17" s="318">
        <v>38871303349.489296</v>
      </c>
      <c r="AI17" s="318">
        <v>39266010647.418716</v>
      </c>
      <c r="AJ17" s="318">
        <v>39038675484.906136</v>
      </c>
      <c r="AK17" s="318">
        <v>38670805277.351074</v>
      </c>
      <c r="AL17" s="318">
        <v>38584561768.398567</v>
      </c>
      <c r="AM17" s="318">
        <v>38561113395.771362</v>
      </c>
      <c r="AN17" s="318">
        <v>38812421515.415421</v>
      </c>
      <c r="AO17" s="318">
        <v>38982365270.960464</v>
      </c>
      <c r="AP17" s="318">
        <v>39003038603.10437</v>
      </c>
      <c r="AQ17" s="318">
        <v>39078295915.491127</v>
      </c>
      <c r="AR17" s="318">
        <v>39276164141.077003</v>
      </c>
    </row>
    <row r="18" spans="1:44" x14ac:dyDescent="0.25">
      <c r="A18" s="317" t="s">
        <v>464</v>
      </c>
      <c r="B18" s="318">
        <v>128004329.02139941</v>
      </c>
      <c r="C18" s="318">
        <v>79861236.718609333</v>
      </c>
      <c r="D18" s="318">
        <v>66419691.730119228</v>
      </c>
      <c r="E18" s="318">
        <v>46846488.09509486</v>
      </c>
      <c r="F18" s="318">
        <v>44401468.44202067</v>
      </c>
      <c r="G18" s="318">
        <v>44938578.860253245</v>
      </c>
      <c r="H18" s="318">
        <v>50621426.027772427</v>
      </c>
      <c r="I18" s="318">
        <v>21934114.29146795</v>
      </c>
      <c r="J18" s="318">
        <v>79873671.164713725</v>
      </c>
      <c r="K18" s="318">
        <v>149936612.69178697</v>
      </c>
      <c r="L18" s="318">
        <v>141964749.0243867</v>
      </c>
      <c r="M18" s="318">
        <v>160329595.39690435</v>
      </c>
      <c r="N18" s="318">
        <v>93495590.490597695</v>
      </c>
      <c r="O18" s="318">
        <v>72566752.695834786</v>
      </c>
      <c r="P18" s="318">
        <v>49366744.252424419</v>
      </c>
      <c r="Q18" s="318">
        <v>28114032.857329026</v>
      </c>
      <c r="R18" s="318">
        <v>33797105.876815632</v>
      </c>
      <c r="S18" s="318">
        <v>43116550.755428076</v>
      </c>
      <c r="T18" s="318">
        <v>40655774.20047611</v>
      </c>
      <c r="U18" s="318">
        <v>37181985.795724198</v>
      </c>
      <c r="V18" s="318">
        <v>88488888.284969643</v>
      </c>
      <c r="W18" s="318">
        <v>160653147.6954861</v>
      </c>
      <c r="X18" s="318">
        <v>158596260.06936449</v>
      </c>
      <c r="Y18" s="318">
        <v>171612930.4506014</v>
      </c>
      <c r="Z18" s="318">
        <v>120030336.21366037</v>
      </c>
      <c r="AA18" s="318">
        <v>95058037.227737755</v>
      </c>
      <c r="AB18" s="318">
        <v>79779229.194930911</v>
      </c>
      <c r="AC18" s="318">
        <v>63946888.436236352</v>
      </c>
      <c r="AD18" s="318">
        <v>68237466.046259031</v>
      </c>
      <c r="AE18" s="318">
        <v>80738037.389358446</v>
      </c>
      <c r="AF18" s="318">
        <v>75556845.985317454</v>
      </c>
      <c r="AG18" s="318">
        <v>55464423.416105747</v>
      </c>
      <c r="AH18" s="318">
        <v>99008016.264055908</v>
      </c>
      <c r="AI18" s="318">
        <v>177283798.45450592</v>
      </c>
      <c r="AJ18" s="318">
        <v>173686139.68539062</v>
      </c>
      <c r="AK18" s="318">
        <v>188589512.03103179</v>
      </c>
      <c r="AL18" s="318">
        <v>133901755.78956929</v>
      </c>
      <c r="AM18" s="318">
        <v>110938798.78309916</v>
      </c>
      <c r="AN18" s="318">
        <v>92714790.734781474</v>
      </c>
      <c r="AO18" s="318">
        <v>76839191.476781771</v>
      </c>
      <c r="AP18" s="318">
        <v>87670324.292263493</v>
      </c>
      <c r="AQ18" s="318">
        <v>99942811.215689838</v>
      </c>
      <c r="AR18" s="318">
        <v>96587347.569914818</v>
      </c>
    </row>
    <row r="19" spans="1:44" x14ac:dyDescent="0.25">
      <c r="A19" s="317" t="s">
        <v>465</v>
      </c>
      <c r="B19" s="318">
        <v>80002705.638374656</v>
      </c>
      <c r="C19" s="318">
        <v>49913272.949130833</v>
      </c>
      <c r="D19" s="318">
        <v>50112307.331324562</v>
      </c>
      <c r="E19" s="318">
        <v>37879055.059434354</v>
      </c>
      <c r="F19" s="318">
        <v>36350917.776262902</v>
      </c>
      <c r="G19" s="318">
        <v>36686611.787658304</v>
      </c>
      <c r="H19" s="318">
        <v>40238391.267357819</v>
      </c>
      <c r="I19" s="318">
        <v>24308821.432167403</v>
      </c>
      <c r="J19" s="318">
        <v>60714044.477946073</v>
      </c>
      <c r="K19" s="318">
        <v>104696382.93236686</v>
      </c>
      <c r="L19" s="318">
        <v>99906968.140241683</v>
      </c>
      <c r="M19" s="318">
        <v>111577997.12306526</v>
      </c>
      <c r="N19" s="318">
        <v>69999744.056623518</v>
      </c>
      <c r="O19" s="318">
        <v>57112220.434896737</v>
      </c>
      <c r="P19" s="318">
        <v>42805215.157765284</v>
      </c>
      <c r="Q19" s="318">
        <v>29715270.535830662</v>
      </c>
      <c r="R19" s="318">
        <v>33460191.173009757</v>
      </c>
      <c r="S19" s="318">
        <v>39477844.222142547</v>
      </c>
      <c r="T19" s="318">
        <v>38132858.875297561</v>
      </c>
      <c r="U19" s="318">
        <v>36572074.455660954</v>
      </c>
      <c r="V19" s="318">
        <v>68638888.511439383</v>
      </c>
      <c r="W19" s="318">
        <v>113741550.64301214</v>
      </c>
      <c r="X19" s="318">
        <v>112455995.87668607</v>
      </c>
      <c r="Y19" s="318">
        <v>120591414.86495927</v>
      </c>
      <c r="Z19" s="318">
        <v>88352293.466871023</v>
      </c>
      <c r="AA19" s="318">
        <v>72744606.600669459</v>
      </c>
      <c r="AB19" s="318">
        <v>63195351.58016517</v>
      </c>
      <c r="AC19" s="318">
        <v>53300138.605981074</v>
      </c>
      <c r="AD19" s="318">
        <v>55981749.612245195</v>
      </c>
      <c r="AE19" s="318">
        <v>63794606.701682366</v>
      </c>
      <c r="AF19" s="318">
        <v>60556362.074156694</v>
      </c>
      <c r="AG19" s="318">
        <v>47998597.968399361</v>
      </c>
      <c r="AH19" s="318">
        <v>75213343.498368263</v>
      </c>
      <c r="AI19" s="318">
        <v>124135707.36739948</v>
      </c>
      <c r="AJ19" s="318">
        <v>121887170.63670242</v>
      </c>
      <c r="AK19" s="318">
        <v>131201778.35272825</v>
      </c>
      <c r="AL19" s="318">
        <v>97021930.701814175</v>
      </c>
      <c r="AM19" s="318">
        <v>82670082.572770253</v>
      </c>
      <c r="AN19" s="318">
        <v>71280077.542571723</v>
      </c>
      <c r="AO19" s="318">
        <v>61357828.006321967</v>
      </c>
      <c r="AP19" s="318">
        <v>68127286.015998021</v>
      </c>
      <c r="AQ19" s="318">
        <v>75797590.34313947</v>
      </c>
      <c r="AR19" s="318">
        <v>73700425.564530104</v>
      </c>
    </row>
    <row r="20" spans="1:44" s="325" customFormat="1" ht="14.4" x14ac:dyDescent="0.3">
      <c r="A20" s="325" t="s">
        <v>466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7"/>
      <c r="Y20" s="327"/>
      <c r="Z20" s="327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26"/>
      <c r="AN20" s="326"/>
      <c r="AO20" s="326"/>
      <c r="AP20" s="326"/>
      <c r="AQ20" s="326"/>
      <c r="AR20" s="326"/>
    </row>
    <row r="21" spans="1:44" s="321" customFormat="1" x14ac:dyDescent="0.25">
      <c r="A21" s="319" t="s">
        <v>467</v>
      </c>
      <c r="B21" s="320">
        <v>48001623.383024752</v>
      </c>
      <c r="C21" s="320">
        <v>29947963.769478504</v>
      </c>
      <c r="D21" s="320">
        <v>16307384.398794666</v>
      </c>
      <c r="E21" s="320">
        <v>8967433.035660509</v>
      </c>
      <c r="F21" s="320">
        <v>8050550.6657577679</v>
      </c>
      <c r="G21" s="320">
        <v>8251967.0725949369</v>
      </c>
      <c r="H21" s="320">
        <v>10383034.760414608</v>
      </c>
      <c r="I21" s="320">
        <v>-2374707.1406994546</v>
      </c>
      <c r="J21" s="320">
        <v>19159626.686767656</v>
      </c>
      <c r="K21" s="320">
        <v>45240229.759420112</v>
      </c>
      <c r="L21" s="320">
        <v>42057780.884145014</v>
      </c>
      <c r="M21" s="320">
        <v>48751598.273839086</v>
      </c>
      <c r="N21" s="320">
        <v>23495846.433974169</v>
      </c>
      <c r="O21" s="320">
        <v>15454532.260938048</v>
      </c>
      <c r="P21" s="320">
        <v>6561529.0946591347</v>
      </c>
      <c r="Q21" s="320">
        <v>-1601237.6785016339</v>
      </c>
      <c r="R21" s="320">
        <v>336914.70380587503</v>
      </c>
      <c r="S21" s="320">
        <v>3638706.5332855321</v>
      </c>
      <c r="T21" s="320">
        <v>2522915.3251785524</v>
      </c>
      <c r="U21" s="320">
        <v>609911.34006324597</v>
      </c>
      <c r="V21" s="320">
        <v>19849999.773530252</v>
      </c>
      <c r="W21" s="320">
        <v>46911597.05247397</v>
      </c>
      <c r="X21" s="320">
        <v>46140264.192678429</v>
      </c>
      <c r="Y21" s="320">
        <v>51021515.585642137</v>
      </c>
      <c r="Z21" s="320">
        <v>31678042.746789351</v>
      </c>
      <c r="AA21" s="320">
        <v>22313430.627068296</v>
      </c>
      <c r="AB21" s="320">
        <v>16583877.614765739</v>
      </c>
      <c r="AC21" s="320">
        <v>10646749.830255279</v>
      </c>
      <c r="AD21" s="320">
        <v>12255716.434013838</v>
      </c>
      <c r="AE21" s="320">
        <v>16943430.68767608</v>
      </c>
      <c r="AF21" s="320">
        <v>15000483.911160761</v>
      </c>
      <c r="AG21" s="320">
        <v>7465825.4477063883</v>
      </c>
      <c r="AH21" s="320">
        <v>23794672.765687637</v>
      </c>
      <c r="AI21" s="320">
        <v>53148091.087106429</v>
      </c>
      <c r="AJ21" s="320">
        <v>51798969.048688196</v>
      </c>
      <c r="AK21" s="320">
        <v>57387733.678303547</v>
      </c>
      <c r="AL21" s="320">
        <v>36879825.087755106</v>
      </c>
      <c r="AM21" s="320">
        <v>28268716.210328907</v>
      </c>
      <c r="AN21" s="320">
        <v>21434713.192209758</v>
      </c>
      <c r="AO21" s="320">
        <v>15481363.470459806</v>
      </c>
      <c r="AP21" s="320">
        <v>19543038.276265472</v>
      </c>
      <c r="AQ21" s="320">
        <v>24145220.872550361</v>
      </c>
      <c r="AR21" s="320">
        <v>22886922.005384713</v>
      </c>
    </row>
    <row r="22" spans="1:44" x14ac:dyDescent="0.25">
      <c r="A22" s="317" t="s">
        <v>468</v>
      </c>
      <c r="B22" s="318"/>
      <c r="C22" s="318">
        <v>0</v>
      </c>
      <c r="D22" s="318"/>
      <c r="E22" s="318"/>
      <c r="F22" s="318">
        <v>0</v>
      </c>
      <c r="G22" s="318"/>
      <c r="H22" s="318"/>
      <c r="I22" s="318">
        <v>0</v>
      </c>
      <c r="J22" s="318"/>
      <c r="K22" s="318"/>
      <c r="L22" s="318">
        <v>0</v>
      </c>
      <c r="M22" s="318"/>
      <c r="N22" s="318"/>
      <c r="O22" s="318">
        <v>0.3</v>
      </c>
      <c r="P22" s="318"/>
      <c r="Q22" s="318"/>
      <c r="R22" s="318">
        <v>0.3</v>
      </c>
      <c r="S22" s="318"/>
      <c r="T22" s="318"/>
      <c r="U22" s="318">
        <v>0.3</v>
      </c>
      <c r="V22" s="318"/>
      <c r="W22" s="318"/>
      <c r="X22" s="318">
        <v>0.3</v>
      </c>
      <c r="Y22" s="318"/>
      <c r="Z22" s="318"/>
      <c r="AA22" s="318">
        <v>0.3</v>
      </c>
      <c r="AB22" s="318"/>
      <c r="AC22" s="318"/>
      <c r="AD22" s="318">
        <v>0.3</v>
      </c>
      <c r="AE22" s="318"/>
      <c r="AF22" s="318"/>
      <c r="AG22" s="318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</row>
    <row r="23" spans="1:44" s="321" customFormat="1" x14ac:dyDescent="0.25">
      <c r="A23" s="319" t="s">
        <v>469</v>
      </c>
      <c r="B23" s="320">
        <v>0</v>
      </c>
      <c r="C23" s="320">
        <v>0</v>
      </c>
      <c r="D23" s="320">
        <v>0</v>
      </c>
      <c r="E23" s="320">
        <v>0</v>
      </c>
      <c r="F23" s="320">
        <v>0</v>
      </c>
      <c r="G23" s="320">
        <v>0</v>
      </c>
      <c r="H23" s="320">
        <v>0</v>
      </c>
      <c r="I23" s="320">
        <v>0</v>
      </c>
      <c r="J23" s="320">
        <v>0</v>
      </c>
      <c r="K23" s="320">
        <v>0</v>
      </c>
      <c r="L23" s="320">
        <v>0</v>
      </c>
      <c r="M23" s="320">
        <v>0</v>
      </c>
      <c r="N23" s="320">
        <v>0</v>
      </c>
      <c r="O23" s="320">
        <v>84445412.795979127</v>
      </c>
      <c r="P23" s="320">
        <v>84445412.795979127</v>
      </c>
      <c r="Q23" s="320">
        <v>84445412.795979127</v>
      </c>
      <c r="R23" s="320">
        <v>123335224.63452694</v>
      </c>
      <c r="S23" s="320">
        <v>123335224.63452694</v>
      </c>
      <c r="T23" s="320">
        <v>123335224.63452694</v>
      </c>
      <c r="U23" s="320">
        <v>156656492.9156619</v>
      </c>
      <c r="V23" s="320">
        <v>156656492.9156619</v>
      </c>
      <c r="W23" s="320">
        <v>156656492.9156619</v>
      </c>
      <c r="X23" s="320">
        <v>222342246.99869564</v>
      </c>
      <c r="Y23" s="320">
        <v>222342246.99869564</v>
      </c>
      <c r="Z23" s="320">
        <v>222342246.99869564</v>
      </c>
      <c r="AA23" s="320">
        <v>318762158.26125056</v>
      </c>
      <c r="AB23" s="320">
        <v>318762158.26125056</v>
      </c>
      <c r="AC23" s="320">
        <v>318762158.26125056</v>
      </c>
      <c r="AD23" s="320">
        <v>375534187.29729527</v>
      </c>
      <c r="AE23" s="320">
        <v>375534187.29729527</v>
      </c>
      <c r="AF23" s="320">
        <v>375534187.29729527</v>
      </c>
      <c r="AG23" s="320">
        <v>429634002.81372052</v>
      </c>
      <c r="AH23" s="320">
        <v>429634002.81372052</v>
      </c>
      <c r="AI23" s="320">
        <v>429634002.81372052</v>
      </c>
      <c r="AJ23" s="320">
        <v>503838297.46397066</v>
      </c>
      <c r="AK23" s="320">
        <v>503838297.46397066</v>
      </c>
      <c r="AL23" s="320">
        <v>503838297.46397066</v>
      </c>
      <c r="AM23" s="320">
        <v>608871561.37134409</v>
      </c>
      <c r="AN23" s="320">
        <v>608871561.37134409</v>
      </c>
      <c r="AO23" s="320">
        <v>608871561.37134409</v>
      </c>
      <c r="AP23" s="320">
        <v>673463957.80784321</v>
      </c>
      <c r="AQ23" s="320">
        <v>673463957.80784321</v>
      </c>
      <c r="AR23" s="320">
        <v>673463957.80784321</v>
      </c>
    </row>
    <row r="24" spans="1:44" x14ac:dyDescent="0.25">
      <c r="A24" s="317" t="s">
        <v>470</v>
      </c>
      <c r="B24" s="318"/>
      <c r="C24" s="318">
        <v>245901111.56559515</v>
      </c>
      <c r="D24" s="318"/>
      <c r="E24" s="318"/>
      <c r="F24" s="318">
        <v>137904635.33988976</v>
      </c>
      <c r="G24" s="318"/>
      <c r="H24" s="318"/>
      <c r="I24" s="318">
        <v>113275920.83127904</v>
      </c>
      <c r="J24" s="318"/>
      <c r="K24" s="318"/>
      <c r="L24" s="318">
        <v>189719248.84248036</v>
      </c>
      <c r="M24" s="318"/>
      <c r="N24" s="318"/>
      <c r="O24" s="318">
        <v>281484709.31993043</v>
      </c>
      <c r="P24" s="318"/>
      <c r="Q24" s="318"/>
      <c r="R24" s="318">
        <v>129632706.12849268</v>
      </c>
      <c r="S24" s="318"/>
      <c r="T24" s="318"/>
      <c r="U24" s="318">
        <v>111070894.27044986</v>
      </c>
      <c r="V24" s="318"/>
      <c r="W24" s="318"/>
      <c r="X24" s="318">
        <v>218952513.61011249</v>
      </c>
      <c r="Y24" s="318"/>
      <c r="Z24" s="318"/>
      <c r="AA24" s="318">
        <v>321399704.20851636</v>
      </c>
      <c r="AB24" s="318"/>
      <c r="AC24" s="318"/>
      <c r="AD24" s="318">
        <v>189240096.7868157</v>
      </c>
      <c r="AE24" s="318"/>
      <c r="AF24" s="318"/>
      <c r="AG24" s="318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</row>
    <row r="25" spans="1:44" x14ac:dyDescent="0.25">
      <c r="A25" s="317" t="s">
        <v>471</v>
      </c>
      <c r="B25" s="318"/>
      <c r="C25" s="318">
        <v>383972897.76029259</v>
      </c>
      <c r="D25" s="318"/>
      <c r="E25" s="318"/>
      <c r="F25" s="318">
        <v>193127416.54382342</v>
      </c>
      <c r="G25" s="318"/>
      <c r="H25" s="318"/>
      <c r="I25" s="318">
        <v>139961473.33004636</v>
      </c>
      <c r="J25" s="318"/>
      <c r="K25" s="318"/>
      <c r="L25" s="318">
        <v>251744398.14796865</v>
      </c>
      <c r="M25" s="318"/>
      <c r="N25" s="318"/>
      <c r="O25" s="318">
        <v>395789934.91188872</v>
      </c>
      <c r="P25" s="318"/>
      <c r="Q25" s="318"/>
      <c r="R25" s="318">
        <v>150047529.80558825</v>
      </c>
      <c r="S25" s="318"/>
      <c r="T25" s="318"/>
      <c r="U25" s="318">
        <v>117569430.83271982</v>
      </c>
      <c r="V25" s="318"/>
      <c r="W25" s="318"/>
      <c r="X25" s="318">
        <v>286324021.77617991</v>
      </c>
      <c r="Y25" s="318"/>
      <c r="Z25" s="318"/>
      <c r="AA25" s="318">
        <v>450239526.73362625</v>
      </c>
      <c r="AB25" s="318"/>
      <c r="AC25" s="318"/>
      <c r="AD25" s="318">
        <v>238784154.85890502</v>
      </c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</row>
    <row r="26" spans="1:44" x14ac:dyDescent="0.25">
      <c r="A26" s="317" t="s">
        <v>472</v>
      </c>
      <c r="B26" s="318">
        <v>31716273346.75943</v>
      </c>
      <c r="C26" s="318">
        <v>32166028589.134583</v>
      </c>
      <c r="D26" s="318">
        <v>32560318588.947823</v>
      </c>
      <c r="E26" s="318">
        <v>32624026951.368893</v>
      </c>
      <c r="F26" s="318">
        <v>31944523120.384308</v>
      </c>
      <c r="G26" s="318">
        <v>32183922518.21883</v>
      </c>
      <c r="H26" s="318">
        <v>31743727174.448425</v>
      </c>
      <c r="I26" s="318">
        <v>31528807944.689156</v>
      </c>
      <c r="J26" s="318">
        <v>31691194273.468624</v>
      </c>
      <c r="K26" s="318">
        <v>31279097574.166897</v>
      </c>
      <c r="L26" s="318">
        <v>31256151972.464249</v>
      </c>
      <c r="M26" s="318">
        <v>31246017687.011803</v>
      </c>
      <c r="N26" s="318">
        <v>30307223073.156036</v>
      </c>
      <c r="O26" s="318">
        <v>30702338221.100368</v>
      </c>
      <c r="P26" s="318">
        <v>30562338002.394432</v>
      </c>
      <c r="Q26" s="318">
        <v>30074149329.147888</v>
      </c>
      <c r="R26" s="318">
        <v>30490412953.110645</v>
      </c>
      <c r="S26" s="318">
        <v>30596460294.802883</v>
      </c>
      <c r="T26" s="318">
        <v>30320045336.82407</v>
      </c>
      <c r="U26" s="318">
        <v>30197454664.261391</v>
      </c>
      <c r="V26" s="318">
        <v>30175735671.670605</v>
      </c>
      <c r="W26" s="318">
        <v>30668655234.892876</v>
      </c>
      <c r="X26" s="318">
        <v>30131684899.988323</v>
      </c>
      <c r="Y26" s="318">
        <v>29750044645.96772</v>
      </c>
      <c r="Z26" s="318">
        <v>29445777902.620823</v>
      </c>
      <c r="AA26" s="318">
        <v>29332937241.587402</v>
      </c>
      <c r="AB26" s="318">
        <v>29479615607.521488</v>
      </c>
      <c r="AC26" s="318">
        <v>29378688406.343273</v>
      </c>
      <c r="AD26" s="318">
        <v>29345280374.5886</v>
      </c>
      <c r="AE26" s="318">
        <v>29320492783.441486</v>
      </c>
      <c r="AF26" s="318">
        <v>29421577665.319466</v>
      </c>
      <c r="AG26" s="318">
        <v>29616068032.159225</v>
      </c>
      <c r="AH26" s="318">
        <v>29610442031.785774</v>
      </c>
      <c r="AI26" s="318">
        <v>30029781444.134541</v>
      </c>
      <c r="AJ26" s="318">
        <v>29516845867.378281</v>
      </c>
      <c r="AK26" s="318">
        <v>29084996939.573483</v>
      </c>
      <c r="AL26" s="318">
        <v>28764806893.254379</v>
      </c>
      <c r="AM26" s="318">
        <v>28822798437.401001</v>
      </c>
      <c r="AN26" s="318">
        <v>29107641778.196846</v>
      </c>
      <c r="AO26" s="318">
        <v>29005419122.432949</v>
      </c>
      <c r="AP26" s="318">
        <v>29242534809.959373</v>
      </c>
      <c r="AQ26" s="318">
        <v>29033945178.38224</v>
      </c>
      <c r="AR26" s="318">
        <v>29172138962.422623</v>
      </c>
    </row>
    <row r="28" spans="1:44" x14ac:dyDescent="0.25">
      <c r="A28" s="328" t="s">
        <v>473</v>
      </c>
      <c r="B28" s="318">
        <v>-398598896.53403777</v>
      </c>
      <c r="C28" s="318">
        <v>-410537482.91926646</v>
      </c>
      <c r="D28" s="318">
        <v>-411112782.39540684</v>
      </c>
      <c r="E28" s="318">
        <v>-400220462.93903863</v>
      </c>
      <c r="F28" s="318">
        <v>-389338386.2142238</v>
      </c>
      <c r="G28" s="318">
        <v>-376919395.00424194</v>
      </c>
      <c r="H28" s="318">
        <v>-384982466.91940594</v>
      </c>
      <c r="I28" s="318">
        <v>-377644430.89546049</v>
      </c>
      <c r="J28" s="318">
        <v>-351545905.11762691</v>
      </c>
      <c r="K28" s="318">
        <v>-382898442.92658639</v>
      </c>
      <c r="L28" s="318">
        <v>-366022667.05494761</v>
      </c>
      <c r="M28" s="318">
        <v>-368469371.53538251</v>
      </c>
      <c r="N28" s="318">
        <v>-349674203.04230398</v>
      </c>
      <c r="O28" s="318">
        <v>-361694998.50269192</v>
      </c>
      <c r="P28" s="318">
        <v>-360249900.00795019</v>
      </c>
      <c r="Q28" s="318">
        <v>-347890366.38682842</v>
      </c>
      <c r="R28" s="318">
        <v>-357624547.2280578</v>
      </c>
      <c r="S28" s="318">
        <v>-348262357.90173531</v>
      </c>
      <c r="T28" s="318">
        <v>-357815084.20027256</v>
      </c>
      <c r="U28" s="318">
        <v>-364240780.35824263</v>
      </c>
      <c r="V28" s="318">
        <v>-340466688.89092392</v>
      </c>
      <c r="W28" s="318">
        <v>-378984587.50455731</v>
      </c>
      <c r="X28" s="318">
        <v>-364037921.36546403</v>
      </c>
      <c r="Y28" s="318">
        <v>-365861848.2679674</v>
      </c>
      <c r="Z28" s="318">
        <v>-356922218.24514711</v>
      </c>
      <c r="AA28" s="318">
        <v>-364470689.79718286</v>
      </c>
      <c r="AB28" s="318">
        <v>-370747777.60674179</v>
      </c>
      <c r="AC28" s="318">
        <v>-363163269.3273114</v>
      </c>
      <c r="AD28" s="318">
        <v>-370428172.74428588</v>
      </c>
      <c r="AE28" s="318">
        <v>-363610807.84605324</v>
      </c>
      <c r="AF28" s="318">
        <v>-370875655.46548849</v>
      </c>
      <c r="AG28" s="318">
        <v>-380997845.66634285</v>
      </c>
      <c r="AH28" s="318">
        <v>-352723938.7400763</v>
      </c>
      <c r="AI28" s="318">
        <v>-396226910.96232635</v>
      </c>
      <c r="AJ28" s="318">
        <v>-381826533.04802179</v>
      </c>
      <c r="AK28" s="318">
        <v>-382682739.41167426</v>
      </c>
      <c r="AL28" s="318">
        <v>-371536207.51100296</v>
      </c>
      <c r="AM28" s="318">
        <v>-380868942.40017647</v>
      </c>
      <c r="AN28" s="318">
        <v>-387067190.95046371</v>
      </c>
      <c r="AO28" s="318">
        <v>-376863237.7596432</v>
      </c>
      <c r="AP28" s="318">
        <v>-390867412.77418965</v>
      </c>
      <c r="AQ28" s="318">
        <v>-384988060.80384523</v>
      </c>
      <c r="AR28" s="318">
        <v>-391299327.57978499</v>
      </c>
    </row>
    <row r="29" spans="1:44" x14ac:dyDescent="0.25">
      <c r="A29" s="328" t="s">
        <v>474</v>
      </c>
      <c r="B29" s="318">
        <v>84460993.505962074</v>
      </c>
      <c r="C29" s="318">
        <v>92485276.434513152</v>
      </c>
      <c r="D29" s="318">
        <v>93351731.778215647</v>
      </c>
      <c r="E29" s="318">
        <v>95025421.937096</v>
      </c>
      <c r="F29" s="318">
        <v>93430150.838463381</v>
      </c>
      <c r="G29" s="318">
        <v>92736419.27293247</v>
      </c>
      <c r="H29" s="318">
        <v>95680169.432759941</v>
      </c>
      <c r="I29" s="318">
        <v>99948298.327277765</v>
      </c>
      <c r="J29" s="318">
        <v>97241803.706773147</v>
      </c>
      <c r="K29" s="318">
        <v>96135314.216348767</v>
      </c>
      <c r="L29" s="318">
        <v>94588095.753756747</v>
      </c>
      <c r="M29" s="318">
        <v>90243620.015889958</v>
      </c>
      <c r="N29" s="318">
        <v>91887316.786127776</v>
      </c>
      <c r="O29" s="318">
        <v>92577802.096193075</v>
      </c>
      <c r="P29" s="318">
        <v>93404674.631299615</v>
      </c>
      <c r="Q29" s="318">
        <v>94714675.352419183</v>
      </c>
      <c r="R29" s="318">
        <v>95716122.104784414</v>
      </c>
      <c r="S29" s="318">
        <v>95184837.722198397</v>
      </c>
      <c r="T29" s="318">
        <v>98569543.485310048</v>
      </c>
      <c r="U29" s="318">
        <v>99391141.974678531</v>
      </c>
      <c r="V29" s="318">
        <v>96776453.623043463</v>
      </c>
      <c r="W29" s="318">
        <v>96129908.187376946</v>
      </c>
      <c r="X29" s="318">
        <v>94317851.30813688</v>
      </c>
      <c r="Y29" s="318">
        <v>89853656.538662016</v>
      </c>
      <c r="Z29" s="318">
        <v>91624945.663800791</v>
      </c>
      <c r="AA29" s="318">
        <v>93260101.806750715</v>
      </c>
      <c r="AB29" s="318">
        <v>94234308.662450194</v>
      </c>
      <c r="AC29" s="318">
        <v>95540998.889931589</v>
      </c>
      <c r="AD29" s="318">
        <v>96748649.624203458</v>
      </c>
      <c r="AE29" s="318">
        <v>96196152.421967015</v>
      </c>
      <c r="AF29" s="318">
        <v>99912245.97182332</v>
      </c>
      <c r="AG29" s="318">
        <v>99939491.080504626</v>
      </c>
      <c r="AH29" s="318">
        <v>97417199.463494718</v>
      </c>
      <c r="AI29" s="318">
        <v>96713631.60610573</v>
      </c>
      <c r="AJ29" s="318">
        <v>94934463.501878232</v>
      </c>
      <c r="AK29" s="318">
        <v>90128386.112088129</v>
      </c>
      <c r="AL29" s="318">
        <v>92071262.170335621</v>
      </c>
      <c r="AM29" s="318">
        <v>93683073.062148407</v>
      </c>
      <c r="AN29" s="318">
        <v>94946913.481907755</v>
      </c>
      <c r="AO29" s="318">
        <v>96295360.184457019</v>
      </c>
      <c r="AP29" s="318">
        <v>97800226.067758694</v>
      </c>
      <c r="AQ29" s="318">
        <v>97223543.962879509</v>
      </c>
      <c r="AR29" s="318">
        <v>101128757.73148334</v>
      </c>
    </row>
    <row r="30" spans="1:44" x14ac:dyDescent="0.25">
      <c r="A30" s="328" t="s">
        <v>475</v>
      </c>
      <c r="B30" s="318">
        <v>-46947692.102650523</v>
      </c>
      <c r="C30" s="318">
        <v>-47086248.036657557</v>
      </c>
      <c r="D30" s="318">
        <v>-47790353.089398779</v>
      </c>
      <c r="E30" s="318">
        <v>-48042328.28426376</v>
      </c>
      <c r="F30" s="318">
        <v>-28846582.570817318</v>
      </c>
      <c r="G30" s="318">
        <v>-28514362.95271514</v>
      </c>
      <c r="H30" s="318">
        <v>-29247907.69403743</v>
      </c>
      <c r="I30" s="318">
        <v>-29996591.712757193</v>
      </c>
      <c r="J30" s="318">
        <v>-30224015.24252703</v>
      </c>
      <c r="K30" s="318">
        <v>-31695693.05086486</v>
      </c>
      <c r="L30" s="318">
        <v>-31119954.41503495</v>
      </c>
      <c r="M30" s="318">
        <v>-30777765.850268099</v>
      </c>
      <c r="N30" s="318">
        <v>-31119154.35388374</v>
      </c>
      <c r="O30" s="318">
        <v>-30857309.248191752</v>
      </c>
      <c r="P30" s="318">
        <v>-31190562.467571288</v>
      </c>
      <c r="Q30" s="318">
        <v>-31524687.228716843</v>
      </c>
      <c r="R30" s="318">
        <v>-31022521.886963777</v>
      </c>
      <c r="S30" s="318">
        <v>-31081099.880390704</v>
      </c>
      <c r="T30" s="318">
        <v>-31555479.149888583</v>
      </c>
      <c r="U30" s="318">
        <v>-31414931.563254446</v>
      </c>
      <c r="V30" s="318">
        <v>-31897234.611812398</v>
      </c>
      <c r="W30" s="318">
        <v>-32405783.029428154</v>
      </c>
      <c r="X30" s="318">
        <v>-32615050.756800838</v>
      </c>
      <c r="Y30" s="318">
        <v>-31946561.240163341</v>
      </c>
      <c r="Z30" s="318">
        <v>-31642491.406027358</v>
      </c>
      <c r="AA30" s="318">
        <v>-31613981.985548116</v>
      </c>
      <c r="AB30" s="318">
        <v>-31745587.463829227</v>
      </c>
      <c r="AC30" s="318">
        <v>-31788528.848777175</v>
      </c>
      <c r="AD30" s="318">
        <v>-31975687.251343645</v>
      </c>
      <c r="AE30" s="318">
        <v>-32652695.182196628</v>
      </c>
      <c r="AF30" s="318">
        <v>-32562769.794603013</v>
      </c>
      <c r="AG30" s="318">
        <v>-32238513.828648895</v>
      </c>
      <c r="AH30" s="318">
        <v>-32457340.368573274</v>
      </c>
      <c r="AI30" s="318">
        <v>-32754507.42596145</v>
      </c>
      <c r="AJ30" s="318">
        <v>-32978458.69182764</v>
      </c>
      <c r="AK30" s="318">
        <v>-33148780.642951071</v>
      </c>
      <c r="AL30" s="318">
        <v>-32992967.687916592</v>
      </c>
      <c r="AM30" s="318">
        <v>-32666960.63776898</v>
      </c>
      <c r="AN30" s="318">
        <v>-32609832.951180696</v>
      </c>
      <c r="AO30" s="318">
        <v>-32605653.904999726</v>
      </c>
      <c r="AP30" s="318">
        <v>-32892605.961795568</v>
      </c>
      <c r="AQ30" s="318">
        <v>-32846578.198969588</v>
      </c>
      <c r="AR30" s="318">
        <v>-32911445.458597578</v>
      </c>
    </row>
    <row r="31" spans="1:44" x14ac:dyDescent="0.25">
      <c r="A31" s="328" t="s">
        <v>476</v>
      </c>
      <c r="B31" s="318">
        <v>48001623.383024752</v>
      </c>
      <c r="C31" s="318">
        <v>29947963.769478504</v>
      </c>
      <c r="D31" s="318">
        <v>16307384.398794666</v>
      </c>
      <c r="E31" s="318">
        <v>8967433.035660509</v>
      </c>
      <c r="F31" s="318">
        <v>8050550.6657577679</v>
      </c>
      <c r="G31" s="318">
        <v>8251967.0725949369</v>
      </c>
      <c r="H31" s="318">
        <v>10383034.760414608</v>
      </c>
      <c r="I31" s="318">
        <v>-2374707.1406994546</v>
      </c>
      <c r="J31" s="318">
        <v>19159626.686767656</v>
      </c>
      <c r="K31" s="318">
        <v>45240229.759420112</v>
      </c>
      <c r="L31" s="318">
        <v>42057780.884145014</v>
      </c>
      <c r="M31" s="318">
        <v>48751598.273839086</v>
      </c>
      <c r="N31" s="318">
        <v>23495846.433974169</v>
      </c>
      <c r="O31" s="318">
        <v>15454532.260938048</v>
      </c>
      <c r="P31" s="318">
        <v>6561529.0946591347</v>
      </c>
      <c r="Q31" s="318">
        <v>-1601237.6785016339</v>
      </c>
      <c r="R31" s="318">
        <v>336914.70380587503</v>
      </c>
      <c r="S31" s="318">
        <v>3638706.5332855321</v>
      </c>
      <c r="T31" s="318">
        <v>2522915.3251785524</v>
      </c>
      <c r="U31" s="318">
        <v>609911.34006324597</v>
      </c>
      <c r="V31" s="318">
        <v>19849999.773530252</v>
      </c>
      <c r="W31" s="318">
        <v>46911597.05247397</v>
      </c>
      <c r="X31" s="318">
        <v>46140264.192678429</v>
      </c>
      <c r="Y31" s="318">
        <v>51021515.585642137</v>
      </c>
      <c r="Z31" s="318">
        <v>31678042.746789351</v>
      </c>
      <c r="AA31" s="318">
        <v>22313430.627068296</v>
      </c>
      <c r="AB31" s="318">
        <v>16583877.614765739</v>
      </c>
      <c r="AC31" s="318">
        <v>10646749.830255279</v>
      </c>
      <c r="AD31" s="318">
        <v>12255716.434013838</v>
      </c>
      <c r="AE31" s="318">
        <v>16943430.68767608</v>
      </c>
      <c r="AF31" s="318">
        <v>15000483.911160761</v>
      </c>
      <c r="AG31" s="318">
        <v>7465825.4477063883</v>
      </c>
      <c r="AH31" s="318">
        <v>23794672.765687637</v>
      </c>
      <c r="AI31" s="318">
        <v>53148091.087106429</v>
      </c>
      <c r="AJ31" s="318">
        <v>51798969.048688196</v>
      </c>
      <c r="AK31" s="318">
        <v>57387733.678303547</v>
      </c>
      <c r="AL31" s="318">
        <v>36879825.087755106</v>
      </c>
      <c r="AM31" s="318">
        <v>28268716.210328907</v>
      </c>
      <c r="AN31" s="318">
        <v>21434713.192209758</v>
      </c>
      <c r="AO31" s="318">
        <v>15481363.470459806</v>
      </c>
      <c r="AP31" s="318">
        <v>19543038.276265472</v>
      </c>
      <c r="AQ31" s="318">
        <v>24145220.872550361</v>
      </c>
      <c r="AR31" s="318">
        <v>22886922.005384713</v>
      </c>
    </row>
    <row r="33" spans="1:44" s="329" customFormat="1" x14ac:dyDescent="0.25">
      <c r="A33" s="329" t="s">
        <v>477</v>
      </c>
      <c r="B33" s="330">
        <v>450000000</v>
      </c>
      <c r="C33" s="330">
        <v>350000000</v>
      </c>
      <c r="D33" s="330">
        <v>450000000</v>
      </c>
      <c r="E33" s="330">
        <v>450000000</v>
      </c>
      <c r="F33" s="330">
        <v>450000000</v>
      </c>
      <c r="G33" s="330">
        <v>450000000</v>
      </c>
      <c r="H33" s="330">
        <v>350000000</v>
      </c>
      <c r="I33" s="330">
        <v>350000000</v>
      </c>
      <c r="J33" s="330">
        <v>450000000</v>
      </c>
      <c r="K33" s="330">
        <v>450000000</v>
      </c>
      <c r="L33" s="330">
        <v>350000000</v>
      </c>
      <c r="M33" s="330">
        <v>350000000</v>
      </c>
      <c r="N33" s="330">
        <v>350000000</v>
      </c>
      <c r="O33" s="330">
        <v>350000000</v>
      </c>
      <c r="P33" s="330">
        <v>350000000</v>
      </c>
      <c r="Q33" s="330">
        <v>350000000</v>
      </c>
      <c r="R33" s="330">
        <v>350000000</v>
      </c>
      <c r="S33" s="330">
        <v>350000000</v>
      </c>
      <c r="T33" s="330">
        <v>350000000</v>
      </c>
      <c r="U33" s="330">
        <v>350000000</v>
      </c>
      <c r="V33" s="330">
        <v>350000000</v>
      </c>
      <c r="W33" s="330">
        <v>350000000</v>
      </c>
      <c r="X33" s="330">
        <v>350000000</v>
      </c>
      <c r="Y33" s="330">
        <v>350000000</v>
      </c>
      <c r="Z33" s="330">
        <v>350000000</v>
      </c>
      <c r="AA33" s="330">
        <v>350000000</v>
      </c>
      <c r="AB33" s="330">
        <v>350000000</v>
      </c>
      <c r="AC33" s="330">
        <v>350000000</v>
      </c>
      <c r="AD33" s="330">
        <v>350000000</v>
      </c>
      <c r="AE33" s="330">
        <v>350000000</v>
      </c>
      <c r="AF33" s="330">
        <v>350000000</v>
      </c>
      <c r="AG33" s="330">
        <v>350000000</v>
      </c>
      <c r="AH33" s="330">
        <v>350000000</v>
      </c>
      <c r="AI33" s="330">
        <v>350000000</v>
      </c>
      <c r="AJ33" s="330">
        <v>350000000</v>
      </c>
      <c r="AK33" s="330">
        <v>350000000</v>
      </c>
      <c r="AL33" s="330">
        <v>350000000</v>
      </c>
      <c r="AM33" s="330">
        <v>350000000</v>
      </c>
      <c r="AN33" s="330">
        <v>350000000</v>
      </c>
      <c r="AO33" s="330">
        <v>350000000</v>
      </c>
      <c r="AP33" s="330">
        <v>350000000</v>
      </c>
      <c r="AQ33" s="330">
        <v>350000000</v>
      </c>
      <c r="AR33" s="330">
        <v>350000000</v>
      </c>
    </row>
    <row r="34" spans="1:44" s="334" customFormat="1" x14ac:dyDescent="0.25">
      <c r="A34" s="331" t="s">
        <v>457</v>
      </c>
      <c r="B34" s="332">
        <v>350000000</v>
      </c>
      <c r="C34" s="333">
        <v>350000000</v>
      </c>
      <c r="D34" s="333">
        <v>350000000</v>
      </c>
      <c r="E34" s="333">
        <v>350000000</v>
      </c>
      <c r="F34" s="333">
        <v>350000000</v>
      </c>
      <c r="G34" s="333">
        <v>350000000</v>
      </c>
      <c r="H34" s="333">
        <v>350000000</v>
      </c>
      <c r="I34" s="333">
        <v>350000000</v>
      </c>
      <c r="J34" s="333">
        <v>350000000</v>
      </c>
      <c r="K34" s="333">
        <v>350000000</v>
      </c>
      <c r="L34" s="333">
        <v>350000000</v>
      </c>
      <c r="M34" s="333">
        <v>350000000</v>
      </c>
      <c r="N34" s="333">
        <v>350000000</v>
      </c>
      <c r="O34" s="333">
        <v>350000000</v>
      </c>
      <c r="P34" s="333">
        <v>350000000</v>
      </c>
      <c r="Q34" s="333">
        <v>350000000</v>
      </c>
      <c r="R34" s="333">
        <v>350000000</v>
      </c>
      <c r="S34" s="333">
        <v>350000000</v>
      </c>
      <c r="T34" s="333">
        <v>350000000</v>
      </c>
      <c r="U34" s="333">
        <v>350000000</v>
      </c>
      <c r="V34" s="333">
        <v>350000000</v>
      </c>
      <c r="W34" s="333">
        <v>350000000</v>
      </c>
      <c r="X34" s="333">
        <v>350000000</v>
      </c>
      <c r="Y34" s="333">
        <v>350000000</v>
      </c>
      <c r="Z34" s="333">
        <v>350000000</v>
      </c>
      <c r="AA34" s="333">
        <v>350000000</v>
      </c>
      <c r="AB34" s="333">
        <v>350000000</v>
      </c>
      <c r="AC34" s="333">
        <v>350000000</v>
      </c>
      <c r="AD34" s="333">
        <v>350000000</v>
      </c>
      <c r="AE34" s="333">
        <v>350000000</v>
      </c>
      <c r="AF34" s="333">
        <v>350000000</v>
      </c>
      <c r="AG34" s="333">
        <v>350000000</v>
      </c>
      <c r="AH34" s="333">
        <v>350000000</v>
      </c>
      <c r="AI34" s="333">
        <v>350000000</v>
      </c>
      <c r="AJ34" s="333">
        <v>350000000</v>
      </c>
      <c r="AK34" s="333">
        <v>350000000</v>
      </c>
      <c r="AL34" s="333">
        <v>350000000</v>
      </c>
      <c r="AM34" s="333">
        <v>350000000</v>
      </c>
      <c r="AN34" s="333">
        <v>350000000</v>
      </c>
      <c r="AO34" s="333">
        <v>350000000</v>
      </c>
      <c r="AP34" s="333">
        <v>350000000</v>
      </c>
      <c r="AQ34" s="333">
        <v>350000000</v>
      </c>
      <c r="AR34" s="333">
        <v>350000000</v>
      </c>
    </row>
    <row r="35" spans="1:44" s="334" customFormat="1" x14ac:dyDescent="0.25">
      <c r="A35" s="331" t="s">
        <v>458</v>
      </c>
      <c r="B35" s="332">
        <v>100000000</v>
      </c>
      <c r="D35" s="332">
        <v>100000000</v>
      </c>
      <c r="E35" s="332">
        <v>100000000</v>
      </c>
      <c r="F35" s="332">
        <v>100000000</v>
      </c>
      <c r="G35" s="332">
        <v>100000000</v>
      </c>
      <c r="J35" s="332">
        <v>100000000</v>
      </c>
      <c r="K35" s="332">
        <v>100000000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P39"/>
  <sheetViews>
    <sheetView zoomScale="90" zoomScaleNormal="90" workbookViewId="0">
      <selection activeCell="AP45" sqref="AP45"/>
    </sheetView>
  </sheetViews>
  <sheetFormatPr defaultRowHeight="13.2" outlineLevelRow="1" outlineLevelCol="1" x14ac:dyDescent="0.25"/>
  <cols>
    <col min="1" max="1" width="37.5546875" style="259" customWidth="1"/>
    <col min="2" max="2" width="14.44140625" style="259" hidden="1" customWidth="1" outlineLevel="1"/>
    <col min="3" max="3" width="6.77734375" style="259" hidden="1" customWidth="1" outlineLevel="1"/>
    <col min="4" max="4" width="10.33203125" style="259" hidden="1" customWidth="1" outlineLevel="1"/>
    <col min="5" max="5" width="6.77734375" style="259" hidden="1" customWidth="1" outlineLevel="1"/>
    <col min="6" max="6" width="19.77734375" style="259" hidden="1" customWidth="1" outlineLevel="1"/>
    <col min="7" max="7" width="9.33203125" style="288" hidden="1" customWidth="1" outlineLevel="1"/>
    <col min="8" max="28" width="9" style="259" hidden="1" customWidth="1" outlineLevel="1"/>
    <col min="29" max="34" width="9" style="259" hidden="1" customWidth="1"/>
    <col min="35" max="35" width="9" style="259" customWidth="1"/>
    <col min="36" max="36" width="9" style="259" bestFit="1" customWidth="1"/>
    <col min="37" max="50" width="9" style="262" bestFit="1" customWidth="1"/>
    <col min="51" max="68" width="9" style="259" bestFit="1" customWidth="1"/>
    <col min="69" max="195" width="8.88671875" style="259"/>
    <col min="196" max="196" width="27.33203125" style="259" bestFit="1" customWidth="1"/>
    <col min="197" max="197" width="12.6640625" style="259" bestFit="1" customWidth="1"/>
    <col min="198" max="208" width="14.6640625" style="259" bestFit="1" customWidth="1"/>
    <col min="209" max="209" width="15" style="259" bestFit="1" customWidth="1"/>
    <col min="210" max="210" width="11.5546875" style="259" bestFit="1" customWidth="1"/>
    <col min="211" max="212" width="8.88671875" style="259"/>
    <col min="213" max="213" width="9.88671875" style="259" bestFit="1" customWidth="1"/>
    <col min="214" max="451" width="8.88671875" style="259"/>
    <col min="452" max="452" width="27.33203125" style="259" bestFit="1" customWidth="1"/>
    <col min="453" max="453" width="12.6640625" style="259" bestFit="1" customWidth="1"/>
    <col min="454" max="464" width="14.6640625" style="259" bestFit="1" customWidth="1"/>
    <col min="465" max="465" width="15" style="259" bestFit="1" customWidth="1"/>
    <col min="466" max="466" width="11.5546875" style="259" bestFit="1" customWidth="1"/>
    <col min="467" max="468" width="8.88671875" style="259"/>
    <col min="469" max="469" width="9.88671875" style="259" bestFit="1" customWidth="1"/>
    <col min="470" max="707" width="8.88671875" style="259"/>
    <col min="708" max="708" width="27.33203125" style="259" bestFit="1" customWidth="1"/>
    <col min="709" max="709" width="12.6640625" style="259" bestFit="1" customWidth="1"/>
    <col min="710" max="720" width="14.6640625" style="259" bestFit="1" customWidth="1"/>
    <col min="721" max="721" width="15" style="259" bestFit="1" customWidth="1"/>
    <col min="722" max="722" width="11.5546875" style="259" bestFit="1" customWidth="1"/>
    <col min="723" max="724" width="8.88671875" style="259"/>
    <col min="725" max="725" width="9.88671875" style="259" bestFit="1" customWidth="1"/>
    <col min="726" max="963" width="8.88671875" style="259"/>
    <col min="964" max="964" width="27.33203125" style="259" bestFit="1" customWidth="1"/>
    <col min="965" max="965" width="12.6640625" style="259" bestFit="1" customWidth="1"/>
    <col min="966" max="976" width="14.6640625" style="259" bestFit="1" customWidth="1"/>
    <col min="977" max="977" width="15" style="259" bestFit="1" customWidth="1"/>
    <col min="978" max="978" width="11.5546875" style="259" bestFit="1" customWidth="1"/>
    <col min="979" max="980" width="8.88671875" style="259"/>
    <col min="981" max="981" width="9.88671875" style="259" bestFit="1" customWidth="1"/>
    <col min="982" max="1219" width="8.88671875" style="259"/>
    <col min="1220" max="1220" width="27.33203125" style="259" bestFit="1" customWidth="1"/>
    <col min="1221" max="1221" width="12.6640625" style="259" bestFit="1" customWidth="1"/>
    <col min="1222" max="1232" width="14.6640625" style="259" bestFit="1" customWidth="1"/>
    <col min="1233" max="1233" width="15" style="259" bestFit="1" customWidth="1"/>
    <col min="1234" max="1234" width="11.5546875" style="259" bestFit="1" customWidth="1"/>
    <col min="1235" max="1236" width="8.88671875" style="259"/>
    <col min="1237" max="1237" width="9.88671875" style="259" bestFit="1" customWidth="1"/>
    <col min="1238" max="1475" width="8.88671875" style="259"/>
    <col min="1476" max="1476" width="27.33203125" style="259" bestFit="1" customWidth="1"/>
    <col min="1477" max="1477" width="12.6640625" style="259" bestFit="1" customWidth="1"/>
    <col min="1478" max="1488" width="14.6640625" style="259" bestFit="1" customWidth="1"/>
    <col min="1489" max="1489" width="15" style="259" bestFit="1" customWidth="1"/>
    <col min="1490" max="1490" width="11.5546875" style="259" bestFit="1" customWidth="1"/>
    <col min="1491" max="1492" width="8.88671875" style="259"/>
    <col min="1493" max="1493" width="9.88671875" style="259" bestFit="1" customWidth="1"/>
    <col min="1494" max="1731" width="8.88671875" style="259"/>
    <col min="1732" max="1732" width="27.33203125" style="259" bestFit="1" customWidth="1"/>
    <col min="1733" max="1733" width="12.6640625" style="259" bestFit="1" customWidth="1"/>
    <col min="1734" max="1744" width="14.6640625" style="259" bestFit="1" customWidth="1"/>
    <col min="1745" max="1745" width="15" style="259" bestFit="1" customWidth="1"/>
    <col min="1746" max="1746" width="11.5546875" style="259" bestFit="1" customWidth="1"/>
    <col min="1747" max="1748" width="8.88671875" style="259"/>
    <col min="1749" max="1749" width="9.88671875" style="259" bestFit="1" customWidth="1"/>
    <col min="1750" max="1987" width="8.88671875" style="259"/>
    <col min="1988" max="1988" width="27.33203125" style="259" bestFit="1" customWidth="1"/>
    <col min="1989" max="1989" width="12.6640625" style="259" bestFit="1" customWidth="1"/>
    <col min="1990" max="2000" width="14.6640625" style="259" bestFit="1" customWidth="1"/>
    <col min="2001" max="2001" width="15" style="259" bestFit="1" customWidth="1"/>
    <col min="2002" max="2002" width="11.5546875" style="259" bestFit="1" customWidth="1"/>
    <col min="2003" max="2004" width="8.88671875" style="259"/>
    <col min="2005" max="2005" width="9.88671875" style="259" bestFit="1" customWidth="1"/>
    <col min="2006" max="2243" width="8.88671875" style="259"/>
    <col min="2244" max="2244" width="27.33203125" style="259" bestFit="1" customWidth="1"/>
    <col min="2245" max="2245" width="12.6640625" style="259" bestFit="1" customWidth="1"/>
    <col min="2246" max="2256" width="14.6640625" style="259" bestFit="1" customWidth="1"/>
    <col min="2257" max="2257" width="15" style="259" bestFit="1" customWidth="1"/>
    <col min="2258" max="2258" width="11.5546875" style="259" bestFit="1" customWidth="1"/>
    <col min="2259" max="2260" width="8.88671875" style="259"/>
    <col min="2261" max="2261" width="9.88671875" style="259" bestFit="1" customWidth="1"/>
    <col min="2262" max="2499" width="8.88671875" style="259"/>
    <col min="2500" max="2500" width="27.33203125" style="259" bestFit="1" customWidth="1"/>
    <col min="2501" max="2501" width="12.6640625" style="259" bestFit="1" customWidth="1"/>
    <col min="2502" max="2512" width="14.6640625" style="259" bestFit="1" customWidth="1"/>
    <col min="2513" max="2513" width="15" style="259" bestFit="1" customWidth="1"/>
    <col min="2514" max="2514" width="11.5546875" style="259" bestFit="1" customWidth="1"/>
    <col min="2515" max="2516" width="8.88671875" style="259"/>
    <col min="2517" max="2517" width="9.88671875" style="259" bestFit="1" customWidth="1"/>
    <col min="2518" max="2755" width="8.88671875" style="259"/>
    <col min="2756" max="2756" width="27.33203125" style="259" bestFit="1" customWidth="1"/>
    <col min="2757" max="2757" width="12.6640625" style="259" bestFit="1" customWidth="1"/>
    <col min="2758" max="2768" width="14.6640625" style="259" bestFit="1" customWidth="1"/>
    <col min="2769" max="2769" width="15" style="259" bestFit="1" customWidth="1"/>
    <col min="2770" max="2770" width="11.5546875" style="259" bestFit="1" customWidth="1"/>
    <col min="2771" max="2772" width="8.88671875" style="259"/>
    <col min="2773" max="2773" width="9.88671875" style="259" bestFit="1" customWidth="1"/>
    <col min="2774" max="3011" width="8.88671875" style="259"/>
    <col min="3012" max="3012" width="27.33203125" style="259" bestFit="1" customWidth="1"/>
    <col min="3013" max="3013" width="12.6640625" style="259" bestFit="1" customWidth="1"/>
    <col min="3014" max="3024" width="14.6640625" style="259" bestFit="1" customWidth="1"/>
    <col min="3025" max="3025" width="15" style="259" bestFit="1" customWidth="1"/>
    <col min="3026" max="3026" width="11.5546875" style="259" bestFit="1" customWidth="1"/>
    <col min="3027" max="3028" width="8.88671875" style="259"/>
    <col min="3029" max="3029" width="9.88671875" style="259" bestFit="1" customWidth="1"/>
    <col min="3030" max="3267" width="8.88671875" style="259"/>
    <col min="3268" max="3268" width="27.33203125" style="259" bestFit="1" customWidth="1"/>
    <col min="3269" max="3269" width="12.6640625" style="259" bestFit="1" customWidth="1"/>
    <col min="3270" max="3280" width="14.6640625" style="259" bestFit="1" customWidth="1"/>
    <col min="3281" max="3281" width="15" style="259" bestFit="1" customWidth="1"/>
    <col min="3282" max="3282" width="11.5546875" style="259" bestFit="1" customWidth="1"/>
    <col min="3283" max="3284" width="8.88671875" style="259"/>
    <col min="3285" max="3285" width="9.88671875" style="259" bestFit="1" customWidth="1"/>
    <col min="3286" max="3523" width="8.88671875" style="259"/>
    <col min="3524" max="3524" width="27.33203125" style="259" bestFit="1" customWidth="1"/>
    <col min="3525" max="3525" width="12.6640625" style="259" bestFit="1" customWidth="1"/>
    <col min="3526" max="3536" width="14.6640625" style="259" bestFit="1" customWidth="1"/>
    <col min="3537" max="3537" width="15" style="259" bestFit="1" customWidth="1"/>
    <col min="3538" max="3538" width="11.5546875" style="259" bestFit="1" customWidth="1"/>
    <col min="3539" max="3540" width="8.88671875" style="259"/>
    <col min="3541" max="3541" width="9.88671875" style="259" bestFit="1" customWidth="1"/>
    <col min="3542" max="3779" width="8.88671875" style="259"/>
    <col min="3780" max="3780" width="27.33203125" style="259" bestFit="1" customWidth="1"/>
    <col min="3781" max="3781" width="12.6640625" style="259" bestFit="1" customWidth="1"/>
    <col min="3782" max="3792" width="14.6640625" style="259" bestFit="1" customWidth="1"/>
    <col min="3793" max="3793" width="15" style="259" bestFit="1" customWidth="1"/>
    <col min="3794" max="3794" width="11.5546875" style="259" bestFit="1" customWidth="1"/>
    <col min="3795" max="3796" width="8.88671875" style="259"/>
    <col min="3797" max="3797" width="9.88671875" style="259" bestFit="1" customWidth="1"/>
    <col min="3798" max="4035" width="8.88671875" style="259"/>
    <col min="4036" max="4036" width="27.33203125" style="259" bestFit="1" customWidth="1"/>
    <col min="4037" max="4037" width="12.6640625" style="259" bestFit="1" customWidth="1"/>
    <col min="4038" max="4048" width="14.6640625" style="259" bestFit="1" customWidth="1"/>
    <col min="4049" max="4049" width="15" style="259" bestFit="1" customWidth="1"/>
    <col min="4050" max="4050" width="11.5546875" style="259" bestFit="1" customWidth="1"/>
    <col min="4051" max="4052" width="8.88671875" style="259"/>
    <col min="4053" max="4053" width="9.88671875" style="259" bestFit="1" customWidth="1"/>
    <col min="4054" max="4291" width="8.88671875" style="259"/>
    <col min="4292" max="4292" width="27.33203125" style="259" bestFit="1" customWidth="1"/>
    <col min="4293" max="4293" width="12.6640625" style="259" bestFit="1" customWidth="1"/>
    <col min="4294" max="4304" width="14.6640625" style="259" bestFit="1" customWidth="1"/>
    <col min="4305" max="4305" width="15" style="259" bestFit="1" customWidth="1"/>
    <col min="4306" max="4306" width="11.5546875" style="259" bestFit="1" customWidth="1"/>
    <col min="4307" max="4308" width="8.88671875" style="259"/>
    <col min="4309" max="4309" width="9.88671875" style="259" bestFit="1" customWidth="1"/>
    <col min="4310" max="4547" width="8.88671875" style="259"/>
    <col min="4548" max="4548" width="27.33203125" style="259" bestFit="1" customWidth="1"/>
    <col min="4549" max="4549" width="12.6640625" style="259" bestFit="1" customWidth="1"/>
    <col min="4550" max="4560" width="14.6640625" style="259" bestFit="1" customWidth="1"/>
    <col min="4561" max="4561" width="15" style="259" bestFit="1" customWidth="1"/>
    <col min="4562" max="4562" width="11.5546875" style="259" bestFit="1" customWidth="1"/>
    <col min="4563" max="4564" width="8.88671875" style="259"/>
    <col min="4565" max="4565" width="9.88671875" style="259" bestFit="1" customWidth="1"/>
    <col min="4566" max="4803" width="8.88671875" style="259"/>
    <col min="4804" max="4804" width="27.33203125" style="259" bestFit="1" customWidth="1"/>
    <col min="4805" max="4805" width="12.6640625" style="259" bestFit="1" customWidth="1"/>
    <col min="4806" max="4816" width="14.6640625" style="259" bestFit="1" customWidth="1"/>
    <col min="4817" max="4817" width="15" style="259" bestFit="1" customWidth="1"/>
    <col min="4818" max="4818" width="11.5546875" style="259" bestFit="1" customWidth="1"/>
    <col min="4819" max="4820" width="8.88671875" style="259"/>
    <col min="4821" max="4821" width="9.88671875" style="259" bestFit="1" customWidth="1"/>
    <col min="4822" max="5059" width="8.88671875" style="259"/>
    <col min="5060" max="5060" width="27.33203125" style="259" bestFit="1" customWidth="1"/>
    <col min="5061" max="5061" width="12.6640625" style="259" bestFit="1" customWidth="1"/>
    <col min="5062" max="5072" width="14.6640625" style="259" bestFit="1" customWidth="1"/>
    <col min="5073" max="5073" width="15" style="259" bestFit="1" customWidth="1"/>
    <col min="5074" max="5074" width="11.5546875" style="259" bestFit="1" customWidth="1"/>
    <col min="5075" max="5076" width="8.88671875" style="259"/>
    <col min="5077" max="5077" width="9.88671875" style="259" bestFit="1" customWidth="1"/>
    <col min="5078" max="5315" width="8.88671875" style="259"/>
    <col min="5316" max="5316" width="27.33203125" style="259" bestFit="1" customWidth="1"/>
    <col min="5317" max="5317" width="12.6640625" style="259" bestFit="1" customWidth="1"/>
    <col min="5318" max="5328" width="14.6640625" style="259" bestFit="1" customWidth="1"/>
    <col min="5329" max="5329" width="15" style="259" bestFit="1" customWidth="1"/>
    <col min="5330" max="5330" width="11.5546875" style="259" bestFit="1" customWidth="1"/>
    <col min="5331" max="5332" width="8.88671875" style="259"/>
    <col min="5333" max="5333" width="9.88671875" style="259" bestFit="1" customWidth="1"/>
    <col min="5334" max="5571" width="8.88671875" style="259"/>
    <col min="5572" max="5572" width="27.33203125" style="259" bestFit="1" customWidth="1"/>
    <col min="5573" max="5573" width="12.6640625" style="259" bestFit="1" customWidth="1"/>
    <col min="5574" max="5584" width="14.6640625" style="259" bestFit="1" customWidth="1"/>
    <col min="5585" max="5585" width="15" style="259" bestFit="1" customWidth="1"/>
    <col min="5586" max="5586" width="11.5546875" style="259" bestFit="1" customWidth="1"/>
    <col min="5587" max="5588" width="8.88671875" style="259"/>
    <col min="5589" max="5589" width="9.88671875" style="259" bestFit="1" customWidth="1"/>
    <col min="5590" max="5827" width="8.88671875" style="259"/>
    <col min="5828" max="5828" width="27.33203125" style="259" bestFit="1" customWidth="1"/>
    <col min="5829" max="5829" width="12.6640625" style="259" bestFit="1" customWidth="1"/>
    <col min="5830" max="5840" width="14.6640625" style="259" bestFit="1" customWidth="1"/>
    <col min="5841" max="5841" width="15" style="259" bestFit="1" customWidth="1"/>
    <col min="5842" max="5842" width="11.5546875" style="259" bestFit="1" customWidth="1"/>
    <col min="5843" max="5844" width="8.88671875" style="259"/>
    <col min="5845" max="5845" width="9.88671875" style="259" bestFit="1" customWidth="1"/>
    <col min="5846" max="6083" width="8.88671875" style="259"/>
    <col min="6084" max="6084" width="27.33203125" style="259" bestFit="1" customWidth="1"/>
    <col min="6085" max="6085" width="12.6640625" style="259" bestFit="1" customWidth="1"/>
    <col min="6086" max="6096" width="14.6640625" style="259" bestFit="1" customWidth="1"/>
    <col min="6097" max="6097" width="15" style="259" bestFit="1" customWidth="1"/>
    <col min="6098" max="6098" width="11.5546875" style="259" bestFit="1" customWidth="1"/>
    <col min="6099" max="6100" width="8.88671875" style="259"/>
    <col min="6101" max="6101" width="9.88671875" style="259" bestFit="1" customWidth="1"/>
    <col min="6102" max="6339" width="8.88671875" style="259"/>
    <col min="6340" max="6340" width="27.33203125" style="259" bestFit="1" customWidth="1"/>
    <col min="6341" max="6341" width="12.6640625" style="259" bestFit="1" customWidth="1"/>
    <col min="6342" max="6352" width="14.6640625" style="259" bestFit="1" customWidth="1"/>
    <col min="6353" max="6353" width="15" style="259" bestFit="1" customWidth="1"/>
    <col min="6354" max="6354" width="11.5546875" style="259" bestFit="1" customWidth="1"/>
    <col min="6355" max="6356" width="8.88671875" style="259"/>
    <col min="6357" max="6357" width="9.88671875" style="259" bestFit="1" customWidth="1"/>
    <col min="6358" max="6595" width="8.88671875" style="259"/>
    <col min="6596" max="6596" width="27.33203125" style="259" bestFit="1" customWidth="1"/>
    <col min="6597" max="6597" width="12.6640625" style="259" bestFit="1" customWidth="1"/>
    <col min="6598" max="6608" width="14.6640625" style="259" bestFit="1" customWidth="1"/>
    <col min="6609" max="6609" width="15" style="259" bestFit="1" customWidth="1"/>
    <col min="6610" max="6610" width="11.5546875" style="259" bestFit="1" customWidth="1"/>
    <col min="6611" max="6612" width="8.88671875" style="259"/>
    <col min="6613" max="6613" width="9.88671875" style="259" bestFit="1" customWidth="1"/>
    <col min="6614" max="6851" width="8.88671875" style="259"/>
    <col min="6852" max="6852" width="27.33203125" style="259" bestFit="1" customWidth="1"/>
    <col min="6853" max="6853" width="12.6640625" style="259" bestFit="1" customWidth="1"/>
    <col min="6854" max="6864" width="14.6640625" style="259" bestFit="1" customWidth="1"/>
    <col min="6865" max="6865" width="15" style="259" bestFit="1" customWidth="1"/>
    <col min="6866" max="6866" width="11.5546875" style="259" bestFit="1" customWidth="1"/>
    <col min="6867" max="6868" width="8.88671875" style="259"/>
    <col min="6869" max="6869" width="9.88671875" style="259" bestFit="1" customWidth="1"/>
    <col min="6870" max="7107" width="8.88671875" style="259"/>
    <col min="7108" max="7108" width="27.33203125" style="259" bestFit="1" customWidth="1"/>
    <col min="7109" max="7109" width="12.6640625" style="259" bestFit="1" customWidth="1"/>
    <col min="7110" max="7120" width="14.6640625" style="259" bestFit="1" customWidth="1"/>
    <col min="7121" max="7121" width="15" style="259" bestFit="1" customWidth="1"/>
    <col min="7122" max="7122" width="11.5546875" style="259" bestFit="1" customWidth="1"/>
    <col min="7123" max="7124" width="8.88671875" style="259"/>
    <col min="7125" max="7125" width="9.88671875" style="259" bestFit="1" customWidth="1"/>
    <col min="7126" max="7363" width="8.88671875" style="259"/>
    <col min="7364" max="7364" width="27.33203125" style="259" bestFit="1" customWidth="1"/>
    <col min="7365" max="7365" width="12.6640625" style="259" bestFit="1" customWidth="1"/>
    <col min="7366" max="7376" width="14.6640625" style="259" bestFit="1" customWidth="1"/>
    <col min="7377" max="7377" width="15" style="259" bestFit="1" customWidth="1"/>
    <col min="7378" max="7378" width="11.5546875" style="259" bestFit="1" customWidth="1"/>
    <col min="7379" max="7380" width="8.88671875" style="259"/>
    <col min="7381" max="7381" width="9.88671875" style="259" bestFit="1" customWidth="1"/>
    <col min="7382" max="7619" width="8.88671875" style="259"/>
    <col min="7620" max="7620" width="27.33203125" style="259" bestFit="1" customWidth="1"/>
    <col min="7621" max="7621" width="12.6640625" style="259" bestFit="1" customWidth="1"/>
    <col min="7622" max="7632" width="14.6640625" style="259" bestFit="1" customWidth="1"/>
    <col min="7633" max="7633" width="15" style="259" bestFit="1" customWidth="1"/>
    <col min="7634" max="7634" width="11.5546875" style="259" bestFit="1" customWidth="1"/>
    <col min="7635" max="7636" width="8.88671875" style="259"/>
    <col min="7637" max="7637" width="9.88671875" style="259" bestFit="1" customWidth="1"/>
    <col min="7638" max="7875" width="8.88671875" style="259"/>
    <col min="7876" max="7876" width="27.33203125" style="259" bestFit="1" customWidth="1"/>
    <col min="7877" max="7877" width="12.6640625" style="259" bestFit="1" customWidth="1"/>
    <col min="7878" max="7888" width="14.6640625" style="259" bestFit="1" customWidth="1"/>
    <col min="7889" max="7889" width="15" style="259" bestFit="1" customWidth="1"/>
    <col min="7890" max="7890" width="11.5546875" style="259" bestFit="1" customWidth="1"/>
    <col min="7891" max="7892" width="8.88671875" style="259"/>
    <col min="7893" max="7893" width="9.88671875" style="259" bestFit="1" customWidth="1"/>
    <col min="7894" max="8131" width="8.88671875" style="259"/>
    <col min="8132" max="8132" width="27.33203125" style="259" bestFit="1" customWidth="1"/>
    <col min="8133" max="8133" width="12.6640625" style="259" bestFit="1" customWidth="1"/>
    <col min="8134" max="8144" width="14.6640625" style="259" bestFit="1" customWidth="1"/>
    <col min="8145" max="8145" width="15" style="259" bestFit="1" customWidth="1"/>
    <col min="8146" max="8146" width="11.5546875" style="259" bestFit="1" customWidth="1"/>
    <col min="8147" max="8148" width="8.88671875" style="259"/>
    <col min="8149" max="8149" width="9.88671875" style="259" bestFit="1" customWidth="1"/>
    <col min="8150" max="8387" width="8.88671875" style="259"/>
    <col min="8388" max="8388" width="27.33203125" style="259" bestFit="1" customWidth="1"/>
    <col min="8389" max="8389" width="12.6640625" style="259" bestFit="1" customWidth="1"/>
    <col min="8390" max="8400" width="14.6640625" style="259" bestFit="1" customWidth="1"/>
    <col min="8401" max="8401" width="15" style="259" bestFit="1" customWidth="1"/>
    <col min="8402" max="8402" width="11.5546875" style="259" bestFit="1" customWidth="1"/>
    <col min="8403" max="8404" width="8.88671875" style="259"/>
    <col min="8405" max="8405" width="9.88671875" style="259" bestFit="1" customWidth="1"/>
    <col min="8406" max="8643" width="8.88671875" style="259"/>
    <col min="8644" max="8644" width="27.33203125" style="259" bestFit="1" customWidth="1"/>
    <col min="8645" max="8645" width="12.6640625" style="259" bestFit="1" customWidth="1"/>
    <col min="8646" max="8656" width="14.6640625" style="259" bestFit="1" customWidth="1"/>
    <col min="8657" max="8657" width="15" style="259" bestFit="1" customWidth="1"/>
    <col min="8658" max="8658" width="11.5546875" style="259" bestFit="1" customWidth="1"/>
    <col min="8659" max="8660" width="8.88671875" style="259"/>
    <col min="8661" max="8661" width="9.88671875" style="259" bestFit="1" customWidth="1"/>
    <col min="8662" max="8899" width="8.88671875" style="259"/>
    <col min="8900" max="8900" width="27.33203125" style="259" bestFit="1" customWidth="1"/>
    <col min="8901" max="8901" width="12.6640625" style="259" bestFit="1" customWidth="1"/>
    <col min="8902" max="8912" width="14.6640625" style="259" bestFit="1" customWidth="1"/>
    <col min="8913" max="8913" width="15" style="259" bestFit="1" customWidth="1"/>
    <col min="8914" max="8914" width="11.5546875" style="259" bestFit="1" customWidth="1"/>
    <col min="8915" max="8916" width="8.88671875" style="259"/>
    <col min="8917" max="8917" width="9.88671875" style="259" bestFit="1" customWidth="1"/>
    <col min="8918" max="9155" width="8.88671875" style="259"/>
    <col min="9156" max="9156" width="27.33203125" style="259" bestFit="1" customWidth="1"/>
    <col min="9157" max="9157" width="12.6640625" style="259" bestFit="1" customWidth="1"/>
    <col min="9158" max="9168" width="14.6640625" style="259" bestFit="1" customWidth="1"/>
    <col min="9169" max="9169" width="15" style="259" bestFit="1" customWidth="1"/>
    <col min="9170" max="9170" width="11.5546875" style="259" bestFit="1" customWidth="1"/>
    <col min="9171" max="9172" width="8.88671875" style="259"/>
    <col min="9173" max="9173" width="9.88671875" style="259" bestFit="1" customWidth="1"/>
    <col min="9174" max="9411" width="8.88671875" style="259"/>
    <col min="9412" max="9412" width="27.33203125" style="259" bestFit="1" customWidth="1"/>
    <col min="9413" max="9413" width="12.6640625" style="259" bestFit="1" customWidth="1"/>
    <col min="9414" max="9424" width="14.6640625" style="259" bestFit="1" customWidth="1"/>
    <col min="9425" max="9425" width="15" style="259" bestFit="1" customWidth="1"/>
    <col min="9426" max="9426" width="11.5546875" style="259" bestFit="1" customWidth="1"/>
    <col min="9427" max="9428" width="8.88671875" style="259"/>
    <col min="9429" max="9429" width="9.88671875" style="259" bestFit="1" customWidth="1"/>
    <col min="9430" max="9667" width="8.88671875" style="259"/>
    <col min="9668" max="9668" width="27.33203125" style="259" bestFit="1" customWidth="1"/>
    <col min="9669" max="9669" width="12.6640625" style="259" bestFit="1" customWidth="1"/>
    <col min="9670" max="9680" width="14.6640625" style="259" bestFit="1" customWidth="1"/>
    <col min="9681" max="9681" width="15" style="259" bestFit="1" customWidth="1"/>
    <col min="9682" max="9682" width="11.5546875" style="259" bestFit="1" customWidth="1"/>
    <col min="9683" max="9684" width="8.88671875" style="259"/>
    <col min="9685" max="9685" width="9.88671875" style="259" bestFit="1" customWidth="1"/>
    <col min="9686" max="9923" width="8.88671875" style="259"/>
    <col min="9924" max="9924" width="27.33203125" style="259" bestFit="1" customWidth="1"/>
    <col min="9925" max="9925" width="12.6640625" style="259" bestFit="1" customWidth="1"/>
    <col min="9926" max="9936" width="14.6640625" style="259" bestFit="1" customWidth="1"/>
    <col min="9937" max="9937" width="15" style="259" bestFit="1" customWidth="1"/>
    <col min="9938" max="9938" width="11.5546875" style="259" bestFit="1" customWidth="1"/>
    <col min="9939" max="9940" width="8.88671875" style="259"/>
    <col min="9941" max="9941" width="9.88671875" style="259" bestFit="1" customWidth="1"/>
    <col min="9942" max="10179" width="8.88671875" style="259"/>
    <col min="10180" max="10180" width="27.33203125" style="259" bestFit="1" customWidth="1"/>
    <col min="10181" max="10181" width="12.6640625" style="259" bestFit="1" customWidth="1"/>
    <col min="10182" max="10192" width="14.6640625" style="259" bestFit="1" customWidth="1"/>
    <col min="10193" max="10193" width="15" style="259" bestFit="1" customWidth="1"/>
    <col min="10194" max="10194" width="11.5546875" style="259" bestFit="1" customWidth="1"/>
    <col min="10195" max="10196" width="8.88671875" style="259"/>
    <col min="10197" max="10197" width="9.88671875" style="259" bestFit="1" customWidth="1"/>
    <col min="10198" max="10435" width="8.88671875" style="259"/>
    <col min="10436" max="10436" width="27.33203125" style="259" bestFit="1" customWidth="1"/>
    <col min="10437" max="10437" width="12.6640625" style="259" bestFit="1" customWidth="1"/>
    <col min="10438" max="10448" width="14.6640625" style="259" bestFit="1" customWidth="1"/>
    <col min="10449" max="10449" width="15" style="259" bestFit="1" customWidth="1"/>
    <col min="10450" max="10450" width="11.5546875" style="259" bestFit="1" customWidth="1"/>
    <col min="10451" max="10452" width="8.88671875" style="259"/>
    <col min="10453" max="10453" width="9.88671875" style="259" bestFit="1" customWidth="1"/>
    <col min="10454" max="10691" width="8.88671875" style="259"/>
    <col min="10692" max="10692" width="27.33203125" style="259" bestFit="1" customWidth="1"/>
    <col min="10693" max="10693" width="12.6640625" style="259" bestFit="1" customWidth="1"/>
    <col min="10694" max="10704" width="14.6640625" style="259" bestFit="1" customWidth="1"/>
    <col min="10705" max="10705" width="15" style="259" bestFit="1" customWidth="1"/>
    <col min="10706" max="10706" width="11.5546875" style="259" bestFit="1" customWidth="1"/>
    <col min="10707" max="10708" width="8.88671875" style="259"/>
    <col min="10709" max="10709" width="9.88671875" style="259" bestFit="1" customWidth="1"/>
    <col min="10710" max="10947" width="8.88671875" style="259"/>
    <col min="10948" max="10948" width="27.33203125" style="259" bestFit="1" customWidth="1"/>
    <col min="10949" max="10949" width="12.6640625" style="259" bestFit="1" customWidth="1"/>
    <col min="10950" max="10960" width="14.6640625" style="259" bestFit="1" customWidth="1"/>
    <col min="10961" max="10961" width="15" style="259" bestFit="1" customWidth="1"/>
    <col min="10962" max="10962" width="11.5546875" style="259" bestFit="1" customWidth="1"/>
    <col min="10963" max="10964" width="8.88671875" style="259"/>
    <col min="10965" max="10965" width="9.88671875" style="259" bestFit="1" customWidth="1"/>
    <col min="10966" max="11203" width="8.88671875" style="259"/>
    <col min="11204" max="11204" width="27.33203125" style="259" bestFit="1" customWidth="1"/>
    <col min="11205" max="11205" width="12.6640625" style="259" bestFit="1" customWidth="1"/>
    <col min="11206" max="11216" width="14.6640625" style="259" bestFit="1" customWidth="1"/>
    <col min="11217" max="11217" width="15" style="259" bestFit="1" customWidth="1"/>
    <col min="11218" max="11218" width="11.5546875" style="259" bestFit="1" customWidth="1"/>
    <col min="11219" max="11220" width="8.88671875" style="259"/>
    <col min="11221" max="11221" width="9.88671875" style="259" bestFit="1" customWidth="1"/>
    <col min="11222" max="11459" width="8.88671875" style="259"/>
    <col min="11460" max="11460" width="27.33203125" style="259" bestFit="1" customWidth="1"/>
    <col min="11461" max="11461" width="12.6640625" style="259" bestFit="1" customWidth="1"/>
    <col min="11462" max="11472" width="14.6640625" style="259" bestFit="1" customWidth="1"/>
    <col min="11473" max="11473" width="15" style="259" bestFit="1" customWidth="1"/>
    <col min="11474" max="11474" width="11.5546875" style="259" bestFit="1" customWidth="1"/>
    <col min="11475" max="11476" width="8.88671875" style="259"/>
    <col min="11477" max="11477" width="9.88671875" style="259" bestFit="1" customWidth="1"/>
    <col min="11478" max="11715" width="8.88671875" style="259"/>
    <col min="11716" max="11716" width="27.33203125" style="259" bestFit="1" customWidth="1"/>
    <col min="11717" max="11717" width="12.6640625" style="259" bestFit="1" customWidth="1"/>
    <col min="11718" max="11728" width="14.6640625" style="259" bestFit="1" customWidth="1"/>
    <col min="11729" max="11729" width="15" style="259" bestFit="1" customWidth="1"/>
    <col min="11730" max="11730" width="11.5546875" style="259" bestFit="1" customWidth="1"/>
    <col min="11731" max="11732" width="8.88671875" style="259"/>
    <col min="11733" max="11733" width="9.88671875" style="259" bestFit="1" customWidth="1"/>
    <col min="11734" max="11971" width="8.88671875" style="259"/>
    <col min="11972" max="11972" width="27.33203125" style="259" bestFit="1" customWidth="1"/>
    <col min="11973" max="11973" width="12.6640625" style="259" bestFit="1" customWidth="1"/>
    <col min="11974" max="11984" width="14.6640625" style="259" bestFit="1" customWidth="1"/>
    <col min="11985" max="11985" width="15" style="259" bestFit="1" customWidth="1"/>
    <col min="11986" max="11986" width="11.5546875" style="259" bestFit="1" customWidth="1"/>
    <col min="11987" max="11988" width="8.88671875" style="259"/>
    <col min="11989" max="11989" width="9.88671875" style="259" bestFit="1" customWidth="1"/>
    <col min="11990" max="12227" width="8.88671875" style="259"/>
    <col min="12228" max="12228" width="27.33203125" style="259" bestFit="1" customWidth="1"/>
    <col min="12229" max="12229" width="12.6640625" style="259" bestFit="1" customWidth="1"/>
    <col min="12230" max="12240" width="14.6640625" style="259" bestFit="1" customWidth="1"/>
    <col min="12241" max="12241" width="15" style="259" bestFit="1" customWidth="1"/>
    <col min="12242" max="12242" width="11.5546875" style="259" bestFit="1" customWidth="1"/>
    <col min="12243" max="12244" width="8.88671875" style="259"/>
    <col min="12245" max="12245" width="9.88671875" style="259" bestFit="1" customWidth="1"/>
    <col min="12246" max="12483" width="8.88671875" style="259"/>
    <col min="12484" max="12484" width="27.33203125" style="259" bestFit="1" customWidth="1"/>
    <col min="12485" max="12485" width="12.6640625" style="259" bestFit="1" customWidth="1"/>
    <col min="12486" max="12496" width="14.6640625" style="259" bestFit="1" customWidth="1"/>
    <col min="12497" max="12497" width="15" style="259" bestFit="1" customWidth="1"/>
    <col min="12498" max="12498" width="11.5546875" style="259" bestFit="1" customWidth="1"/>
    <col min="12499" max="12500" width="8.88671875" style="259"/>
    <col min="12501" max="12501" width="9.88671875" style="259" bestFit="1" customWidth="1"/>
    <col min="12502" max="12739" width="8.88671875" style="259"/>
    <col min="12740" max="12740" width="27.33203125" style="259" bestFit="1" customWidth="1"/>
    <col min="12741" max="12741" width="12.6640625" style="259" bestFit="1" customWidth="1"/>
    <col min="12742" max="12752" width="14.6640625" style="259" bestFit="1" customWidth="1"/>
    <col min="12753" max="12753" width="15" style="259" bestFit="1" customWidth="1"/>
    <col min="12754" max="12754" width="11.5546875" style="259" bestFit="1" customWidth="1"/>
    <col min="12755" max="12756" width="8.88671875" style="259"/>
    <col min="12757" max="12757" width="9.88671875" style="259" bestFit="1" customWidth="1"/>
    <col min="12758" max="12995" width="8.88671875" style="259"/>
    <col min="12996" max="12996" width="27.33203125" style="259" bestFit="1" customWidth="1"/>
    <col min="12997" max="12997" width="12.6640625" style="259" bestFit="1" customWidth="1"/>
    <col min="12998" max="13008" width="14.6640625" style="259" bestFit="1" customWidth="1"/>
    <col min="13009" max="13009" width="15" style="259" bestFit="1" customWidth="1"/>
    <col min="13010" max="13010" width="11.5546875" style="259" bestFit="1" customWidth="1"/>
    <col min="13011" max="13012" width="8.88671875" style="259"/>
    <col min="13013" max="13013" width="9.88671875" style="259" bestFit="1" customWidth="1"/>
    <col min="13014" max="13251" width="8.88671875" style="259"/>
    <col min="13252" max="13252" width="27.33203125" style="259" bestFit="1" customWidth="1"/>
    <col min="13253" max="13253" width="12.6640625" style="259" bestFit="1" customWidth="1"/>
    <col min="13254" max="13264" width="14.6640625" style="259" bestFit="1" customWidth="1"/>
    <col min="13265" max="13265" width="15" style="259" bestFit="1" customWidth="1"/>
    <col min="13266" max="13266" width="11.5546875" style="259" bestFit="1" customWidth="1"/>
    <col min="13267" max="13268" width="8.88671875" style="259"/>
    <col min="13269" max="13269" width="9.88671875" style="259" bestFit="1" customWidth="1"/>
    <col min="13270" max="13507" width="8.88671875" style="259"/>
    <col min="13508" max="13508" width="27.33203125" style="259" bestFit="1" customWidth="1"/>
    <col min="13509" max="13509" width="12.6640625" style="259" bestFit="1" customWidth="1"/>
    <col min="13510" max="13520" width="14.6640625" style="259" bestFit="1" customWidth="1"/>
    <col min="13521" max="13521" width="15" style="259" bestFit="1" customWidth="1"/>
    <col min="13522" max="13522" width="11.5546875" style="259" bestFit="1" customWidth="1"/>
    <col min="13523" max="13524" width="8.88671875" style="259"/>
    <col min="13525" max="13525" width="9.88671875" style="259" bestFit="1" customWidth="1"/>
    <col min="13526" max="13763" width="8.88671875" style="259"/>
    <col min="13764" max="13764" width="27.33203125" style="259" bestFit="1" customWidth="1"/>
    <col min="13765" max="13765" width="12.6640625" style="259" bestFit="1" customWidth="1"/>
    <col min="13766" max="13776" width="14.6640625" style="259" bestFit="1" customWidth="1"/>
    <col min="13777" max="13777" width="15" style="259" bestFit="1" customWidth="1"/>
    <col min="13778" max="13778" width="11.5546875" style="259" bestFit="1" customWidth="1"/>
    <col min="13779" max="13780" width="8.88671875" style="259"/>
    <col min="13781" max="13781" width="9.88671875" style="259" bestFit="1" customWidth="1"/>
    <col min="13782" max="14019" width="8.88671875" style="259"/>
    <col min="14020" max="14020" width="27.33203125" style="259" bestFit="1" customWidth="1"/>
    <col min="14021" max="14021" width="12.6640625" style="259" bestFit="1" customWidth="1"/>
    <col min="14022" max="14032" width="14.6640625" style="259" bestFit="1" customWidth="1"/>
    <col min="14033" max="14033" width="15" style="259" bestFit="1" customWidth="1"/>
    <col min="14034" max="14034" width="11.5546875" style="259" bestFit="1" customWidth="1"/>
    <col min="14035" max="14036" width="8.88671875" style="259"/>
    <col min="14037" max="14037" width="9.88671875" style="259" bestFit="1" customWidth="1"/>
    <col min="14038" max="14275" width="8.88671875" style="259"/>
    <col min="14276" max="14276" width="27.33203125" style="259" bestFit="1" customWidth="1"/>
    <col min="14277" max="14277" width="12.6640625" style="259" bestFit="1" customWidth="1"/>
    <col min="14278" max="14288" width="14.6640625" style="259" bestFit="1" customWidth="1"/>
    <col min="14289" max="14289" width="15" style="259" bestFit="1" customWidth="1"/>
    <col min="14290" max="14290" width="11.5546875" style="259" bestFit="1" customWidth="1"/>
    <col min="14291" max="14292" width="8.88671875" style="259"/>
    <col min="14293" max="14293" width="9.88671875" style="259" bestFit="1" customWidth="1"/>
    <col min="14294" max="14531" width="8.88671875" style="259"/>
    <col min="14532" max="14532" width="27.33203125" style="259" bestFit="1" customWidth="1"/>
    <col min="14533" max="14533" width="12.6640625" style="259" bestFit="1" customWidth="1"/>
    <col min="14534" max="14544" width="14.6640625" style="259" bestFit="1" customWidth="1"/>
    <col min="14545" max="14545" width="15" style="259" bestFit="1" customWidth="1"/>
    <col min="14546" max="14546" width="11.5546875" style="259" bestFit="1" customWidth="1"/>
    <col min="14547" max="14548" width="8.88671875" style="259"/>
    <col min="14549" max="14549" width="9.88671875" style="259" bestFit="1" customWidth="1"/>
    <col min="14550" max="14787" width="8.88671875" style="259"/>
    <col min="14788" max="14788" width="27.33203125" style="259" bestFit="1" customWidth="1"/>
    <col min="14789" max="14789" width="12.6640625" style="259" bestFit="1" customWidth="1"/>
    <col min="14790" max="14800" width="14.6640625" style="259" bestFit="1" customWidth="1"/>
    <col min="14801" max="14801" width="15" style="259" bestFit="1" customWidth="1"/>
    <col min="14802" max="14802" width="11.5546875" style="259" bestFit="1" customWidth="1"/>
    <col min="14803" max="14804" width="8.88671875" style="259"/>
    <col min="14805" max="14805" width="9.88671875" style="259" bestFit="1" customWidth="1"/>
    <col min="14806" max="15043" width="8.88671875" style="259"/>
    <col min="15044" max="15044" width="27.33203125" style="259" bestFit="1" customWidth="1"/>
    <col min="15045" max="15045" width="12.6640625" style="259" bestFit="1" customWidth="1"/>
    <col min="15046" max="15056" width="14.6640625" style="259" bestFit="1" customWidth="1"/>
    <col min="15057" max="15057" width="15" style="259" bestFit="1" customWidth="1"/>
    <col min="15058" max="15058" width="11.5546875" style="259" bestFit="1" customWidth="1"/>
    <col min="15059" max="15060" width="8.88671875" style="259"/>
    <col min="15061" max="15061" width="9.88671875" style="259" bestFit="1" customWidth="1"/>
    <col min="15062" max="15299" width="8.88671875" style="259"/>
    <col min="15300" max="15300" width="27.33203125" style="259" bestFit="1" customWidth="1"/>
    <col min="15301" max="15301" width="12.6640625" style="259" bestFit="1" customWidth="1"/>
    <col min="15302" max="15312" width="14.6640625" style="259" bestFit="1" customWidth="1"/>
    <col min="15313" max="15313" width="15" style="259" bestFit="1" customWidth="1"/>
    <col min="15314" max="15314" width="11.5546875" style="259" bestFit="1" customWidth="1"/>
    <col min="15315" max="15316" width="8.88671875" style="259"/>
    <col min="15317" max="15317" width="9.88671875" style="259" bestFit="1" customWidth="1"/>
    <col min="15318" max="15555" width="8.88671875" style="259"/>
    <col min="15556" max="15556" width="27.33203125" style="259" bestFit="1" customWidth="1"/>
    <col min="15557" max="15557" width="12.6640625" style="259" bestFit="1" customWidth="1"/>
    <col min="15558" max="15568" width="14.6640625" style="259" bestFit="1" customWidth="1"/>
    <col min="15569" max="15569" width="15" style="259" bestFit="1" customWidth="1"/>
    <col min="15570" max="15570" width="11.5546875" style="259" bestFit="1" customWidth="1"/>
    <col min="15571" max="15572" width="8.88671875" style="259"/>
    <col min="15573" max="15573" width="9.88671875" style="259" bestFit="1" customWidth="1"/>
    <col min="15574" max="15811" width="8.88671875" style="259"/>
    <col min="15812" max="15812" width="27.33203125" style="259" bestFit="1" customWidth="1"/>
    <col min="15813" max="15813" width="12.6640625" style="259" bestFit="1" customWidth="1"/>
    <col min="15814" max="15824" width="14.6640625" style="259" bestFit="1" customWidth="1"/>
    <col min="15825" max="15825" width="15" style="259" bestFit="1" customWidth="1"/>
    <col min="15826" max="15826" width="11.5546875" style="259" bestFit="1" customWidth="1"/>
    <col min="15827" max="15828" width="8.88671875" style="259"/>
    <col min="15829" max="15829" width="9.88671875" style="259" bestFit="1" customWidth="1"/>
    <col min="15830" max="16067" width="8.88671875" style="259"/>
    <col min="16068" max="16068" width="27.33203125" style="259" bestFit="1" customWidth="1"/>
    <col min="16069" max="16069" width="12.6640625" style="259" bestFit="1" customWidth="1"/>
    <col min="16070" max="16080" width="14.6640625" style="259" bestFit="1" customWidth="1"/>
    <col min="16081" max="16081" width="15" style="259" bestFit="1" customWidth="1"/>
    <col min="16082" max="16082" width="11.5546875" style="259" bestFit="1" customWidth="1"/>
    <col min="16083" max="16084" width="8.88671875" style="259"/>
    <col min="16085" max="16085" width="9.88671875" style="259" bestFit="1" customWidth="1"/>
    <col min="16086" max="16384" width="8.88671875" style="259"/>
  </cols>
  <sheetData>
    <row r="1" spans="1:68" s="299" customFormat="1" ht="10.199999999999999" x14ac:dyDescent="0.2">
      <c r="A1" s="296"/>
      <c r="B1" s="296"/>
      <c r="C1" s="296"/>
      <c r="D1" s="296"/>
      <c r="E1" s="296"/>
      <c r="F1" s="296"/>
      <c r="G1" s="297"/>
      <c r="H1" s="298">
        <v>41670</v>
      </c>
      <c r="I1" s="298">
        <v>41698</v>
      </c>
      <c r="J1" s="298">
        <v>41729</v>
      </c>
      <c r="K1" s="298">
        <v>41759</v>
      </c>
      <c r="L1" s="298">
        <v>41790</v>
      </c>
      <c r="M1" s="298">
        <v>41820</v>
      </c>
      <c r="N1" s="298">
        <v>41851</v>
      </c>
      <c r="O1" s="298">
        <v>41882</v>
      </c>
      <c r="P1" s="298">
        <v>41912</v>
      </c>
      <c r="Q1" s="298">
        <v>41943</v>
      </c>
      <c r="R1" s="298">
        <v>41973</v>
      </c>
      <c r="S1" s="298">
        <v>42004</v>
      </c>
      <c r="T1" s="298">
        <v>42035</v>
      </c>
      <c r="U1" s="298">
        <v>42063</v>
      </c>
      <c r="V1" s="298">
        <v>42094</v>
      </c>
      <c r="W1" s="298">
        <v>42124</v>
      </c>
      <c r="X1" s="298">
        <v>42155</v>
      </c>
      <c r="Y1" s="298">
        <v>42185</v>
      </c>
      <c r="Z1" s="298">
        <v>42216</v>
      </c>
      <c r="AA1" s="298">
        <v>42247</v>
      </c>
      <c r="AB1" s="298">
        <v>42277</v>
      </c>
      <c r="AC1" s="298">
        <v>42308</v>
      </c>
      <c r="AD1" s="298">
        <v>42338</v>
      </c>
      <c r="AE1" s="298">
        <v>42369</v>
      </c>
      <c r="AF1" s="298">
        <v>42400</v>
      </c>
      <c r="AG1" s="298">
        <v>42429</v>
      </c>
      <c r="AH1" s="298">
        <v>42460</v>
      </c>
      <c r="AI1" s="298"/>
      <c r="AJ1" s="298">
        <v>42490</v>
      </c>
      <c r="AK1" s="298">
        <v>42521</v>
      </c>
      <c r="AL1" s="298">
        <v>42551</v>
      </c>
      <c r="AM1" s="298">
        <v>42582</v>
      </c>
      <c r="AN1" s="298">
        <v>42613</v>
      </c>
      <c r="AO1" s="298">
        <v>42643</v>
      </c>
      <c r="AP1" s="298">
        <v>42674</v>
      </c>
      <c r="AQ1" s="298">
        <v>42704</v>
      </c>
      <c r="AR1" s="298">
        <v>42735</v>
      </c>
      <c r="AS1" s="298">
        <v>42766</v>
      </c>
      <c r="AT1" s="298">
        <v>42794</v>
      </c>
      <c r="AU1" s="298">
        <v>42825</v>
      </c>
      <c r="AV1" s="298">
        <v>42855</v>
      </c>
      <c r="AW1" s="298">
        <v>42886</v>
      </c>
      <c r="AX1" s="298">
        <v>42916</v>
      </c>
      <c r="AY1" s="298">
        <v>42947</v>
      </c>
      <c r="AZ1" s="298">
        <v>42978</v>
      </c>
      <c r="BA1" s="298">
        <v>43008</v>
      </c>
      <c r="BB1" s="298">
        <v>43039</v>
      </c>
      <c r="BC1" s="298">
        <v>43069</v>
      </c>
      <c r="BD1" s="298">
        <v>43100</v>
      </c>
      <c r="BE1" s="298">
        <v>43131</v>
      </c>
      <c r="BF1" s="298">
        <v>43159</v>
      </c>
      <c r="BG1" s="298">
        <v>43190</v>
      </c>
      <c r="BH1" s="298">
        <v>43220</v>
      </c>
      <c r="BI1" s="298">
        <v>43251</v>
      </c>
      <c r="BJ1" s="298">
        <v>43281</v>
      </c>
      <c r="BK1" s="298">
        <v>43312</v>
      </c>
      <c r="BL1" s="298">
        <v>43343</v>
      </c>
      <c r="BM1" s="298">
        <v>43373</v>
      </c>
      <c r="BN1" s="298">
        <v>43404</v>
      </c>
      <c r="BO1" s="298">
        <v>43434</v>
      </c>
      <c r="BP1" s="298">
        <v>43465</v>
      </c>
    </row>
    <row r="2" spans="1:68" ht="20.399999999999999" x14ac:dyDescent="0.35">
      <c r="A2" s="260" t="s">
        <v>375</v>
      </c>
      <c r="B2" s="260"/>
      <c r="C2" s="260"/>
      <c r="D2" s="260"/>
      <c r="E2" s="260"/>
      <c r="F2" s="260"/>
      <c r="G2" s="261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2"/>
      <c r="AD2" s="262"/>
      <c r="AE2" s="262"/>
      <c r="AF2" s="262"/>
      <c r="AG2" s="262"/>
      <c r="AH2" s="262"/>
      <c r="AI2" s="262" t="s">
        <v>425</v>
      </c>
      <c r="AJ2" s="262"/>
    </row>
    <row r="3" spans="1:68" ht="10.199999999999999" x14ac:dyDescent="0.2">
      <c r="A3" s="263"/>
      <c r="B3" s="263"/>
      <c r="C3" s="263"/>
      <c r="D3" s="263"/>
      <c r="E3" s="263"/>
      <c r="F3" s="263"/>
      <c r="G3" s="264"/>
      <c r="H3" s="265">
        <v>0</v>
      </c>
      <c r="I3" s="265">
        <v>0</v>
      </c>
      <c r="J3" s="265">
        <v>0</v>
      </c>
      <c r="K3" s="265">
        <v>0</v>
      </c>
      <c r="L3" s="265">
        <v>0</v>
      </c>
      <c r="M3" s="265">
        <v>0</v>
      </c>
      <c r="N3" s="265">
        <v>0</v>
      </c>
      <c r="O3" s="265">
        <v>0</v>
      </c>
      <c r="P3" s="265">
        <v>0</v>
      </c>
      <c r="Q3" s="265">
        <v>0</v>
      </c>
      <c r="R3" s="265">
        <v>0</v>
      </c>
      <c r="S3" s="265">
        <v>0</v>
      </c>
      <c r="T3" s="265">
        <v>0</v>
      </c>
      <c r="U3" s="265">
        <v>0</v>
      </c>
      <c r="V3" s="265">
        <v>0</v>
      </c>
      <c r="W3" s="265">
        <v>0</v>
      </c>
      <c r="X3" s="265">
        <v>0</v>
      </c>
      <c r="Y3" s="265">
        <v>0</v>
      </c>
      <c r="Z3" s="265">
        <v>0</v>
      </c>
      <c r="AA3" s="265">
        <v>0</v>
      </c>
      <c r="AB3" s="265">
        <v>0</v>
      </c>
      <c r="AC3" s="265">
        <v>0</v>
      </c>
      <c r="AD3" s="265">
        <v>0</v>
      </c>
      <c r="AE3" s="265">
        <v>0</v>
      </c>
      <c r="AF3" s="265">
        <v>0</v>
      </c>
      <c r="AG3" s="265">
        <v>0</v>
      </c>
      <c r="AH3" s="265">
        <v>0</v>
      </c>
      <c r="AI3" s="265"/>
      <c r="AJ3" s="265">
        <v>0</v>
      </c>
      <c r="AK3" s="265">
        <v>0</v>
      </c>
      <c r="AL3" s="265">
        <v>0</v>
      </c>
      <c r="AM3" s="265">
        <v>0</v>
      </c>
      <c r="AN3" s="265">
        <v>0</v>
      </c>
      <c r="AO3" s="265">
        <v>0</v>
      </c>
      <c r="AP3" s="265">
        <v>0</v>
      </c>
      <c r="AQ3" s="265">
        <v>0</v>
      </c>
      <c r="AR3" s="265">
        <v>0</v>
      </c>
      <c r="AS3" s="265">
        <v>0</v>
      </c>
      <c r="AT3" s="265">
        <v>0</v>
      </c>
      <c r="AU3" s="265">
        <v>0</v>
      </c>
      <c r="AV3" s="265">
        <v>0</v>
      </c>
      <c r="AW3" s="265">
        <v>0</v>
      </c>
      <c r="AX3" s="265">
        <v>0</v>
      </c>
      <c r="AY3" s="265">
        <v>0</v>
      </c>
      <c r="AZ3" s="265">
        <v>0</v>
      </c>
      <c r="BA3" s="265">
        <v>0</v>
      </c>
      <c r="BB3" s="265">
        <v>0</v>
      </c>
      <c r="BC3" s="265">
        <v>0</v>
      </c>
      <c r="BD3" s="265">
        <v>0</v>
      </c>
      <c r="BE3" s="265">
        <v>0</v>
      </c>
      <c r="BF3" s="265">
        <v>0</v>
      </c>
      <c r="BG3" s="265">
        <v>0</v>
      </c>
      <c r="BH3" s="265">
        <v>0</v>
      </c>
      <c r="BI3" s="265">
        <v>0</v>
      </c>
      <c r="BJ3" s="265">
        <v>0</v>
      </c>
      <c r="BK3" s="265">
        <v>0</v>
      </c>
      <c r="BL3" s="265">
        <v>0</v>
      </c>
      <c r="BM3" s="265">
        <v>0</v>
      </c>
      <c r="BN3" s="265">
        <v>0</v>
      </c>
      <c r="BO3" s="265">
        <v>0</v>
      </c>
      <c r="BP3" s="265">
        <v>0</v>
      </c>
    </row>
    <row r="4" spans="1:68" ht="10.199999999999999" x14ac:dyDescent="0.2">
      <c r="A4" s="263"/>
      <c r="B4" s="263"/>
      <c r="C4" s="263"/>
      <c r="D4" s="263"/>
      <c r="E4" s="263"/>
      <c r="F4" s="263"/>
      <c r="G4" s="264"/>
      <c r="H4" s="265">
        <v>0</v>
      </c>
      <c r="I4" s="265">
        <v>0</v>
      </c>
      <c r="J4" s="265">
        <v>0</v>
      </c>
      <c r="K4" s="265">
        <v>0</v>
      </c>
      <c r="L4" s="265">
        <v>0</v>
      </c>
      <c r="M4" s="265">
        <v>0</v>
      </c>
      <c r="N4" s="265">
        <v>0</v>
      </c>
      <c r="O4" s="265">
        <v>0</v>
      </c>
      <c r="P4" s="265">
        <v>0</v>
      </c>
      <c r="Q4" s="265">
        <v>0</v>
      </c>
      <c r="R4" s="265">
        <v>0</v>
      </c>
      <c r="S4" s="265">
        <v>0</v>
      </c>
      <c r="T4" s="265">
        <v>0</v>
      </c>
      <c r="U4" s="265">
        <v>0</v>
      </c>
      <c r="V4" s="265">
        <v>0</v>
      </c>
      <c r="W4" s="265">
        <v>0</v>
      </c>
      <c r="X4" s="265">
        <v>0</v>
      </c>
      <c r="Y4" s="265">
        <v>0</v>
      </c>
      <c r="Z4" s="265">
        <v>0</v>
      </c>
      <c r="AA4" s="265">
        <v>0</v>
      </c>
      <c r="AB4" s="265">
        <v>0</v>
      </c>
      <c r="AC4" s="265">
        <v>0</v>
      </c>
      <c r="AD4" s="265">
        <v>0</v>
      </c>
      <c r="AE4" s="265">
        <v>0</v>
      </c>
      <c r="AF4" s="265">
        <v>0</v>
      </c>
      <c r="AG4" s="265">
        <v>0</v>
      </c>
      <c r="AH4" s="265">
        <v>0</v>
      </c>
      <c r="AI4" s="265"/>
      <c r="AJ4" s="265">
        <v>0</v>
      </c>
      <c r="AK4" s="265">
        <v>0</v>
      </c>
      <c r="AL4" s="265">
        <v>0</v>
      </c>
      <c r="AM4" s="265">
        <v>0</v>
      </c>
      <c r="AN4" s="265">
        <v>0</v>
      </c>
      <c r="AO4" s="265">
        <v>0</v>
      </c>
      <c r="AP4" s="265">
        <v>0</v>
      </c>
      <c r="AQ4" s="265">
        <v>0</v>
      </c>
      <c r="AR4" s="265">
        <v>0</v>
      </c>
      <c r="AS4" s="265">
        <v>0</v>
      </c>
      <c r="AT4" s="265">
        <v>0</v>
      </c>
      <c r="AU4" s="265">
        <v>0</v>
      </c>
      <c r="AV4" s="265">
        <v>0</v>
      </c>
      <c r="AW4" s="265">
        <v>0</v>
      </c>
      <c r="AX4" s="265">
        <v>0</v>
      </c>
      <c r="AY4" s="265">
        <v>0</v>
      </c>
      <c r="AZ4" s="265">
        <v>0</v>
      </c>
      <c r="BA4" s="265">
        <v>0</v>
      </c>
      <c r="BB4" s="265">
        <v>0</v>
      </c>
      <c r="BC4" s="265">
        <v>0</v>
      </c>
      <c r="BD4" s="265">
        <v>0</v>
      </c>
      <c r="BE4" s="265">
        <v>0</v>
      </c>
      <c r="BF4" s="265">
        <v>0</v>
      </c>
      <c r="BG4" s="265">
        <v>0</v>
      </c>
      <c r="BH4" s="265">
        <v>0</v>
      </c>
      <c r="BI4" s="265">
        <v>0</v>
      </c>
      <c r="BJ4" s="265">
        <v>0</v>
      </c>
      <c r="BK4" s="265">
        <v>0</v>
      </c>
      <c r="BL4" s="265">
        <v>0</v>
      </c>
      <c r="BM4" s="265">
        <v>0</v>
      </c>
      <c r="BN4" s="265">
        <v>0</v>
      </c>
      <c r="BO4" s="265">
        <v>0</v>
      </c>
      <c r="BP4" s="265">
        <v>0</v>
      </c>
    </row>
    <row r="5" spans="1:68" ht="10.199999999999999" x14ac:dyDescent="0.2">
      <c r="A5" s="263"/>
      <c r="B5" s="263"/>
      <c r="C5" s="263"/>
      <c r="D5" s="263"/>
      <c r="E5" s="263"/>
      <c r="F5" s="263"/>
      <c r="G5" s="264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7"/>
      <c r="AL5" s="267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8"/>
      <c r="BG5" s="268"/>
      <c r="BH5" s="268"/>
      <c r="BI5" s="268"/>
      <c r="BJ5" s="268"/>
      <c r="BK5" s="268"/>
      <c r="BL5" s="268"/>
      <c r="BM5" s="268"/>
      <c r="BN5" s="268"/>
      <c r="BO5" s="268"/>
      <c r="BP5" s="268"/>
    </row>
    <row r="6" spans="1:68" ht="10.199999999999999" x14ac:dyDescent="0.2">
      <c r="A6" s="269" t="s">
        <v>376</v>
      </c>
      <c r="B6" s="269"/>
      <c r="C6" s="269" t="s">
        <v>377</v>
      </c>
      <c r="D6" s="269" t="s">
        <v>378</v>
      </c>
      <c r="E6" s="269" t="s">
        <v>379</v>
      </c>
      <c r="F6" s="269" t="s">
        <v>380</v>
      </c>
      <c r="G6" s="270">
        <v>1750000</v>
      </c>
      <c r="H6" s="271">
        <v>1750000</v>
      </c>
      <c r="I6" s="271">
        <v>1750000</v>
      </c>
      <c r="J6" s="266">
        <v>1750000</v>
      </c>
      <c r="K6" s="266">
        <v>1750000</v>
      </c>
      <c r="L6" s="266">
        <v>1750000</v>
      </c>
      <c r="M6" s="266">
        <v>1750000</v>
      </c>
      <c r="N6" s="266">
        <v>1750000</v>
      </c>
      <c r="O6" s="266">
        <v>1750000</v>
      </c>
      <c r="P6" s="266">
        <v>1750000</v>
      </c>
      <c r="Q6" s="266">
        <v>1750000</v>
      </c>
      <c r="R6" s="266">
        <v>1750000</v>
      </c>
      <c r="S6" s="266">
        <v>1750000</v>
      </c>
      <c r="T6" s="266">
        <v>1750000</v>
      </c>
      <c r="U6" s="266">
        <v>1750000</v>
      </c>
      <c r="V6" s="266">
        <v>1750000</v>
      </c>
      <c r="W6" s="266">
        <v>1750000</v>
      </c>
      <c r="X6" s="266">
        <v>1750000</v>
      </c>
      <c r="Y6" s="266">
        <v>1750000</v>
      </c>
      <c r="Z6" s="266">
        <v>1750000</v>
      </c>
      <c r="AA6" s="266">
        <v>1750000</v>
      </c>
      <c r="AB6" s="266">
        <v>1750000</v>
      </c>
      <c r="AC6" s="266">
        <v>1750000</v>
      </c>
      <c r="AD6" s="266">
        <v>1750000</v>
      </c>
      <c r="AE6" s="266">
        <v>1750000</v>
      </c>
      <c r="AF6" s="266">
        <v>1000000</v>
      </c>
      <c r="AG6" s="266">
        <v>1000000</v>
      </c>
      <c r="AH6" s="266">
        <v>1000000</v>
      </c>
      <c r="AI6" s="266" t="s">
        <v>426</v>
      </c>
      <c r="AJ6" s="266">
        <v>1000000</v>
      </c>
      <c r="AK6" s="267">
        <v>1000000</v>
      </c>
      <c r="AL6" s="267">
        <v>1000000</v>
      </c>
      <c r="AM6" s="268">
        <v>1000000</v>
      </c>
      <c r="AN6" s="268">
        <v>1000000</v>
      </c>
      <c r="AO6" s="268">
        <v>1000000</v>
      </c>
      <c r="AP6" s="268">
        <v>1000000</v>
      </c>
      <c r="AQ6" s="268">
        <v>1000000</v>
      </c>
      <c r="AR6" s="268">
        <v>1000000</v>
      </c>
      <c r="AS6" s="268">
        <v>1000000</v>
      </c>
      <c r="AT6" s="268">
        <v>1000000</v>
      </c>
      <c r="AU6" s="268">
        <v>1000000</v>
      </c>
      <c r="AV6" s="268">
        <v>1500000</v>
      </c>
      <c r="AW6" s="268">
        <v>1500000</v>
      </c>
      <c r="AX6" s="268">
        <v>1500000</v>
      </c>
      <c r="AY6" s="268">
        <v>1500000</v>
      </c>
      <c r="AZ6" s="268">
        <v>1500000</v>
      </c>
      <c r="BA6" s="268">
        <v>1500000</v>
      </c>
      <c r="BB6" s="268">
        <v>1500000</v>
      </c>
      <c r="BC6" s="268">
        <v>1500000</v>
      </c>
      <c r="BD6" s="268">
        <v>0</v>
      </c>
      <c r="BE6" s="268">
        <v>0</v>
      </c>
      <c r="BF6" s="268">
        <v>0</v>
      </c>
      <c r="BG6" s="268">
        <v>0</v>
      </c>
      <c r="BH6" s="268">
        <v>0</v>
      </c>
      <c r="BI6" s="268">
        <v>0</v>
      </c>
      <c r="BJ6" s="268">
        <v>0</v>
      </c>
      <c r="BK6" s="268">
        <v>0</v>
      </c>
      <c r="BL6" s="268">
        <v>0</v>
      </c>
      <c r="BM6" s="268">
        <v>0</v>
      </c>
      <c r="BN6" s="268">
        <v>0</v>
      </c>
      <c r="BO6" s="268">
        <v>0</v>
      </c>
      <c r="BP6" s="268">
        <v>0</v>
      </c>
    </row>
    <row r="7" spans="1:68" ht="10.199999999999999" x14ac:dyDescent="0.2">
      <c r="A7" s="272" t="s">
        <v>381</v>
      </c>
      <c r="B7" s="272"/>
      <c r="C7" s="269" t="s">
        <v>377</v>
      </c>
      <c r="D7" s="269" t="s">
        <v>378</v>
      </c>
      <c r="E7" s="269" t="s">
        <v>379</v>
      </c>
      <c r="F7" s="269" t="s">
        <v>380</v>
      </c>
      <c r="G7" s="270">
        <v>1750000</v>
      </c>
      <c r="H7" s="271">
        <v>1750000</v>
      </c>
      <c r="I7" s="271">
        <v>1750000</v>
      </c>
      <c r="J7" s="266">
        <v>1750000</v>
      </c>
      <c r="K7" s="266">
        <v>1750000</v>
      </c>
      <c r="L7" s="266">
        <v>1750000</v>
      </c>
      <c r="M7" s="266">
        <v>1750000</v>
      </c>
      <c r="N7" s="266">
        <v>1750000</v>
      </c>
      <c r="O7" s="266">
        <v>1750000</v>
      </c>
      <c r="P7" s="266">
        <v>1750000</v>
      </c>
      <c r="Q7" s="266">
        <v>1750000</v>
      </c>
      <c r="R7" s="266">
        <v>1750000</v>
      </c>
      <c r="S7" s="266">
        <v>1750000</v>
      </c>
      <c r="T7" s="266">
        <v>1750000</v>
      </c>
      <c r="U7" s="266">
        <v>1750000</v>
      </c>
      <c r="V7" s="266">
        <v>1750000</v>
      </c>
      <c r="W7" s="266">
        <v>1750000</v>
      </c>
      <c r="X7" s="266">
        <v>1750000</v>
      </c>
      <c r="Y7" s="266">
        <v>1750000</v>
      </c>
      <c r="Z7" s="266">
        <v>1750000</v>
      </c>
      <c r="AA7" s="266">
        <v>1750000</v>
      </c>
      <c r="AB7" s="266">
        <v>1750000</v>
      </c>
      <c r="AC7" s="266">
        <v>1750000</v>
      </c>
      <c r="AD7" s="266">
        <v>1750000</v>
      </c>
      <c r="AE7" s="266">
        <v>1750000</v>
      </c>
      <c r="AF7" s="266">
        <v>1000000</v>
      </c>
      <c r="AG7" s="266">
        <v>1000000</v>
      </c>
      <c r="AH7" s="266">
        <v>1000000</v>
      </c>
      <c r="AI7" s="266" t="s">
        <v>426</v>
      </c>
      <c r="AJ7" s="266">
        <v>1000000</v>
      </c>
      <c r="AK7" s="267">
        <v>1000000</v>
      </c>
      <c r="AL7" s="267">
        <v>1000000</v>
      </c>
      <c r="AM7" s="268">
        <v>1000000</v>
      </c>
      <c r="AN7" s="268">
        <v>1000000</v>
      </c>
      <c r="AO7" s="268">
        <v>1000000</v>
      </c>
      <c r="AP7" s="268">
        <v>1000000</v>
      </c>
      <c r="AQ7" s="268">
        <v>1000000</v>
      </c>
      <c r="AR7" s="268">
        <v>1000000</v>
      </c>
      <c r="AS7" s="268">
        <v>1000000</v>
      </c>
      <c r="AT7" s="268">
        <v>1000000</v>
      </c>
      <c r="AU7" s="268">
        <v>1000000</v>
      </c>
      <c r="AV7" s="268"/>
      <c r="AW7" s="268">
        <v>0</v>
      </c>
      <c r="AX7" s="268">
        <v>0</v>
      </c>
      <c r="AY7" s="268">
        <v>0</v>
      </c>
      <c r="AZ7" s="268">
        <v>0</v>
      </c>
      <c r="BA7" s="268">
        <v>0</v>
      </c>
      <c r="BB7" s="268">
        <v>0</v>
      </c>
      <c r="BC7" s="268">
        <v>0</v>
      </c>
      <c r="BD7" s="268">
        <v>0</v>
      </c>
      <c r="BE7" s="268">
        <v>0</v>
      </c>
      <c r="BF7" s="268">
        <v>0</v>
      </c>
      <c r="BG7" s="268">
        <v>0</v>
      </c>
      <c r="BH7" s="268">
        <v>0</v>
      </c>
      <c r="BI7" s="268">
        <v>0</v>
      </c>
      <c r="BJ7" s="268">
        <v>0</v>
      </c>
      <c r="BK7" s="268">
        <v>0</v>
      </c>
      <c r="BL7" s="268">
        <v>0</v>
      </c>
      <c r="BM7" s="268">
        <v>0</v>
      </c>
      <c r="BN7" s="268">
        <v>0</v>
      </c>
      <c r="BO7" s="268">
        <v>0</v>
      </c>
      <c r="BP7" s="268">
        <v>0</v>
      </c>
    </row>
    <row r="8" spans="1:68" ht="10.199999999999999" x14ac:dyDescent="0.2">
      <c r="A8" s="272" t="s">
        <v>382</v>
      </c>
      <c r="B8" s="272"/>
      <c r="C8" s="269" t="s">
        <v>377</v>
      </c>
      <c r="D8" s="269" t="s">
        <v>378</v>
      </c>
      <c r="E8" s="269" t="s">
        <v>379</v>
      </c>
      <c r="F8" s="269" t="s">
        <v>380</v>
      </c>
      <c r="G8" s="270">
        <v>500000</v>
      </c>
      <c r="H8" s="271">
        <v>500000</v>
      </c>
      <c r="I8" s="271">
        <v>500000</v>
      </c>
      <c r="J8" s="266">
        <v>500000</v>
      </c>
      <c r="K8" s="266">
        <v>500000</v>
      </c>
      <c r="L8" s="266">
        <v>500000</v>
      </c>
      <c r="M8" s="266">
        <v>500000</v>
      </c>
      <c r="N8" s="266">
        <v>500000</v>
      </c>
      <c r="O8" s="266">
        <v>500000</v>
      </c>
      <c r="P8" s="266">
        <v>500000</v>
      </c>
      <c r="Q8" s="266">
        <v>500000</v>
      </c>
      <c r="R8" s="266">
        <v>500000</v>
      </c>
      <c r="S8" s="266">
        <v>500000</v>
      </c>
      <c r="T8" s="266">
        <v>500000</v>
      </c>
      <c r="U8" s="266">
        <v>500000</v>
      </c>
      <c r="V8" s="266">
        <v>500000</v>
      </c>
      <c r="W8" s="266">
        <v>500000</v>
      </c>
      <c r="X8" s="266">
        <v>500000</v>
      </c>
      <c r="Y8" s="266">
        <v>500000</v>
      </c>
      <c r="Z8" s="266">
        <v>500000</v>
      </c>
      <c r="AA8" s="266">
        <v>500000</v>
      </c>
      <c r="AB8" s="266">
        <v>500000</v>
      </c>
      <c r="AC8" s="266">
        <v>500000</v>
      </c>
      <c r="AD8" s="266">
        <v>500000</v>
      </c>
      <c r="AE8" s="266">
        <v>500000</v>
      </c>
      <c r="AF8" s="266">
        <v>500000</v>
      </c>
      <c r="AG8" s="266">
        <v>500000</v>
      </c>
      <c r="AH8" s="266">
        <v>500000</v>
      </c>
      <c r="AI8" s="266" t="s">
        <v>426</v>
      </c>
      <c r="AJ8" s="266">
        <v>500000</v>
      </c>
      <c r="AK8" s="267">
        <v>500000</v>
      </c>
      <c r="AL8" s="267">
        <v>500000</v>
      </c>
      <c r="AM8" s="268">
        <v>500000</v>
      </c>
      <c r="AN8" s="268">
        <v>500000</v>
      </c>
      <c r="AO8" s="268">
        <v>500000</v>
      </c>
      <c r="AP8" s="268">
        <v>500000</v>
      </c>
      <c r="AQ8" s="268">
        <v>500000</v>
      </c>
      <c r="AR8" s="268">
        <v>500000</v>
      </c>
      <c r="AS8" s="268">
        <v>500000</v>
      </c>
      <c r="AT8" s="268">
        <v>500000</v>
      </c>
      <c r="AU8" s="268">
        <v>500000</v>
      </c>
      <c r="AV8" s="268"/>
      <c r="AW8" s="268">
        <v>0</v>
      </c>
      <c r="AX8" s="268">
        <v>0</v>
      </c>
      <c r="AY8" s="268">
        <v>0</v>
      </c>
      <c r="AZ8" s="268">
        <v>0</v>
      </c>
      <c r="BA8" s="268">
        <v>0</v>
      </c>
      <c r="BB8" s="268">
        <v>0</v>
      </c>
      <c r="BC8" s="268">
        <v>0</v>
      </c>
      <c r="BD8" s="268">
        <v>0</v>
      </c>
      <c r="BE8" s="268">
        <v>0</v>
      </c>
      <c r="BF8" s="268">
        <v>0</v>
      </c>
      <c r="BG8" s="268">
        <v>0</v>
      </c>
      <c r="BH8" s="268">
        <v>0</v>
      </c>
      <c r="BI8" s="268">
        <v>0</v>
      </c>
      <c r="BJ8" s="268">
        <v>0</v>
      </c>
      <c r="BK8" s="268">
        <v>0</v>
      </c>
      <c r="BL8" s="268">
        <v>0</v>
      </c>
      <c r="BM8" s="268">
        <v>0</v>
      </c>
      <c r="BN8" s="268">
        <v>0</v>
      </c>
      <c r="BO8" s="268">
        <v>0</v>
      </c>
      <c r="BP8" s="268">
        <v>0</v>
      </c>
    </row>
    <row r="9" spans="1:68" ht="10.199999999999999" x14ac:dyDescent="0.2">
      <c r="A9" s="272" t="s">
        <v>383</v>
      </c>
      <c r="B9" s="272"/>
      <c r="C9" s="269" t="s">
        <v>377</v>
      </c>
      <c r="D9" s="269" t="s">
        <v>378</v>
      </c>
      <c r="E9" s="269" t="s">
        <v>379</v>
      </c>
      <c r="F9" s="269" t="s">
        <v>380</v>
      </c>
      <c r="G9" s="270">
        <v>500000</v>
      </c>
      <c r="H9" s="271">
        <v>500000</v>
      </c>
      <c r="I9" s="271">
        <v>500000</v>
      </c>
      <c r="J9" s="266">
        <v>500000</v>
      </c>
      <c r="K9" s="266">
        <v>500000</v>
      </c>
      <c r="L9" s="266">
        <v>500000</v>
      </c>
      <c r="M9" s="266">
        <v>500000</v>
      </c>
      <c r="N9" s="266">
        <v>500000</v>
      </c>
      <c r="O9" s="266">
        <v>500000</v>
      </c>
      <c r="P9" s="266">
        <v>500000</v>
      </c>
      <c r="Q9" s="266">
        <v>500000</v>
      </c>
      <c r="R9" s="266">
        <v>500000</v>
      </c>
      <c r="S9" s="266">
        <v>500000</v>
      </c>
      <c r="T9" s="266">
        <v>500000</v>
      </c>
      <c r="U9" s="266">
        <v>500000</v>
      </c>
      <c r="V9" s="266">
        <v>500000</v>
      </c>
      <c r="W9" s="266">
        <v>500000</v>
      </c>
      <c r="X9" s="266">
        <v>500000</v>
      </c>
      <c r="Y9" s="266">
        <v>500000</v>
      </c>
      <c r="Z9" s="266">
        <v>500000</v>
      </c>
      <c r="AA9" s="266">
        <v>500000</v>
      </c>
      <c r="AB9" s="266">
        <v>500000</v>
      </c>
      <c r="AC9" s="266">
        <v>500000</v>
      </c>
      <c r="AD9" s="266">
        <v>500000</v>
      </c>
      <c r="AE9" s="266">
        <v>500000</v>
      </c>
      <c r="AF9" s="266">
        <v>500000</v>
      </c>
      <c r="AG9" s="266">
        <v>500000</v>
      </c>
      <c r="AH9" s="266">
        <v>500000</v>
      </c>
      <c r="AI9" s="266" t="s">
        <v>426</v>
      </c>
      <c r="AJ9" s="266">
        <v>500000</v>
      </c>
      <c r="AK9" s="267">
        <v>500000</v>
      </c>
      <c r="AL9" s="267">
        <v>500000</v>
      </c>
      <c r="AM9" s="268">
        <v>500000</v>
      </c>
      <c r="AN9" s="268">
        <v>500000</v>
      </c>
      <c r="AO9" s="268">
        <v>500000</v>
      </c>
      <c r="AP9" s="268">
        <v>500000</v>
      </c>
      <c r="AQ9" s="268">
        <v>500000</v>
      </c>
      <c r="AR9" s="268">
        <v>500000</v>
      </c>
      <c r="AS9" s="268">
        <v>500000</v>
      </c>
      <c r="AT9" s="268">
        <v>500000</v>
      </c>
      <c r="AU9" s="268">
        <v>500000</v>
      </c>
      <c r="AV9" s="268"/>
      <c r="AW9" s="268">
        <v>0</v>
      </c>
      <c r="AX9" s="268">
        <v>0</v>
      </c>
      <c r="AY9" s="268">
        <v>0</v>
      </c>
      <c r="AZ9" s="268">
        <v>0</v>
      </c>
      <c r="BA9" s="268">
        <v>0</v>
      </c>
      <c r="BB9" s="268">
        <v>0</v>
      </c>
      <c r="BC9" s="268">
        <v>0</v>
      </c>
      <c r="BD9" s="268">
        <v>0</v>
      </c>
      <c r="BE9" s="268">
        <v>0</v>
      </c>
      <c r="BF9" s="268">
        <v>0</v>
      </c>
      <c r="BG9" s="268">
        <v>0</v>
      </c>
      <c r="BH9" s="268">
        <v>0</v>
      </c>
      <c r="BI9" s="268">
        <v>0</v>
      </c>
      <c r="BJ9" s="268">
        <v>0</v>
      </c>
      <c r="BK9" s="268">
        <v>0</v>
      </c>
      <c r="BL9" s="268">
        <v>0</v>
      </c>
      <c r="BM9" s="268">
        <v>0</v>
      </c>
      <c r="BN9" s="268">
        <v>0</v>
      </c>
      <c r="BO9" s="268">
        <v>0</v>
      </c>
      <c r="BP9" s="268">
        <v>0</v>
      </c>
    </row>
    <row r="10" spans="1:68" ht="10.199999999999999" x14ac:dyDescent="0.2">
      <c r="A10" s="272" t="s">
        <v>384</v>
      </c>
      <c r="B10" s="272"/>
      <c r="C10" s="269" t="s">
        <v>377</v>
      </c>
      <c r="D10" s="269" t="s">
        <v>378</v>
      </c>
      <c r="E10" s="269" t="s">
        <v>379</v>
      </c>
      <c r="F10" s="269" t="s">
        <v>380</v>
      </c>
      <c r="G10" s="270">
        <v>0</v>
      </c>
      <c r="H10" s="271"/>
      <c r="I10" s="271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>
        <v>0</v>
      </c>
      <c r="X10" s="266">
        <v>0</v>
      </c>
      <c r="Y10" s="266">
        <v>0</v>
      </c>
      <c r="Z10" s="266">
        <v>0</v>
      </c>
      <c r="AA10" s="266">
        <v>0</v>
      </c>
      <c r="AB10" s="266">
        <v>0</v>
      </c>
      <c r="AC10" s="266">
        <v>0</v>
      </c>
      <c r="AD10" s="266">
        <v>0</v>
      </c>
      <c r="AE10" s="266">
        <v>0</v>
      </c>
      <c r="AF10" s="266">
        <v>0</v>
      </c>
      <c r="AG10" s="266">
        <v>0</v>
      </c>
      <c r="AH10" s="266">
        <v>0</v>
      </c>
      <c r="AI10" s="266"/>
      <c r="AJ10" s="266">
        <v>0</v>
      </c>
      <c r="AK10" s="267">
        <v>0</v>
      </c>
      <c r="AL10" s="267">
        <v>0</v>
      </c>
      <c r="AM10" s="268">
        <v>0</v>
      </c>
      <c r="AN10" s="268">
        <v>0</v>
      </c>
      <c r="AO10" s="268">
        <v>0</v>
      </c>
      <c r="AP10" s="268">
        <v>650000</v>
      </c>
      <c r="AQ10" s="268">
        <v>650000</v>
      </c>
      <c r="AR10" s="268">
        <v>650000</v>
      </c>
      <c r="AS10" s="268">
        <v>650000</v>
      </c>
      <c r="AT10" s="268">
        <v>650000</v>
      </c>
      <c r="AU10" s="268">
        <v>1650000</v>
      </c>
      <c r="AV10" s="268">
        <v>1650000</v>
      </c>
      <c r="AW10" s="268">
        <v>1650000</v>
      </c>
      <c r="AX10" s="273">
        <v>1650000</v>
      </c>
      <c r="AY10" s="268">
        <v>1650000</v>
      </c>
      <c r="AZ10" s="268">
        <v>1650000</v>
      </c>
      <c r="BA10" s="268">
        <v>1650000</v>
      </c>
      <c r="BB10" s="268">
        <v>1650000</v>
      </c>
      <c r="BC10" s="268">
        <v>1650000</v>
      </c>
      <c r="BD10" s="273">
        <v>1650000</v>
      </c>
      <c r="BE10" s="268">
        <v>1650000</v>
      </c>
      <c r="BF10" s="268">
        <v>1650000</v>
      </c>
      <c r="BG10" s="268">
        <v>1650000</v>
      </c>
      <c r="BH10" s="268">
        <v>1650000</v>
      </c>
      <c r="BI10" s="268">
        <v>1650000</v>
      </c>
      <c r="BJ10" s="268">
        <v>1650000</v>
      </c>
      <c r="BK10" s="268">
        <v>1650000</v>
      </c>
      <c r="BL10" s="268">
        <v>1650000</v>
      </c>
      <c r="BM10" s="268">
        <v>1650000</v>
      </c>
      <c r="BN10" s="268">
        <v>1650000</v>
      </c>
      <c r="BO10" s="268">
        <v>1650000</v>
      </c>
      <c r="BP10" s="268">
        <v>1650000</v>
      </c>
    </row>
    <row r="11" spans="1:68" ht="10.199999999999999" x14ac:dyDescent="0.2">
      <c r="A11" s="272" t="s">
        <v>385</v>
      </c>
      <c r="B11" s="272"/>
      <c r="C11" s="272"/>
      <c r="D11" s="272"/>
      <c r="E11" s="272"/>
      <c r="F11" s="272"/>
      <c r="G11" s="270">
        <v>300000</v>
      </c>
      <c r="H11" s="271">
        <v>0</v>
      </c>
      <c r="I11" s="271">
        <v>0</v>
      </c>
      <c r="J11" s="266">
        <v>300000</v>
      </c>
      <c r="K11" s="266">
        <v>300000</v>
      </c>
      <c r="L11" s="266">
        <v>300000</v>
      </c>
      <c r="M11" s="266">
        <v>300000</v>
      </c>
      <c r="N11" s="266">
        <v>300000</v>
      </c>
      <c r="O11" s="266">
        <v>300000</v>
      </c>
      <c r="P11" s="266">
        <v>300000</v>
      </c>
      <c r="Q11" s="266">
        <v>300000</v>
      </c>
      <c r="R11" s="266">
        <v>300000</v>
      </c>
      <c r="S11" s="266">
        <v>300000</v>
      </c>
      <c r="T11" s="266">
        <v>300000</v>
      </c>
      <c r="U11" s="266">
        <v>300000</v>
      </c>
      <c r="V11" s="266">
        <v>300000</v>
      </c>
      <c r="W11" s="266">
        <v>300000</v>
      </c>
      <c r="X11" s="266">
        <v>300000</v>
      </c>
      <c r="Y11" s="266">
        <v>300000</v>
      </c>
      <c r="Z11" s="266">
        <v>300000</v>
      </c>
      <c r="AA11" s="266">
        <v>300000</v>
      </c>
      <c r="AB11" s="266">
        <v>300000</v>
      </c>
      <c r="AC11" s="266">
        <v>300000</v>
      </c>
      <c r="AD11" s="266">
        <v>300000</v>
      </c>
      <c r="AE11" s="266">
        <v>300000</v>
      </c>
      <c r="AF11" s="266">
        <v>300000</v>
      </c>
      <c r="AG11" s="266">
        <v>300000</v>
      </c>
      <c r="AH11" s="266">
        <v>300000</v>
      </c>
      <c r="AI11" s="266" t="s">
        <v>426</v>
      </c>
      <c r="AJ11" s="266">
        <v>300000</v>
      </c>
      <c r="AK11" s="267">
        <v>300000</v>
      </c>
      <c r="AL11" s="267">
        <v>300000</v>
      </c>
      <c r="AM11" s="268">
        <v>300000</v>
      </c>
      <c r="AN11" s="268">
        <v>300000</v>
      </c>
      <c r="AO11" s="268">
        <v>300000</v>
      </c>
      <c r="AP11" s="268">
        <v>300000</v>
      </c>
      <c r="AQ11" s="268">
        <v>300000</v>
      </c>
      <c r="AR11" s="268">
        <v>300000</v>
      </c>
      <c r="AS11" s="268">
        <v>300000</v>
      </c>
      <c r="AT11" s="268">
        <v>300000</v>
      </c>
      <c r="AU11" s="268">
        <v>300000</v>
      </c>
      <c r="AV11" s="268">
        <v>300000</v>
      </c>
      <c r="AW11" s="268">
        <v>300000</v>
      </c>
      <c r="AX11" s="268">
        <v>300000</v>
      </c>
      <c r="AY11" s="268">
        <v>300000</v>
      </c>
      <c r="AZ11" s="268">
        <v>300000</v>
      </c>
      <c r="BA11" s="268">
        <v>300000</v>
      </c>
      <c r="BB11" s="268">
        <v>300000</v>
      </c>
      <c r="BC11" s="268">
        <v>300000</v>
      </c>
      <c r="BD11" s="268">
        <v>300000</v>
      </c>
      <c r="BE11" s="268">
        <v>300000</v>
      </c>
      <c r="BF11" s="268">
        <v>300000</v>
      </c>
      <c r="BG11" s="268">
        <v>300000</v>
      </c>
      <c r="BH11" s="268">
        <v>300000</v>
      </c>
      <c r="BI11" s="268">
        <v>300000</v>
      </c>
      <c r="BJ11" s="268">
        <v>300000</v>
      </c>
      <c r="BK11" s="268">
        <v>300000</v>
      </c>
      <c r="BL11" s="268">
        <v>300000</v>
      </c>
      <c r="BM11" s="268">
        <v>300000</v>
      </c>
      <c r="BN11" s="268">
        <v>300000</v>
      </c>
      <c r="BO11" s="268">
        <v>300000</v>
      </c>
      <c r="BP11" s="268">
        <v>300000</v>
      </c>
    </row>
    <row r="12" spans="1:68" ht="10.199999999999999" x14ac:dyDescent="0.2">
      <c r="A12" s="272" t="s">
        <v>386</v>
      </c>
      <c r="B12" s="272"/>
      <c r="C12" s="272"/>
      <c r="D12" s="272"/>
      <c r="E12" s="272"/>
      <c r="F12" s="272"/>
      <c r="G12" s="270"/>
      <c r="H12" s="271">
        <v>879130</v>
      </c>
      <c r="I12" s="271">
        <v>840923</v>
      </c>
      <c r="J12" s="266">
        <v>840923</v>
      </c>
      <c r="K12" s="266">
        <v>750310</v>
      </c>
      <c r="L12" s="266">
        <v>750310</v>
      </c>
      <c r="M12" s="266">
        <v>748776</v>
      </c>
      <c r="N12" s="266">
        <v>748648</v>
      </c>
      <c r="O12" s="266">
        <v>691414</v>
      </c>
      <c r="P12" s="266">
        <v>875993</v>
      </c>
      <c r="Q12" s="266">
        <v>864568</v>
      </c>
      <c r="R12" s="266">
        <v>862021</v>
      </c>
      <c r="S12" s="266">
        <v>946164</v>
      </c>
      <c r="T12" s="266">
        <v>916465</v>
      </c>
      <c r="U12" s="266">
        <v>912954</v>
      </c>
      <c r="V12" s="266">
        <v>908194</v>
      </c>
      <c r="W12" s="266">
        <v>881724</v>
      </c>
      <c r="X12" s="266">
        <v>1118977</v>
      </c>
      <c r="Y12" s="266">
        <v>882973</v>
      </c>
      <c r="Z12" s="266">
        <v>870766</v>
      </c>
      <c r="AA12" s="266">
        <v>791808</v>
      </c>
      <c r="AB12" s="266">
        <v>853381</v>
      </c>
      <c r="AC12" s="266">
        <v>860193</v>
      </c>
      <c r="AD12" s="266">
        <v>855595</v>
      </c>
      <c r="AE12" s="266">
        <v>854725</v>
      </c>
      <c r="AF12" s="266">
        <v>964540</v>
      </c>
      <c r="AG12" s="266">
        <v>1071130</v>
      </c>
      <c r="AH12" s="266">
        <v>1155752.44175</v>
      </c>
      <c r="AI12" s="266"/>
      <c r="AJ12" s="266">
        <v>924248</v>
      </c>
      <c r="AK12" s="267">
        <v>910429.85</v>
      </c>
      <c r="AL12" s="267">
        <v>910429.85</v>
      </c>
      <c r="AM12" s="268">
        <v>910429.85</v>
      </c>
      <c r="AN12" s="268">
        <v>910429.85</v>
      </c>
      <c r="AO12" s="268">
        <v>910429.85</v>
      </c>
      <c r="AP12" s="268">
        <v>910429.85</v>
      </c>
      <c r="AQ12" s="268">
        <v>910429.85</v>
      </c>
      <c r="AR12" s="268">
        <v>910429.85</v>
      </c>
      <c r="AS12" s="268">
        <v>910429.85</v>
      </c>
      <c r="AT12" s="268">
        <v>910429.85</v>
      </c>
      <c r="AU12" s="268">
        <v>910429.85</v>
      </c>
      <c r="AV12" s="268">
        <v>910429.85</v>
      </c>
      <c r="AW12" s="268">
        <v>910429.85</v>
      </c>
      <c r="AX12" s="268">
        <v>910429.85</v>
      </c>
      <c r="AY12" s="268">
        <v>910429.85</v>
      </c>
      <c r="AZ12" s="268">
        <v>910429.85</v>
      </c>
      <c r="BA12" s="268">
        <v>910429.85</v>
      </c>
      <c r="BB12" s="268">
        <v>910429.85</v>
      </c>
      <c r="BC12" s="268">
        <v>910429.85</v>
      </c>
      <c r="BD12" s="268">
        <v>910429.85</v>
      </c>
      <c r="BE12" s="268">
        <v>910429.85</v>
      </c>
      <c r="BF12" s="268">
        <v>910429.85</v>
      </c>
      <c r="BG12" s="268">
        <v>910429.85</v>
      </c>
      <c r="BH12" s="268">
        <v>910429.85</v>
      </c>
      <c r="BI12" s="268">
        <v>910429.85</v>
      </c>
      <c r="BJ12" s="268">
        <v>910429.85</v>
      </c>
      <c r="BK12" s="268">
        <v>910429.85</v>
      </c>
      <c r="BL12" s="268">
        <v>910429.85</v>
      </c>
      <c r="BM12" s="268">
        <v>910429.85</v>
      </c>
      <c r="BN12" s="268">
        <v>910429.85</v>
      </c>
      <c r="BO12" s="268">
        <v>910429.85</v>
      </c>
      <c r="BP12" s="268">
        <v>910429.85</v>
      </c>
    </row>
    <row r="13" spans="1:68" ht="10.199999999999999" x14ac:dyDescent="0.2">
      <c r="A13" s="272" t="s">
        <v>387</v>
      </c>
      <c r="B13" s="272"/>
      <c r="C13" s="272"/>
      <c r="D13" s="272"/>
      <c r="E13" s="272"/>
      <c r="F13" s="272"/>
      <c r="G13" s="270"/>
      <c r="H13" s="271"/>
      <c r="I13" s="271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>
        <v>236515</v>
      </c>
      <c r="AK13" s="267">
        <v>236515</v>
      </c>
      <c r="AL13" s="267">
        <v>236515</v>
      </c>
      <c r="AM13" s="268">
        <v>236515</v>
      </c>
      <c r="AN13" s="268">
        <v>236515</v>
      </c>
      <c r="AO13" s="268">
        <v>236515</v>
      </c>
      <c r="AP13" s="268">
        <v>236515</v>
      </c>
      <c r="AQ13" s="268">
        <v>236515</v>
      </c>
      <c r="AR13" s="268">
        <v>236515</v>
      </c>
      <c r="AS13" s="268">
        <v>236515</v>
      </c>
      <c r="AT13" s="268">
        <v>236515</v>
      </c>
      <c r="AU13" s="268">
        <v>236515</v>
      </c>
      <c r="AV13" s="268">
        <v>236515</v>
      </c>
      <c r="AW13" s="268">
        <v>0</v>
      </c>
      <c r="AX13" s="268">
        <v>0</v>
      </c>
      <c r="AY13" s="268">
        <v>0</v>
      </c>
      <c r="AZ13" s="268">
        <v>0</v>
      </c>
      <c r="BA13" s="268">
        <v>0</v>
      </c>
      <c r="BB13" s="268">
        <v>0</v>
      </c>
      <c r="BC13" s="268">
        <v>0</v>
      </c>
      <c r="BD13" s="268">
        <v>0</v>
      </c>
      <c r="BE13" s="268">
        <v>0</v>
      </c>
      <c r="BF13" s="268">
        <v>0</v>
      </c>
      <c r="BG13" s="268">
        <v>0</v>
      </c>
      <c r="BH13" s="268">
        <v>0</v>
      </c>
      <c r="BI13" s="268">
        <v>0</v>
      </c>
      <c r="BJ13" s="268">
        <v>0</v>
      </c>
      <c r="BK13" s="268">
        <v>0</v>
      </c>
      <c r="BL13" s="268">
        <v>0</v>
      </c>
      <c r="BM13" s="268">
        <v>0</v>
      </c>
      <c r="BN13" s="268">
        <v>0</v>
      </c>
      <c r="BO13" s="268">
        <v>0</v>
      </c>
      <c r="BP13" s="268">
        <v>0</v>
      </c>
    </row>
    <row r="14" spans="1:68" ht="10.199999999999999" x14ac:dyDescent="0.2">
      <c r="A14" s="272" t="s">
        <v>388</v>
      </c>
      <c r="B14" s="269" t="s">
        <v>389</v>
      </c>
      <c r="C14" s="269" t="s">
        <v>377</v>
      </c>
      <c r="D14" s="269" t="s">
        <v>378</v>
      </c>
      <c r="E14" s="269"/>
      <c r="F14" s="269"/>
      <c r="G14" s="270">
        <v>500000</v>
      </c>
      <c r="H14" s="266">
        <v>500000</v>
      </c>
      <c r="I14" s="266">
        <v>500000</v>
      </c>
      <c r="J14" s="266">
        <v>500000</v>
      </c>
      <c r="K14" s="266">
        <v>500000</v>
      </c>
      <c r="L14" s="266">
        <v>500000</v>
      </c>
      <c r="M14" s="266">
        <v>500000</v>
      </c>
      <c r="N14" s="266">
        <v>500000</v>
      </c>
      <c r="O14" s="266">
        <v>500000</v>
      </c>
      <c r="P14" s="266">
        <v>500000</v>
      </c>
      <c r="Q14" s="266">
        <v>500000</v>
      </c>
      <c r="R14" s="266">
        <v>500000</v>
      </c>
      <c r="S14" s="266">
        <v>500000</v>
      </c>
      <c r="T14" s="266">
        <v>500000</v>
      </c>
      <c r="U14" s="266">
        <v>500000</v>
      </c>
      <c r="V14" s="266">
        <v>500000</v>
      </c>
      <c r="W14" s="266">
        <v>500000</v>
      </c>
      <c r="X14" s="266">
        <v>500000</v>
      </c>
      <c r="Y14" s="266">
        <v>500000</v>
      </c>
      <c r="Z14" s="266">
        <v>500000</v>
      </c>
      <c r="AA14" s="266">
        <v>500000</v>
      </c>
      <c r="AB14" s="266">
        <v>500000</v>
      </c>
      <c r="AC14" s="266">
        <v>500000</v>
      </c>
      <c r="AD14" s="266">
        <v>500000</v>
      </c>
      <c r="AE14" s="266">
        <v>500000</v>
      </c>
      <c r="AF14" s="266">
        <v>500000</v>
      </c>
      <c r="AG14" s="266">
        <v>500000</v>
      </c>
      <c r="AH14" s="266">
        <v>500000</v>
      </c>
      <c r="AI14" s="266" t="s">
        <v>427</v>
      </c>
      <c r="AJ14" s="266">
        <v>500000</v>
      </c>
      <c r="AK14" s="267">
        <v>500000</v>
      </c>
      <c r="AL14" s="267">
        <v>500000</v>
      </c>
      <c r="AM14" s="268">
        <v>500000</v>
      </c>
      <c r="AN14" s="268">
        <v>500000</v>
      </c>
      <c r="AO14" s="268">
        <v>500000</v>
      </c>
      <c r="AP14" s="268">
        <v>500000</v>
      </c>
      <c r="AQ14" s="268">
        <v>500000</v>
      </c>
      <c r="AR14" s="268">
        <v>500000</v>
      </c>
      <c r="AS14" s="268">
        <v>500000</v>
      </c>
      <c r="AT14" s="268">
        <v>500000</v>
      </c>
      <c r="AU14" s="268">
        <v>500000</v>
      </c>
      <c r="AV14" s="268">
        <v>500000</v>
      </c>
      <c r="AW14" s="268">
        <v>500000</v>
      </c>
      <c r="AX14" s="268">
        <v>500000</v>
      </c>
      <c r="AY14" s="268">
        <v>500000</v>
      </c>
      <c r="AZ14" s="268">
        <v>500000</v>
      </c>
      <c r="BA14" s="268">
        <v>500000</v>
      </c>
      <c r="BB14" s="268">
        <v>500000</v>
      </c>
      <c r="BC14" s="268">
        <v>500000</v>
      </c>
      <c r="BD14" s="268">
        <v>500000</v>
      </c>
      <c r="BE14" s="268">
        <v>500000</v>
      </c>
      <c r="BF14" s="268">
        <v>500000</v>
      </c>
      <c r="BG14" s="268">
        <v>500000</v>
      </c>
      <c r="BH14" s="268">
        <v>500000</v>
      </c>
      <c r="BI14" s="268">
        <v>500000</v>
      </c>
      <c r="BJ14" s="268">
        <v>500000</v>
      </c>
      <c r="BK14" s="268">
        <v>500000</v>
      </c>
      <c r="BL14" s="268">
        <v>500000</v>
      </c>
      <c r="BM14" s="268">
        <v>500000</v>
      </c>
      <c r="BN14" s="268">
        <v>500000</v>
      </c>
      <c r="BO14" s="268">
        <v>500000</v>
      </c>
      <c r="BP14" s="268">
        <v>500000</v>
      </c>
    </row>
    <row r="15" spans="1:68" ht="10.199999999999999" hidden="1" outlineLevel="1" x14ac:dyDescent="0.2">
      <c r="A15" s="272" t="s">
        <v>390</v>
      </c>
      <c r="B15" s="269" t="s">
        <v>389</v>
      </c>
      <c r="C15" s="269"/>
      <c r="D15" s="269"/>
      <c r="E15" s="269"/>
      <c r="F15" s="269"/>
      <c r="G15" s="270">
        <v>500000</v>
      </c>
      <c r="H15" s="266">
        <v>500000</v>
      </c>
      <c r="I15" s="266">
        <v>500000</v>
      </c>
      <c r="J15" s="266">
        <v>500000</v>
      </c>
      <c r="K15" s="266">
        <v>500000</v>
      </c>
      <c r="L15" s="266">
        <v>500000</v>
      </c>
      <c r="M15" s="266">
        <v>500000</v>
      </c>
      <c r="N15" s="266">
        <v>500000</v>
      </c>
      <c r="O15" s="266">
        <v>500000</v>
      </c>
      <c r="P15" s="266">
        <v>500000</v>
      </c>
      <c r="Q15" s="266">
        <v>500000</v>
      </c>
      <c r="R15" s="266">
        <v>500000</v>
      </c>
      <c r="S15" s="266">
        <v>500000</v>
      </c>
      <c r="T15" s="266">
        <v>500000</v>
      </c>
      <c r="U15" s="266">
        <v>500000</v>
      </c>
      <c r="V15" s="266">
        <v>500000</v>
      </c>
      <c r="W15" s="266">
        <v>500000</v>
      </c>
      <c r="X15" s="266">
        <v>500000</v>
      </c>
      <c r="Y15" s="271">
        <v>500000</v>
      </c>
      <c r="Z15" s="271"/>
      <c r="AA15" s="271">
        <v>0</v>
      </c>
      <c r="AB15" s="271">
        <v>0</v>
      </c>
      <c r="AC15" s="271">
        <v>0</v>
      </c>
      <c r="AD15" s="271">
        <v>0</v>
      </c>
      <c r="AE15" s="271">
        <v>0</v>
      </c>
      <c r="AF15" s="271">
        <v>0</v>
      </c>
      <c r="AG15" s="271">
        <v>0</v>
      </c>
      <c r="AH15" s="271">
        <v>0</v>
      </c>
      <c r="AI15" s="271"/>
      <c r="AJ15" s="271">
        <v>0</v>
      </c>
      <c r="AK15" s="267">
        <v>0</v>
      </c>
      <c r="AL15" s="267">
        <v>0</v>
      </c>
      <c r="AM15" s="268">
        <v>0</v>
      </c>
      <c r="AN15" s="268">
        <v>0</v>
      </c>
      <c r="AO15" s="268">
        <v>0</v>
      </c>
      <c r="AP15" s="268">
        <v>0</v>
      </c>
      <c r="AQ15" s="268">
        <v>0</v>
      </c>
      <c r="AR15" s="268">
        <v>0</v>
      </c>
      <c r="AS15" s="268">
        <v>0</v>
      </c>
      <c r="AT15" s="268">
        <v>0</v>
      </c>
      <c r="AU15" s="268">
        <v>0</v>
      </c>
      <c r="AV15" s="268">
        <v>0</v>
      </c>
      <c r="AW15" s="268">
        <v>0</v>
      </c>
      <c r="AX15" s="268">
        <v>0</v>
      </c>
      <c r="AY15" s="268">
        <v>0</v>
      </c>
      <c r="AZ15" s="268">
        <v>0</v>
      </c>
      <c r="BA15" s="268">
        <v>0</v>
      </c>
      <c r="BB15" s="268">
        <v>0</v>
      </c>
      <c r="BC15" s="268">
        <v>0</v>
      </c>
      <c r="BD15" s="268">
        <v>0</v>
      </c>
      <c r="BE15" s="268">
        <v>0</v>
      </c>
      <c r="BF15" s="268">
        <v>0</v>
      </c>
      <c r="BG15" s="268">
        <v>0</v>
      </c>
      <c r="BH15" s="268">
        <v>0</v>
      </c>
      <c r="BI15" s="268">
        <v>0</v>
      </c>
      <c r="BJ15" s="268">
        <v>0</v>
      </c>
      <c r="BK15" s="268">
        <v>0</v>
      </c>
      <c r="BL15" s="268">
        <v>0</v>
      </c>
      <c r="BM15" s="268">
        <v>0</v>
      </c>
      <c r="BN15" s="268">
        <v>0</v>
      </c>
      <c r="BO15" s="268">
        <v>0</v>
      </c>
      <c r="BP15" s="268">
        <v>0</v>
      </c>
    </row>
    <row r="16" spans="1:68" ht="10.199999999999999" collapsed="1" x14ac:dyDescent="0.2">
      <c r="A16" s="269" t="s">
        <v>391</v>
      </c>
      <c r="B16" s="269" t="s">
        <v>389</v>
      </c>
      <c r="C16" s="269" t="s">
        <v>377</v>
      </c>
      <c r="D16" s="269" t="s">
        <v>378</v>
      </c>
      <c r="E16" s="269"/>
      <c r="F16" s="269"/>
      <c r="G16" s="270">
        <v>1250000</v>
      </c>
      <c r="H16" s="266">
        <v>1221875</v>
      </c>
      <c r="I16" s="271">
        <v>1224252</v>
      </c>
      <c r="J16" s="271">
        <v>1227744</v>
      </c>
      <c r="K16" s="271">
        <v>1230417</v>
      </c>
      <c r="L16" s="271">
        <v>1232824</v>
      </c>
      <c r="M16" s="271">
        <v>1235038</v>
      </c>
      <c r="N16" s="271">
        <v>1236917</v>
      </c>
      <c r="O16" s="271">
        <v>1238773</v>
      </c>
      <c r="P16" s="271">
        <v>1240393</v>
      </c>
      <c r="Q16" s="271">
        <v>1241896</v>
      </c>
      <c r="R16" s="271">
        <v>1243211</v>
      </c>
      <c r="S16" s="271">
        <v>1244318</v>
      </c>
      <c r="T16" s="271">
        <v>1245334</v>
      </c>
      <c r="U16" s="271">
        <v>1246324</v>
      </c>
      <c r="V16" s="271">
        <v>1247302</v>
      </c>
      <c r="W16" s="271">
        <v>1248190</v>
      </c>
      <c r="X16" s="271">
        <v>1248947</v>
      </c>
      <c r="Y16" s="266">
        <v>1249670</v>
      </c>
      <c r="Z16" s="266">
        <v>1250000</v>
      </c>
      <c r="AA16" s="266">
        <v>1250000</v>
      </c>
      <c r="AB16" s="266">
        <v>1250000</v>
      </c>
      <c r="AC16" s="266">
        <v>1250000</v>
      </c>
      <c r="AD16" s="266">
        <v>1250000</v>
      </c>
      <c r="AE16" s="266">
        <v>1250000</v>
      </c>
      <c r="AF16" s="266">
        <v>1250000</v>
      </c>
      <c r="AG16" s="266">
        <v>1250000</v>
      </c>
      <c r="AH16" s="266">
        <v>1250000</v>
      </c>
      <c r="AI16" s="266" t="s">
        <v>427</v>
      </c>
      <c r="AJ16" s="266">
        <v>1250000</v>
      </c>
      <c r="AK16" s="267">
        <v>1250000</v>
      </c>
      <c r="AL16" s="267">
        <v>1250000</v>
      </c>
      <c r="AM16" s="268">
        <v>1250000</v>
      </c>
      <c r="AN16" s="268">
        <v>1250000</v>
      </c>
      <c r="AO16" s="268">
        <v>1250000</v>
      </c>
      <c r="AP16" s="268">
        <v>1250000</v>
      </c>
      <c r="AQ16" s="268">
        <v>1250000</v>
      </c>
      <c r="AR16" s="268">
        <v>1250000</v>
      </c>
      <c r="AS16" s="268">
        <v>1250000</v>
      </c>
      <c r="AT16" s="268">
        <v>1250000</v>
      </c>
      <c r="AU16" s="268">
        <v>1250000</v>
      </c>
      <c r="AV16" s="268">
        <v>1250000</v>
      </c>
      <c r="AW16" s="268">
        <v>1250000</v>
      </c>
      <c r="AX16" s="268">
        <v>1250000</v>
      </c>
      <c r="AY16" s="268">
        <v>1250000</v>
      </c>
      <c r="AZ16" s="268">
        <v>1250000</v>
      </c>
      <c r="BA16" s="268">
        <v>1250000</v>
      </c>
      <c r="BB16" s="268">
        <v>1250000</v>
      </c>
      <c r="BC16" s="268">
        <v>1250000</v>
      </c>
      <c r="BD16" s="268">
        <v>1250000</v>
      </c>
      <c r="BE16" s="268">
        <v>1250000</v>
      </c>
      <c r="BF16" s="268">
        <v>1250000</v>
      </c>
      <c r="BG16" s="268">
        <v>1250000</v>
      </c>
      <c r="BH16" s="268">
        <v>1250000</v>
      </c>
      <c r="BI16" s="268">
        <v>1250000</v>
      </c>
      <c r="BJ16" s="268">
        <v>1250000</v>
      </c>
      <c r="BK16" s="268">
        <v>1250000</v>
      </c>
      <c r="BL16" s="268">
        <v>1250000</v>
      </c>
      <c r="BM16" s="268">
        <v>1250000</v>
      </c>
      <c r="BN16" s="268">
        <v>1250000</v>
      </c>
      <c r="BO16" s="268">
        <v>1250000</v>
      </c>
      <c r="BP16" s="268">
        <v>1250000</v>
      </c>
    </row>
    <row r="17" spans="1:68" ht="10.199999999999999" x14ac:dyDescent="0.2">
      <c r="A17" s="272" t="s">
        <v>392</v>
      </c>
      <c r="B17" s="269"/>
      <c r="C17" s="272"/>
      <c r="D17" s="272"/>
      <c r="E17" s="272"/>
      <c r="F17" s="272"/>
      <c r="G17" s="270"/>
      <c r="H17" s="266">
        <v>214156</v>
      </c>
      <c r="I17" s="266">
        <v>207735</v>
      </c>
      <c r="J17" s="266">
        <v>201747</v>
      </c>
      <c r="K17" s="266">
        <v>194822</v>
      </c>
      <c r="L17" s="266">
        <v>216900</v>
      </c>
      <c r="M17" s="266">
        <v>209128</v>
      </c>
      <c r="N17" s="266">
        <v>202273</v>
      </c>
      <c r="O17" s="266">
        <v>195783</v>
      </c>
      <c r="P17" s="266">
        <v>190183</v>
      </c>
      <c r="Q17" s="266">
        <v>184167</v>
      </c>
      <c r="R17" s="266">
        <v>177689</v>
      </c>
      <c r="S17" s="266">
        <v>172652</v>
      </c>
      <c r="T17" s="266">
        <v>167051</v>
      </c>
      <c r="U17" s="266">
        <v>162123</v>
      </c>
      <c r="V17" s="266">
        <v>156859</v>
      </c>
      <c r="W17" s="266">
        <v>151333</v>
      </c>
      <c r="X17" s="266">
        <v>144769</v>
      </c>
      <c r="Y17" s="266">
        <v>138894</v>
      </c>
      <c r="Z17" s="266">
        <v>133458</v>
      </c>
      <c r="AA17" s="266">
        <v>127779</v>
      </c>
      <c r="AB17" s="266">
        <v>122632</v>
      </c>
      <c r="AC17" s="266">
        <v>117683</v>
      </c>
      <c r="AD17" s="266">
        <v>112398</v>
      </c>
      <c r="AE17" s="266">
        <v>108201</v>
      </c>
      <c r="AF17" s="266">
        <v>103613</v>
      </c>
      <c r="AG17" s="266">
        <v>166999.99999999994</v>
      </c>
      <c r="AH17" s="266">
        <v>162149.44386999993</v>
      </c>
      <c r="AI17" s="266"/>
      <c r="AJ17" s="266">
        <v>156434.72005999993</v>
      </c>
      <c r="AK17" s="267">
        <v>156434.72005999993</v>
      </c>
      <c r="AL17" s="267">
        <v>146434.72005999993</v>
      </c>
      <c r="AM17" s="268">
        <v>142041.67845819992</v>
      </c>
      <c r="AN17" s="268">
        <v>137780.42810445392</v>
      </c>
      <c r="AO17" s="268">
        <v>133647.01526132031</v>
      </c>
      <c r="AP17" s="268">
        <v>129637.6048034807</v>
      </c>
      <c r="AQ17" s="268">
        <v>125748.47665937628</v>
      </c>
      <c r="AR17" s="268">
        <v>121976.02235959498</v>
      </c>
      <c r="AS17" s="268">
        <v>118316.74168880713</v>
      </c>
      <c r="AT17" s="268">
        <v>114767.23943814292</v>
      </c>
      <c r="AU17" s="268">
        <v>111324.22225499863</v>
      </c>
      <c r="AV17" s="268">
        <v>107984.49558734868</v>
      </c>
      <c r="AW17" s="268">
        <v>104744.96071972822</v>
      </c>
      <c r="AX17" s="268">
        <v>101602.61189813637</v>
      </c>
      <c r="AY17" s="268">
        <v>98554.533541192272</v>
      </c>
      <c r="AZ17" s="268">
        <v>95597.897534956501</v>
      </c>
      <c r="BA17" s="268">
        <v>92729.960608907801</v>
      </c>
      <c r="BB17" s="268">
        <v>89948.061790640568</v>
      </c>
      <c r="BC17" s="268">
        <v>87249.619936921343</v>
      </c>
      <c r="BD17" s="268">
        <v>84632.131338813706</v>
      </c>
      <c r="BE17" s="268">
        <v>82093.167398649297</v>
      </c>
      <c r="BF17" s="268">
        <v>79630.372376689818</v>
      </c>
      <c r="BG17" s="268">
        <v>77241.461205389118</v>
      </c>
      <c r="BH17" s="268">
        <v>74924.217369227437</v>
      </c>
      <c r="BI17" s="268">
        <v>72676.490848150614</v>
      </c>
      <c r="BJ17" s="268">
        <v>70496.196122706097</v>
      </c>
      <c r="BK17" s="268">
        <v>68381.310239024911</v>
      </c>
      <c r="BL17" s="268">
        <v>66329.870931854166</v>
      </c>
      <c r="BM17" s="268">
        <v>64339.974803898542</v>
      </c>
      <c r="BN17" s="268">
        <v>62409.775559781585</v>
      </c>
      <c r="BO17" s="268">
        <v>60537.482292988134</v>
      </c>
      <c r="BP17" s="268">
        <v>58721.357824198487</v>
      </c>
    </row>
    <row r="18" spans="1:68" ht="10.199999999999999" x14ac:dyDescent="0.2">
      <c r="A18" s="272" t="s">
        <v>393</v>
      </c>
      <c r="B18" s="269" t="s">
        <v>389</v>
      </c>
      <c r="C18" s="269" t="s">
        <v>377</v>
      </c>
      <c r="D18" s="269" t="s">
        <v>378</v>
      </c>
      <c r="E18" s="269"/>
      <c r="F18" s="269"/>
      <c r="G18" s="270">
        <v>2500000</v>
      </c>
      <c r="H18" s="266">
        <v>2000000</v>
      </c>
      <c r="I18" s="266">
        <v>2000000</v>
      </c>
      <c r="J18" s="266">
        <v>2000000</v>
      </c>
      <c r="K18" s="266">
        <v>2000000</v>
      </c>
      <c r="L18" s="266">
        <v>2000000</v>
      </c>
      <c r="M18" s="266">
        <v>2000000</v>
      </c>
      <c r="N18" s="266">
        <v>2500000</v>
      </c>
      <c r="O18" s="266">
        <v>2500000</v>
      </c>
      <c r="P18" s="266">
        <v>2500000</v>
      </c>
      <c r="Q18" s="266">
        <v>2500000</v>
      </c>
      <c r="R18" s="266">
        <v>2500000</v>
      </c>
      <c r="S18" s="266">
        <v>2500000</v>
      </c>
      <c r="T18" s="266">
        <v>2500000</v>
      </c>
      <c r="U18" s="266">
        <v>2500000</v>
      </c>
      <c r="V18" s="266">
        <v>2500000</v>
      </c>
      <c r="W18" s="266">
        <v>2500000</v>
      </c>
      <c r="X18" s="266">
        <v>2500000</v>
      </c>
      <c r="Y18" s="266">
        <v>2500000</v>
      </c>
      <c r="Z18" s="266">
        <v>2500000</v>
      </c>
      <c r="AA18" s="266">
        <v>2500000</v>
      </c>
      <c r="AB18" s="266">
        <v>2500000</v>
      </c>
      <c r="AC18" s="266">
        <v>2500000</v>
      </c>
      <c r="AD18" s="266">
        <v>2500000</v>
      </c>
      <c r="AE18" s="266">
        <v>2000000</v>
      </c>
      <c r="AF18" s="266">
        <v>1800000</v>
      </c>
      <c r="AG18" s="266">
        <v>1800000</v>
      </c>
      <c r="AH18" s="266">
        <v>1800000</v>
      </c>
      <c r="AI18" s="266" t="s">
        <v>427</v>
      </c>
      <c r="AJ18" s="266">
        <v>1800000</v>
      </c>
      <c r="AK18" s="267">
        <v>1800000</v>
      </c>
      <c r="AL18" s="267">
        <v>1800000</v>
      </c>
      <c r="AM18" s="268">
        <v>1800000</v>
      </c>
      <c r="AN18" s="268">
        <v>1800000</v>
      </c>
      <c r="AO18" s="268">
        <v>1800000</v>
      </c>
      <c r="AP18" s="268">
        <v>1800000</v>
      </c>
      <c r="AQ18" s="268">
        <v>1800000</v>
      </c>
      <c r="AR18" s="268">
        <v>1800000</v>
      </c>
      <c r="AS18" s="268">
        <v>1800000</v>
      </c>
      <c r="AT18" s="268">
        <v>1800000</v>
      </c>
      <c r="AU18" s="268">
        <v>1800000</v>
      </c>
      <c r="AV18" s="268">
        <v>1800000</v>
      </c>
      <c r="AW18" s="268">
        <v>1800000</v>
      </c>
      <c r="AX18" s="268">
        <v>1800000</v>
      </c>
      <c r="AY18" s="268">
        <v>1800000</v>
      </c>
      <c r="AZ18" s="268">
        <v>1800000</v>
      </c>
      <c r="BA18" s="268">
        <v>1800000</v>
      </c>
      <c r="BB18" s="268">
        <v>1800000</v>
      </c>
      <c r="BC18" s="268">
        <v>1800000</v>
      </c>
      <c r="BD18" s="268">
        <v>1800000</v>
      </c>
      <c r="BE18" s="268">
        <v>1800000</v>
      </c>
      <c r="BF18" s="268">
        <v>1800000</v>
      </c>
      <c r="BG18" s="268">
        <v>1800000</v>
      </c>
      <c r="BH18" s="268">
        <v>1800000</v>
      </c>
      <c r="BI18" s="268">
        <v>1800000</v>
      </c>
      <c r="BJ18" s="268">
        <v>1800000</v>
      </c>
      <c r="BK18" s="268">
        <v>1800000</v>
      </c>
      <c r="BL18" s="268">
        <v>1800000</v>
      </c>
      <c r="BM18" s="268">
        <v>1800000</v>
      </c>
      <c r="BN18" s="268">
        <v>1800000</v>
      </c>
      <c r="BO18" s="268">
        <v>1800000</v>
      </c>
      <c r="BP18" s="268">
        <v>1800000</v>
      </c>
    </row>
    <row r="19" spans="1:68" ht="10.199999999999999" x14ac:dyDescent="0.2">
      <c r="A19" s="272" t="s">
        <v>394</v>
      </c>
      <c r="B19" s="269" t="s">
        <v>389</v>
      </c>
      <c r="C19" s="269" t="s">
        <v>377</v>
      </c>
      <c r="D19" s="269" t="s">
        <v>378</v>
      </c>
      <c r="E19" s="269"/>
      <c r="F19" s="269"/>
      <c r="G19" s="270">
        <v>750000</v>
      </c>
      <c r="H19" s="266">
        <v>750000</v>
      </c>
      <c r="I19" s="266">
        <v>750000</v>
      </c>
      <c r="J19" s="266">
        <v>750000</v>
      </c>
      <c r="K19" s="266">
        <v>750000</v>
      </c>
      <c r="L19" s="266">
        <v>750000</v>
      </c>
      <c r="M19" s="266">
        <v>750000</v>
      </c>
      <c r="N19" s="266">
        <v>750000</v>
      </c>
      <c r="O19" s="266">
        <v>750000</v>
      </c>
      <c r="P19" s="266">
        <v>750000</v>
      </c>
      <c r="Q19" s="266">
        <v>750000</v>
      </c>
      <c r="R19" s="266">
        <v>750000</v>
      </c>
      <c r="S19" s="266">
        <v>750000</v>
      </c>
      <c r="T19" s="266">
        <v>750000</v>
      </c>
      <c r="U19" s="266">
        <v>750000</v>
      </c>
      <c r="V19" s="266">
        <v>750000</v>
      </c>
      <c r="W19" s="266">
        <v>750000</v>
      </c>
      <c r="X19" s="266">
        <v>750000</v>
      </c>
      <c r="Y19" s="266">
        <v>750000</v>
      </c>
      <c r="Z19" s="266">
        <v>750000</v>
      </c>
      <c r="AA19" s="266">
        <v>750000</v>
      </c>
      <c r="AB19" s="266">
        <v>750000</v>
      </c>
      <c r="AC19" s="266">
        <v>750000</v>
      </c>
      <c r="AD19" s="266">
        <v>750000</v>
      </c>
      <c r="AE19" s="266">
        <v>1000000</v>
      </c>
      <c r="AF19" s="266">
        <v>1000000</v>
      </c>
      <c r="AG19" s="266">
        <v>1000000</v>
      </c>
      <c r="AH19" s="266">
        <v>1000000</v>
      </c>
      <c r="AI19" s="266" t="s">
        <v>427</v>
      </c>
      <c r="AJ19" s="266">
        <v>1000000</v>
      </c>
      <c r="AK19" s="267">
        <v>1000000</v>
      </c>
      <c r="AL19" s="267">
        <v>1000000</v>
      </c>
      <c r="AM19" s="268">
        <v>1000000</v>
      </c>
      <c r="AN19" s="268">
        <v>1000000</v>
      </c>
      <c r="AO19" s="268">
        <v>1000000</v>
      </c>
      <c r="AP19" s="268">
        <v>1000000</v>
      </c>
      <c r="AQ19" s="268">
        <v>1000000</v>
      </c>
      <c r="AR19" s="268">
        <v>1000000</v>
      </c>
      <c r="AS19" s="268">
        <v>1000000</v>
      </c>
      <c r="AT19" s="268">
        <v>1000000</v>
      </c>
      <c r="AU19" s="268">
        <v>1000000</v>
      </c>
      <c r="AV19" s="268">
        <v>1000000</v>
      </c>
      <c r="AW19" s="268">
        <v>1000000</v>
      </c>
      <c r="AX19" s="268">
        <v>1000000</v>
      </c>
      <c r="AY19" s="268">
        <v>1000000</v>
      </c>
      <c r="AZ19" s="268">
        <v>1000000</v>
      </c>
      <c r="BA19" s="268">
        <v>1000000</v>
      </c>
      <c r="BB19" s="268">
        <v>1000000</v>
      </c>
      <c r="BC19" s="268">
        <v>1000000</v>
      </c>
      <c r="BD19" s="268">
        <v>1000000</v>
      </c>
      <c r="BE19" s="268">
        <v>1000000</v>
      </c>
      <c r="BF19" s="268">
        <v>1000000</v>
      </c>
      <c r="BG19" s="268">
        <v>1000000</v>
      </c>
      <c r="BH19" s="268">
        <v>1000000</v>
      </c>
      <c r="BI19" s="268">
        <v>1000000</v>
      </c>
      <c r="BJ19" s="268">
        <v>1000000</v>
      </c>
      <c r="BK19" s="268">
        <v>1000000</v>
      </c>
      <c r="BL19" s="268">
        <v>1000000</v>
      </c>
      <c r="BM19" s="268">
        <v>1000000</v>
      </c>
      <c r="BN19" s="268">
        <v>1000000</v>
      </c>
      <c r="BO19" s="268">
        <v>1000000</v>
      </c>
      <c r="BP19" s="268">
        <v>1000000</v>
      </c>
    </row>
    <row r="20" spans="1:68" ht="10.199999999999999" x14ac:dyDescent="0.2">
      <c r="A20" s="272" t="s">
        <v>395</v>
      </c>
      <c r="B20" s="269" t="s">
        <v>389</v>
      </c>
      <c r="C20" s="269" t="s">
        <v>377</v>
      </c>
      <c r="D20" s="269" t="s">
        <v>378</v>
      </c>
      <c r="E20" s="269"/>
      <c r="F20" s="269"/>
      <c r="G20" s="270">
        <v>400000</v>
      </c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>
        <v>400000</v>
      </c>
      <c r="AG20" s="266">
        <v>400000</v>
      </c>
      <c r="AH20" s="266">
        <v>400000</v>
      </c>
      <c r="AI20" s="266" t="s">
        <v>427</v>
      </c>
      <c r="AJ20" s="266">
        <v>400000</v>
      </c>
      <c r="AK20" s="267">
        <v>400000</v>
      </c>
      <c r="AL20" s="267">
        <v>400000</v>
      </c>
      <c r="AM20" s="268">
        <v>400000</v>
      </c>
      <c r="AN20" s="268">
        <v>400000</v>
      </c>
      <c r="AO20" s="268">
        <v>400000</v>
      </c>
      <c r="AP20" s="268">
        <v>400000</v>
      </c>
      <c r="AQ20" s="268">
        <v>400000</v>
      </c>
      <c r="AR20" s="268">
        <v>400000</v>
      </c>
      <c r="AS20" s="268">
        <v>400000</v>
      </c>
      <c r="AT20" s="268">
        <v>400000</v>
      </c>
      <c r="AU20" s="268">
        <v>400000</v>
      </c>
      <c r="AV20" s="268">
        <v>400000</v>
      </c>
      <c r="AW20" s="268">
        <v>400000</v>
      </c>
      <c r="AX20" s="268">
        <v>400000</v>
      </c>
      <c r="AY20" s="268">
        <v>400000</v>
      </c>
      <c r="AZ20" s="268">
        <v>400000</v>
      </c>
      <c r="BA20" s="268">
        <v>400000</v>
      </c>
      <c r="BB20" s="268">
        <v>400000</v>
      </c>
      <c r="BC20" s="268">
        <v>400000</v>
      </c>
      <c r="BD20" s="268">
        <v>400000</v>
      </c>
      <c r="BE20" s="268">
        <v>400000</v>
      </c>
      <c r="BF20" s="268">
        <v>400000</v>
      </c>
      <c r="BG20" s="268">
        <v>400000</v>
      </c>
      <c r="BH20" s="268">
        <v>400000</v>
      </c>
      <c r="BI20" s="268">
        <v>400000</v>
      </c>
      <c r="BJ20" s="268">
        <v>400000</v>
      </c>
      <c r="BK20" s="268">
        <v>400000</v>
      </c>
      <c r="BL20" s="268">
        <v>400000</v>
      </c>
      <c r="BM20" s="268">
        <v>400000</v>
      </c>
      <c r="BN20" s="268">
        <v>400000</v>
      </c>
      <c r="BO20" s="268">
        <v>400000</v>
      </c>
      <c r="BP20" s="268">
        <v>400000</v>
      </c>
    </row>
    <row r="21" spans="1:68" ht="10.199999999999999" x14ac:dyDescent="0.2">
      <c r="A21" s="269" t="s">
        <v>396</v>
      </c>
      <c r="B21" s="269"/>
      <c r="C21" s="269" t="s">
        <v>377</v>
      </c>
      <c r="D21" s="269"/>
      <c r="E21" s="269"/>
      <c r="F21" s="269"/>
      <c r="G21" s="270">
        <v>1260000</v>
      </c>
      <c r="H21" s="266">
        <v>4550000</v>
      </c>
      <c r="I21" s="266">
        <v>4550000</v>
      </c>
      <c r="J21" s="266">
        <v>4550000</v>
      </c>
      <c r="K21" s="266">
        <v>4550000</v>
      </c>
      <c r="L21" s="266">
        <v>4550000</v>
      </c>
      <c r="M21" s="266">
        <v>4550000</v>
      </c>
      <c r="N21" s="271">
        <v>4300000</v>
      </c>
      <c r="O21" s="271">
        <v>4300000</v>
      </c>
      <c r="P21" s="266">
        <v>4300000</v>
      </c>
      <c r="Q21" s="266">
        <v>4300000</v>
      </c>
      <c r="R21" s="266">
        <v>4300000</v>
      </c>
      <c r="S21" s="266">
        <v>4300000</v>
      </c>
      <c r="T21" s="266">
        <v>4300000</v>
      </c>
      <c r="U21" s="266">
        <v>4300000</v>
      </c>
      <c r="V21" s="266">
        <v>4300000</v>
      </c>
      <c r="W21" s="266">
        <v>4300000</v>
      </c>
      <c r="X21" s="266">
        <v>4300000</v>
      </c>
      <c r="Y21" s="266">
        <v>4300000</v>
      </c>
      <c r="Z21" s="266">
        <v>4300000</v>
      </c>
      <c r="AA21" s="266">
        <v>1260000</v>
      </c>
      <c r="AB21" s="266">
        <v>1260000</v>
      </c>
      <c r="AC21" s="266">
        <v>1260000</v>
      </c>
      <c r="AD21" s="266">
        <v>1260000</v>
      </c>
      <c r="AE21" s="266">
        <v>1260000</v>
      </c>
      <c r="AF21" s="266">
        <v>1260000</v>
      </c>
      <c r="AG21" s="266">
        <v>1260000</v>
      </c>
      <c r="AH21" s="266">
        <v>1260000</v>
      </c>
      <c r="AI21" s="266" t="s">
        <v>427</v>
      </c>
      <c r="AJ21" s="266">
        <v>1260000</v>
      </c>
      <c r="AK21" s="267">
        <v>1260000</v>
      </c>
      <c r="AL21" s="267">
        <v>1260000</v>
      </c>
      <c r="AM21" s="268">
        <v>1260000</v>
      </c>
      <c r="AN21" s="268">
        <v>1260000</v>
      </c>
      <c r="AO21" s="268">
        <v>1260000</v>
      </c>
      <c r="AP21" s="268">
        <v>1260000</v>
      </c>
      <c r="AQ21" s="268">
        <v>1260000</v>
      </c>
      <c r="AR21" s="268">
        <v>1260000</v>
      </c>
      <c r="AS21" s="268">
        <v>1260000</v>
      </c>
      <c r="AT21" s="268">
        <v>1260000</v>
      </c>
      <c r="AU21" s="268">
        <v>1260000</v>
      </c>
      <c r="AV21" s="268">
        <v>1260000</v>
      </c>
      <c r="AW21" s="268">
        <v>1260000</v>
      </c>
      <c r="AX21" s="268">
        <v>1260000</v>
      </c>
      <c r="AY21" s="268">
        <v>1260000</v>
      </c>
      <c r="AZ21" s="268">
        <v>1260000</v>
      </c>
      <c r="BA21" s="268">
        <v>1260000</v>
      </c>
      <c r="BB21" s="268">
        <v>1260000</v>
      </c>
      <c r="BC21" s="268">
        <v>1260000</v>
      </c>
      <c r="BD21" s="268">
        <v>1260000</v>
      </c>
      <c r="BE21" s="268">
        <v>1260000</v>
      </c>
      <c r="BF21" s="268">
        <v>1260000</v>
      </c>
      <c r="BG21" s="268">
        <v>1260000</v>
      </c>
      <c r="BH21" s="268">
        <v>1260000</v>
      </c>
      <c r="BI21" s="268">
        <v>1260000</v>
      </c>
      <c r="BJ21" s="268">
        <v>1260000</v>
      </c>
      <c r="BK21" s="268">
        <v>1260000</v>
      </c>
      <c r="BL21" s="268">
        <v>1260000</v>
      </c>
      <c r="BM21" s="268">
        <v>1260000</v>
      </c>
      <c r="BN21" s="268">
        <v>1260000</v>
      </c>
      <c r="BO21" s="268">
        <v>1260000</v>
      </c>
      <c r="BP21" s="268">
        <v>1260000</v>
      </c>
    </row>
    <row r="22" spans="1:68" ht="10.199999999999999" x14ac:dyDescent="0.2">
      <c r="A22" s="269" t="s">
        <v>397</v>
      </c>
      <c r="B22" s="269"/>
      <c r="C22" s="269"/>
      <c r="D22" s="269"/>
      <c r="E22" s="269" t="s">
        <v>379</v>
      </c>
      <c r="F22" s="269"/>
      <c r="G22" s="270">
        <v>2940000</v>
      </c>
      <c r="H22" s="266"/>
      <c r="I22" s="266"/>
      <c r="J22" s="266"/>
      <c r="K22" s="266"/>
      <c r="L22" s="266"/>
      <c r="M22" s="266"/>
      <c r="N22" s="271"/>
      <c r="O22" s="271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>
        <v>2940000</v>
      </c>
      <c r="AB22" s="266">
        <v>2940000</v>
      </c>
      <c r="AC22" s="266">
        <v>2940000</v>
      </c>
      <c r="AD22" s="266">
        <v>2940000</v>
      </c>
      <c r="AE22" s="266">
        <v>2940000</v>
      </c>
      <c r="AF22" s="266">
        <v>2940000</v>
      </c>
      <c r="AG22" s="266">
        <v>2940000</v>
      </c>
      <c r="AH22" s="266">
        <v>2940000</v>
      </c>
      <c r="AI22" s="266" t="s">
        <v>427</v>
      </c>
      <c r="AJ22" s="266">
        <v>2940000</v>
      </c>
      <c r="AK22" s="267">
        <v>2940000</v>
      </c>
      <c r="AL22" s="267">
        <v>2940000</v>
      </c>
      <c r="AM22" s="268">
        <v>2940000</v>
      </c>
      <c r="AN22" s="268">
        <v>2940000</v>
      </c>
      <c r="AO22" s="268">
        <v>2940000</v>
      </c>
      <c r="AP22" s="268">
        <v>2940000</v>
      </c>
      <c r="AQ22" s="268">
        <v>2940000</v>
      </c>
      <c r="AR22" s="268">
        <v>2940000</v>
      </c>
      <c r="AS22" s="268">
        <v>2940000</v>
      </c>
      <c r="AT22" s="268">
        <v>2940000</v>
      </c>
      <c r="AU22" s="268">
        <v>2940000</v>
      </c>
      <c r="AV22" s="268">
        <v>2940000</v>
      </c>
      <c r="AW22" s="268">
        <v>2940000</v>
      </c>
      <c r="AX22" s="268">
        <v>2940000</v>
      </c>
      <c r="AY22" s="268">
        <v>2940000</v>
      </c>
      <c r="AZ22" s="268">
        <v>2940000</v>
      </c>
      <c r="BA22" s="268">
        <v>2940000</v>
      </c>
      <c r="BB22" s="268">
        <v>2940000</v>
      </c>
      <c r="BC22" s="268">
        <v>2940000</v>
      </c>
      <c r="BD22" s="268">
        <v>2940000</v>
      </c>
      <c r="BE22" s="268">
        <v>2940000</v>
      </c>
      <c r="BF22" s="268">
        <v>2940000</v>
      </c>
      <c r="BG22" s="268">
        <v>2940000</v>
      </c>
      <c r="BH22" s="268">
        <v>2940000</v>
      </c>
      <c r="BI22" s="268">
        <v>2940000</v>
      </c>
      <c r="BJ22" s="268">
        <v>2940000</v>
      </c>
      <c r="BK22" s="268">
        <v>2940000</v>
      </c>
      <c r="BL22" s="268">
        <v>2940000</v>
      </c>
      <c r="BM22" s="268">
        <v>2940000</v>
      </c>
      <c r="BN22" s="268">
        <v>2940000</v>
      </c>
      <c r="BO22" s="268">
        <v>2940000</v>
      </c>
      <c r="BP22" s="268">
        <v>2940000</v>
      </c>
    </row>
    <row r="23" spans="1:68" ht="10.199999999999999" hidden="1" outlineLevel="1" x14ac:dyDescent="0.2">
      <c r="A23" s="272" t="s">
        <v>398</v>
      </c>
      <c r="B23" s="269"/>
      <c r="C23" s="269"/>
      <c r="D23" s="269"/>
      <c r="F23" s="269"/>
      <c r="G23" s="270">
        <v>250000</v>
      </c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>
        <v>0</v>
      </c>
      <c r="AB23" s="266">
        <v>0</v>
      </c>
      <c r="AC23" s="266">
        <v>0</v>
      </c>
      <c r="AD23" s="266">
        <v>0</v>
      </c>
      <c r="AE23" s="266">
        <v>0</v>
      </c>
      <c r="AF23" s="266">
        <v>0</v>
      </c>
      <c r="AG23" s="266">
        <v>0</v>
      </c>
      <c r="AH23" s="266">
        <v>0</v>
      </c>
      <c r="AI23" s="266"/>
      <c r="AJ23" s="266">
        <v>0</v>
      </c>
      <c r="AK23" s="267">
        <v>0</v>
      </c>
      <c r="AL23" s="267">
        <v>0</v>
      </c>
      <c r="AM23" s="274">
        <v>0</v>
      </c>
      <c r="AN23" s="274">
        <v>0</v>
      </c>
      <c r="AO23" s="274">
        <v>0</v>
      </c>
      <c r="AP23" s="274">
        <v>0</v>
      </c>
      <c r="AQ23" s="274">
        <v>0</v>
      </c>
      <c r="AR23" s="274">
        <v>0</v>
      </c>
      <c r="AS23" s="274">
        <v>0</v>
      </c>
      <c r="AT23" s="274">
        <v>0</v>
      </c>
      <c r="AU23" s="274">
        <v>0</v>
      </c>
      <c r="AV23" s="274">
        <v>0</v>
      </c>
      <c r="AW23" s="274">
        <v>0</v>
      </c>
      <c r="AX23" s="274">
        <v>0</v>
      </c>
      <c r="AY23" s="274">
        <v>0</v>
      </c>
      <c r="AZ23" s="274">
        <v>0</v>
      </c>
      <c r="BA23" s="274">
        <v>0</v>
      </c>
      <c r="BB23" s="274">
        <v>0</v>
      </c>
      <c r="BC23" s="274">
        <v>0</v>
      </c>
      <c r="BD23" s="274">
        <v>0</v>
      </c>
      <c r="BE23" s="274">
        <v>0</v>
      </c>
      <c r="BF23" s="274">
        <v>0</v>
      </c>
      <c r="BG23" s="274">
        <v>0</v>
      </c>
      <c r="BH23" s="274">
        <v>0</v>
      </c>
      <c r="BI23" s="274">
        <v>0</v>
      </c>
      <c r="BJ23" s="274">
        <v>0</v>
      </c>
      <c r="BK23" s="274">
        <v>0</v>
      </c>
      <c r="BL23" s="274">
        <v>0</v>
      </c>
      <c r="BM23" s="274">
        <v>0</v>
      </c>
      <c r="BN23" s="274">
        <v>0</v>
      </c>
      <c r="BO23" s="274">
        <v>0</v>
      </c>
      <c r="BP23" s="274">
        <v>0</v>
      </c>
    </row>
    <row r="24" spans="1:68" ht="10.199999999999999" collapsed="1" x14ac:dyDescent="0.2">
      <c r="A24" s="272" t="s">
        <v>399</v>
      </c>
      <c r="B24" s="269"/>
      <c r="C24" s="269" t="s">
        <v>377</v>
      </c>
      <c r="D24" s="269" t="s">
        <v>378</v>
      </c>
      <c r="E24" s="269" t="s">
        <v>379</v>
      </c>
      <c r="F24" s="269" t="s">
        <v>380</v>
      </c>
      <c r="G24" s="270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>
        <v>0</v>
      </c>
      <c r="AB24" s="266">
        <v>0</v>
      </c>
      <c r="AC24" s="266">
        <v>0</v>
      </c>
      <c r="AD24" s="266">
        <v>0</v>
      </c>
      <c r="AE24" s="266">
        <v>0</v>
      </c>
      <c r="AF24" s="266">
        <v>0</v>
      </c>
      <c r="AG24" s="266">
        <v>0</v>
      </c>
      <c r="AH24" s="266">
        <v>0</v>
      </c>
      <c r="AI24" s="266" t="s">
        <v>428</v>
      </c>
      <c r="AJ24" s="266">
        <v>0</v>
      </c>
      <c r="AK24" s="267">
        <v>0</v>
      </c>
      <c r="AL24" s="267">
        <v>0</v>
      </c>
      <c r="AM24" s="268">
        <v>0</v>
      </c>
      <c r="AN24" s="268">
        <v>0</v>
      </c>
      <c r="AO24" s="268">
        <v>650000</v>
      </c>
      <c r="AP24" s="268">
        <v>650000</v>
      </c>
      <c r="AQ24" s="268">
        <v>650000</v>
      </c>
      <c r="AR24" s="268">
        <v>650000</v>
      </c>
      <c r="AS24" s="268">
        <v>650000</v>
      </c>
      <c r="AT24" s="268">
        <v>1650000</v>
      </c>
      <c r="AU24" s="268">
        <v>1650000</v>
      </c>
      <c r="AV24" s="268">
        <v>1650000</v>
      </c>
      <c r="AW24" s="268">
        <v>1650000</v>
      </c>
      <c r="AX24" s="268">
        <v>1650000</v>
      </c>
      <c r="AY24" s="268">
        <v>1650000</v>
      </c>
      <c r="AZ24" s="268">
        <v>1650000</v>
      </c>
      <c r="BA24" s="268">
        <v>1650000</v>
      </c>
      <c r="BB24" s="268">
        <v>1650000</v>
      </c>
      <c r="BC24" s="268">
        <v>1650000</v>
      </c>
      <c r="BD24" s="268">
        <v>1650000</v>
      </c>
      <c r="BE24" s="268">
        <v>1650000</v>
      </c>
      <c r="BF24" s="268">
        <v>1650000</v>
      </c>
      <c r="BG24" s="268">
        <v>1650000</v>
      </c>
      <c r="BH24" s="268">
        <v>1650000</v>
      </c>
      <c r="BI24" s="268">
        <v>1650000</v>
      </c>
      <c r="BJ24" s="268">
        <v>1650000</v>
      </c>
      <c r="BK24" s="268">
        <v>1650000</v>
      </c>
      <c r="BL24" s="268">
        <v>1650000</v>
      </c>
      <c r="BM24" s="268">
        <v>1650000</v>
      </c>
      <c r="BN24" s="268">
        <v>1650000</v>
      </c>
      <c r="BO24" s="268">
        <v>1650000</v>
      </c>
      <c r="BP24" s="268">
        <v>1650000</v>
      </c>
    </row>
    <row r="25" spans="1:68" ht="10.199999999999999" x14ac:dyDescent="0.2">
      <c r="A25" s="272" t="s">
        <v>400</v>
      </c>
      <c r="B25" s="269"/>
      <c r="C25" s="269"/>
      <c r="D25" s="269"/>
      <c r="E25" s="269" t="s">
        <v>379</v>
      </c>
      <c r="F25" s="269"/>
      <c r="G25" s="270">
        <v>1000000</v>
      </c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 t="s">
        <v>401</v>
      </c>
      <c r="AA25" s="266" t="s">
        <v>401</v>
      </c>
      <c r="AB25" s="266">
        <v>0</v>
      </c>
      <c r="AC25" s="266">
        <v>0</v>
      </c>
      <c r="AD25" s="266">
        <v>811312</v>
      </c>
      <c r="AE25" s="266">
        <v>803112</v>
      </c>
      <c r="AF25" s="266">
        <v>793312</v>
      </c>
      <c r="AG25" s="266">
        <v>1000000</v>
      </c>
      <c r="AH25" s="266">
        <v>793312</v>
      </c>
      <c r="AI25" s="266"/>
      <c r="AJ25" s="266">
        <v>793312</v>
      </c>
      <c r="AK25" s="267">
        <v>871312</v>
      </c>
      <c r="AL25" s="267">
        <v>871312</v>
      </c>
      <c r="AM25" s="275">
        <v>871312</v>
      </c>
      <c r="AN25" s="275">
        <v>871312</v>
      </c>
      <c r="AO25" s="275">
        <v>871312</v>
      </c>
      <c r="AP25" s="275">
        <v>871312</v>
      </c>
      <c r="AQ25" s="275">
        <v>871312</v>
      </c>
      <c r="AR25" s="275">
        <v>871312</v>
      </c>
      <c r="AS25" s="275">
        <v>871312</v>
      </c>
      <c r="AT25" s="275">
        <v>871312</v>
      </c>
      <c r="AU25" s="275">
        <v>871312</v>
      </c>
      <c r="AV25" s="275">
        <v>871312</v>
      </c>
      <c r="AW25" s="275">
        <v>871312</v>
      </c>
      <c r="AX25" s="275">
        <v>871312</v>
      </c>
      <c r="AY25" s="275">
        <v>871312</v>
      </c>
      <c r="AZ25" s="275">
        <v>871312</v>
      </c>
      <c r="BA25" s="275">
        <v>871312</v>
      </c>
      <c r="BB25" s="275">
        <v>871312</v>
      </c>
      <c r="BC25" s="275">
        <v>871312</v>
      </c>
      <c r="BD25" s="275">
        <v>871312</v>
      </c>
      <c r="BE25" s="275">
        <v>871312</v>
      </c>
      <c r="BF25" s="275">
        <v>871312</v>
      </c>
      <c r="BG25" s="275">
        <v>871312</v>
      </c>
      <c r="BH25" s="275">
        <v>871312</v>
      </c>
      <c r="BI25" s="275">
        <v>871312</v>
      </c>
      <c r="BJ25" s="275">
        <v>871312</v>
      </c>
      <c r="BK25" s="275">
        <v>871312</v>
      </c>
      <c r="BL25" s="275">
        <v>871312</v>
      </c>
      <c r="BM25" s="275">
        <v>871312</v>
      </c>
      <c r="BN25" s="275">
        <v>871312</v>
      </c>
      <c r="BO25" s="275">
        <v>871312</v>
      </c>
      <c r="BP25" s="275">
        <v>871312</v>
      </c>
    </row>
    <row r="26" spans="1:68" ht="10.199999999999999" x14ac:dyDescent="0.2">
      <c r="A26" s="272" t="s">
        <v>402</v>
      </c>
      <c r="B26" s="269"/>
      <c r="C26" s="269"/>
      <c r="D26" s="269"/>
      <c r="E26" s="269"/>
      <c r="F26" s="269"/>
      <c r="G26" s="270">
        <v>200000</v>
      </c>
      <c r="H26" s="266">
        <v>200000</v>
      </c>
      <c r="I26" s="266">
        <v>200000</v>
      </c>
      <c r="J26" s="266">
        <v>200000</v>
      </c>
      <c r="K26" s="266">
        <v>200000</v>
      </c>
      <c r="L26" s="266">
        <v>200000</v>
      </c>
      <c r="M26" s="266">
        <v>200000</v>
      </c>
      <c r="N26" s="266">
        <v>200000</v>
      </c>
      <c r="O26" s="266">
        <v>200000</v>
      </c>
      <c r="P26" s="266">
        <v>200000</v>
      </c>
      <c r="Q26" s="266">
        <v>200000</v>
      </c>
      <c r="R26" s="266">
        <v>200000</v>
      </c>
      <c r="S26" s="266">
        <v>200000</v>
      </c>
      <c r="T26" s="266">
        <v>200000</v>
      </c>
      <c r="U26" s="266">
        <v>200000</v>
      </c>
      <c r="V26" s="266">
        <v>200000</v>
      </c>
      <c r="W26" s="266">
        <v>200000</v>
      </c>
      <c r="X26" s="266">
        <v>200000</v>
      </c>
      <c r="Y26" s="266">
        <v>200000</v>
      </c>
      <c r="Z26" s="266">
        <v>200000</v>
      </c>
      <c r="AA26" s="266">
        <v>200000</v>
      </c>
      <c r="AB26" s="266">
        <v>200000</v>
      </c>
      <c r="AC26" s="266">
        <v>200000</v>
      </c>
      <c r="AD26" s="266">
        <v>186280</v>
      </c>
      <c r="AE26" s="266">
        <v>179680</v>
      </c>
      <c r="AF26" s="266">
        <v>173180</v>
      </c>
      <c r="AG26" s="266">
        <v>0</v>
      </c>
      <c r="AH26" s="266">
        <v>0</v>
      </c>
      <c r="AI26" s="266"/>
      <c r="AJ26" s="266">
        <v>0</v>
      </c>
      <c r="AK26" s="267">
        <v>0</v>
      </c>
      <c r="AL26" s="267">
        <v>0</v>
      </c>
      <c r="AM26" s="268">
        <v>0</v>
      </c>
      <c r="AN26" s="268">
        <v>0</v>
      </c>
      <c r="AO26" s="268">
        <v>0</v>
      </c>
      <c r="AP26" s="268">
        <v>0</v>
      </c>
      <c r="AQ26" s="268">
        <v>0</v>
      </c>
      <c r="AR26" s="268">
        <v>0</v>
      </c>
      <c r="AS26" s="268">
        <v>0</v>
      </c>
      <c r="AT26" s="268">
        <v>0</v>
      </c>
      <c r="AU26" s="268">
        <v>0</v>
      </c>
      <c r="AV26" s="268">
        <v>0</v>
      </c>
      <c r="AW26" s="268">
        <v>0</v>
      </c>
      <c r="AX26" s="268">
        <v>0</v>
      </c>
      <c r="AY26" s="268">
        <v>0</v>
      </c>
      <c r="AZ26" s="268">
        <v>0</v>
      </c>
      <c r="BA26" s="268">
        <v>0</v>
      </c>
      <c r="BB26" s="268">
        <v>0</v>
      </c>
      <c r="BC26" s="268">
        <v>0</v>
      </c>
      <c r="BD26" s="268">
        <v>0</v>
      </c>
      <c r="BE26" s="268">
        <v>0</v>
      </c>
      <c r="BF26" s="268">
        <v>0</v>
      </c>
      <c r="BG26" s="268">
        <v>0</v>
      </c>
      <c r="BH26" s="268">
        <v>0</v>
      </c>
      <c r="BI26" s="268">
        <v>0</v>
      </c>
      <c r="BJ26" s="268">
        <v>0</v>
      </c>
      <c r="BK26" s="268">
        <v>0</v>
      </c>
      <c r="BL26" s="268">
        <v>0</v>
      </c>
      <c r="BM26" s="268">
        <v>0</v>
      </c>
      <c r="BN26" s="268">
        <v>0</v>
      </c>
      <c r="BO26" s="268">
        <v>0</v>
      </c>
      <c r="BP26" s="268">
        <v>0</v>
      </c>
    </row>
    <row r="27" spans="1:68" ht="10.199999999999999" hidden="1" outlineLevel="1" x14ac:dyDescent="0.2">
      <c r="A27" s="272" t="s">
        <v>403</v>
      </c>
      <c r="B27" s="269"/>
      <c r="C27" s="269"/>
      <c r="D27" s="269"/>
      <c r="E27" s="269"/>
      <c r="F27" s="269"/>
      <c r="G27" s="270">
        <v>250000</v>
      </c>
      <c r="H27" s="266"/>
      <c r="I27" s="266"/>
      <c r="J27" s="266"/>
      <c r="K27" s="266"/>
      <c r="L27" s="266"/>
      <c r="M27" s="266"/>
      <c r="N27" s="266"/>
      <c r="O27" s="266"/>
      <c r="P27" s="266"/>
      <c r="Q27" s="266">
        <v>250000</v>
      </c>
      <c r="R27" s="266">
        <v>250000</v>
      </c>
      <c r="S27" s="266">
        <v>250000</v>
      </c>
      <c r="T27" s="266">
        <v>250000</v>
      </c>
      <c r="U27" s="266">
        <v>250000</v>
      </c>
      <c r="V27" s="266">
        <v>250000</v>
      </c>
      <c r="W27" s="266">
        <v>250000</v>
      </c>
      <c r="X27" s="266">
        <v>250000</v>
      </c>
      <c r="Y27" s="266">
        <v>250000</v>
      </c>
      <c r="Z27" s="266">
        <v>250000</v>
      </c>
      <c r="AA27" s="266">
        <v>250000</v>
      </c>
      <c r="AB27" s="266">
        <v>0</v>
      </c>
      <c r="AC27" s="266">
        <v>0</v>
      </c>
      <c r="AD27" s="266">
        <v>0</v>
      </c>
      <c r="AE27" s="266">
        <v>0</v>
      </c>
      <c r="AF27" s="266">
        <v>0</v>
      </c>
      <c r="AG27" s="266">
        <v>0</v>
      </c>
      <c r="AH27" s="266">
        <v>0</v>
      </c>
      <c r="AI27" s="266"/>
      <c r="AJ27" s="266">
        <v>0</v>
      </c>
      <c r="AK27" s="267">
        <v>0</v>
      </c>
      <c r="AL27" s="267">
        <v>0</v>
      </c>
      <c r="AM27" s="268">
        <v>0</v>
      </c>
      <c r="AN27" s="268">
        <v>0</v>
      </c>
      <c r="AO27" s="268">
        <v>0</v>
      </c>
      <c r="AP27" s="268">
        <v>0</v>
      </c>
      <c r="AQ27" s="268">
        <v>0</v>
      </c>
      <c r="AR27" s="268">
        <v>0</v>
      </c>
      <c r="AS27" s="268">
        <v>0</v>
      </c>
      <c r="AT27" s="268">
        <v>0</v>
      </c>
      <c r="AU27" s="268">
        <v>0</v>
      </c>
      <c r="AV27" s="268">
        <v>0</v>
      </c>
      <c r="AW27" s="268">
        <v>0</v>
      </c>
      <c r="AX27" s="268">
        <v>0</v>
      </c>
      <c r="AY27" s="268">
        <v>0</v>
      </c>
      <c r="AZ27" s="268">
        <v>0</v>
      </c>
      <c r="BA27" s="268">
        <v>0</v>
      </c>
      <c r="BB27" s="268">
        <v>0</v>
      </c>
      <c r="BC27" s="268">
        <v>0</v>
      </c>
      <c r="BD27" s="268">
        <v>0</v>
      </c>
      <c r="BE27" s="268">
        <v>0</v>
      </c>
      <c r="BF27" s="268">
        <v>0</v>
      </c>
      <c r="BG27" s="268">
        <v>0</v>
      </c>
      <c r="BH27" s="268">
        <v>0</v>
      </c>
      <c r="BI27" s="268">
        <v>0</v>
      </c>
      <c r="BJ27" s="268">
        <v>0</v>
      </c>
      <c r="BK27" s="268">
        <v>0</v>
      </c>
      <c r="BL27" s="268">
        <v>0</v>
      </c>
      <c r="BM27" s="268">
        <v>0</v>
      </c>
      <c r="BN27" s="268">
        <v>0</v>
      </c>
      <c r="BO27" s="268">
        <v>0</v>
      </c>
      <c r="BP27" s="268">
        <v>0</v>
      </c>
    </row>
    <row r="28" spans="1:68" ht="10.199999999999999" collapsed="1" x14ac:dyDescent="0.2">
      <c r="A28" s="272" t="s">
        <v>404</v>
      </c>
      <c r="B28" s="269"/>
      <c r="C28" s="269"/>
      <c r="D28" s="269"/>
      <c r="E28" s="269"/>
      <c r="F28" s="269"/>
      <c r="G28" s="270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>
        <v>0</v>
      </c>
      <c r="Y28" s="266">
        <v>467239</v>
      </c>
      <c r="Z28" s="266">
        <v>431480</v>
      </c>
      <c r="AA28" s="266">
        <v>394208</v>
      </c>
      <c r="AB28" s="266">
        <v>362232</v>
      </c>
      <c r="AC28" s="266">
        <v>331070</v>
      </c>
      <c r="AD28" s="266">
        <v>298857</v>
      </c>
      <c r="AE28" s="266">
        <v>271037</v>
      </c>
      <c r="AF28" s="266">
        <v>238863</v>
      </c>
      <c r="AG28" s="266">
        <v>0</v>
      </c>
      <c r="AH28" s="266">
        <v>0</v>
      </c>
      <c r="AI28" s="266"/>
      <c r="AJ28" s="266">
        <v>0</v>
      </c>
      <c r="AK28" s="267">
        <v>0</v>
      </c>
      <c r="AL28" s="267">
        <v>0</v>
      </c>
      <c r="AM28" s="268">
        <v>0</v>
      </c>
      <c r="AN28" s="268">
        <v>0</v>
      </c>
      <c r="AO28" s="268">
        <v>0</v>
      </c>
      <c r="AP28" s="268">
        <v>0</v>
      </c>
      <c r="AQ28" s="268">
        <v>0</v>
      </c>
      <c r="AR28" s="268">
        <v>0</v>
      </c>
      <c r="AS28" s="268">
        <v>0</v>
      </c>
      <c r="AT28" s="268">
        <v>0</v>
      </c>
      <c r="AU28" s="268">
        <v>0</v>
      </c>
      <c r="AV28" s="268">
        <v>0</v>
      </c>
      <c r="AW28" s="268">
        <v>0</v>
      </c>
      <c r="AX28" s="268">
        <v>0</v>
      </c>
      <c r="AY28" s="268">
        <v>0</v>
      </c>
      <c r="AZ28" s="268">
        <v>0</v>
      </c>
      <c r="BA28" s="268">
        <v>0</v>
      </c>
      <c r="BB28" s="268">
        <v>0</v>
      </c>
      <c r="BC28" s="268">
        <v>0</v>
      </c>
      <c r="BD28" s="268">
        <v>0</v>
      </c>
      <c r="BE28" s="268">
        <v>0</v>
      </c>
      <c r="BF28" s="268">
        <v>0</v>
      </c>
      <c r="BG28" s="268">
        <v>0</v>
      </c>
      <c r="BH28" s="268">
        <v>0</v>
      </c>
      <c r="BI28" s="268">
        <v>0</v>
      </c>
      <c r="BJ28" s="268">
        <v>0</v>
      </c>
      <c r="BK28" s="268">
        <v>0</v>
      </c>
      <c r="BL28" s="268">
        <v>0</v>
      </c>
      <c r="BM28" s="268">
        <v>0</v>
      </c>
      <c r="BN28" s="268">
        <v>0</v>
      </c>
      <c r="BO28" s="268">
        <v>0</v>
      </c>
      <c r="BP28" s="268">
        <v>0</v>
      </c>
    </row>
    <row r="29" spans="1:68" ht="10.199999999999999" x14ac:dyDescent="0.2">
      <c r="A29" s="272" t="s">
        <v>405</v>
      </c>
      <c r="B29" s="269"/>
      <c r="C29" s="269"/>
      <c r="D29" s="269"/>
      <c r="E29" s="269"/>
      <c r="F29" s="269"/>
      <c r="G29" s="270">
        <v>250000</v>
      </c>
      <c r="H29" s="266"/>
      <c r="I29" s="266"/>
      <c r="J29" s="266"/>
      <c r="K29" s="266"/>
      <c r="L29" s="266"/>
      <c r="M29" s="266">
        <v>247873.77572999999</v>
      </c>
      <c r="N29" s="266">
        <v>185338</v>
      </c>
      <c r="O29" s="266">
        <v>107883.5</v>
      </c>
      <c r="P29" s="266">
        <v>51947</v>
      </c>
      <c r="Q29" s="266">
        <v>23818</v>
      </c>
      <c r="R29" s="266">
        <v>0</v>
      </c>
      <c r="S29" s="266">
        <v>0</v>
      </c>
      <c r="T29" s="266">
        <v>0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>
        <v>0</v>
      </c>
      <c r="AB29" s="266"/>
      <c r="AC29" s="266">
        <v>0</v>
      </c>
      <c r="AD29" s="266">
        <v>0</v>
      </c>
      <c r="AE29" s="266">
        <v>250000</v>
      </c>
      <c r="AF29" s="266">
        <v>232909</v>
      </c>
      <c r="AG29" s="266">
        <v>211796</v>
      </c>
      <c r="AH29" s="266">
        <v>186389.96767000001</v>
      </c>
      <c r="AI29" s="266"/>
      <c r="AJ29" s="266">
        <v>162595</v>
      </c>
      <c r="AK29" s="267">
        <v>159343.1</v>
      </c>
      <c r="AL29" s="267">
        <v>156156.23800000001</v>
      </c>
      <c r="AM29" s="268">
        <v>153033.11324000001</v>
      </c>
      <c r="AN29" s="268">
        <v>149972.45097520002</v>
      </c>
      <c r="AO29" s="268">
        <v>146973.001955696</v>
      </c>
      <c r="AP29" s="268">
        <v>144033.54191658209</v>
      </c>
      <c r="AQ29" s="268">
        <v>141152.87107825043</v>
      </c>
      <c r="AR29" s="268">
        <v>138329.81365668544</v>
      </c>
      <c r="AS29" s="268">
        <v>135563.21738355173</v>
      </c>
      <c r="AT29" s="268">
        <v>132851.9530358807</v>
      </c>
      <c r="AU29" s="268">
        <v>130194.91397516307</v>
      </c>
      <c r="AV29" s="268">
        <v>127591.01569565981</v>
      </c>
      <c r="AW29" s="268">
        <v>125039.19538174661</v>
      </c>
      <c r="AX29" s="268">
        <v>122538.41147411168</v>
      </c>
      <c r="AY29" s="268">
        <v>120087.64324462945</v>
      </c>
      <c r="AZ29" s="268">
        <v>117685.89037973685</v>
      </c>
      <c r="BA29" s="268">
        <v>115332.17257214211</v>
      </c>
      <c r="BB29" s="268">
        <v>113025.52912069927</v>
      </c>
      <c r="BC29" s="268">
        <v>110765.01853828528</v>
      </c>
      <c r="BD29" s="268">
        <v>108549.71816751958</v>
      </c>
      <c r="BE29" s="268">
        <v>106378.72380416919</v>
      </c>
      <c r="BF29" s="268">
        <v>104251.1493280858</v>
      </c>
      <c r="BG29" s="268">
        <v>102166.12634152408</v>
      </c>
      <c r="BH29" s="268">
        <v>100122.8038146936</v>
      </c>
      <c r="BI29" s="268">
        <v>98120.347738399723</v>
      </c>
      <c r="BJ29" s="268">
        <v>96157.940783631726</v>
      </c>
      <c r="BK29" s="268">
        <v>94234.78196795909</v>
      </c>
      <c r="BL29" s="268">
        <v>92350.086328599908</v>
      </c>
      <c r="BM29" s="268">
        <v>90503.084602027913</v>
      </c>
      <c r="BN29" s="268">
        <v>88693.022909987354</v>
      </c>
      <c r="BO29" s="268">
        <v>86919.162451787604</v>
      </c>
      <c r="BP29" s="268">
        <v>85180.779202751844</v>
      </c>
    </row>
    <row r="30" spans="1:68" ht="10.199999999999999" x14ac:dyDescent="0.2">
      <c r="A30" s="272" t="s">
        <v>406</v>
      </c>
      <c r="B30" s="269"/>
      <c r="C30" s="269"/>
      <c r="D30" s="269"/>
      <c r="E30" s="269"/>
      <c r="F30" s="269"/>
      <c r="G30" s="270">
        <v>250000</v>
      </c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>
        <v>250000</v>
      </c>
      <c r="S30" s="266">
        <v>250000</v>
      </c>
      <c r="T30" s="266">
        <v>250000</v>
      </c>
      <c r="U30" s="266">
        <v>250000</v>
      </c>
      <c r="V30" s="266">
        <v>250000</v>
      </c>
      <c r="W30" s="266">
        <v>250000</v>
      </c>
      <c r="X30" s="266">
        <v>250000</v>
      </c>
      <c r="Y30" s="266">
        <v>250000</v>
      </c>
      <c r="Z30" s="266">
        <v>250000</v>
      </c>
      <c r="AA30" s="266">
        <v>250000</v>
      </c>
      <c r="AB30" s="266">
        <v>250000</v>
      </c>
      <c r="AC30" s="266">
        <v>250000</v>
      </c>
      <c r="AD30" s="266">
        <v>250000</v>
      </c>
      <c r="AE30" s="266">
        <v>250000</v>
      </c>
      <c r="AF30" s="266">
        <v>250000</v>
      </c>
      <c r="AG30" s="266">
        <v>250000</v>
      </c>
      <c r="AH30" s="266">
        <v>250000</v>
      </c>
      <c r="AI30" s="266"/>
      <c r="AJ30" s="266">
        <v>250000</v>
      </c>
      <c r="AK30" s="267">
        <v>250000</v>
      </c>
      <c r="AL30" s="267">
        <v>250000</v>
      </c>
      <c r="AM30" s="268">
        <v>250000</v>
      </c>
      <c r="AN30" s="268">
        <v>250000</v>
      </c>
      <c r="AO30" s="268">
        <v>250000</v>
      </c>
      <c r="AP30" s="268">
        <v>250000</v>
      </c>
      <c r="AQ30" s="268">
        <v>0</v>
      </c>
      <c r="AR30" s="268">
        <v>0</v>
      </c>
      <c r="AS30" s="268">
        <v>0</v>
      </c>
      <c r="AT30" s="268">
        <v>0</v>
      </c>
      <c r="AU30" s="268">
        <v>0</v>
      </c>
      <c r="AV30" s="268">
        <v>0</v>
      </c>
      <c r="AW30" s="268">
        <v>0</v>
      </c>
      <c r="AX30" s="268">
        <v>0</v>
      </c>
      <c r="AY30" s="268">
        <v>0</v>
      </c>
      <c r="AZ30" s="268">
        <v>0</v>
      </c>
      <c r="BA30" s="268">
        <v>0</v>
      </c>
      <c r="BB30" s="268">
        <v>0</v>
      </c>
      <c r="BC30" s="268">
        <v>0</v>
      </c>
      <c r="BD30" s="268"/>
      <c r="BE30" s="268"/>
      <c r="BF30" s="268"/>
      <c r="BG30" s="268"/>
      <c r="BH30" s="268"/>
      <c r="BI30" s="268"/>
      <c r="BJ30" s="268"/>
      <c r="BK30" s="268"/>
      <c r="BL30" s="268"/>
      <c r="BM30" s="268"/>
      <c r="BN30" s="268"/>
      <c r="BO30" s="268"/>
      <c r="BP30" s="268"/>
    </row>
    <row r="31" spans="1:68" ht="10.199999999999999" x14ac:dyDescent="0.2">
      <c r="A31" s="272" t="s">
        <v>407</v>
      </c>
      <c r="B31" s="269"/>
      <c r="C31" s="269"/>
      <c r="D31" s="269"/>
      <c r="E31" s="269"/>
      <c r="F31" s="269" t="s">
        <v>380</v>
      </c>
      <c r="G31" s="270">
        <v>300000</v>
      </c>
      <c r="H31" s="266" t="s">
        <v>401</v>
      </c>
      <c r="I31" s="266" t="s">
        <v>401</v>
      </c>
      <c r="J31" s="266" t="s">
        <v>401</v>
      </c>
      <c r="K31" s="266" t="s">
        <v>401</v>
      </c>
      <c r="L31" s="266" t="s">
        <v>401</v>
      </c>
      <c r="M31" s="266" t="s">
        <v>401</v>
      </c>
      <c r="N31" s="266" t="s">
        <v>401</v>
      </c>
      <c r="O31" s="266" t="s">
        <v>401</v>
      </c>
      <c r="P31" s="266" t="s">
        <v>401</v>
      </c>
      <c r="Q31" s="266" t="s">
        <v>401</v>
      </c>
      <c r="R31" s="266" t="s">
        <v>401</v>
      </c>
      <c r="S31" s="266" t="s">
        <v>401</v>
      </c>
      <c r="T31" s="266" t="s">
        <v>401</v>
      </c>
      <c r="U31" s="266" t="s">
        <v>401</v>
      </c>
      <c r="V31" s="266" t="s">
        <v>401</v>
      </c>
      <c r="W31" s="266">
        <v>0</v>
      </c>
      <c r="X31" s="266" t="s">
        <v>401</v>
      </c>
      <c r="Y31" s="266" t="s">
        <v>401</v>
      </c>
      <c r="Z31" s="266" t="s">
        <v>401</v>
      </c>
      <c r="AA31" s="266">
        <v>0</v>
      </c>
      <c r="AB31" s="266">
        <v>0</v>
      </c>
      <c r="AC31" s="266">
        <v>0</v>
      </c>
      <c r="AD31" s="266">
        <v>0</v>
      </c>
      <c r="AE31" s="266">
        <v>300000</v>
      </c>
      <c r="AF31" s="266">
        <v>300000</v>
      </c>
      <c r="AG31" s="266">
        <v>300000</v>
      </c>
      <c r="AH31" s="266">
        <v>300000</v>
      </c>
      <c r="AI31" s="266"/>
      <c r="AJ31" s="266">
        <v>300000</v>
      </c>
      <c r="AK31" s="267">
        <v>300000</v>
      </c>
      <c r="AL31" s="267">
        <v>300000</v>
      </c>
      <c r="AM31" s="268">
        <v>300000</v>
      </c>
      <c r="AN31" s="268">
        <v>0</v>
      </c>
      <c r="AO31" s="268">
        <v>0</v>
      </c>
      <c r="AP31" s="268">
        <v>0</v>
      </c>
      <c r="AQ31" s="268">
        <v>0</v>
      </c>
      <c r="AR31" s="268">
        <v>0</v>
      </c>
      <c r="AS31" s="268">
        <v>0</v>
      </c>
      <c r="AT31" s="268">
        <v>0</v>
      </c>
      <c r="AU31" s="268">
        <v>0</v>
      </c>
      <c r="AV31" s="268">
        <v>0</v>
      </c>
      <c r="AW31" s="268">
        <v>0</v>
      </c>
      <c r="AX31" s="268">
        <v>0</v>
      </c>
      <c r="AY31" s="268">
        <v>0</v>
      </c>
      <c r="AZ31" s="268">
        <v>0</v>
      </c>
      <c r="BA31" s="268">
        <v>0</v>
      </c>
      <c r="BB31" s="268">
        <v>0</v>
      </c>
      <c r="BC31" s="268">
        <v>0</v>
      </c>
      <c r="BD31" s="268">
        <v>0</v>
      </c>
      <c r="BE31" s="268">
        <v>0</v>
      </c>
      <c r="BF31" s="268">
        <v>0</v>
      </c>
      <c r="BG31" s="268">
        <v>0</v>
      </c>
      <c r="BH31" s="268">
        <v>0</v>
      </c>
      <c r="BI31" s="268">
        <v>0</v>
      </c>
      <c r="BJ31" s="268">
        <v>0</v>
      </c>
      <c r="BK31" s="268">
        <v>0</v>
      </c>
      <c r="BL31" s="268">
        <v>0</v>
      </c>
      <c r="BM31" s="268">
        <v>0</v>
      </c>
      <c r="BN31" s="268">
        <v>0</v>
      </c>
      <c r="BO31" s="268">
        <v>0</v>
      </c>
      <c r="BP31" s="268">
        <v>0</v>
      </c>
    </row>
    <row r="32" spans="1:68" ht="10.199999999999999" hidden="1" outlineLevel="1" x14ac:dyDescent="0.2">
      <c r="A32" s="272" t="s">
        <v>408</v>
      </c>
      <c r="B32" s="269"/>
      <c r="C32" s="269"/>
      <c r="D32" s="269"/>
      <c r="E32" s="269"/>
      <c r="F32" s="269"/>
      <c r="G32" s="270">
        <v>250000</v>
      </c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>
        <v>0</v>
      </c>
      <c r="S32" s="266">
        <v>0</v>
      </c>
      <c r="T32" s="266">
        <v>0</v>
      </c>
      <c r="U32" s="266">
        <v>0</v>
      </c>
      <c r="V32" s="266">
        <v>0</v>
      </c>
      <c r="W32" s="266">
        <v>0</v>
      </c>
      <c r="X32" s="266" t="s">
        <v>401</v>
      </c>
      <c r="Y32" s="266" t="s">
        <v>401</v>
      </c>
      <c r="Z32" s="266"/>
      <c r="AA32" s="266">
        <v>0</v>
      </c>
      <c r="AB32" s="266">
        <v>0</v>
      </c>
      <c r="AC32" s="266">
        <v>0</v>
      </c>
      <c r="AD32" s="266">
        <v>0</v>
      </c>
      <c r="AE32" s="266">
        <v>0</v>
      </c>
      <c r="AF32" s="266">
        <v>0</v>
      </c>
      <c r="AG32" s="266">
        <v>0</v>
      </c>
      <c r="AH32" s="266">
        <v>0</v>
      </c>
      <c r="AI32" s="266"/>
      <c r="AJ32" s="266">
        <v>0</v>
      </c>
      <c r="AK32" s="267">
        <v>0</v>
      </c>
      <c r="AL32" s="267">
        <v>0</v>
      </c>
      <c r="AM32" s="268">
        <v>0</v>
      </c>
      <c r="AN32" s="268">
        <v>0</v>
      </c>
      <c r="AO32" s="268">
        <v>0</v>
      </c>
      <c r="AP32" s="268">
        <v>0</v>
      </c>
      <c r="AQ32" s="268">
        <v>0</v>
      </c>
      <c r="AR32" s="268">
        <v>0</v>
      </c>
      <c r="AS32" s="268">
        <v>0</v>
      </c>
      <c r="AT32" s="268">
        <v>0</v>
      </c>
      <c r="AU32" s="268">
        <v>0</v>
      </c>
      <c r="AV32" s="268">
        <v>0</v>
      </c>
      <c r="AW32" s="268">
        <v>0</v>
      </c>
      <c r="AX32" s="268">
        <v>0</v>
      </c>
      <c r="AY32" s="268">
        <v>0</v>
      </c>
      <c r="AZ32" s="268">
        <v>0</v>
      </c>
      <c r="BA32" s="268">
        <v>0</v>
      </c>
      <c r="BB32" s="268">
        <v>0</v>
      </c>
      <c r="BC32" s="268">
        <v>0</v>
      </c>
      <c r="BD32" s="268">
        <v>0</v>
      </c>
      <c r="BE32" s="268">
        <v>0</v>
      </c>
      <c r="BF32" s="268">
        <v>0</v>
      </c>
      <c r="BG32" s="268">
        <v>0</v>
      </c>
      <c r="BH32" s="268">
        <v>0</v>
      </c>
      <c r="BI32" s="268">
        <v>0</v>
      </c>
      <c r="BJ32" s="268">
        <v>0</v>
      </c>
      <c r="BK32" s="268">
        <v>0</v>
      </c>
      <c r="BL32" s="268">
        <v>0</v>
      </c>
      <c r="BM32" s="268">
        <v>0</v>
      </c>
      <c r="BN32" s="268">
        <v>0</v>
      </c>
      <c r="BO32" s="268">
        <v>0</v>
      </c>
      <c r="BP32" s="268">
        <v>0</v>
      </c>
    </row>
    <row r="33" spans="1:68" ht="10.199999999999999" hidden="1" outlineLevel="1" x14ac:dyDescent="0.2">
      <c r="A33" s="269" t="s">
        <v>409</v>
      </c>
      <c r="B33" s="269"/>
      <c r="C33" s="269"/>
      <c r="D33" s="269"/>
      <c r="E33" s="269"/>
      <c r="F33" s="269"/>
      <c r="G33" s="276"/>
      <c r="H33" s="266">
        <v>28125</v>
      </c>
      <c r="I33" s="266">
        <v>25748</v>
      </c>
      <c r="J33" s="266">
        <v>22256</v>
      </c>
      <c r="K33" s="266">
        <v>19583</v>
      </c>
      <c r="L33" s="266">
        <v>17176</v>
      </c>
      <c r="M33" s="266">
        <v>14962</v>
      </c>
      <c r="N33" s="266">
        <v>13083</v>
      </c>
      <c r="O33" s="266">
        <v>11227</v>
      </c>
      <c r="P33" s="266">
        <v>9607</v>
      </c>
      <c r="Q33" s="266">
        <v>8104</v>
      </c>
      <c r="R33" s="266">
        <v>6789</v>
      </c>
      <c r="S33" s="266">
        <v>5682</v>
      </c>
      <c r="T33" s="266">
        <v>4666</v>
      </c>
      <c r="U33" s="266">
        <v>3676</v>
      </c>
      <c r="V33" s="266">
        <v>2698</v>
      </c>
      <c r="W33" s="266">
        <v>1810</v>
      </c>
      <c r="X33" s="266">
        <v>1053</v>
      </c>
      <c r="Y33" s="266">
        <v>330</v>
      </c>
      <c r="Z33" s="266">
        <v>0</v>
      </c>
      <c r="AA33" s="266">
        <v>0</v>
      </c>
      <c r="AB33" s="266">
        <v>0</v>
      </c>
      <c r="AC33" s="266">
        <v>0</v>
      </c>
      <c r="AD33" s="266">
        <v>0</v>
      </c>
      <c r="AE33" s="266">
        <v>0</v>
      </c>
      <c r="AF33" s="266">
        <v>0</v>
      </c>
      <c r="AG33" s="266">
        <v>0</v>
      </c>
      <c r="AH33" s="266">
        <v>0</v>
      </c>
      <c r="AI33" s="266"/>
      <c r="AJ33" s="266">
        <v>0</v>
      </c>
      <c r="AK33" s="267">
        <v>0</v>
      </c>
      <c r="AL33" s="267">
        <v>0</v>
      </c>
      <c r="AM33" s="268">
        <v>0</v>
      </c>
      <c r="AN33" s="268">
        <v>0</v>
      </c>
      <c r="AO33" s="268">
        <v>0</v>
      </c>
      <c r="AP33" s="268">
        <v>0</v>
      </c>
      <c r="AQ33" s="268">
        <v>0</v>
      </c>
      <c r="AR33" s="268">
        <v>0</v>
      </c>
      <c r="AS33" s="268">
        <v>0</v>
      </c>
      <c r="AT33" s="268">
        <v>0</v>
      </c>
      <c r="AU33" s="268">
        <v>0</v>
      </c>
      <c r="AV33" s="268">
        <v>0</v>
      </c>
      <c r="AW33" s="268">
        <v>0</v>
      </c>
      <c r="AX33" s="268">
        <v>0</v>
      </c>
      <c r="AY33" s="268">
        <v>0</v>
      </c>
      <c r="AZ33" s="268">
        <v>0</v>
      </c>
      <c r="BA33" s="268">
        <v>0</v>
      </c>
      <c r="BB33" s="268">
        <v>0</v>
      </c>
      <c r="BC33" s="268">
        <v>0</v>
      </c>
      <c r="BD33" s="268">
        <v>0</v>
      </c>
      <c r="BE33" s="268">
        <v>0</v>
      </c>
      <c r="BF33" s="268">
        <v>0</v>
      </c>
      <c r="BG33" s="268">
        <v>0</v>
      </c>
      <c r="BH33" s="268">
        <v>0</v>
      </c>
      <c r="BI33" s="268">
        <v>0</v>
      </c>
      <c r="BJ33" s="268">
        <v>0</v>
      </c>
      <c r="BK33" s="268">
        <v>0</v>
      </c>
      <c r="BL33" s="268">
        <v>0</v>
      </c>
      <c r="BM33" s="268">
        <v>0</v>
      </c>
      <c r="BN33" s="268">
        <v>0</v>
      </c>
      <c r="BO33" s="268">
        <v>0</v>
      </c>
      <c r="BP33" s="268">
        <v>0</v>
      </c>
    </row>
    <row r="34" spans="1:68" ht="10.199999999999999" hidden="1" outlineLevel="1" x14ac:dyDescent="0.2">
      <c r="A34" s="269" t="s">
        <v>410</v>
      </c>
      <c r="B34" s="269"/>
      <c r="C34" s="269"/>
      <c r="D34" s="269"/>
      <c r="E34" s="269"/>
      <c r="F34" s="269"/>
      <c r="G34" s="270">
        <v>0</v>
      </c>
      <c r="H34" s="266"/>
      <c r="I34" s="266"/>
      <c r="J34" s="266">
        <v>250594</v>
      </c>
      <c r="K34" s="266">
        <v>250594</v>
      </c>
      <c r="L34" s="266">
        <v>250594</v>
      </c>
      <c r="M34" s="266">
        <v>250594</v>
      </c>
      <c r="N34" s="266">
        <v>250594</v>
      </c>
      <c r="O34" s="266">
        <v>250594</v>
      </c>
      <c r="P34" s="266">
        <v>250594</v>
      </c>
      <c r="Q34" s="266">
        <v>250594</v>
      </c>
      <c r="R34" s="266">
        <v>250594</v>
      </c>
      <c r="S34" s="266">
        <v>250594</v>
      </c>
      <c r="T34" s="266">
        <v>250594</v>
      </c>
      <c r="U34" s="266">
        <v>250594</v>
      </c>
      <c r="V34" s="266">
        <v>250594</v>
      </c>
      <c r="W34" s="266">
        <v>250594</v>
      </c>
      <c r="X34" s="266"/>
      <c r="Y34" s="266" t="s">
        <v>401</v>
      </c>
      <c r="Z34" s="266" t="s">
        <v>401</v>
      </c>
      <c r="AA34" s="266" t="s">
        <v>401</v>
      </c>
      <c r="AB34" s="266" t="s">
        <v>401</v>
      </c>
      <c r="AC34" s="266" t="s">
        <v>401</v>
      </c>
      <c r="AD34" s="266" t="s">
        <v>401</v>
      </c>
      <c r="AE34" s="266" t="s">
        <v>401</v>
      </c>
      <c r="AF34" s="266" t="s">
        <v>401</v>
      </c>
      <c r="AG34" s="266" t="s">
        <v>401</v>
      </c>
      <c r="AH34" s="266" t="s">
        <v>401</v>
      </c>
      <c r="AI34" s="266"/>
      <c r="AJ34" s="266" t="s">
        <v>401</v>
      </c>
      <c r="AK34" s="267" t="s">
        <v>401</v>
      </c>
      <c r="AL34" s="267" t="s">
        <v>401</v>
      </c>
      <c r="AM34" s="268" t="s">
        <v>401</v>
      </c>
      <c r="AN34" s="268" t="s">
        <v>401</v>
      </c>
      <c r="AO34" s="268" t="s">
        <v>401</v>
      </c>
      <c r="AP34" s="268" t="s">
        <v>401</v>
      </c>
      <c r="AQ34" s="268" t="s">
        <v>401</v>
      </c>
      <c r="AR34" s="268" t="s">
        <v>401</v>
      </c>
      <c r="AS34" s="268" t="s">
        <v>401</v>
      </c>
      <c r="AT34" s="268" t="s">
        <v>401</v>
      </c>
      <c r="AU34" s="268" t="s">
        <v>401</v>
      </c>
      <c r="AV34" s="268" t="s">
        <v>401</v>
      </c>
      <c r="AW34" s="268" t="s">
        <v>401</v>
      </c>
      <c r="AX34" s="268" t="s">
        <v>401</v>
      </c>
      <c r="AY34" s="268" t="s">
        <v>401</v>
      </c>
      <c r="AZ34" s="268" t="s">
        <v>401</v>
      </c>
      <c r="BA34" s="268" t="s">
        <v>401</v>
      </c>
      <c r="BB34" s="268" t="s">
        <v>401</v>
      </c>
      <c r="BC34" s="268" t="s">
        <v>401</v>
      </c>
      <c r="BD34" s="268" t="s">
        <v>401</v>
      </c>
      <c r="BE34" s="268" t="s">
        <v>401</v>
      </c>
      <c r="BF34" s="268" t="s">
        <v>401</v>
      </c>
      <c r="BG34" s="268" t="s">
        <v>401</v>
      </c>
      <c r="BH34" s="268" t="s">
        <v>401</v>
      </c>
      <c r="BI34" s="268" t="s">
        <v>401</v>
      </c>
      <c r="BJ34" s="268" t="s">
        <v>401</v>
      </c>
      <c r="BK34" s="268" t="s">
        <v>401</v>
      </c>
      <c r="BL34" s="268" t="s">
        <v>401</v>
      </c>
      <c r="BM34" s="268" t="s">
        <v>401</v>
      </c>
      <c r="BN34" s="268" t="s">
        <v>401</v>
      </c>
      <c r="BO34" s="268" t="s">
        <v>401</v>
      </c>
      <c r="BP34" s="268" t="s">
        <v>401</v>
      </c>
    </row>
    <row r="35" spans="1:68" ht="10.199999999999999" collapsed="1" x14ac:dyDescent="0.2">
      <c r="A35" s="269" t="s">
        <v>411</v>
      </c>
      <c r="B35" s="269"/>
      <c r="C35" s="269"/>
      <c r="D35" s="269"/>
      <c r="E35" s="269"/>
      <c r="F35" s="269"/>
      <c r="G35" s="270">
        <v>175000</v>
      </c>
      <c r="H35" s="266">
        <v>175000</v>
      </c>
      <c r="I35" s="266">
        <v>175000</v>
      </c>
      <c r="J35" s="266">
        <v>175000</v>
      </c>
      <c r="K35" s="266">
        <v>175000</v>
      </c>
      <c r="L35" s="266">
        <v>175000</v>
      </c>
      <c r="M35" s="266">
        <v>175000</v>
      </c>
      <c r="N35" s="266">
        <v>175000</v>
      </c>
      <c r="O35" s="266">
        <v>175000</v>
      </c>
      <c r="P35" s="266">
        <v>175000</v>
      </c>
      <c r="Q35" s="266">
        <v>175000</v>
      </c>
      <c r="R35" s="266">
        <v>175000</v>
      </c>
      <c r="S35" s="266">
        <v>175000</v>
      </c>
      <c r="T35" s="266">
        <v>175000</v>
      </c>
      <c r="U35" s="266">
        <v>175000</v>
      </c>
      <c r="V35" s="266">
        <v>175000</v>
      </c>
      <c r="W35" s="266">
        <v>175000</v>
      </c>
      <c r="X35" s="266">
        <v>175000</v>
      </c>
      <c r="Y35" s="277">
        <v>175000</v>
      </c>
      <c r="Z35" s="277">
        <v>175000</v>
      </c>
      <c r="AA35" s="277">
        <v>175000</v>
      </c>
      <c r="AB35" s="277">
        <v>175000</v>
      </c>
      <c r="AC35" s="277">
        <v>175000</v>
      </c>
      <c r="AD35" s="277">
        <v>175000</v>
      </c>
      <c r="AE35" s="277">
        <v>175000</v>
      </c>
      <c r="AF35" s="277">
        <v>175000</v>
      </c>
      <c r="AG35" s="277">
        <v>175000</v>
      </c>
      <c r="AH35" s="277">
        <v>175000</v>
      </c>
      <c r="AI35" s="277"/>
      <c r="AJ35" s="277">
        <v>175000</v>
      </c>
      <c r="AK35" s="267">
        <v>175000</v>
      </c>
      <c r="AL35" s="267">
        <v>175000</v>
      </c>
      <c r="AM35" s="268">
        <v>175000</v>
      </c>
      <c r="AN35" s="268">
        <v>175000</v>
      </c>
      <c r="AO35" s="268">
        <v>175000</v>
      </c>
      <c r="AP35" s="268">
        <v>175000</v>
      </c>
      <c r="AQ35" s="268">
        <v>0</v>
      </c>
      <c r="AR35" s="268">
        <v>0</v>
      </c>
      <c r="AS35" s="268">
        <v>0</v>
      </c>
      <c r="AT35" s="268">
        <v>0</v>
      </c>
      <c r="AU35" s="268">
        <v>0</v>
      </c>
      <c r="AV35" s="268">
        <v>0</v>
      </c>
      <c r="AW35" s="268">
        <v>0</v>
      </c>
      <c r="AX35" s="268">
        <v>0</v>
      </c>
      <c r="AY35" s="268">
        <v>0</v>
      </c>
      <c r="AZ35" s="268">
        <v>0</v>
      </c>
      <c r="BA35" s="268">
        <v>0</v>
      </c>
      <c r="BB35" s="268">
        <v>0</v>
      </c>
      <c r="BC35" s="268">
        <v>0</v>
      </c>
      <c r="BD35" s="268"/>
      <c r="BE35" s="268"/>
      <c r="BF35" s="268"/>
      <c r="BG35" s="268"/>
      <c r="BH35" s="268"/>
      <c r="BI35" s="268"/>
      <c r="BJ35" s="268"/>
      <c r="BK35" s="268"/>
      <c r="BL35" s="268"/>
      <c r="BM35" s="268"/>
      <c r="BN35" s="268"/>
      <c r="BO35" s="268"/>
      <c r="BP35" s="268"/>
    </row>
    <row r="36" spans="1:68" s="281" customFormat="1" ht="10.199999999999999" x14ac:dyDescent="0.2">
      <c r="A36" s="278"/>
      <c r="B36" s="278"/>
      <c r="C36" s="278"/>
      <c r="D36" s="278"/>
      <c r="E36" s="278"/>
      <c r="F36" s="278"/>
      <c r="G36" s="279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67"/>
      <c r="AL36" s="267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  <c r="AW36" s="268"/>
      <c r="AX36" s="268"/>
      <c r="AY36" s="268"/>
      <c r="AZ36" s="268"/>
      <c r="BA36" s="268"/>
      <c r="BB36" s="268"/>
      <c r="BC36" s="268"/>
      <c r="BD36" s="268"/>
      <c r="BE36" s="268"/>
      <c r="BF36" s="268"/>
      <c r="BG36" s="268"/>
      <c r="BH36" s="268"/>
      <c r="BI36" s="268"/>
      <c r="BJ36" s="268"/>
      <c r="BK36" s="268"/>
      <c r="BL36" s="268"/>
      <c r="BM36" s="268"/>
      <c r="BN36" s="268"/>
      <c r="BO36" s="268"/>
      <c r="BP36" s="268"/>
    </row>
    <row r="37" spans="1:68" s="287" customFormat="1" ht="10.8" thickBot="1" x14ac:dyDescent="0.25">
      <c r="A37" s="282" t="s">
        <v>412</v>
      </c>
      <c r="B37" s="282"/>
      <c r="C37" s="282"/>
      <c r="D37" s="282"/>
      <c r="E37" s="282"/>
      <c r="F37" s="282"/>
      <c r="G37" s="283"/>
      <c r="H37" s="284">
        <v>15518286</v>
      </c>
      <c r="I37" s="284">
        <v>15473658</v>
      </c>
      <c r="J37" s="284">
        <v>16018264</v>
      </c>
      <c r="K37" s="284">
        <v>15920726</v>
      </c>
      <c r="L37" s="284">
        <v>15942804</v>
      </c>
      <c r="M37" s="284">
        <v>16181371.775730001</v>
      </c>
      <c r="N37" s="284">
        <v>16361853</v>
      </c>
      <c r="O37" s="284">
        <v>16220674.5</v>
      </c>
      <c r="P37" s="284">
        <v>16343717</v>
      </c>
      <c r="Q37" s="284">
        <v>16548147</v>
      </c>
      <c r="R37" s="284">
        <v>16765304</v>
      </c>
      <c r="S37" s="284">
        <v>16844410</v>
      </c>
      <c r="T37" s="284">
        <v>16809110</v>
      </c>
      <c r="U37" s="284">
        <v>16800671</v>
      </c>
      <c r="V37" s="284">
        <v>16790647</v>
      </c>
      <c r="W37" s="284">
        <v>16758651</v>
      </c>
      <c r="X37" s="284">
        <v>16738746</v>
      </c>
      <c r="Y37" s="284">
        <v>16964106</v>
      </c>
      <c r="Z37" s="284">
        <v>16410704</v>
      </c>
      <c r="AA37" s="284">
        <v>16188795</v>
      </c>
      <c r="AB37" s="284">
        <v>15963245</v>
      </c>
      <c r="AC37" s="284">
        <v>15933946</v>
      </c>
      <c r="AD37" s="284">
        <v>16689442</v>
      </c>
      <c r="AE37" s="284">
        <v>16941755</v>
      </c>
      <c r="AF37" s="284">
        <v>15681417</v>
      </c>
      <c r="AG37" s="284">
        <v>15624926</v>
      </c>
      <c r="AH37" s="284">
        <v>15472603.853289999</v>
      </c>
      <c r="AI37" s="284"/>
      <c r="AJ37" s="284">
        <v>15448104.72006</v>
      </c>
      <c r="AK37" s="285">
        <v>15509034.670059999</v>
      </c>
      <c r="AL37" s="285">
        <v>15495847.80806</v>
      </c>
      <c r="AM37" s="286">
        <v>15488331.6416982</v>
      </c>
      <c r="AN37" s="286">
        <v>15181009.729079654</v>
      </c>
      <c r="AO37" s="286">
        <v>15823876.867217015</v>
      </c>
      <c r="AP37" s="286">
        <v>16466927.996720064</v>
      </c>
      <c r="AQ37" s="286">
        <v>16035158.197737627</v>
      </c>
      <c r="AR37" s="286">
        <v>16028562.68601628</v>
      </c>
      <c r="AS37" s="286">
        <v>16022136.80907236</v>
      </c>
      <c r="AT37" s="286">
        <v>17015876.04247402</v>
      </c>
      <c r="AU37" s="286">
        <v>18009775.986230165</v>
      </c>
      <c r="AV37" s="286">
        <v>16503832.361283008</v>
      </c>
      <c r="AW37" s="286">
        <v>16261526.006101474</v>
      </c>
      <c r="AX37" s="286">
        <v>16255882.873372249</v>
      </c>
      <c r="AY37" s="286">
        <v>16250384.026785823</v>
      </c>
      <c r="AZ37" s="286">
        <v>16245025.637914693</v>
      </c>
      <c r="BA37" s="286">
        <v>16239803.98318105</v>
      </c>
      <c r="BB37" s="286">
        <v>16234715.440911338</v>
      </c>
      <c r="BC37" s="286">
        <v>16229756.488475207</v>
      </c>
      <c r="BD37" s="286">
        <v>14724923.699506333</v>
      </c>
      <c r="BE37" s="286">
        <v>14720213.741202816</v>
      </c>
      <c r="BF37" s="286">
        <v>14715623.371704776</v>
      </c>
      <c r="BG37" s="286">
        <v>14711149.437546913</v>
      </c>
      <c r="BH37" s="286">
        <v>14706788.871183921</v>
      </c>
      <c r="BI37" s="286">
        <v>14702538.688586552</v>
      </c>
      <c r="BJ37" s="286">
        <v>14698395.986906337</v>
      </c>
      <c r="BK37" s="286">
        <v>14694357.942206983</v>
      </c>
      <c r="BL37" s="286">
        <v>14690421.807260454</v>
      </c>
      <c r="BM37" s="286">
        <v>14686584.909405926</v>
      </c>
      <c r="BN37" s="286">
        <v>14682844.648469768</v>
      </c>
      <c r="BO37" s="286">
        <v>14679198.494744776</v>
      </c>
      <c r="BP37" s="286">
        <v>14675643.98702695</v>
      </c>
    </row>
    <row r="39" spans="1:68" x14ac:dyDescent="0.25">
      <c r="AK39" s="289"/>
      <c r="AL39" s="289"/>
    </row>
  </sheetData>
  <conditionalFormatting sqref="H1:AC1 AE1:AG1 AM1:BP1">
    <cfRule type="expression" dxfId="5" priority="6">
      <formula>H$1&gt;#REF!</formula>
    </cfRule>
  </conditionalFormatting>
  <conditionalFormatting sqref="AD1">
    <cfRule type="expression" dxfId="4" priority="5">
      <formula>AD$1&gt;#REF!</formula>
    </cfRule>
  </conditionalFormatting>
  <conditionalFormatting sqref="AH1:AI1">
    <cfRule type="expression" dxfId="3" priority="4">
      <formula>AH$1&gt;#REF!</formula>
    </cfRule>
  </conditionalFormatting>
  <conditionalFormatting sqref="AK1">
    <cfRule type="expression" dxfId="2" priority="3">
      <formula>AK$1&gt;#REF!</formula>
    </cfRule>
  </conditionalFormatting>
  <conditionalFormatting sqref="AJ1">
    <cfRule type="expression" dxfId="1" priority="2">
      <formula>AJ$1&gt;#REF!</formula>
    </cfRule>
  </conditionalFormatting>
  <conditionalFormatting sqref="AL1">
    <cfRule type="expression" dxfId="0" priority="1">
      <formula>AL$1&gt;#REF!</formula>
    </cfRule>
  </conditionalFormatting>
  <pageMargins left="0.2" right="0.2" top="0.75" bottom="0.75" header="0.3" footer="0.3"/>
  <pageSetup scale="20" orientation="landscape" r:id="rId1"/>
  <headerFooter>
    <oddFooter>&amp;L&amp;D, &amp;T
&amp;Z&amp;F, 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AU6"/>
  <sheetViews>
    <sheetView workbookViewId="0">
      <selection activeCell="D10" sqref="D10"/>
    </sheetView>
  </sheetViews>
  <sheetFormatPr defaultRowHeight="14.4" x14ac:dyDescent="0.3"/>
  <cols>
    <col min="1" max="1" width="18.109375" bestFit="1" customWidth="1"/>
    <col min="2" max="46" width="14.5546875" bestFit="1" customWidth="1"/>
    <col min="47" max="47" width="16.5546875" bestFit="1" customWidth="1"/>
    <col min="48" max="245" width="16.33203125" bestFit="1" customWidth="1"/>
    <col min="246" max="246" width="11.33203125" bestFit="1" customWidth="1"/>
  </cols>
  <sheetData>
    <row r="3" spans="1:47" x14ac:dyDescent="0.3">
      <c r="A3" t="s">
        <v>483</v>
      </c>
      <c r="B3" t="s">
        <v>484</v>
      </c>
    </row>
    <row r="4" spans="1:47" x14ac:dyDescent="0.3">
      <c r="A4" t="s">
        <v>485</v>
      </c>
      <c r="B4" s="308">
        <v>42490</v>
      </c>
      <c r="C4" s="308">
        <v>42521</v>
      </c>
      <c r="D4" s="308">
        <v>42551</v>
      </c>
      <c r="E4" s="308">
        <v>42582</v>
      </c>
      <c r="F4" s="308">
        <v>42613</v>
      </c>
      <c r="G4" s="308">
        <v>42643</v>
      </c>
      <c r="H4" s="308">
        <v>42674</v>
      </c>
      <c r="I4" s="308">
        <v>42704</v>
      </c>
      <c r="J4" s="308">
        <v>42735</v>
      </c>
      <c r="K4" s="308">
        <v>42766</v>
      </c>
      <c r="L4" s="308">
        <v>42794</v>
      </c>
      <c r="M4" s="308">
        <v>42825</v>
      </c>
      <c r="N4" s="308">
        <v>42855</v>
      </c>
      <c r="O4" s="308">
        <v>42886</v>
      </c>
      <c r="P4" s="308">
        <v>42916</v>
      </c>
      <c r="Q4" s="308">
        <v>42947</v>
      </c>
      <c r="R4" s="308">
        <v>42978</v>
      </c>
      <c r="S4" s="308">
        <v>43008</v>
      </c>
      <c r="T4" s="308">
        <v>43039</v>
      </c>
      <c r="U4" s="308">
        <v>43069</v>
      </c>
      <c r="V4" s="308">
        <v>43100</v>
      </c>
      <c r="W4" s="308">
        <v>43131</v>
      </c>
      <c r="X4" s="308">
        <v>43159</v>
      </c>
      <c r="Y4" s="308">
        <v>43190</v>
      </c>
      <c r="Z4" s="308">
        <v>43220</v>
      </c>
      <c r="AA4" s="308">
        <v>43251</v>
      </c>
      <c r="AB4" s="308">
        <v>43281</v>
      </c>
      <c r="AC4" s="308">
        <v>43312</v>
      </c>
      <c r="AD4" s="308">
        <v>43343</v>
      </c>
      <c r="AE4" s="308">
        <v>43373</v>
      </c>
      <c r="AF4" s="308">
        <v>43404</v>
      </c>
      <c r="AG4" s="308">
        <v>43434</v>
      </c>
      <c r="AH4" s="308">
        <v>43465</v>
      </c>
      <c r="AI4" s="308">
        <v>43496</v>
      </c>
      <c r="AJ4" s="308">
        <v>43524</v>
      </c>
      <c r="AK4" s="308">
        <v>43555</v>
      </c>
      <c r="AL4" s="308">
        <v>43585</v>
      </c>
      <c r="AM4" s="308">
        <v>43616</v>
      </c>
      <c r="AN4" s="308">
        <v>43646</v>
      </c>
      <c r="AO4" s="308">
        <v>43677</v>
      </c>
      <c r="AP4" s="308">
        <v>43708</v>
      </c>
      <c r="AQ4" s="308">
        <v>43738</v>
      </c>
      <c r="AR4" s="308">
        <v>43769</v>
      </c>
      <c r="AS4" s="308">
        <v>43799</v>
      </c>
      <c r="AT4" s="308">
        <v>43830</v>
      </c>
      <c r="AU4" t="s">
        <v>486</v>
      </c>
    </row>
    <row r="5" spans="1:47" x14ac:dyDescent="0.3">
      <c r="A5" s="255" t="s">
        <v>487</v>
      </c>
      <c r="B5" s="300">
        <v>7447114212.7989998</v>
      </c>
      <c r="C5" s="300">
        <v>6091586330.7632732</v>
      </c>
      <c r="D5" s="300">
        <v>7097354095.1171741</v>
      </c>
      <c r="E5" s="300">
        <v>6619929645.6629353</v>
      </c>
      <c r="F5" s="300">
        <v>6600276270.3670015</v>
      </c>
      <c r="G5" s="300">
        <v>6809681227.2993164</v>
      </c>
      <c r="H5" s="300">
        <v>6704359370.9387426</v>
      </c>
      <c r="I5" s="300">
        <v>6154032697.9611435</v>
      </c>
      <c r="J5" s="300">
        <v>6222339754.5676832</v>
      </c>
      <c r="K5" s="300">
        <v>6572912041.0952082</v>
      </c>
      <c r="L5" s="300">
        <v>7247081823.4684849</v>
      </c>
      <c r="M5" s="300">
        <v>6622968715.026968</v>
      </c>
      <c r="N5" s="300">
        <v>6934031205.6893015</v>
      </c>
      <c r="O5" s="300">
        <v>6094064520.4627953</v>
      </c>
      <c r="P5" s="300">
        <v>6499279337.2447701</v>
      </c>
      <c r="Q5" s="300">
        <v>6431711044.384963</v>
      </c>
      <c r="R5" s="300">
        <v>5911783655.786108</v>
      </c>
      <c r="S5" s="300">
        <v>6208783300.8509035</v>
      </c>
      <c r="T5" s="300">
        <v>5928092405.5739899</v>
      </c>
      <c r="U5" s="300">
        <v>6023423422.1570826</v>
      </c>
      <c r="V5" s="300">
        <v>6362659517.9118919</v>
      </c>
      <c r="W5" s="300">
        <v>6209818114.2383814</v>
      </c>
      <c r="X5" s="300">
        <v>6163099064.8682537</v>
      </c>
      <c r="Y5" s="300">
        <v>6051783673.22264</v>
      </c>
      <c r="Z5" s="300">
        <v>6786866885.9199476</v>
      </c>
      <c r="AA5" s="300">
        <v>6848265364.1627169</v>
      </c>
      <c r="AB5" s="300">
        <v>5979793318.9459124</v>
      </c>
      <c r="AC5" s="300">
        <v>6740661553.114459</v>
      </c>
      <c r="AD5" s="300">
        <v>6136998672.5840178</v>
      </c>
      <c r="AE5" s="300">
        <v>6126750294.2404795</v>
      </c>
      <c r="AF5" s="300">
        <v>6913445308.0250044</v>
      </c>
      <c r="AG5" s="300">
        <v>6195019396.2974224</v>
      </c>
      <c r="AH5" s="300">
        <v>7250776215.6134291</v>
      </c>
      <c r="AI5" s="300">
        <v>6738329062.0752926</v>
      </c>
      <c r="AJ5" s="300">
        <v>7076458649.8121681</v>
      </c>
      <c r="AK5" s="300">
        <v>6948388726.0295887</v>
      </c>
      <c r="AL5" s="300">
        <v>7625587652.0770988</v>
      </c>
      <c r="AM5" s="300">
        <v>7644748701.0456429</v>
      </c>
      <c r="AN5" s="300">
        <v>6808270682.1000538</v>
      </c>
      <c r="AO5" s="300">
        <v>7101396051.0299673</v>
      </c>
      <c r="AP5" s="300">
        <v>6826996357.7822151</v>
      </c>
      <c r="AQ5" s="300">
        <v>7111571082.2256098</v>
      </c>
      <c r="AR5" s="300">
        <v>6548662239.0214939</v>
      </c>
      <c r="AS5" s="300">
        <v>7443250675.9894133</v>
      </c>
      <c r="AT5" s="300">
        <v>7547388778.2360878</v>
      </c>
      <c r="AU5" s="300">
        <v>299407791113.78607</v>
      </c>
    </row>
    <row r="6" spans="1:47" x14ac:dyDescent="0.3">
      <c r="A6" s="255" t="s">
        <v>486</v>
      </c>
      <c r="B6" s="349">
        <v>7447114212.7989998</v>
      </c>
      <c r="C6" s="349">
        <v>6091586330.7632732</v>
      </c>
      <c r="D6" s="349">
        <v>7097354095.1171741</v>
      </c>
      <c r="E6" s="349">
        <v>6619929645.6629353</v>
      </c>
      <c r="F6" s="349">
        <v>6600276270.3670015</v>
      </c>
      <c r="G6" s="349">
        <v>6809681227.2993164</v>
      </c>
      <c r="H6" s="349">
        <v>6704359370.9387426</v>
      </c>
      <c r="I6" s="349">
        <v>6154032697.9611435</v>
      </c>
      <c r="J6" s="349">
        <v>6222339754.5676832</v>
      </c>
      <c r="K6" s="349">
        <v>6572912041.0952082</v>
      </c>
      <c r="L6" s="349">
        <v>7247081823.4684849</v>
      </c>
      <c r="M6" s="349">
        <v>6622968715.026968</v>
      </c>
      <c r="N6" s="349">
        <v>6934031205.6893015</v>
      </c>
      <c r="O6" s="349">
        <v>6094064520.4627953</v>
      </c>
      <c r="P6" s="349">
        <v>6499279337.2447701</v>
      </c>
      <c r="Q6" s="349">
        <v>6431711044.384963</v>
      </c>
      <c r="R6" s="349">
        <v>5911783655.786108</v>
      </c>
      <c r="S6" s="349">
        <v>6208783300.8509035</v>
      </c>
      <c r="T6" s="349">
        <v>5928092405.5739899</v>
      </c>
      <c r="U6" s="349">
        <v>6023423422.1570826</v>
      </c>
      <c r="V6" s="349">
        <v>6362659517.9118919</v>
      </c>
      <c r="W6" s="349">
        <v>6209818114.2383814</v>
      </c>
      <c r="X6" s="349">
        <v>6163099064.8682537</v>
      </c>
      <c r="Y6" s="349">
        <v>6051783673.22264</v>
      </c>
      <c r="Z6" s="349">
        <v>6786866885.9199476</v>
      </c>
      <c r="AA6" s="349">
        <v>6848265364.1627169</v>
      </c>
      <c r="AB6" s="349">
        <v>5979793318.9459124</v>
      </c>
      <c r="AC6" s="349">
        <v>6740661553.114459</v>
      </c>
      <c r="AD6" s="349">
        <v>6136998672.5840178</v>
      </c>
      <c r="AE6" s="349">
        <v>6126750294.2404795</v>
      </c>
      <c r="AF6" s="349">
        <v>6913445308.0250044</v>
      </c>
      <c r="AG6" s="349">
        <v>6195019396.2974224</v>
      </c>
      <c r="AH6" s="349">
        <v>7250776215.6134291</v>
      </c>
      <c r="AI6" s="349">
        <v>6738329062.0752926</v>
      </c>
      <c r="AJ6" s="349">
        <v>7076458649.8121681</v>
      </c>
      <c r="AK6" s="349">
        <v>6948388726.0295887</v>
      </c>
      <c r="AL6" s="349">
        <v>7625587652.0770988</v>
      </c>
      <c r="AM6" s="349">
        <v>7644748701.0456429</v>
      </c>
      <c r="AN6" s="349">
        <v>6808270682.1000538</v>
      </c>
      <c r="AO6" s="349">
        <v>7101396051.0299673</v>
      </c>
      <c r="AP6" s="349">
        <v>6826996357.7822151</v>
      </c>
      <c r="AQ6" s="349">
        <v>7111571082.2256098</v>
      </c>
      <c r="AR6" s="349">
        <v>6548662239.0214939</v>
      </c>
      <c r="AS6" s="349">
        <v>7443250675.9894133</v>
      </c>
      <c r="AT6" s="349">
        <v>7547388778.2360878</v>
      </c>
      <c r="AU6" s="349">
        <v>299407791113.78607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T3"/>
  <sheetViews>
    <sheetView workbookViewId="0">
      <selection activeCell="A27" sqref="A27"/>
    </sheetView>
  </sheetViews>
  <sheetFormatPr defaultRowHeight="14.4" x14ac:dyDescent="0.3"/>
  <cols>
    <col min="1" max="1" width="42.109375" bestFit="1" customWidth="1"/>
    <col min="2" max="46" width="16.88671875" bestFit="1" customWidth="1"/>
  </cols>
  <sheetData>
    <row r="1" spans="1:46" s="308" customFormat="1" x14ac:dyDescent="0.3">
      <c r="A1" s="308" t="s">
        <v>488</v>
      </c>
      <c r="B1" s="308">
        <v>42490</v>
      </c>
      <c r="C1" s="308">
        <v>42521</v>
      </c>
      <c r="D1" s="308">
        <v>42551</v>
      </c>
      <c r="E1" s="308">
        <v>42582</v>
      </c>
      <c r="F1" s="308">
        <v>42613</v>
      </c>
      <c r="G1" s="308">
        <v>42643</v>
      </c>
      <c r="H1" s="308">
        <v>42674</v>
      </c>
      <c r="I1" s="308">
        <v>42704</v>
      </c>
      <c r="J1" s="308">
        <v>42735</v>
      </c>
      <c r="K1" s="308">
        <v>42766</v>
      </c>
      <c r="L1" s="308">
        <v>42794</v>
      </c>
      <c r="M1" s="308">
        <v>42825</v>
      </c>
      <c r="N1" s="308">
        <v>42855</v>
      </c>
      <c r="O1" s="308">
        <v>42886</v>
      </c>
      <c r="P1" s="308">
        <v>42916</v>
      </c>
      <c r="Q1" s="308">
        <v>42947</v>
      </c>
      <c r="R1" s="308">
        <v>42978</v>
      </c>
      <c r="S1" s="308">
        <v>43008</v>
      </c>
      <c r="T1" s="308">
        <v>43039</v>
      </c>
      <c r="U1" s="308">
        <v>43069</v>
      </c>
      <c r="V1" s="308">
        <v>43100</v>
      </c>
      <c r="W1" s="308">
        <v>43131</v>
      </c>
      <c r="X1" s="308">
        <v>43159</v>
      </c>
      <c r="Y1" s="308">
        <v>43190</v>
      </c>
      <c r="Z1" s="308">
        <v>43220</v>
      </c>
      <c r="AA1" s="308">
        <v>43251</v>
      </c>
      <c r="AB1" s="308">
        <v>43281</v>
      </c>
      <c r="AC1" s="308">
        <v>43312</v>
      </c>
      <c r="AD1" s="308">
        <v>43343</v>
      </c>
      <c r="AE1" s="308">
        <v>43373</v>
      </c>
      <c r="AF1" s="308">
        <v>43404</v>
      </c>
      <c r="AG1" s="308">
        <v>43434</v>
      </c>
      <c r="AH1" s="308">
        <v>43465</v>
      </c>
      <c r="AI1" s="308">
        <v>43496</v>
      </c>
      <c r="AJ1" s="308">
        <v>43524</v>
      </c>
      <c r="AK1" s="308">
        <v>43555</v>
      </c>
      <c r="AL1" s="308">
        <v>43585</v>
      </c>
      <c r="AM1" s="308">
        <v>43616</v>
      </c>
      <c r="AN1" s="308">
        <v>43646</v>
      </c>
      <c r="AO1" s="308">
        <v>43677</v>
      </c>
      <c r="AP1" s="308">
        <v>43708</v>
      </c>
      <c r="AQ1" s="308">
        <v>43738</v>
      </c>
      <c r="AR1" s="308">
        <v>43769</v>
      </c>
      <c r="AS1" s="308">
        <v>43799</v>
      </c>
      <c r="AT1" s="308">
        <v>43830</v>
      </c>
    </row>
    <row r="2" spans="1:46" x14ac:dyDescent="0.3">
      <c r="A2" t="s">
        <v>489</v>
      </c>
      <c r="B2" s="350">
        <v>2921240024.3872719</v>
      </c>
      <c r="C2" s="350">
        <v>2545936010.249794</v>
      </c>
      <c r="D2" s="350">
        <v>2454910348.4409561</v>
      </c>
      <c r="E2" s="350">
        <v>2579165118.0854187</v>
      </c>
      <c r="F2" s="350">
        <v>2770719278.6291962</v>
      </c>
      <c r="G2" s="350">
        <v>2100403246.9090881</v>
      </c>
      <c r="H2" s="350">
        <v>1805906531.6244507</v>
      </c>
      <c r="I2" s="350">
        <v>2197263224.2877007</v>
      </c>
      <c r="J2" s="350">
        <v>2126852697.0685005</v>
      </c>
      <c r="K2" s="350">
        <v>1919924463.2492294</v>
      </c>
      <c r="L2" s="350">
        <v>1145598777.5200043</v>
      </c>
      <c r="M2" s="350">
        <v>995880050.26975632</v>
      </c>
      <c r="N2" s="350">
        <v>25435085.675563812</v>
      </c>
      <c r="O2" s="350">
        <v>29126079.958499908</v>
      </c>
      <c r="P2" s="350">
        <v>0</v>
      </c>
      <c r="Q2" s="350">
        <v>66627409.134487152</v>
      </c>
      <c r="R2" s="350">
        <v>102761853.99151993</v>
      </c>
      <c r="S2" s="350">
        <v>0</v>
      </c>
      <c r="T2" s="350">
        <v>0</v>
      </c>
      <c r="U2" s="350">
        <v>0</v>
      </c>
      <c r="V2" s="350">
        <v>0</v>
      </c>
      <c r="W2" s="350">
        <v>0</v>
      </c>
      <c r="X2" s="350">
        <v>0</v>
      </c>
      <c r="Y2" s="350">
        <v>0</v>
      </c>
      <c r="Z2" s="350">
        <v>0</v>
      </c>
      <c r="AA2" s="350">
        <v>0</v>
      </c>
      <c r="AB2" s="350">
        <v>0</v>
      </c>
      <c r="AC2" s="350">
        <v>0</v>
      </c>
      <c r="AD2" s="350">
        <v>0</v>
      </c>
      <c r="AE2" s="350">
        <v>0</v>
      </c>
      <c r="AF2" s="350">
        <v>0</v>
      </c>
      <c r="AG2" s="350">
        <v>0</v>
      </c>
      <c r="AH2" s="350">
        <v>0</v>
      </c>
      <c r="AI2" s="350">
        <v>0</v>
      </c>
      <c r="AJ2" s="350">
        <v>0</v>
      </c>
      <c r="AK2" s="350">
        <v>0</v>
      </c>
      <c r="AL2" s="350">
        <v>0</v>
      </c>
      <c r="AM2" s="350">
        <v>0</v>
      </c>
      <c r="AN2" s="350">
        <v>0</v>
      </c>
      <c r="AO2" s="350">
        <v>0</v>
      </c>
      <c r="AP2" s="350">
        <v>0</v>
      </c>
      <c r="AQ2" s="350">
        <v>0</v>
      </c>
      <c r="AR2" s="350">
        <v>0</v>
      </c>
      <c r="AS2" s="350">
        <v>0</v>
      </c>
      <c r="AT2" s="350">
        <v>0</v>
      </c>
    </row>
    <row r="3" spans="1:46" x14ac:dyDescent="0.3">
      <c r="A3" t="s">
        <v>490</v>
      </c>
      <c r="B3" s="350">
        <v>0</v>
      </c>
      <c r="C3" s="350">
        <v>0</v>
      </c>
      <c r="D3" s="350">
        <v>0</v>
      </c>
      <c r="E3" s="350">
        <v>0</v>
      </c>
      <c r="F3" s="350">
        <v>0</v>
      </c>
      <c r="G3" s="350">
        <v>650000000</v>
      </c>
      <c r="H3" s="350">
        <v>650000000</v>
      </c>
      <c r="I3" s="350">
        <v>650000000</v>
      </c>
      <c r="J3" s="350">
        <v>650000000</v>
      </c>
      <c r="K3" s="350">
        <v>650000000</v>
      </c>
      <c r="L3" s="350">
        <v>1650000000</v>
      </c>
      <c r="M3" s="350">
        <v>1650000000</v>
      </c>
      <c r="N3" s="350">
        <v>2650000000</v>
      </c>
      <c r="O3" s="350">
        <v>2650000000</v>
      </c>
      <c r="P3" s="350">
        <v>2650000000</v>
      </c>
      <c r="Q3" s="350">
        <v>2650000000</v>
      </c>
      <c r="R3" s="350">
        <v>2650000000</v>
      </c>
      <c r="S3" s="350">
        <v>3400000000</v>
      </c>
      <c r="T3" s="350">
        <v>3400000000</v>
      </c>
      <c r="U3" s="350">
        <v>3400000000</v>
      </c>
      <c r="V3" s="350">
        <v>3400000000</v>
      </c>
      <c r="W3" s="350">
        <v>3400000000</v>
      </c>
      <c r="X3" s="350">
        <v>3400000000</v>
      </c>
      <c r="Y3" s="350">
        <v>3400000000</v>
      </c>
      <c r="Z3" s="350">
        <v>3400000000</v>
      </c>
      <c r="AA3" s="350">
        <v>3400000000</v>
      </c>
      <c r="AB3" s="350">
        <v>3400000000</v>
      </c>
      <c r="AC3" s="350">
        <v>3400000000</v>
      </c>
      <c r="AD3" s="350">
        <v>3400000000</v>
      </c>
      <c r="AE3" s="350">
        <v>3400000000</v>
      </c>
      <c r="AF3" s="350">
        <v>3400000000</v>
      </c>
      <c r="AG3" s="350">
        <v>3400000000</v>
      </c>
      <c r="AH3" s="350">
        <v>3400000000</v>
      </c>
      <c r="AI3" s="350">
        <v>3400000000</v>
      </c>
      <c r="AJ3" s="350">
        <v>3400000000</v>
      </c>
      <c r="AK3" s="350">
        <v>3400000000</v>
      </c>
      <c r="AL3" s="350">
        <v>3400000000</v>
      </c>
      <c r="AM3" s="350">
        <v>3400000000</v>
      </c>
      <c r="AN3" s="350">
        <v>3400000000</v>
      </c>
      <c r="AO3" s="350">
        <v>3400000000</v>
      </c>
      <c r="AP3" s="350">
        <v>3400000000</v>
      </c>
      <c r="AQ3" s="350">
        <v>3400000000</v>
      </c>
      <c r="AR3" s="350">
        <v>3400000000</v>
      </c>
      <c r="AS3" s="350">
        <v>3400000000</v>
      </c>
      <c r="AT3" s="350">
        <v>3400000000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BA33"/>
  <sheetViews>
    <sheetView topLeftCell="C1" zoomScale="90" zoomScaleNormal="90" workbookViewId="0">
      <pane xSplit="1" ySplit="2" topLeftCell="D3" activePane="bottomRight" state="frozen"/>
      <selection activeCell="C1" sqref="C1"/>
      <selection pane="topRight" activeCell="D1" sqref="D1"/>
      <selection pane="bottomLeft" activeCell="C3" sqref="C3"/>
      <selection pane="bottomRight" activeCell="AU1" sqref="AU1:AU1048576"/>
    </sheetView>
  </sheetViews>
  <sheetFormatPr defaultRowHeight="14.4" outlineLevelRow="1" x14ac:dyDescent="0.3"/>
  <cols>
    <col min="1" max="1" width="3.33203125" style="292" hidden="1" customWidth="1"/>
    <col min="2" max="2" width="12.109375" bestFit="1" customWidth="1"/>
    <col min="3" max="3" width="38.33203125" customWidth="1"/>
    <col min="4" max="5" width="10.88671875" bestFit="1" customWidth="1"/>
    <col min="6" max="6" width="18.21875" bestFit="1" customWidth="1"/>
    <col min="7" max="7" width="22.5546875" bestFit="1" customWidth="1"/>
    <col min="8" max="8" width="21" bestFit="1" customWidth="1"/>
    <col min="9" max="9" width="2" customWidth="1"/>
    <col min="10" max="10" width="13.77734375" bestFit="1" customWidth="1"/>
    <col min="11" max="41" width="12.5546875" bestFit="1" customWidth="1"/>
    <col min="42" max="53" width="13.77734375" bestFit="1" customWidth="1"/>
  </cols>
  <sheetData>
    <row r="1" spans="1:53" ht="29.4" thickBot="1" x14ac:dyDescent="0.35">
      <c r="A1" s="209">
        <f>Summary!A1</f>
        <v>0</v>
      </c>
      <c r="B1" s="209">
        <f>Summary!B1</f>
        <v>0</v>
      </c>
      <c r="C1" s="210" t="str">
        <f>Summary!C1</f>
        <v>SC RISK APPETITE METRICS</v>
      </c>
      <c r="D1" s="211" t="str">
        <f>Summary!D1</f>
        <v>AMBER TRIGGER</v>
      </c>
      <c r="E1" s="212" t="str">
        <f>Summary!E1</f>
        <v>RED LIMIT</v>
      </c>
      <c r="F1" s="213" t="str">
        <f>Summary!F1</f>
        <v>Available from P-19</v>
      </c>
      <c r="G1" s="213" t="str">
        <f>Summary!G1</f>
        <v>Month Amber Exceeded</v>
      </c>
      <c r="H1" s="214" t="str">
        <f>Summary!H1</f>
        <v>Month Breeched Limit</v>
      </c>
    </row>
    <row r="2" spans="1:53" ht="15" thickBot="1" x14ac:dyDescent="0.35">
      <c r="A2" s="432" t="str">
        <f>Summary!A2</f>
        <v>Monthly Metrics</v>
      </c>
      <c r="B2" s="432">
        <f>Summary!B2</f>
        <v>0</v>
      </c>
      <c r="C2" s="432">
        <f>Summary!C2</f>
        <v>0</v>
      </c>
      <c r="D2" s="432">
        <f>Summary!D2</f>
        <v>0</v>
      </c>
      <c r="E2" s="432">
        <f>Summary!E2</f>
        <v>0</v>
      </c>
      <c r="F2" s="432">
        <f>Summary!F2</f>
        <v>0</v>
      </c>
      <c r="G2" s="432">
        <f>Summary!G2</f>
        <v>0</v>
      </c>
      <c r="H2" s="432">
        <f>Summary!H2</f>
        <v>0</v>
      </c>
      <c r="J2" s="194">
        <f>'Total Company BS - 6.30'!CE14</f>
        <v>42521</v>
      </c>
      <c r="K2" s="194">
        <f>'Total Company BS - 6.30'!CF14</f>
        <v>42551</v>
      </c>
      <c r="L2" s="194">
        <f>'Total Company BS - 6.30'!CG14</f>
        <v>42582</v>
      </c>
      <c r="M2" s="194">
        <f>'Total Company BS - 6.30'!CH14</f>
        <v>42613</v>
      </c>
      <c r="N2" s="194">
        <f>'Total Company BS - 6.30'!CI14</f>
        <v>42643</v>
      </c>
      <c r="O2" s="194">
        <f>'Total Company BS - 6.30'!CJ14</f>
        <v>42674</v>
      </c>
      <c r="P2" s="194">
        <f>'Total Company BS - 6.30'!CK14</f>
        <v>42704</v>
      </c>
      <c r="Q2" s="194">
        <f>'Total Company BS - 6.30'!CL14</f>
        <v>42735</v>
      </c>
      <c r="R2" s="194">
        <f>'Total Company BS - 6.30'!CM14</f>
        <v>42766</v>
      </c>
      <c r="S2" s="194">
        <f>'Total Company BS - 6.30'!CN14</f>
        <v>42794</v>
      </c>
      <c r="T2" s="194">
        <f>'Total Company BS - 6.30'!CO14</f>
        <v>42825</v>
      </c>
      <c r="U2" s="194">
        <f>'Total Company BS - 6.30'!CP14</f>
        <v>42855</v>
      </c>
      <c r="V2" s="194">
        <f>'Total Company BS - 6.30'!CQ14</f>
        <v>42886</v>
      </c>
      <c r="W2" s="194">
        <f>'Total Company BS - 6.30'!CR14</f>
        <v>42916</v>
      </c>
      <c r="X2" s="194">
        <f>'Total Company BS - 6.30'!CS14</f>
        <v>42947</v>
      </c>
      <c r="Y2" s="194">
        <f>'Total Company BS - 6.30'!CT14</f>
        <v>42978</v>
      </c>
      <c r="Z2" s="194">
        <f>'Total Company BS - 6.30'!CU14</f>
        <v>43008</v>
      </c>
      <c r="AA2" s="194">
        <f>'Total Company BS - 6.30'!CV14</f>
        <v>43039</v>
      </c>
      <c r="AB2" s="194">
        <f>'Total Company BS - 6.30'!CW14</f>
        <v>43069</v>
      </c>
      <c r="AC2" s="194">
        <f>'Total Company BS - 6.30'!CX14</f>
        <v>43100</v>
      </c>
      <c r="AD2" s="194">
        <f>'Total Company BS - 6.30'!CY14</f>
        <v>43131</v>
      </c>
      <c r="AE2" s="194">
        <f>'Total Company BS - 6.30'!CZ14</f>
        <v>43159</v>
      </c>
      <c r="AF2" s="194">
        <f>'Total Company BS - 6.30'!DA14</f>
        <v>43190</v>
      </c>
      <c r="AG2" s="194">
        <f>'Total Company BS - 6.30'!DB14</f>
        <v>43220</v>
      </c>
      <c r="AH2" s="194">
        <f>'Total Company BS - 6.30'!DC14</f>
        <v>43251</v>
      </c>
      <c r="AI2" s="194">
        <f>'Total Company BS - 6.30'!DD14</f>
        <v>43281</v>
      </c>
      <c r="AJ2" s="194">
        <f>'Total Company BS - 6.30'!DE14</f>
        <v>43312</v>
      </c>
      <c r="AK2" s="194">
        <f>'Total Company BS - 6.30'!DF14</f>
        <v>43343</v>
      </c>
      <c r="AL2" s="194">
        <f>'Total Company BS - 6.30'!DG14</f>
        <v>43373</v>
      </c>
      <c r="AM2" s="194">
        <f>'Total Company BS - 6.30'!DH14</f>
        <v>43404</v>
      </c>
      <c r="AN2" s="194">
        <f>'Total Company BS - 6.30'!DI14</f>
        <v>43434</v>
      </c>
      <c r="AO2" s="194">
        <f>'Total Company BS - 6.30'!DJ14</f>
        <v>43465</v>
      </c>
      <c r="AP2" s="194">
        <f>'Total Company BS - 6.30'!DK14</f>
        <v>43496</v>
      </c>
      <c r="AQ2" s="194">
        <f>'Total Company BS - 6.30'!DL14</f>
        <v>43524</v>
      </c>
      <c r="AR2" s="194">
        <f>'Total Company BS - 6.30'!DM14</f>
        <v>43555</v>
      </c>
      <c r="AS2" s="194">
        <f>'Total Company BS - 6.30'!DN14</f>
        <v>43585</v>
      </c>
      <c r="AT2" s="194">
        <f>'Total Company BS - 6.30'!DO14</f>
        <v>43616</v>
      </c>
      <c r="AU2" s="194">
        <f>'Total Company BS - 6.30'!DP14</f>
        <v>43646</v>
      </c>
      <c r="AV2" s="194">
        <f>'Total Company BS - 6.30'!DQ14</f>
        <v>43677</v>
      </c>
      <c r="AW2" s="194">
        <f>'Total Company BS - 6.30'!DR14</f>
        <v>43708</v>
      </c>
      <c r="AX2" s="194">
        <f>'Total Company BS - 6.30'!DS14</f>
        <v>43738</v>
      </c>
      <c r="AY2" s="194">
        <f>'Total Company BS - 6.30'!DT14</f>
        <v>43769</v>
      </c>
      <c r="AZ2" s="194">
        <f>'Total Company BS - 6.30'!DU14</f>
        <v>43799</v>
      </c>
      <c r="BA2" s="194">
        <f>'Total Company BS - 6.30'!DV14</f>
        <v>43830</v>
      </c>
    </row>
    <row r="3" spans="1:53" x14ac:dyDescent="0.3">
      <c r="A3" s="292">
        <v>1</v>
      </c>
      <c r="B3" s="427" t="str">
        <f>Summary!B3</f>
        <v>Capital</v>
      </c>
      <c r="C3" s="120" t="str">
        <f>Summary!C3</f>
        <v>Common Equity Tier 1 Ratio</v>
      </c>
      <c r="D3" s="121">
        <f>Summary!D3</f>
        <v>0.11</v>
      </c>
      <c r="E3" s="121">
        <f>Summary!E3</f>
        <v>9.4500000000000001E-2</v>
      </c>
      <c r="F3" s="128" t="str">
        <f>Summary!F3</f>
        <v>Yes</v>
      </c>
      <c r="G3" s="362" t="str">
        <f>IF(ISBLANK(Summary!G3),"Not Available",Summary!G3)</f>
        <v>None</v>
      </c>
      <c r="H3" s="363" t="str">
        <f>IF(ISBLANK(Summary!H3),"Not Available",Summary!H3)</f>
        <v>None</v>
      </c>
      <c r="J3" s="205">
        <f>'Total Company BS - 6.30'!CE129</f>
        <v>0.1223594239468682</v>
      </c>
      <c r="K3" s="197">
        <f>'Total Company BS - 6.30'!CF129</f>
        <v>0.12328097871335239</v>
      </c>
      <c r="L3" s="197">
        <f>'Total Company BS - 6.30'!CG129</f>
        <v>0.12337389941769825</v>
      </c>
      <c r="M3" s="197">
        <f>'Total Company BS - 6.30'!CH129</f>
        <v>0.12329891822350966</v>
      </c>
      <c r="N3" s="197">
        <f>'Total Company BS - 6.30'!CI129</f>
        <v>0.1232747322791133</v>
      </c>
      <c r="O3" s="197">
        <f>'Total Company BS - 6.30'!CJ129</f>
        <v>0.12703166348075137</v>
      </c>
      <c r="P3" s="197">
        <f>'Total Company BS - 6.30'!CK129</f>
        <v>0.1271386691571007</v>
      </c>
      <c r="Q3" s="197">
        <f>'Total Company BS - 6.30'!CL129</f>
        <v>0.12930118762099527</v>
      </c>
      <c r="R3" s="197">
        <f>'Total Company BS - 6.30'!CM129</f>
        <v>0.13080991644410708</v>
      </c>
      <c r="S3" s="197">
        <f>'Total Company BS - 6.30'!CN129</f>
        <v>0.1318604376494123</v>
      </c>
      <c r="T3" s="197">
        <f>'Total Company BS - 6.30'!CO129</f>
        <v>0.13603699508742279</v>
      </c>
      <c r="U3" s="197">
        <f>'Total Company BS - 6.30'!CP129</f>
        <v>0.13802139096700081</v>
      </c>
      <c r="V3" s="197">
        <f>'Total Company BS - 6.30'!CQ129</f>
        <v>0.14079356293722819</v>
      </c>
      <c r="W3" s="197">
        <f>'Total Company BS - 6.30'!CR129</f>
        <v>0.14513835094320646</v>
      </c>
      <c r="X3" s="197">
        <f>'Total Company BS - 6.30'!CS129</f>
        <v>0.14336968840015912</v>
      </c>
      <c r="Y3" s="197">
        <f>'Total Company BS - 6.30'!CT129</f>
        <v>0.1448756190331425</v>
      </c>
      <c r="Z3" s="197">
        <f>'Total Company BS - 6.30'!CU129</f>
        <v>0.14676172321410119</v>
      </c>
      <c r="AA3" s="197">
        <f>'Total Company BS - 6.30'!CV129</f>
        <v>0.14563844367689663</v>
      </c>
      <c r="AB3" s="197">
        <f>'Total Company BS - 6.30'!CW129</f>
        <v>0.14584179106072126</v>
      </c>
      <c r="AC3" s="197">
        <f>'Total Company BS - 6.30'!CX129</f>
        <v>0.14741592505363088</v>
      </c>
      <c r="AD3" s="197">
        <f>'Total Company BS - 6.30'!CY129</f>
        <v>0.14821509098459604</v>
      </c>
      <c r="AE3" s="197">
        <f>'Total Company BS - 6.30'!CZ129</f>
        <v>0.15033211177534433</v>
      </c>
      <c r="AF3" s="197">
        <f>'Total Company BS - 6.30'!DA129</f>
        <v>0.15127441176127054</v>
      </c>
      <c r="AG3" s="197">
        <f>'Total Company BS - 6.30'!DB129</f>
        <v>0.15369657232493908</v>
      </c>
      <c r="AH3" s="197">
        <f>'Total Company BS - 6.30'!DC129</f>
        <v>0.15797483985529143</v>
      </c>
      <c r="AI3" s="197">
        <f>'Total Company BS - 6.30'!DD129</f>
        <v>0.16103905445092934</v>
      </c>
      <c r="AJ3" s="197">
        <f>'Total Company BS - 6.30'!DE129</f>
        <v>0.16082938845701916</v>
      </c>
      <c r="AK3" s="197">
        <f>'Total Company BS - 6.30'!DF129</f>
        <v>0.16191383154524622</v>
      </c>
      <c r="AL3" s="197">
        <f>'Total Company BS - 6.30'!DG129</f>
        <v>0.16288489193304836</v>
      </c>
      <c r="AM3" s="197">
        <f>'Total Company BS - 6.30'!DH129</f>
        <v>0.16315706811116021</v>
      </c>
      <c r="AN3" s="197">
        <f>'Total Company BS - 6.30'!DI129</f>
        <v>0.16487853395616917</v>
      </c>
      <c r="AO3" s="197">
        <f>'Total Company BS - 6.30'!DJ129</f>
        <v>0.16481350906901598</v>
      </c>
      <c r="AP3" s="197">
        <f>'Total Company BS - 6.30'!DK129</f>
        <v>0.1643272620467239</v>
      </c>
      <c r="AQ3" s="197">
        <f>'Total Company BS - 6.30'!DL129</f>
        <v>0.16644322586220911</v>
      </c>
      <c r="AR3" s="197">
        <f>'Total Company BS - 6.30'!DM129</f>
        <v>0.16756264704880375</v>
      </c>
      <c r="AS3" s="197">
        <f>'Total Company BS - 6.30'!DN129</f>
        <v>0.17006100722518683</v>
      </c>
      <c r="AT3" s="197">
        <f>'Total Company BS - 6.30'!DO129</f>
        <v>0.1748951714994483</v>
      </c>
      <c r="AU3" s="197">
        <f>'Total Company BS - 6.30'!DP129</f>
        <v>0.17810290974030982</v>
      </c>
      <c r="AV3" s="197">
        <f>'Total Company BS - 6.30'!DQ129</f>
        <v>0.17744018571689962</v>
      </c>
      <c r="AW3" s="197">
        <f>'Total Company BS - 6.30'!DR129</f>
        <v>0.17778293497503816</v>
      </c>
      <c r="AX3" s="197">
        <f>'Total Company BS - 6.30'!DS129</f>
        <v>0.17856630805382387</v>
      </c>
      <c r="AY3" s="197">
        <f>'Total Company BS - 6.30'!DT129</f>
        <v>0.17847642251905713</v>
      </c>
      <c r="AZ3" s="197">
        <f>'Total Company BS - 6.30'!DU129</f>
        <v>0.18043278727015533</v>
      </c>
      <c r="BA3" s="198">
        <f>'Total Company BS - 6.30'!DV129</f>
        <v>0.18077395047748718</v>
      </c>
    </row>
    <row r="4" spans="1:53" x14ac:dyDescent="0.3">
      <c r="A4" s="292">
        <v>2</v>
      </c>
      <c r="B4" s="426">
        <f>Summary!B4</f>
        <v>0</v>
      </c>
      <c r="C4" s="122" t="str">
        <f>Summary!C4</f>
        <v>Tier 1 Leverage Ratio</v>
      </c>
      <c r="D4" s="123">
        <f>Summary!D4</f>
        <v>0.11600000000000001</v>
      </c>
      <c r="E4" s="123">
        <f>Summary!E4</f>
        <v>0.10349999999999999</v>
      </c>
      <c r="F4" s="129" t="str">
        <f>Summary!F4</f>
        <v>Yes</v>
      </c>
      <c r="G4" s="364" t="str">
        <f>IF(ISBLANK(Summary!G4),"Not Available",Summary!G4)</f>
        <v>None</v>
      </c>
      <c r="H4" s="365" t="str">
        <f>IF(ISBLANK(Summary!H4),"Not Available",Summary!H4)</f>
        <v>None</v>
      </c>
      <c r="J4" s="199">
        <f>'Total Company BS - 6.30'!CE150</f>
        <v>0.11937862206844291</v>
      </c>
      <c r="K4" s="195">
        <f>'Total Company BS - 6.30'!CF150</f>
        <v>0.12071697807518487</v>
      </c>
      <c r="L4" s="195">
        <f>'Total Company BS - 6.30'!CG150</f>
        <v>0.12118711017018514</v>
      </c>
      <c r="M4" s="195">
        <f>'Total Company BS - 6.30'!CH150</f>
        <v>0.12119587660267502</v>
      </c>
      <c r="N4" s="195">
        <f>'Total Company BS - 6.30'!CI150</f>
        <v>0.12111476647662435</v>
      </c>
      <c r="O4" s="195">
        <f>'Total Company BS - 6.30'!CJ150</f>
        <v>0.12294701979327691</v>
      </c>
      <c r="P4" s="195">
        <f>'Total Company BS - 6.30'!CK150</f>
        <v>0.12475853639894012</v>
      </c>
      <c r="Q4" s="195">
        <f>'Total Company BS - 6.30'!CL150</f>
        <v>0.12594698687023914</v>
      </c>
      <c r="R4" s="195">
        <f>'Total Company BS - 6.30'!CM150</f>
        <v>0.1276008953729694</v>
      </c>
      <c r="S4" s="195">
        <f>'Total Company BS - 6.30'!CN150</f>
        <v>0.12925235798382112</v>
      </c>
      <c r="T4" s="195">
        <f>'Total Company BS - 6.30'!CO150</f>
        <v>0.13211871124383914</v>
      </c>
      <c r="U4" s="195">
        <f>'Total Company BS - 6.30'!CP150</f>
        <v>0.13517125177560779</v>
      </c>
      <c r="V4" s="195">
        <f>'Total Company BS - 6.30'!CQ150</f>
        <v>0.1378440810347959</v>
      </c>
      <c r="W4" s="195">
        <f>'Total Company BS - 6.30'!CR150</f>
        <v>0.14102269529520831</v>
      </c>
      <c r="X4" s="195">
        <f>'Total Company BS - 6.30'!CS150</f>
        <v>0.14128143255719008</v>
      </c>
      <c r="Y4" s="195">
        <f>'Total Company BS - 6.30'!CT150</f>
        <v>0.14205605573670935</v>
      </c>
      <c r="Z4" s="195">
        <f>'Total Company BS - 6.30'!CU150</f>
        <v>0.14372835028894962</v>
      </c>
      <c r="AA4" s="195">
        <f>'Total Company BS - 6.30'!CV150</f>
        <v>0.14371040860867237</v>
      </c>
      <c r="AB4" s="195">
        <f>'Total Company BS - 6.30'!CW150</f>
        <v>0.14392962194680889</v>
      </c>
      <c r="AC4" s="195">
        <f>'Total Company BS - 6.30'!CX150</f>
        <v>0.1451084624791433</v>
      </c>
      <c r="AD4" s="195">
        <f>'Total Company BS - 6.30'!CY150</f>
        <v>0.14593046495271131</v>
      </c>
      <c r="AE4" s="195">
        <f>'Total Company BS - 6.30'!CZ150</f>
        <v>0.14797667623673411</v>
      </c>
      <c r="AF4" s="195">
        <f>'Total Company BS - 6.30'!DA150</f>
        <v>0.14970702348769538</v>
      </c>
      <c r="AG4" s="195">
        <f>'Total Company BS - 6.30'!DB150</f>
        <v>0.15073315256518888</v>
      </c>
      <c r="AH4" s="195">
        <f>'Total Company BS - 6.30'!DC150</f>
        <v>0.15552082425908459</v>
      </c>
      <c r="AI4" s="195">
        <f>'Total Company BS - 6.30'!DD150</f>
        <v>0.15879225448740103</v>
      </c>
      <c r="AJ4" s="195">
        <f>'Total Company BS - 6.30'!DE150</f>
        <v>0.15895087971956398</v>
      </c>
      <c r="AK4" s="195">
        <f>'Total Company BS - 6.30'!DF150</f>
        <v>0.16067406992371011</v>
      </c>
      <c r="AL4" s="195">
        <f>'Total Company BS - 6.30'!DG150</f>
        <v>0.16150033113828699</v>
      </c>
      <c r="AM4" s="195">
        <f>'Total Company BS - 6.30'!DH150</f>
        <v>0.16168526301447186</v>
      </c>
      <c r="AN4" s="195">
        <f>'Total Company BS - 6.30'!DI150</f>
        <v>0.16370243412507415</v>
      </c>
      <c r="AO4" s="195">
        <f>'Total Company BS - 6.30'!DJ150</f>
        <v>0.16476671824500197</v>
      </c>
      <c r="AP4" s="195">
        <f>'Total Company BS - 6.30'!DK150</f>
        <v>0.16382804724756017</v>
      </c>
      <c r="AQ4" s="195">
        <f>'Total Company BS - 6.30'!DL150</f>
        <v>0.16537597059021483</v>
      </c>
      <c r="AR4" s="195">
        <f>'Total Company BS - 6.30'!DM150</f>
        <v>0.16719891615476723</v>
      </c>
      <c r="AS4" s="195">
        <f>'Total Company BS - 6.30'!DN150</f>
        <v>0.16827647730990716</v>
      </c>
      <c r="AT4" s="195">
        <f>'Total Company BS - 6.30'!DO150</f>
        <v>0.17361191654781361</v>
      </c>
      <c r="AU4" s="195">
        <f>'Total Company BS - 6.30'!DP150</f>
        <v>0.17725708611094937</v>
      </c>
      <c r="AV4" s="195">
        <f>'Total Company BS - 6.30'!DQ150</f>
        <v>0.17711232808743307</v>
      </c>
      <c r="AW4" s="195">
        <f>'Total Company BS - 6.30'!DR150</f>
        <v>0.17828326646069098</v>
      </c>
      <c r="AX4" s="195">
        <f>'Total Company BS - 6.30'!DS150</f>
        <v>0.17880313911212153</v>
      </c>
      <c r="AY4" s="195">
        <f>'Total Company BS - 6.30'!DT150</f>
        <v>0.17841652926134202</v>
      </c>
      <c r="AZ4" s="195">
        <f>'Total Company BS - 6.30'!DU150</f>
        <v>0.18051402403796496</v>
      </c>
      <c r="BA4" s="200">
        <f>'Total Company BS - 6.30'!DV150</f>
        <v>0.18210915271656219</v>
      </c>
    </row>
    <row r="5" spans="1:53" x14ac:dyDescent="0.3">
      <c r="A5" s="292">
        <v>3</v>
      </c>
      <c r="B5" s="426">
        <f>Summary!B5</f>
        <v>0</v>
      </c>
      <c r="C5" s="122" t="str">
        <f>Summary!C5</f>
        <v>Total Capital Ratio</v>
      </c>
      <c r="D5" s="123">
        <f>Summary!D5</f>
        <v>0.125</v>
      </c>
      <c r="E5" s="123">
        <f>Summary!E5</f>
        <v>0.1125</v>
      </c>
      <c r="F5" s="129" t="str">
        <f>Summary!F5</f>
        <v>Yes</v>
      </c>
      <c r="G5" s="364" t="str">
        <f>IF(ISBLANK(Summary!G5),"Not Available",Summary!G5)</f>
        <v>None</v>
      </c>
      <c r="H5" s="365" t="str">
        <f>IF(ISBLANK(Summary!H5),"Not Available",Summary!H5)</f>
        <v>None</v>
      </c>
      <c r="J5" s="199">
        <f>'Total Company BS - 6.30'!CE148</f>
        <v>0.13456631209244041</v>
      </c>
      <c r="K5" s="195">
        <f>'Total Company BS - 6.30'!CF148</f>
        <v>0.13549289249613067</v>
      </c>
      <c r="L5" s="195">
        <f>'Total Company BS - 6.30'!CG148</f>
        <v>0.13559096335865514</v>
      </c>
      <c r="M5" s="195">
        <f>'Total Company BS - 6.30'!CH148</f>
        <v>0.13551961532292112</v>
      </c>
      <c r="N5" s="195">
        <f>'Total Company BS - 6.30'!CI148</f>
        <v>0.13549863436453974</v>
      </c>
      <c r="O5" s="195">
        <f>'Total Company BS - 6.30'!CJ148</f>
        <v>0.13925505058707452</v>
      </c>
      <c r="P5" s="195">
        <f>'Total Company BS - 6.30'!CK148</f>
        <v>0.13936512027722181</v>
      </c>
      <c r="Q5" s="195">
        <f>'Total Company BS - 6.30'!CL148</f>
        <v>0.14152887566704633</v>
      </c>
      <c r="R5" s="195">
        <f>'Total Company BS - 6.30'!CM148</f>
        <v>0.14303610012696005</v>
      </c>
      <c r="S5" s="195">
        <f>'Total Company BS - 6.30'!CN148</f>
        <v>0.14408641811281531</v>
      </c>
      <c r="T5" s="195">
        <f>'Total Company BS - 6.30'!CO148</f>
        <v>0.14826100713246299</v>
      </c>
      <c r="U5" s="195">
        <f>'Total Company BS - 6.30'!CP148</f>
        <v>0.15024529626917488</v>
      </c>
      <c r="V5" s="195">
        <f>'Total Company BS - 6.30'!CQ148</f>
        <v>0.15301693248635145</v>
      </c>
      <c r="W5" s="195">
        <f>'Total Company BS - 6.30'!CR148</f>
        <v>0.157358881343135</v>
      </c>
      <c r="X5" s="195">
        <f>'Total Company BS - 6.30'!CS148</f>
        <v>0.15559042416884411</v>
      </c>
      <c r="Y5" s="195">
        <f>'Total Company BS - 6.30'!CT148</f>
        <v>0.15709535138919281</v>
      </c>
      <c r="Z5" s="195">
        <f>'Total Company BS - 6.30'!CU148</f>
        <v>0.15897982083432549</v>
      </c>
      <c r="AA5" s="195">
        <f>'Total Company BS - 6.30'!CV148</f>
        <v>0.15785670758244497</v>
      </c>
      <c r="AB5" s="195">
        <f>'Total Company BS - 6.30'!CW148</f>
        <v>0.15806011774052939</v>
      </c>
      <c r="AC5" s="195">
        <f>'Total Company BS - 6.30'!CX148</f>
        <v>0.15963308693100675</v>
      </c>
      <c r="AD5" s="195">
        <f>'Total Company BS - 6.30'!CY148</f>
        <v>0.16043039028292261</v>
      </c>
      <c r="AE5" s="195">
        <f>'Total Company BS - 6.30'!CZ148</f>
        <v>0.16254592725063866</v>
      </c>
      <c r="AF5" s="195">
        <f>'Total Company BS - 6.30'!DA148</f>
        <v>0.16348881697683273</v>
      </c>
      <c r="AG5" s="195">
        <f>'Total Company BS - 6.30'!DB148</f>
        <v>0.16590872385903679</v>
      </c>
      <c r="AH5" s="195">
        <f>'Total Company BS - 6.30'!DC148</f>
        <v>0.17018484472162038</v>
      </c>
      <c r="AI5" s="195">
        <f>'Total Company BS - 6.30'!DD148</f>
        <v>0.17324722503728962</v>
      </c>
      <c r="AJ5" s="195">
        <f>'Total Company BS - 6.30'!DE148</f>
        <v>0.17303594021311614</v>
      </c>
      <c r="AK5" s="195">
        <f>'Total Company BS - 6.30'!DF148</f>
        <v>0.17411966965431289</v>
      </c>
      <c r="AL5" s="195">
        <f>'Total Company BS - 6.30'!DG148</f>
        <v>0.17508988275687568</v>
      </c>
      <c r="AM5" s="195">
        <f>'Total Company BS - 6.30'!DH148</f>
        <v>0.17536055904830247</v>
      </c>
      <c r="AN5" s="195">
        <f>'Total Company BS - 6.30'!DI148</f>
        <v>0.17708077139547773</v>
      </c>
      <c r="AO5" s="195">
        <f>'Total Company BS - 6.30'!DJ148</f>
        <v>0.17701593997301232</v>
      </c>
      <c r="AP5" s="195">
        <f>'Total Company BS - 6.30'!DK148</f>
        <v>0.17653123004300639</v>
      </c>
      <c r="AQ5" s="195">
        <f>'Total Company BS - 6.30'!DL148</f>
        <v>0.17864834675404168</v>
      </c>
      <c r="AR5" s="195">
        <f>'Total Company BS - 6.30'!DM148</f>
        <v>0.17977080871538001</v>
      </c>
      <c r="AS5" s="195">
        <f>'Total Company BS - 6.30'!DN148</f>
        <v>0.18226939766935554</v>
      </c>
      <c r="AT5" s="195">
        <f>'Total Company BS - 6.30'!DO148</f>
        <v>0.18710373293418678</v>
      </c>
      <c r="AU5" s="195">
        <f>'Total Company BS - 6.30'!DP148</f>
        <v>0.19031224538476335</v>
      </c>
      <c r="AV5" s="195">
        <f>'Total Company BS - 6.30'!DQ148</f>
        <v>0.18965082693457028</v>
      </c>
      <c r="AW5" s="195">
        <f>'Total Company BS - 6.30'!DR148</f>
        <v>0.18999599427491995</v>
      </c>
      <c r="AX5" s="195">
        <f>'Total Company BS - 6.30'!DS148</f>
        <v>0.19078122463070268</v>
      </c>
      <c r="AY5" s="195">
        <f>'Total Company BS - 6.30'!DT148</f>
        <v>0.19069270617803194</v>
      </c>
      <c r="AZ5" s="195">
        <f>'Total Company BS - 6.30'!DU148</f>
        <v>0.19265032990345535</v>
      </c>
      <c r="BA5" s="200">
        <f>'Total Company BS - 6.30'!DV148</f>
        <v>0.19299383495888947</v>
      </c>
    </row>
    <row r="6" spans="1:53" x14ac:dyDescent="0.3">
      <c r="A6" s="292">
        <v>4</v>
      </c>
      <c r="B6" s="426">
        <f>Summary!B6</f>
        <v>0</v>
      </c>
      <c r="C6" s="122" t="str">
        <f>Summary!C6</f>
        <v>Tangible Common Equity Ratio</v>
      </c>
      <c r="D6" s="123">
        <f>Summary!D6</f>
        <v>0.115</v>
      </c>
      <c r="E6" s="123">
        <f>Summary!E6</f>
        <v>0.10249999999999999</v>
      </c>
      <c r="F6" s="129" t="str">
        <f>Summary!F6</f>
        <v>Yes</v>
      </c>
      <c r="G6" s="364" t="str">
        <f>IF(ISBLANK(Summary!G6),"Not Available",Summary!G6)</f>
        <v>None</v>
      </c>
      <c r="H6" s="365" t="str">
        <f>IF(ISBLANK(Summary!H6),"Not Available",Summary!H6)</f>
        <v>None</v>
      </c>
      <c r="J6" s="199">
        <f>'Total Company BS - 6.30'!CE152</f>
        <v>0.12171660165100384</v>
      </c>
      <c r="K6" s="195">
        <f>'Total Company BS - 6.30'!CF152</f>
        <v>0.12330324861406333</v>
      </c>
      <c r="L6" s="195">
        <f>'Total Company BS - 6.30'!CG152</f>
        <v>0.12335418645020002</v>
      </c>
      <c r="M6" s="195">
        <f>'Total Company BS - 6.30'!CH152</f>
        <v>0.12321408411242765</v>
      </c>
      <c r="N6" s="195">
        <f>'Total Company BS - 6.30'!CI152</f>
        <v>0.12340888731817706</v>
      </c>
      <c r="O6" s="195">
        <f>'Total Company BS - 6.30'!CJ152</f>
        <v>0.12691844100643299</v>
      </c>
      <c r="P6" s="195">
        <f>'Total Company BS - 6.30'!CK152</f>
        <v>0.12694942849329338</v>
      </c>
      <c r="Q6" s="195">
        <f>'Total Company BS - 6.30'!CL152</f>
        <v>0.12915439160725761</v>
      </c>
      <c r="R6" s="195">
        <f>'Total Company BS - 6.30'!CM152</f>
        <v>0.13063208106224658</v>
      </c>
      <c r="S6" s="195">
        <f>'Total Company BS - 6.30'!CN152</f>
        <v>0.13143853382038692</v>
      </c>
      <c r="T6" s="195">
        <f>'Total Company BS - 6.30'!CO152</f>
        <v>0.13516662137175503</v>
      </c>
      <c r="U6" s="195">
        <f>'Total Company BS - 6.30'!CP152</f>
        <v>0.1375857041397883</v>
      </c>
      <c r="V6" s="195">
        <f>'Total Company BS - 6.30'!CQ152</f>
        <v>0.14013012595918622</v>
      </c>
      <c r="W6" s="195">
        <f>'Total Company BS - 6.30'!CR152</f>
        <v>0.14503590871265945</v>
      </c>
      <c r="X6" s="195">
        <f>'Total Company BS - 6.30'!CS152</f>
        <v>0.1431405105094794</v>
      </c>
      <c r="Y6" s="195">
        <f>'Total Company BS - 6.30'!CT152</f>
        <v>0.14465177685114863</v>
      </c>
      <c r="Z6" s="195">
        <f>'Total Company BS - 6.30'!CU152</f>
        <v>0.14679604634695029</v>
      </c>
      <c r="AA6" s="195">
        <f>'Total Company BS - 6.30'!CV152</f>
        <v>0.14549056141947214</v>
      </c>
      <c r="AB6" s="195">
        <f>'Total Company BS - 6.30'!CW152</f>
        <v>0.14595571367774796</v>
      </c>
      <c r="AC6" s="195">
        <f>'Total Company BS - 6.30'!CX152</f>
        <v>0.14783081103980419</v>
      </c>
      <c r="AD6" s="195">
        <f>'Total Company BS - 6.30'!CY152</f>
        <v>0.14847794579825929</v>
      </c>
      <c r="AE6" s="195">
        <f>'Total Company BS - 6.30'!CZ152</f>
        <v>0.15012021287522528</v>
      </c>
      <c r="AF6" s="195">
        <f>'Total Company BS - 6.30'!DA152</f>
        <v>0.15065817268457291</v>
      </c>
      <c r="AG6" s="195">
        <f>'Total Company BS - 6.30'!DB152</f>
        <v>0.15389748883213852</v>
      </c>
      <c r="AH6" s="195">
        <f>'Total Company BS - 6.30'!DC152</f>
        <v>0.15821593123287067</v>
      </c>
      <c r="AI6" s="195">
        <f>'Total Company BS - 6.30'!DD152</f>
        <v>0.16122612883865606</v>
      </c>
      <c r="AJ6" s="195">
        <f>'Total Company BS - 6.30'!DE152</f>
        <v>0.1614887654908132</v>
      </c>
      <c r="AK6" s="195">
        <f>'Total Company BS - 6.30'!DF152</f>
        <v>0.16227123766382201</v>
      </c>
      <c r="AL6" s="195">
        <f>'Total Company BS - 6.30'!DG152</f>
        <v>0.16333756362038893</v>
      </c>
      <c r="AM6" s="195">
        <f>'Total Company BS - 6.30'!DH152</f>
        <v>0.16403847541195171</v>
      </c>
      <c r="AN6" s="195">
        <f>'Total Company BS - 6.30'!DI152</f>
        <v>0.16557808604119442</v>
      </c>
      <c r="AO6" s="195">
        <f>'Total Company BS - 6.30'!DJ152</f>
        <v>0.16623997562225104</v>
      </c>
      <c r="AP6" s="195">
        <f>'Total Company BS - 6.30'!DK152</f>
        <v>0.1654713535393893</v>
      </c>
      <c r="AQ6" s="195">
        <f>'Total Company BS - 6.30'!DL152</f>
        <v>0.16715669727159924</v>
      </c>
      <c r="AR6" s="195">
        <f>'Total Company BS - 6.30'!DM152</f>
        <v>0.16780214465485349</v>
      </c>
      <c r="AS6" s="195">
        <f>'Total Company BS - 6.30'!DN152</f>
        <v>0.17134394083116761</v>
      </c>
      <c r="AT6" s="195">
        <f>'Total Company BS - 6.30'!DO152</f>
        <v>0.17625413516639934</v>
      </c>
      <c r="AU6" s="195">
        <f>'Total Company BS - 6.30'!DP152</f>
        <v>0.17951871304443925</v>
      </c>
      <c r="AV6" s="195">
        <f>'Total Company BS - 6.30'!DQ152</f>
        <v>0.17916025782638498</v>
      </c>
      <c r="AW6" s="195">
        <f>'Total Company BS - 6.30'!DR152</f>
        <v>0.1793378600813392</v>
      </c>
      <c r="AX6" s="195">
        <f>'Total Company BS - 6.30'!DS152</f>
        <v>0.18044785589358522</v>
      </c>
      <c r="AY6" s="195">
        <f>'Total Company BS - 6.30'!DT152</f>
        <v>0.18009141231490106</v>
      </c>
      <c r="AZ6" s="195">
        <f>'Total Company BS - 6.30'!DU152</f>
        <v>0.1827275226503858</v>
      </c>
      <c r="BA6" s="200">
        <f>'Total Company BS - 6.30'!DV152</f>
        <v>0.18331951229318846</v>
      </c>
    </row>
    <row r="7" spans="1:53" ht="14.4" hidden="1" customHeight="1" outlineLevel="1" x14ac:dyDescent="0.3">
      <c r="A7" s="441">
        <v>5</v>
      </c>
      <c r="B7" s="426"/>
      <c r="C7" s="438" t="str">
        <f>Summary!C7</f>
        <v>SC Risk Weighted Assets (RWAs)</v>
      </c>
      <c r="D7" s="434" t="s">
        <v>290</v>
      </c>
      <c r="E7" s="435"/>
      <c r="F7" s="290"/>
      <c r="G7" s="366"/>
      <c r="H7" s="367"/>
      <c r="J7" s="216">
        <f>J8-2000000000</f>
        <v>38577706885.009079</v>
      </c>
      <c r="K7" s="217">
        <f t="shared" ref="K7:BA7" si="0">K8-2000000000</f>
        <v>39626551415.433083</v>
      </c>
      <c r="L7" s="217">
        <f t="shared" si="0"/>
        <v>40366045366.670967</v>
      </c>
      <c r="M7" s="217">
        <f t="shared" si="0"/>
        <v>40831976243.963623</v>
      </c>
      <c r="N7" s="217">
        <f t="shared" si="0"/>
        <v>41299766936.926712</v>
      </c>
      <c r="O7" s="217">
        <f t="shared" si="0"/>
        <v>41656398010.0597</v>
      </c>
      <c r="P7" s="217">
        <f t="shared" si="0"/>
        <v>41999157784.290718</v>
      </c>
      <c r="Q7" s="217">
        <f t="shared" si="0"/>
        <v>42344913456.04451</v>
      </c>
      <c r="R7" s="217">
        <f t="shared" si="0"/>
        <v>42722978361.115181</v>
      </c>
      <c r="S7" s="217">
        <f t="shared" si="0"/>
        <v>42956262484.007149</v>
      </c>
      <c r="T7" s="217">
        <f t="shared" si="0"/>
        <v>43520598081.984352</v>
      </c>
      <c r="U7" s="217">
        <f t="shared" si="0"/>
        <v>44484734621.964622</v>
      </c>
      <c r="V7" s="217">
        <f t="shared" si="0"/>
        <v>45405362838.761482</v>
      </c>
      <c r="W7" s="217">
        <f t="shared" si="0"/>
        <v>46432147576.930931</v>
      </c>
      <c r="X7" s="217">
        <f t="shared" si="0"/>
        <v>47081051775.503334</v>
      </c>
      <c r="Y7" s="217">
        <f t="shared" si="0"/>
        <v>46845179345.869301</v>
      </c>
      <c r="Z7" s="217">
        <f t="shared" si="0"/>
        <v>47247032818.599983</v>
      </c>
      <c r="AA7" s="217">
        <f t="shared" si="0"/>
        <v>47529951848.990913</v>
      </c>
      <c r="AB7" s="217">
        <f t="shared" si="0"/>
        <v>47493379469.724548</v>
      </c>
      <c r="AC7" s="217">
        <f t="shared" si="0"/>
        <v>47865108931.069351</v>
      </c>
      <c r="AD7" s="217">
        <f t="shared" si="0"/>
        <v>48224578902.835602</v>
      </c>
      <c r="AE7" s="217">
        <f t="shared" si="0"/>
        <v>48266931435.537064</v>
      </c>
      <c r="AF7" s="217">
        <f t="shared" si="0"/>
        <v>48903745178.746391</v>
      </c>
      <c r="AG7" s="217">
        <f t="shared" si="0"/>
        <v>49950566643.004745</v>
      </c>
      <c r="AH7" s="217">
        <f t="shared" si="0"/>
        <v>50388457208.801544</v>
      </c>
      <c r="AI7" s="217">
        <f t="shared" si="0"/>
        <v>51497396089.425179</v>
      </c>
      <c r="AJ7" s="217">
        <f t="shared" si="0"/>
        <v>52313196013.721298</v>
      </c>
      <c r="AK7" s="217">
        <f t="shared" si="0"/>
        <v>52110488078.929077</v>
      </c>
      <c r="AL7" s="217">
        <f t="shared" si="0"/>
        <v>52697455323.737137</v>
      </c>
      <c r="AM7" s="217">
        <f t="shared" si="0"/>
        <v>53194410475.833679</v>
      </c>
      <c r="AN7" s="217">
        <f t="shared" si="0"/>
        <v>53199557895.062889</v>
      </c>
      <c r="AO7" s="217">
        <f t="shared" si="0"/>
        <v>53791783766.641861</v>
      </c>
      <c r="AP7" s="217">
        <f t="shared" si="0"/>
        <v>54343207414.334236</v>
      </c>
      <c r="AQ7" s="217">
        <f t="shared" si="0"/>
        <v>54288653065.461296</v>
      </c>
      <c r="AR7" s="217">
        <f t="shared" si="0"/>
        <v>54973321998.828331</v>
      </c>
      <c r="AS7" s="217">
        <f t="shared" si="0"/>
        <v>56102739694.64109</v>
      </c>
      <c r="AT7" s="217">
        <f t="shared" si="0"/>
        <v>56537131650.627068</v>
      </c>
      <c r="AU7" s="217">
        <f t="shared" si="0"/>
        <v>57730786355.397354</v>
      </c>
      <c r="AV7" s="217">
        <f t="shared" si="0"/>
        <v>58613715172.432053</v>
      </c>
      <c r="AW7" s="217">
        <f t="shared" si="0"/>
        <v>58411324789.135727</v>
      </c>
      <c r="AX7" s="217">
        <f t="shared" si="0"/>
        <v>59060236759.268227</v>
      </c>
      <c r="AY7" s="217">
        <f t="shared" si="0"/>
        <v>59618946460.889351</v>
      </c>
      <c r="AZ7" s="217">
        <f t="shared" si="0"/>
        <v>59651993085.903038</v>
      </c>
      <c r="BA7" s="219">
        <f t="shared" si="0"/>
        <v>60341973354.222511</v>
      </c>
    </row>
    <row r="8" spans="1:53" ht="14.4" hidden="1" customHeight="1" outlineLevel="1" x14ac:dyDescent="0.3">
      <c r="A8" s="441"/>
      <c r="B8" s="426"/>
      <c r="C8" s="439"/>
      <c r="D8" s="436" t="s">
        <v>291</v>
      </c>
      <c r="E8" s="437"/>
      <c r="F8" s="291"/>
      <c r="G8" s="368"/>
      <c r="H8" s="369"/>
      <c r="J8" s="215">
        <f>'Total Company BS - 6.30'!CD127/0.11</f>
        <v>40577706885.009079</v>
      </c>
      <c r="K8" s="218">
        <f>'Total Company BS - 6.30'!CE127/0.11</f>
        <v>41626551415.433083</v>
      </c>
      <c r="L8" s="218">
        <f>'Total Company BS - 6.30'!CF127/0.11</f>
        <v>42366045366.670967</v>
      </c>
      <c r="M8" s="218">
        <f>'Total Company BS - 6.30'!CG127/0.11</f>
        <v>42831976243.963623</v>
      </c>
      <c r="N8" s="218">
        <f>'Total Company BS - 6.30'!CH127/0.11</f>
        <v>43299766936.926712</v>
      </c>
      <c r="O8" s="218">
        <f>'Total Company BS - 6.30'!CI127/0.11</f>
        <v>43656398010.0597</v>
      </c>
      <c r="P8" s="218">
        <f>'Total Company BS - 6.30'!CJ127/0.11</f>
        <v>43999157784.290718</v>
      </c>
      <c r="Q8" s="218">
        <f>'Total Company BS - 6.30'!CK127/0.11</f>
        <v>44344913456.04451</v>
      </c>
      <c r="R8" s="218">
        <f>'Total Company BS - 6.30'!CL127/0.11</f>
        <v>44722978361.115181</v>
      </c>
      <c r="S8" s="218">
        <f>'Total Company BS - 6.30'!CM127/0.11</f>
        <v>44956262484.007149</v>
      </c>
      <c r="T8" s="218">
        <f>'Total Company BS - 6.30'!CN127/0.11</f>
        <v>45520598081.984352</v>
      </c>
      <c r="U8" s="218">
        <f>'Total Company BS - 6.30'!CO127/0.11</f>
        <v>46484734621.964622</v>
      </c>
      <c r="V8" s="218">
        <f>'Total Company BS - 6.30'!CP127/0.11</f>
        <v>47405362838.761482</v>
      </c>
      <c r="W8" s="218">
        <f>'Total Company BS - 6.30'!CQ127/0.11</f>
        <v>48432147576.930931</v>
      </c>
      <c r="X8" s="218">
        <f>'Total Company BS - 6.30'!CR127/0.11</f>
        <v>49081051775.503334</v>
      </c>
      <c r="Y8" s="218">
        <f>'Total Company BS - 6.30'!CS127/0.11</f>
        <v>48845179345.869301</v>
      </c>
      <c r="Z8" s="218">
        <f>'Total Company BS - 6.30'!CT127/0.11</f>
        <v>49247032818.599983</v>
      </c>
      <c r="AA8" s="218">
        <f>'Total Company BS - 6.30'!CU127/0.11</f>
        <v>49529951848.990913</v>
      </c>
      <c r="AB8" s="218">
        <f>'Total Company BS - 6.30'!CV127/0.11</f>
        <v>49493379469.724548</v>
      </c>
      <c r="AC8" s="218">
        <f>'Total Company BS - 6.30'!CW127/0.11</f>
        <v>49865108931.069351</v>
      </c>
      <c r="AD8" s="218">
        <f>'Total Company BS - 6.30'!CX127/0.11</f>
        <v>50224578902.835602</v>
      </c>
      <c r="AE8" s="218">
        <f>'Total Company BS - 6.30'!CY127/0.11</f>
        <v>50266931435.537064</v>
      </c>
      <c r="AF8" s="218">
        <f>'Total Company BS - 6.30'!CZ127/0.11</f>
        <v>50903745178.746391</v>
      </c>
      <c r="AG8" s="218">
        <f>'Total Company BS - 6.30'!DA127/0.11</f>
        <v>51950566643.004745</v>
      </c>
      <c r="AH8" s="218">
        <f>'Total Company BS - 6.30'!DB127/0.11</f>
        <v>52388457208.801544</v>
      </c>
      <c r="AI8" s="218">
        <f>'Total Company BS - 6.30'!DC127/0.11</f>
        <v>53497396089.425179</v>
      </c>
      <c r="AJ8" s="218">
        <f>'Total Company BS - 6.30'!DD127/0.11</f>
        <v>54313196013.721298</v>
      </c>
      <c r="AK8" s="218">
        <f>'Total Company BS - 6.30'!DE127/0.11</f>
        <v>54110488078.929077</v>
      </c>
      <c r="AL8" s="218">
        <f>'Total Company BS - 6.30'!DF127/0.11</f>
        <v>54697455323.737137</v>
      </c>
      <c r="AM8" s="218">
        <f>'Total Company BS - 6.30'!DG127/0.11</f>
        <v>55194410475.833679</v>
      </c>
      <c r="AN8" s="218">
        <f>'Total Company BS - 6.30'!DH127/0.11</f>
        <v>55199557895.062889</v>
      </c>
      <c r="AO8" s="218">
        <f>'Total Company BS - 6.30'!DI127/0.11</f>
        <v>55791783766.641861</v>
      </c>
      <c r="AP8" s="218">
        <f>'Total Company BS - 6.30'!DJ127/0.11</f>
        <v>56343207414.334236</v>
      </c>
      <c r="AQ8" s="218">
        <f>'Total Company BS - 6.30'!DK127/0.11</f>
        <v>56288653065.461296</v>
      </c>
      <c r="AR8" s="218">
        <f>'Total Company BS - 6.30'!DL127/0.11</f>
        <v>56973321998.828331</v>
      </c>
      <c r="AS8" s="218">
        <f>'Total Company BS - 6.30'!DM127/0.11</f>
        <v>58102739694.64109</v>
      </c>
      <c r="AT8" s="218">
        <f>'Total Company BS - 6.30'!DN127/0.11</f>
        <v>58537131650.627068</v>
      </c>
      <c r="AU8" s="218">
        <f>'Total Company BS - 6.30'!DO127/0.11</f>
        <v>59730786355.397354</v>
      </c>
      <c r="AV8" s="218">
        <f>'Total Company BS - 6.30'!DP127/0.11</f>
        <v>60613715172.432053</v>
      </c>
      <c r="AW8" s="218">
        <f>'Total Company BS - 6.30'!DQ127/0.11</f>
        <v>60411324789.135727</v>
      </c>
      <c r="AX8" s="218">
        <f>'Total Company BS - 6.30'!DR127/0.11</f>
        <v>61060236759.268227</v>
      </c>
      <c r="AY8" s="218">
        <f>'Total Company BS - 6.30'!DS127/0.11</f>
        <v>61618946460.889351</v>
      </c>
      <c r="AZ8" s="218">
        <f>'Total Company BS - 6.30'!DT127/0.11</f>
        <v>61651993085.903038</v>
      </c>
      <c r="BA8" s="220">
        <f>'Total Company BS - 6.30'!DU127/0.11</f>
        <v>62341973354.222511</v>
      </c>
    </row>
    <row r="9" spans="1:53" collapsed="1" x14ac:dyDescent="0.3">
      <c r="A9" s="441"/>
      <c r="B9" s="426">
        <f>Summary!B7</f>
        <v>0</v>
      </c>
      <c r="C9" s="440"/>
      <c r="D9" s="127" t="str">
        <f>Summary!D7</f>
        <v>Variable</v>
      </c>
      <c r="E9" s="127" t="str">
        <f>Summary!E7</f>
        <v>Variable</v>
      </c>
      <c r="F9" s="135" t="str">
        <f>Summary!F7</f>
        <v>Yes</v>
      </c>
      <c r="G9" s="370" t="str">
        <f>IF(ISBLANK(Summary!G7),"Not Available",Summary!G7)</f>
        <v>None</v>
      </c>
      <c r="H9" s="371" t="str">
        <f>IF(ISBLANK(Summary!H7),"Not Available",Summary!H7)</f>
        <v>None</v>
      </c>
      <c r="J9" s="201">
        <f>'Total Company BS - 6.30'!CE140</f>
        <v>37421887975.591743</v>
      </c>
      <c r="K9" s="301">
        <f>'Total Company BS - 6.30'!CF140</f>
        <v>37801979177.742035</v>
      </c>
      <c r="L9" s="301">
        <f>'Total Company BS - 6.30'!CG140</f>
        <v>38188931443.955978</v>
      </c>
      <c r="M9" s="301">
        <f>'Total Company BS - 6.30'!CH140</f>
        <v>38629490280.10022</v>
      </c>
      <c r="N9" s="301">
        <f>'Total Company BS - 6.30'!CI140</f>
        <v>38955296777.555565</v>
      </c>
      <c r="O9" s="301">
        <f>'Total Company BS - 6.30'!CJ140</f>
        <v>38100007696.154839</v>
      </c>
      <c r="P9" s="301">
        <f>'Total Company BS - 6.30'!CK140</f>
        <v>38367087783.004868</v>
      </c>
      <c r="Q9" s="301">
        <f>'Total Company BS - 6.30'!CL140</f>
        <v>38047041254.893021</v>
      </c>
      <c r="R9" s="301">
        <f>'Total Company BS - 6.30'!CM140</f>
        <v>37804388288.511627</v>
      </c>
      <c r="S9" s="301">
        <f>'Total Company BS - 6.30'!CN140</f>
        <v>37973981265.946426</v>
      </c>
      <c r="T9" s="301">
        <f>'Total Company BS - 6.30'!CO140</f>
        <v>37587722406.909126</v>
      </c>
      <c r="U9" s="301">
        <f>'Total Company BS - 6.30'!CP140</f>
        <v>37781027098.259766</v>
      </c>
      <c r="V9" s="301">
        <f>'Total Company BS - 6.30'!CQ140</f>
        <v>37839345225.162361</v>
      </c>
      <c r="W9" s="301">
        <f>'Total Company BS - 6.30'!CR140</f>
        <v>37198408692.255264</v>
      </c>
      <c r="X9" s="301">
        <f>'Total Company BS - 6.30'!CS140</f>
        <v>37476329815.610168</v>
      </c>
      <c r="Y9" s="301">
        <f>'Total Company BS - 6.30'!CT140</f>
        <v>37391892757.377884</v>
      </c>
      <c r="Z9" s="301">
        <f>'Total Company BS - 6.30'!CU140</f>
        <v>37123403732.735107</v>
      </c>
      <c r="AA9" s="301">
        <f>'Total Company BS - 6.30'!CV140</f>
        <v>37382106016.924934</v>
      </c>
      <c r="AB9" s="301">
        <f>'Total Company BS - 6.30'!CW140</f>
        <v>37610358063.511986</v>
      </c>
      <c r="AC9" s="301">
        <f>'Total Company BS - 6.30'!CX140</f>
        <v>37476980029.816948</v>
      </c>
      <c r="AD9" s="301">
        <f>'Total Company BS - 6.30'!CY140</f>
        <v>37306339193.785217</v>
      </c>
      <c r="AE9" s="301">
        <f>'Total Company BS - 6.30'!CZ140</f>
        <v>37246945469.839737</v>
      </c>
      <c r="AF9" s="301">
        <f>'Total Company BS - 6.30'!DA140</f>
        <v>37776133215.105789</v>
      </c>
      <c r="AG9" s="301">
        <f>'Total Company BS - 6.30'!DB140</f>
        <v>37494201762.579575</v>
      </c>
      <c r="AH9" s="301">
        <f>'Total Company BS - 6.30'!DC140</f>
        <v>37250954488.874954</v>
      </c>
      <c r="AI9" s="301">
        <f>'Total Company BS - 6.30'!DD140</f>
        <v>37099395434.725647</v>
      </c>
      <c r="AJ9" s="301">
        <f>'Total Company BS - 6.30'!DE140</f>
        <v>37009117212.883522</v>
      </c>
      <c r="AK9" s="301">
        <f>'Total Company BS - 6.30'!DF140</f>
        <v>37160013003.149361</v>
      </c>
      <c r="AL9" s="301">
        <f>'Total Company BS - 6.30'!DG140</f>
        <v>37274084049.718163</v>
      </c>
      <c r="AM9" s="301">
        <f>'Total Company BS - 6.30'!DH140</f>
        <v>37215374355.219772</v>
      </c>
      <c r="AN9" s="301">
        <f>'Total Company BS - 6.30'!DI140</f>
        <v>37221923722.114563</v>
      </c>
      <c r="AO9" s="301">
        <f>'Total Company BS - 6.30'!DJ140</f>
        <v>37604640848.836273</v>
      </c>
      <c r="AP9" s="301">
        <f>'Total Company BS - 6.30'!DK140</f>
        <v>37679395129.459496</v>
      </c>
      <c r="AQ9" s="301">
        <f>'Total Company BS - 6.30'!DL140</f>
        <v>37652871646.812103</v>
      </c>
      <c r="AR9" s="301">
        <f>'Total Company BS - 6.30'!DM140</f>
        <v>38142757225.296219</v>
      </c>
      <c r="AS9" s="301">
        <f>'Total Company BS - 6.30'!DN140</f>
        <v>37863379657.8815</v>
      </c>
      <c r="AT9" s="301">
        <f>'Total Company BS - 6.30'!DO140</f>
        <v>37567569434.668098</v>
      </c>
      <c r="AU9" s="301">
        <f>'Total Company BS - 6.30'!DP140</f>
        <v>37436270292.772629</v>
      </c>
      <c r="AV9" s="301">
        <f>'Total Company BS - 6.30'!DQ140</f>
        <v>37450624276.324959</v>
      </c>
      <c r="AW9" s="301">
        <f>'Total Company BS - 6.30'!DR140</f>
        <v>37779925528.074791</v>
      </c>
      <c r="AX9" s="301">
        <f>'Total Company BS - 6.30'!DS140</f>
        <v>37958359472.016205</v>
      </c>
      <c r="AY9" s="301">
        <f>'Total Company BS - 6.30'!DT140</f>
        <v>37997843881.732918</v>
      </c>
      <c r="AZ9" s="301">
        <f>'Total Company BS - 6.30'!DU140</f>
        <v>38006490797.577827</v>
      </c>
      <c r="BA9" s="302">
        <f>'Total Company BS - 6.30'!DV140</f>
        <v>38342977946.120911</v>
      </c>
    </row>
    <row r="10" spans="1:53" x14ac:dyDescent="0.3">
      <c r="A10" s="292">
        <v>6</v>
      </c>
      <c r="B10" s="418" t="str">
        <f>Summary!B8</f>
        <v>Credit</v>
      </c>
      <c r="C10" s="124" t="str">
        <f>Summary!C8</f>
        <v>Auto NCO</v>
      </c>
      <c r="D10" s="125">
        <f>Summary!D8</f>
        <v>9.2999999999999999E-2</v>
      </c>
      <c r="E10" s="125">
        <f>Summary!E8</f>
        <v>9.6000000000000002E-2</v>
      </c>
      <c r="F10" s="129" t="str">
        <f>Summary!F8</f>
        <v>Yes</v>
      </c>
      <c r="G10" s="370" t="str">
        <f>IF(ISBLANK(Summary!G8),"Not Available",Summary!G8)</f>
        <v>None</v>
      </c>
      <c r="H10" s="371" t="str">
        <f>IF(ISBLANK(Summary!H8),"Not Available",Summary!H8)</f>
        <v>None</v>
      </c>
      <c r="J10" s="202">
        <f>'Calc - Auto NCO'!M5</f>
        <v>7.9053255166034647E-2</v>
      </c>
      <c r="K10" s="196">
        <f>'Calc - Auto NCO'!N5</f>
        <v>8.1376917713389757E-2</v>
      </c>
      <c r="L10" s="196">
        <f>'Calc - Auto NCO'!O5</f>
        <v>8.2818355248531469E-2</v>
      </c>
      <c r="M10" s="196">
        <f>'Calc - Auto NCO'!P5</f>
        <v>8.3849913615796703E-2</v>
      </c>
      <c r="N10" s="196">
        <f>'Calc - Auto NCO'!Q5</f>
        <v>8.4920838121300121E-2</v>
      </c>
      <c r="O10" s="196">
        <f>'Calc - Auto NCO'!R5</f>
        <v>8.5716058793736588E-2</v>
      </c>
      <c r="P10" s="196">
        <f>'Calc - Auto NCO'!S5</f>
        <v>8.621097211191657E-2</v>
      </c>
      <c r="Q10" s="196">
        <f>'Calc - Auto NCO'!T5</f>
        <v>8.6607383579417052E-2</v>
      </c>
      <c r="R10" s="196">
        <f>'Calc - Auto NCO'!U5</f>
        <v>8.7127826405748093E-2</v>
      </c>
      <c r="S10" s="196">
        <f>'Calc - Auto NCO'!V5</f>
        <v>8.6982861638824863E-2</v>
      </c>
      <c r="T10" s="196">
        <f>'Calc - Auto NCO'!W5</f>
        <v>8.746627353000308E-2</v>
      </c>
      <c r="U10" s="196">
        <f>'Calc - Auto NCO'!X5</f>
        <v>8.7717626861678541E-2</v>
      </c>
      <c r="V10" s="196">
        <f>'Calc - Auto NCO'!Y5</f>
        <v>8.7729452478900863E-2</v>
      </c>
      <c r="W10" s="196">
        <f>'Calc - Auto NCO'!Z5</f>
        <v>8.7721785028068669E-2</v>
      </c>
      <c r="X10" s="196">
        <f>'Calc - Auto NCO'!AA5</f>
        <v>8.7745294737366225E-2</v>
      </c>
      <c r="Y10" s="196">
        <f>'Calc - Auto NCO'!AB5</f>
        <v>8.7773890040218197E-2</v>
      </c>
      <c r="Z10" s="196">
        <f>'Calc - Auto NCO'!AC5</f>
        <v>8.7765408729694128E-2</v>
      </c>
      <c r="AA10" s="196">
        <f>'Calc - Auto NCO'!AD5</f>
        <v>8.7663940007956673E-2</v>
      </c>
      <c r="AB10" s="196">
        <f>'Calc - Auto NCO'!AE5</f>
        <v>8.7533594264519815E-2</v>
      </c>
      <c r="AC10" s="196">
        <f>'Calc - Auto NCO'!AF5</f>
        <v>8.7404277108010076E-2</v>
      </c>
      <c r="AD10" s="196">
        <f>'Calc - Auto NCO'!AG5</f>
        <v>8.7048743629470599E-2</v>
      </c>
      <c r="AE10" s="196">
        <f>'Calc - Auto NCO'!AH5</f>
        <v>8.6792569268882278E-2</v>
      </c>
      <c r="AF10" s="196">
        <f>'Calc - Auto NCO'!AI5</f>
        <v>8.6394711447039696E-2</v>
      </c>
      <c r="AG10" s="196">
        <f>'Calc - Auto NCO'!AJ5</f>
        <v>8.6156391183871875E-2</v>
      </c>
      <c r="AH10" s="196">
        <f>'Calc - Auto NCO'!AK5</f>
        <v>8.593186239969737E-2</v>
      </c>
      <c r="AI10" s="196">
        <f>'Calc - Auto NCO'!AL5</f>
        <v>8.5482167028481854E-2</v>
      </c>
      <c r="AJ10" s="196">
        <f>'Calc - Auto NCO'!AM5</f>
        <v>8.5025700407945173E-2</v>
      </c>
      <c r="AK10" s="196">
        <f>'Calc - Auto NCO'!AN5</f>
        <v>8.4481606724802732E-2</v>
      </c>
      <c r="AL10" s="196">
        <f>'Calc - Auto NCO'!AO5</f>
        <v>8.3781020309975765E-2</v>
      </c>
      <c r="AM10" s="196">
        <f>'Calc - Auto NCO'!AP5</f>
        <v>8.3115214890596548E-2</v>
      </c>
      <c r="AN10" s="196">
        <f>'Calc - Auto NCO'!AQ5</f>
        <v>8.2516047425006261E-2</v>
      </c>
      <c r="AO10" s="196">
        <f>'Calc - Auto NCO'!AR5</f>
        <v>8.1754651344488199E-2</v>
      </c>
      <c r="AP10" s="196">
        <f>'Calc - Auto NCO'!AS5</f>
        <v>8.1275743865087124E-2</v>
      </c>
      <c r="AQ10" s="196">
        <f>'Calc - Auto NCO'!AT5</f>
        <v>8.0867899495858597E-2</v>
      </c>
      <c r="AR10" s="196">
        <f>'Calc - Auto NCO'!AU5</f>
        <v>8.0481573416304727E-2</v>
      </c>
      <c r="AS10" s="196">
        <f>'Calc - Auto NCO'!AV5</f>
        <v>8.0114880985854633E-2</v>
      </c>
      <c r="AT10" s="196">
        <f>'Calc - Auto NCO'!AW5</f>
        <v>7.9790181711441824E-2</v>
      </c>
      <c r="AU10" s="196">
        <f>'Calc - Auto NCO'!AX5</f>
        <v>7.9417802239050733E-2</v>
      </c>
      <c r="AV10" s="196">
        <f>'Calc - Auto NCO'!AY5</f>
        <v>7.9022359181782006E-2</v>
      </c>
      <c r="AW10" s="196">
        <f>'Calc - Auto NCO'!AZ5</f>
        <v>7.8598983359933094E-2</v>
      </c>
      <c r="AX10" s="196">
        <f>'Calc - Auto NCO'!BA5</f>
        <v>7.8160241557828899E-2</v>
      </c>
      <c r="AY10" s="196">
        <f>'Calc - Auto NCO'!BB5</f>
        <v>7.7711972731608903E-2</v>
      </c>
      <c r="AZ10" s="196">
        <f>'Calc - Auto NCO'!BC5</f>
        <v>7.7278111247156986E-2</v>
      </c>
      <c r="BA10" s="203">
        <f>'Calc - Auto NCO'!BD5</f>
        <v>7.6871730216034828E-2</v>
      </c>
    </row>
    <row r="11" spans="1:53" x14ac:dyDescent="0.3">
      <c r="A11" s="292">
        <v>7</v>
      </c>
      <c r="B11" s="418">
        <f>Summary!B9</f>
        <v>0</v>
      </c>
      <c r="C11" s="124" t="str">
        <f>Summary!C9</f>
        <v>Auto 61+</v>
      </c>
      <c r="D11" s="125">
        <f>Summary!D9</f>
        <v>5.0999999999999997E-2</v>
      </c>
      <c r="E11" s="125">
        <f>Summary!E9</f>
        <v>5.2999999999999999E-2</v>
      </c>
      <c r="F11" s="125" t="s">
        <v>289</v>
      </c>
      <c r="G11" s="374" t="s">
        <v>414</v>
      </c>
      <c r="H11" s="375" t="s">
        <v>414</v>
      </c>
      <c r="J11" s="393" t="s">
        <v>414</v>
      </c>
      <c r="K11" s="394" t="s">
        <v>414</v>
      </c>
      <c r="L11" s="394" t="s">
        <v>414</v>
      </c>
      <c r="M11" s="394" t="s">
        <v>414</v>
      </c>
      <c r="N11" s="394" t="s">
        <v>414</v>
      </c>
      <c r="O11" s="394" t="s">
        <v>414</v>
      </c>
      <c r="P11" s="394" t="s">
        <v>414</v>
      </c>
      <c r="Q11" s="394" t="s">
        <v>414</v>
      </c>
      <c r="R11" s="394" t="s">
        <v>414</v>
      </c>
      <c r="S11" s="394" t="s">
        <v>414</v>
      </c>
      <c r="T11" s="394" t="s">
        <v>414</v>
      </c>
      <c r="U11" s="394" t="s">
        <v>414</v>
      </c>
      <c r="V11" s="394" t="s">
        <v>414</v>
      </c>
      <c r="W11" s="394" t="s">
        <v>414</v>
      </c>
      <c r="X11" s="394" t="s">
        <v>414</v>
      </c>
      <c r="Y11" s="394" t="s">
        <v>414</v>
      </c>
      <c r="Z11" s="394" t="s">
        <v>414</v>
      </c>
      <c r="AA11" s="394" t="s">
        <v>414</v>
      </c>
      <c r="AB11" s="394" t="s">
        <v>414</v>
      </c>
      <c r="AC11" s="394" t="s">
        <v>414</v>
      </c>
      <c r="AD11" s="394" t="s">
        <v>414</v>
      </c>
      <c r="AE11" s="394" t="s">
        <v>414</v>
      </c>
      <c r="AF11" s="394" t="s">
        <v>414</v>
      </c>
      <c r="AG11" s="394" t="s">
        <v>414</v>
      </c>
      <c r="AH11" s="394" t="s">
        <v>414</v>
      </c>
      <c r="AI11" s="394" t="s">
        <v>414</v>
      </c>
      <c r="AJ11" s="394" t="s">
        <v>414</v>
      </c>
      <c r="AK11" s="394" t="s">
        <v>414</v>
      </c>
      <c r="AL11" s="394" t="s">
        <v>414</v>
      </c>
      <c r="AM11" s="394" t="s">
        <v>414</v>
      </c>
      <c r="AN11" s="394" t="s">
        <v>414</v>
      </c>
      <c r="AO11" s="394" t="s">
        <v>414</v>
      </c>
      <c r="AP11" s="394" t="s">
        <v>414</v>
      </c>
      <c r="AQ11" s="394" t="s">
        <v>414</v>
      </c>
      <c r="AR11" s="394" t="s">
        <v>414</v>
      </c>
      <c r="AS11" s="394" t="s">
        <v>414</v>
      </c>
      <c r="AT11" s="394" t="s">
        <v>414</v>
      </c>
      <c r="AU11" s="394" t="s">
        <v>414</v>
      </c>
      <c r="AV11" s="394" t="s">
        <v>414</v>
      </c>
      <c r="AW11" s="394" t="s">
        <v>414</v>
      </c>
      <c r="AX11" s="394" t="s">
        <v>414</v>
      </c>
      <c r="AY11" s="394" t="s">
        <v>414</v>
      </c>
      <c r="AZ11" s="394" t="s">
        <v>414</v>
      </c>
      <c r="BA11" s="395" t="s">
        <v>414</v>
      </c>
    </row>
    <row r="12" spans="1:53" ht="28.8" x14ac:dyDescent="0.3">
      <c r="A12" s="292">
        <v>8</v>
      </c>
      <c r="B12" s="418">
        <f>Summary!B10</f>
        <v>0</v>
      </c>
      <c r="C12" s="310" t="str">
        <f>Summary!C10</f>
        <v>Subprime Assets as % of SHUSA Credit Exposure</v>
      </c>
      <c r="D12" s="311">
        <f>Summary!D10</f>
        <v>0.23</v>
      </c>
      <c r="E12" s="311">
        <f>Summary!E10</f>
        <v>0.25</v>
      </c>
      <c r="F12" s="312" t="s">
        <v>478</v>
      </c>
      <c r="G12" s="373">
        <f>'Annual Testing'!G12</f>
        <v>43465</v>
      </c>
      <c r="H12" s="372" t="str">
        <f>'Annual Testing'!H12</f>
        <v>None</v>
      </c>
      <c r="J12" s="393" t="s">
        <v>414</v>
      </c>
      <c r="K12" s="394" t="s">
        <v>414</v>
      </c>
      <c r="L12" s="394" t="s">
        <v>414</v>
      </c>
      <c r="M12" s="394" t="s">
        <v>414</v>
      </c>
      <c r="N12" s="394" t="s">
        <v>414</v>
      </c>
      <c r="O12" s="394" t="s">
        <v>414</v>
      </c>
      <c r="P12" s="394" t="s">
        <v>414</v>
      </c>
      <c r="Q12" s="394" t="s">
        <v>414</v>
      </c>
      <c r="R12" s="394" t="s">
        <v>414</v>
      </c>
      <c r="S12" s="394" t="s">
        <v>414</v>
      </c>
      <c r="T12" s="394" t="s">
        <v>414</v>
      </c>
      <c r="U12" s="394" t="s">
        <v>414</v>
      </c>
      <c r="V12" s="394" t="s">
        <v>414</v>
      </c>
      <c r="W12" s="394" t="s">
        <v>414</v>
      </c>
      <c r="X12" s="394" t="s">
        <v>414</v>
      </c>
      <c r="Y12" s="394" t="s">
        <v>414</v>
      </c>
      <c r="Z12" s="394" t="s">
        <v>414</v>
      </c>
      <c r="AA12" s="394" t="s">
        <v>414</v>
      </c>
      <c r="AB12" s="394" t="s">
        <v>414</v>
      </c>
      <c r="AC12" s="394" t="s">
        <v>414</v>
      </c>
      <c r="AD12" s="394" t="s">
        <v>414</v>
      </c>
      <c r="AE12" s="394" t="s">
        <v>414</v>
      </c>
      <c r="AF12" s="394" t="s">
        <v>414</v>
      </c>
      <c r="AG12" s="394" t="s">
        <v>414</v>
      </c>
      <c r="AH12" s="394" t="s">
        <v>414</v>
      </c>
      <c r="AI12" s="394" t="s">
        <v>414</v>
      </c>
      <c r="AJ12" s="394" t="s">
        <v>414</v>
      </c>
      <c r="AK12" s="394" t="s">
        <v>414</v>
      </c>
      <c r="AL12" s="394" t="s">
        <v>414</v>
      </c>
      <c r="AM12" s="394" t="s">
        <v>414</v>
      </c>
      <c r="AN12" s="394" t="s">
        <v>414</v>
      </c>
      <c r="AO12" s="394" t="s">
        <v>414</v>
      </c>
      <c r="AP12" s="394" t="s">
        <v>414</v>
      </c>
      <c r="AQ12" s="394" t="s">
        <v>414</v>
      </c>
      <c r="AR12" s="394" t="s">
        <v>414</v>
      </c>
      <c r="AS12" s="394" t="s">
        <v>414</v>
      </c>
      <c r="AT12" s="394" t="s">
        <v>414</v>
      </c>
      <c r="AU12" s="394" t="s">
        <v>414</v>
      </c>
      <c r="AV12" s="394" t="s">
        <v>414</v>
      </c>
      <c r="AW12" s="394" t="s">
        <v>414</v>
      </c>
      <c r="AX12" s="394" t="s">
        <v>414</v>
      </c>
      <c r="AY12" s="394" t="s">
        <v>414</v>
      </c>
      <c r="AZ12" s="394" t="s">
        <v>414</v>
      </c>
      <c r="BA12" s="395" t="s">
        <v>414</v>
      </c>
    </row>
    <row r="13" spans="1:53" x14ac:dyDescent="0.3">
      <c r="A13" s="292">
        <v>9</v>
      </c>
      <c r="B13" s="207" t="str">
        <f>Summary!B11</f>
        <v>Reputational</v>
      </c>
      <c r="C13" s="122" t="str">
        <f>Summary!C11</f>
        <v>Serviced for Others (SFO) NCO</v>
      </c>
      <c r="D13" s="208">
        <f>Summary!D11</f>
        <v>1.4999999999999999E-2</v>
      </c>
      <c r="E13" s="123">
        <f>Summary!E11</f>
        <v>0.02</v>
      </c>
      <c r="F13" s="130" t="s">
        <v>289</v>
      </c>
      <c r="G13" s="376" t="s">
        <v>414</v>
      </c>
      <c r="H13" s="377" t="s">
        <v>414</v>
      </c>
      <c r="J13" s="393" t="s">
        <v>414</v>
      </c>
      <c r="K13" s="394" t="s">
        <v>414</v>
      </c>
      <c r="L13" s="394" t="s">
        <v>414</v>
      </c>
      <c r="M13" s="394" t="s">
        <v>414</v>
      </c>
      <c r="N13" s="394" t="s">
        <v>414</v>
      </c>
      <c r="O13" s="394" t="s">
        <v>414</v>
      </c>
      <c r="P13" s="394" t="s">
        <v>414</v>
      </c>
      <c r="Q13" s="394" t="s">
        <v>414</v>
      </c>
      <c r="R13" s="394" t="s">
        <v>414</v>
      </c>
      <c r="S13" s="394" t="s">
        <v>414</v>
      </c>
      <c r="T13" s="394" t="s">
        <v>414</v>
      </c>
      <c r="U13" s="394" t="s">
        <v>414</v>
      </c>
      <c r="V13" s="394" t="s">
        <v>414</v>
      </c>
      <c r="W13" s="394" t="s">
        <v>414</v>
      </c>
      <c r="X13" s="394" t="s">
        <v>414</v>
      </c>
      <c r="Y13" s="394" t="s">
        <v>414</v>
      </c>
      <c r="Z13" s="394" t="s">
        <v>414</v>
      </c>
      <c r="AA13" s="394" t="s">
        <v>414</v>
      </c>
      <c r="AB13" s="394" t="s">
        <v>414</v>
      </c>
      <c r="AC13" s="394" t="s">
        <v>414</v>
      </c>
      <c r="AD13" s="394" t="s">
        <v>414</v>
      </c>
      <c r="AE13" s="394" t="s">
        <v>414</v>
      </c>
      <c r="AF13" s="394" t="s">
        <v>414</v>
      </c>
      <c r="AG13" s="394" t="s">
        <v>414</v>
      </c>
      <c r="AH13" s="394" t="s">
        <v>414</v>
      </c>
      <c r="AI13" s="394" t="s">
        <v>414</v>
      </c>
      <c r="AJ13" s="394" t="s">
        <v>414</v>
      </c>
      <c r="AK13" s="394" t="s">
        <v>414</v>
      </c>
      <c r="AL13" s="394" t="s">
        <v>414</v>
      </c>
      <c r="AM13" s="394" t="s">
        <v>414</v>
      </c>
      <c r="AN13" s="394" t="s">
        <v>414</v>
      </c>
      <c r="AO13" s="394" t="s">
        <v>414</v>
      </c>
      <c r="AP13" s="394" t="s">
        <v>414</v>
      </c>
      <c r="AQ13" s="394" t="s">
        <v>414</v>
      </c>
      <c r="AR13" s="394" t="s">
        <v>414</v>
      </c>
      <c r="AS13" s="394" t="s">
        <v>414</v>
      </c>
      <c r="AT13" s="394" t="s">
        <v>414</v>
      </c>
      <c r="AU13" s="394" t="s">
        <v>414</v>
      </c>
      <c r="AV13" s="394" t="s">
        <v>414</v>
      </c>
      <c r="AW13" s="394" t="s">
        <v>414</v>
      </c>
      <c r="AX13" s="394" t="s">
        <v>414</v>
      </c>
      <c r="AY13" s="394" t="s">
        <v>414</v>
      </c>
      <c r="AZ13" s="394" t="s">
        <v>414</v>
      </c>
      <c r="BA13" s="395" t="s">
        <v>414</v>
      </c>
    </row>
    <row r="14" spans="1:53" x14ac:dyDescent="0.3">
      <c r="A14" s="292">
        <v>10</v>
      </c>
      <c r="B14" s="207" t="str">
        <f>Summary!B12</f>
        <v>Residual</v>
      </c>
      <c r="C14" s="124" t="str">
        <f>Summary!C12</f>
        <v>Net Residual Value Exposure</v>
      </c>
      <c r="D14" s="126">
        <f>Summary!D12</f>
        <v>-0.03</v>
      </c>
      <c r="E14" s="126">
        <f>Summary!E12</f>
        <v>-0.05</v>
      </c>
      <c r="F14" s="137" t="str">
        <f>Summary!F12</f>
        <v>No</v>
      </c>
      <c r="G14" s="376" t="s">
        <v>414</v>
      </c>
      <c r="H14" s="377" t="s">
        <v>414</v>
      </c>
      <c r="J14" s="393" t="s">
        <v>414</v>
      </c>
      <c r="K14" s="394" t="s">
        <v>414</v>
      </c>
      <c r="L14" s="394" t="s">
        <v>414</v>
      </c>
      <c r="M14" s="394" t="s">
        <v>414</v>
      </c>
      <c r="N14" s="394" t="s">
        <v>414</v>
      </c>
      <c r="O14" s="394" t="s">
        <v>414</v>
      </c>
      <c r="P14" s="394" t="s">
        <v>414</v>
      </c>
      <c r="Q14" s="394" t="s">
        <v>414</v>
      </c>
      <c r="R14" s="394" t="s">
        <v>414</v>
      </c>
      <c r="S14" s="394" t="s">
        <v>414</v>
      </c>
      <c r="T14" s="394" t="s">
        <v>414</v>
      </c>
      <c r="U14" s="394" t="s">
        <v>414</v>
      </c>
      <c r="V14" s="394" t="s">
        <v>414</v>
      </c>
      <c r="W14" s="394" t="s">
        <v>414</v>
      </c>
      <c r="X14" s="394" t="s">
        <v>414</v>
      </c>
      <c r="Y14" s="394" t="s">
        <v>414</v>
      </c>
      <c r="Z14" s="394" t="s">
        <v>414</v>
      </c>
      <c r="AA14" s="394" t="s">
        <v>414</v>
      </c>
      <c r="AB14" s="394" t="s">
        <v>414</v>
      </c>
      <c r="AC14" s="394" t="s">
        <v>414</v>
      </c>
      <c r="AD14" s="394" t="s">
        <v>414</v>
      </c>
      <c r="AE14" s="394" t="s">
        <v>414</v>
      </c>
      <c r="AF14" s="394" t="s">
        <v>414</v>
      </c>
      <c r="AG14" s="394" t="s">
        <v>414</v>
      </c>
      <c r="AH14" s="394" t="s">
        <v>414</v>
      </c>
      <c r="AI14" s="394" t="s">
        <v>414</v>
      </c>
      <c r="AJ14" s="394" t="s">
        <v>414</v>
      </c>
      <c r="AK14" s="394" t="s">
        <v>414</v>
      </c>
      <c r="AL14" s="394" t="s">
        <v>414</v>
      </c>
      <c r="AM14" s="394" t="s">
        <v>414</v>
      </c>
      <c r="AN14" s="394" t="s">
        <v>414</v>
      </c>
      <c r="AO14" s="394" t="s">
        <v>414</v>
      </c>
      <c r="AP14" s="394" t="s">
        <v>414</v>
      </c>
      <c r="AQ14" s="394" t="s">
        <v>414</v>
      </c>
      <c r="AR14" s="394" t="s">
        <v>414</v>
      </c>
      <c r="AS14" s="394" t="s">
        <v>414</v>
      </c>
      <c r="AT14" s="394" t="s">
        <v>414</v>
      </c>
      <c r="AU14" s="394" t="s">
        <v>414</v>
      </c>
      <c r="AV14" s="394" t="s">
        <v>414</v>
      </c>
      <c r="AW14" s="394" t="s">
        <v>414</v>
      </c>
      <c r="AX14" s="394" t="s">
        <v>414</v>
      </c>
      <c r="AY14" s="394" t="s">
        <v>414</v>
      </c>
      <c r="AZ14" s="394" t="s">
        <v>414</v>
      </c>
      <c r="BA14" s="395" t="s">
        <v>414</v>
      </c>
    </row>
    <row r="15" spans="1:53" x14ac:dyDescent="0.3">
      <c r="A15" s="292">
        <v>11</v>
      </c>
      <c r="B15" s="206" t="str">
        <f>Summary!B13</f>
        <v>Liquidity</v>
      </c>
      <c r="C15" s="351" t="str">
        <f>Summary!C13</f>
        <v>Available Committed Liquidity / Average Projected Net Originations</v>
      </c>
      <c r="D15" s="351">
        <f>Summary!D13</f>
        <v>4</v>
      </c>
      <c r="E15" s="351">
        <f>Summary!E13</f>
        <v>3</v>
      </c>
      <c r="F15" s="352" t="str">
        <f>Summary!F13</f>
        <v>Yes</v>
      </c>
      <c r="G15" s="378" t="s">
        <v>288</v>
      </c>
      <c r="H15" s="379" t="s">
        <v>288</v>
      </c>
      <c r="J15" s="353" t="s">
        <v>414</v>
      </c>
      <c r="K15" s="414">
        <f>'Calc - ACL'!E26</f>
        <v>13.406768702511521</v>
      </c>
      <c r="L15" s="414">
        <f>'Calc - ACL'!F26</f>
        <v>12.804913680716695</v>
      </c>
      <c r="M15" s="414">
        <f>'Calc - ACL'!G26</f>
        <v>13.793674096120419</v>
      </c>
      <c r="N15" s="414">
        <f>'Calc - ACL'!H26</f>
        <v>12.528146580327698</v>
      </c>
      <c r="O15" s="414">
        <f>'Calc - ACL'!I26</f>
        <v>10.382649738055878</v>
      </c>
      <c r="P15" s="414">
        <f>'Calc - ACL'!J26</f>
        <v>10.975351369797547</v>
      </c>
      <c r="Q15" s="414">
        <f>'Calc - ACL'!K26</f>
        <v>11.466269830219739</v>
      </c>
      <c r="R15" s="414">
        <f>'Calc - ACL'!L26</f>
        <v>11.884341450561276</v>
      </c>
      <c r="S15" s="414">
        <f>'Calc - ACL'!M26</f>
        <v>11.355368687617949</v>
      </c>
      <c r="T15" s="414">
        <f>'Calc - ACL'!N26</f>
        <v>10.64563074400813</v>
      </c>
      <c r="U15" s="414">
        <f>'Calc - ACL'!O26</f>
        <v>9.3794254551206802</v>
      </c>
      <c r="V15" s="414">
        <f>'Calc - ACL'!P26</f>
        <v>7.5681987738330623</v>
      </c>
      <c r="W15" s="414">
        <f>'Calc - ACL'!Q26</f>
        <v>7.6521121340168357</v>
      </c>
      <c r="X15" s="414">
        <f>'Calc - ACL'!R26</f>
        <v>7.6001126350872559</v>
      </c>
      <c r="Y15" s="414">
        <f>'Calc - ACL'!S26</f>
        <v>7.127122928137025</v>
      </c>
      <c r="Z15" s="414">
        <f>'Calc - ACL'!T26</f>
        <v>7.0150238539559844</v>
      </c>
      <c r="AA15" s="414">
        <f>'Calc - ACL'!U26</f>
        <v>6.993226056844299</v>
      </c>
      <c r="AB15" s="414">
        <f>'Calc - ACL'!V26</f>
        <v>7.7211297895555138</v>
      </c>
      <c r="AC15" s="414">
        <f>'Calc - ACL'!W26</f>
        <v>8.6457950636943401</v>
      </c>
      <c r="AD15" s="414">
        <f>'Calc - ACL'!X26</f>
        <v>8.5721320727326216</v>
      </c>
      <c r="AE15" s="414">
        <f>'Calc - ACL'!Y26</f>
        <v>8.4329913876457283</v>
      </c>
      <c r="AF15" s="414">
        <f>'Calc - ACL'!Z26</f>
        <v>8.8304690819742273</v>
      </c>
      <c r="AG15" s="414">
        <f>'Calc - ACL'!AA26</f>
        <v>9.4255637248916209</v>
      </c>
      <c r="AH15" s="414">
        <f>'Calc - ACL'!AB26</f>
        <v>8.7023605542190623</v>
      </c>
      <c r="AI15" s="414">
        <f>'Calc - ACL'!AC26</f>
        <v>7.1467673760579284</v>
      </c>
      <c r="AJ15" s="414">
        <f>'Calc - ACL'!AD26</f>
        <v>7.8767025610545103</v>
      </c>
      <c r="AK15" s="414">
        <f>'Calc - ACL'!AE26</f>
        <v>7.134891720254438</v>
      </c>
      <c r="AL15" s="414">
        <f>'Calc - ACL'!AF26</f>
        <v>6.7037982231326598</v>
      </c>
      <c r="AM15" s="414">
        <f>'Calc - ACL'!AG26</f>
        <v>7.7995187542862014</v>
      </c>
      <c r="AN15" s="414">
        <f>'Calc - ACL'!AH26</f>
        <v>7.5355598874400771</v>
      </c>
      <c r="AO15" s="414">
        <f>'Calc - ACL'!AI26</f>
        <v>9.3009915709578994</v>
      </c>
      <c r="AP15" s="414" t="s">
        <v>414</v>
      </c>
      <c r="AQ15" s="414" t="s">
        <v>414</v>
      </c>
      <c r="AR15" s="414" t="s">
        <v>414</v>
      </c>
      <c r="AS15" s="414" t="s">
        <v>414</v>
      </c>
      <c r="AT15" s="414" t="s">
        <v>414</v>
      </c>
      <c r="AU15" s="414" t="s">
        <v>414</v>
      </c>
      <c r="AV15" s="414" t="s">
        <v>414</v>
      </c>
      <c r="AW15" s="414" t="s">
        <v>414</v>
      </c>
      <c r="AX15" s="414" t="s">
        <v>414</v>
      </c>
      <c r="AY15" s="414" t="s">
        <v>414</v>
      </c>
      <c r="AZ15" s="414" t="s">
        <v>414</v>
      </c>
      <c r="BA15" s="415" t="s">
        <v>414</v>
      </c>
    </row>
    <row r="16" spans="1:53" x14ac:dyDescent="0.3">
      <c r="A16" s="292">
        <v>12</v>
      </c>
      <c r="B16" s="426" t="str">
        <f>Summary!B14</f>
        <v>Market</v>
      </c>
      <c r="C16" s="122" t="str">
        <f>Summary!C14</f>
        <v>NII % (+/- 100bps shock)</v>
      </c>
      <c r="D16" s="208">
        <f>Summary!D14</f>
        <v>-0.02</v>
      </c>
      <c r="E16" s="208">
        <f>Summary!E14</f>
        <v>-2.5000000000000001E-2</v>
      </c>
      <c r="F16" s="144" t="s">
        <v>289</v>
      </c>
      <c r="G16" s="380" t="s">
        <v>414</v>
      </c>
      <c r="H16" s="381" t="s">
        <v>414</v>
      </c>
      <c r="J16" s="393" t="s">
        <v>414</v>
      </c>
      <c r="K16" s="394" t="s">
        <v>414</v>
      </c>
      <c r="L16" s="394" t="s">
        <v>414</v>
      </c>
      <c r="M16" s="394" t="s">
        <v>414</v>
      </c>
      <c r="N16" s="394" t="s">
        <v>414</v>
      </c>
      <c r="O16" s="394" t="s">
        <v>414</v>
      </c>
      <c r="P16" s="394" t="s">
        <v>414</v>
      </c>
      <c r="Q16" s="394" t="s">
        <v>414</v>
      </c>
      <c r="R16" s="394" t="s">
        <v>414</v>
      </c>
      <c r="S16" s="394" t="s">
        <v>414</v>
      </c>
      <c r="T16" s="394" t="s">
        <v>414</v>
      </c>
      <c r="U16" s="394" t="s">
        <v>414</v>
      </c>
      <c r="V16" s="394" t="s">
        <v>414</v>
      </c>
      <c r="W16" s="394" t="s">
        <v>414</v>
      </c>
      <c r="X16" s="394" t="s">
        <v>414</v>
      </c>
      <c r="Y16" s="394" t="s">
        <v>414</v>
      </c>
      <c r="Z16" s="394" t="s">
        <v>414</v>
      </c>
      <c r="AA16" s="394" t="s">
        <v>414</v>
      </c>
      <c r="AB16" s="394" t="s">
        <v>414</v>
      </c>
      <c r="AC16" s="394" t="s">
        <v>414</v>
      </c>
      <c r="AD16" s="394" t="s">
        <v>414</v>
      </c>
      <c r="AE16" s="394" t="s">
        <v>414</v>
      </c>
      <c r="AF16" s="394" t="s">
        <v>414</v>
      </c>
      <c r="AG16" s="394" t="s">
        <v>414</v>
      </c>
      <c r="AH16" s="394" t="s">
        <v>414</v>
      </c>
      <c r="AI16" s="394" t="s">
        <v>414</v>
      </c>
      <c r="AJ16" s="394" t="s">
        <v>414</v>
      </c>
      <c r="AK16" s="394" t="s">
        <v>414</v>
      </c>
      <c r="AL16" s="394" t="s">
        <v>414</v>
      </c>
      <c r="AM16" s="394" t="s">
        <v>414</v>
      </c>
      <c r="AN16" s="394" t="s">
        <v>414</v>
      </c>
      <c r="AO16" s="394" t="s">
        <v>414</v>
      </c>
      <c r="AP16" s="394" t="s">
        <v>414</v>
      </c>
      <c r="AQ16" s="394" t="s">
        <v>414</v>
      </c>
      <c r="AR16" s="394" t="s">
        <v>414</v>
      </c>
      <c r="AS16" s="394" t="s">
        <v>414</v>
      </c>
      <c r="AT16" s="394" t="s">
        <v>414</v>
      </c>
      <c r="AU16" s="394" t="s">
        <v>414</v>
      </c>
      <c r="AV16" s="394" t="s">
        <v>414</v>
      </c>
      <c r="AW16" s="394" t="s">
        <v>414</v>
      </c>
      <c r="AX16" s="394" t="s">
        <v>414</v>
      </c>
      <c r="AY16" s="394" t="s">
        <v>414</v>
      </c>
      <c r="AZ16" s="394" t="s">
        <v>414</v>
      </c>
      <c r="BA16" s="395" t="s">
        <v>414</v>
      </c>
    </row>
    <row r="17" spans="1:53" x14ac:dyDescent="0.3">
      <c r="A17" s="292">
        <v>13</v>
      </c>
      <c r="B17" s="426">
        <f>Summary!B15</f>
        <v>0</v>
      </c>
      <c r="C17" s="122" t="str">
        <f>Summary!C15</f>
        <v>MVE % (+/- 100bps shock)</v>
      </c>
      <c r="D17" s="208">
        <f>Summary!D15</f>
        <v>-0.03</v>
      </c>
      <c r="E17" s="208">
        <f>Summary!E15</f>
        <v>-0.04</v>
      </c>
      <c r="F17" s="144" t="s">
        <v>289</v>
      </c>
      <c r="G17" s="380" t="s">
        <v>414</v>
      </c>
      <c r="H17" s="381" t="s">
        <v>414</v>
      </c>
      <c r="J17" s="393" t="s">
        <v>414</v>
      </c>
      <c r="K17" s="394" t="s">
        <v>414</v>
      </c>
      <c r="L17" s="394" t="s">
        <v>414</v>
      </c>
      <c r="M17" s="394" t="s">
        <v>414</v>
      </c>
      <c r="N17" s="394" t="s">
        <v>414</v>
      </c>
      <c r="O17" s="394" t="s">
        <v>414</v>
      </c>
      <c r="P17" s="394" t="s">
        <v>414</v>
      </c>
      <c r="Q17" s="394" t="s">
        <v>414</v>
      </c>
      <c r="R17" s="394" t="s">
        <v>414</v>
      </c>
      <c r="S17" s="394" t="s">
        <v>414</v>
      </c>
      <c r="T17" s="394" t="s">
        <v>414</v>
      </c>
      <c r="U17" s="394" t="s">
        <v>414</v>
      </c>
      <c r="V17" s="394" t="s">
        <v>414</v>
      </c>
      <c r="W17" s="394" t="s">
        <v>414</v>
      </c>
      <c r="X17" s="394" t="s">
        <v>414</v>
      </c>
      <c r="Y17" s="394" t="s">
        <v>414</v>
      </c>
      <c r="Z17" s="394" t="s">
        <v>414</v>
      </c>
      <c r="AA17" s="394" t="s">
        <v>414</v>
      </c>
      <c r="AB17" s="394" t="s">
        <v>414</v>
      </c>
      <c r="AC17" s="394" t="s">
        <v>414</v>
      </c>
      <c r="AD17" s="394" t="s">
        <v>414</v>
      </c>
      <c r="AE17" s="394" t="s">
        <v>414</v>
      </c>
      <c r="AF17" s="394" t="s">
        <v>414</v>
      </c>
      <c r="AG17" s="394" t="s">
        <v>414</v>
      </c>
      <c r="AH17" s="394" t="s">
        <v>414</v>
      </c>
      <c r="AI17" s="394" t="s">
        <v>414</v>
      </c>
      <c r="AJ17" s="394" t="s">
        <v>414</v>
      </c>
      <c r="AK17" s="394" t="s">
        <v>414</v>
      </c>
      <c r="AL17" s="394" t="s">
        <v>414</v>
      </c>
      <c r="AM17" s="394" t="s">
        <v>414</v>
      </c>
      <c r="AN17" s="394" t="s">
        <v>414</v>
      </c>
      <c r="AO17" s="394" t="s">
        <v>414</v>
      </c>
      <c r="AP17" s="394" t="s">
        <v>414</v>
      </c>
      <c r="AQ17" s="394" t="s">
        <v>414</v>
      </c>
      <c r="AR17" s="394" t="s">
        <v>414</v>
      </c>
      <c r="AS17" s="394" t="s">
        <v>414</v>
      </c>
      <c r="AT17" s="394" t="s">
        <v>414</v>
      </c>
      <c r="AU17" s="394" t="s">
        <v>414</v>
      </c>
      <c r="AV17" s="394" t="s">
        <v>414</v>
      </c>
      <c r="AW17" s="394" t="s">
        <v>414</v>
      </c>
      <c r="AX17" s="394" t="s">
        <v>414</v>
      </c>
      <c r="AY17" s="394" t="s">
        <v>414</v>
      </c>
      <c r="AZ17" s="394" t="s">
        <v>414</v>
      </c>
      <c r="BA17" s="395" t="s">
        <v>414</v>
      </c>
    </row>
    <row r="18" spans="1:53" ht="15" thickBot="1" x14ac:dyDescent="0.35">
      <c r="A18" s="292">
        <v>14</v>
      </c>
      <c r="B18" s="145" t="str">
        <f>Summary!B16</f>
        <v>Compliance</v>
      </c>
      <c r="C18" s="142" t="str">
        <f>Summary!C16</f>
        <v>Open MRIAs</v>
      </c>
      <c r="D18" s="433">
        <f>Summary!D16</f>
        <v>0</v>
      </c>
      <c r="E18" s="433">
        <f>Summary!E16</f>
        <v>0</v>
      </c>
      <c r="F18" s="166" t="str">
        <f>Summary!F16</f>
        <v>No</v>
      </c>
      <c r="G18" s="382" t="s">
        <v>414</v>
      </c>
      <c r="H18" s="383" t="s">
        <v>414</v>
      </c>
      <c r="J18" s="396" t="s">
        <v>414</v>
      </c>
      <c r="K18" s="397" t="s">
        <v>414</v>
      </c>
      <c r="L18" s="397" t="s">
        <v>414</v>
      </c>
      <c r="M18" s="397" t="s">
        <v>414</v>
      </c>
      <c r="N18" s="397" t="s">
        <v>414</v>
      </c>
      <c r="O18" s="397" t="s">
        <v>414</v>
      </c>
      <c r="P18" s="397" t="s">
        <v>414</v>
      </c>
      <c r="Q18" s="397" t="s">
        <v>414</v>
      </c>
      <c r="R18" s="397" t="s">
        <v>414</v>
      </c>
      <c r="S18" s="397" t="s">
        <v>414</v>
      </c>
      <c r="T18" s="397" t="s">
        <v>414</v>
      </c>
      <c r="U18" s="397" t="s">
        <v>414</v>
      </c>
      <c r="V18" s="397" t="s">
        <v>414</v>
      </c>
      <c r="W18" s="397" t="s">
        <v>414</v>
      </c>
      <c r="X18" s="397" t="s">
        <v>414</v>
      </c>
      <c r="Y18" s="397" t="s">
        <v>414</v>
      </c>
      <c r="Z18" s="397" t="s">
        <v>414</v>
      </c>
      <c r="AA18" s="397" t="s">
        <v>414</v>
      </c>
      <c r="AB18" s="397" t="s">
        <v>414</v>
      </c>
      <c r="AC18" s="397" t="s">
        <v>414</v>
      </c>
      <c r="AD18" s="397" t="s">
        <v>414</v>
      </c>
      <c r="AE18" s="397" t="s">
        <v>414</v>
      </c>
      <c r="AF18" s="397" t="s">
        <v>414</v>
      </c>
      <c r="AG18" s="397" t="s">
        <v>414</v>
      </c>
      <c r="AH18" s="397" t="s">
        <v>414</v>
      </c>
      <c r="AI18" s="397" t="s">
        <v>414</v>
      </c>
      <c r="AJ18" s="397" t="s">
        <v>414</v>
      </c>
      <c r="AK18" s="397" t="s">
        <v>414</v>
      </c>
      <c r="AL18" s="397" t="s">
        <v>414</v>
      </c>
      <c r="AM18" s="397" t="s">
        <v>414</v>
      </c>
      <c r="AN18" s="397" t="s">
        <v>414</v>
      </c>
      <c r="AO18" s="397" t="s">
        <v>414</v>
      </c>
      <c r="AP18" s="397" t="s">
        <v>414</v>
      </c>
      <c r="AQ18" s="397" t="s">
        <v>414</v>
      </c>
      <c r="AR18" s="397" t="s">
        <v>414</v>
      </c>
      <c r="AS18" s="397" t="s">
        <v>414</v>
      </c>
      <c r="AT18" s="397" t="s">
        <v>414</v>
      </c>
      <c r="AU18" s="397" t="s">
        <v>414</v>
      </c>
      <c r="AV18" s="397" t="s">
        <v>414</v>
      </c>
      <c r="AW18" s="397" t="s">
        <v>414</v>
      </c>
      <c r="AX18" s="397" t="s">
        <v>414</v>
      </c>
      <c r="AY18" s="397" t="s">
        <v>414</v>
      </c>
      <c r="AZ18" s="397" t="s">
        <v>414</v>
      </c>
      <c r="BA18" s="398" t="s">
        <v>414</v>
      </c>
    </row>
    <row r="19" spans="1:53" ht="15" thickBot="1" x14ac:dyDescent="0.35">
      <c r="A19" s="432" t="str">
        <f>Summary!A17</f>
        <v>Quarterly Metrics</v>
      </c>
      <c r="B19" s="432">
        <f>Summary!B17</f>
        <v>0</v>
      </c>
      <c r="C19" s="432">
        <f>Summary!C17</f>
        <v>0</v>
      </c>
      <c r="D19" s="432">
        <f>Summary!D17</f>
        <v>0</v>
      </c>
      <c r="E19" s="432">
        <f>Summary!E17</f>
        <v>0</v>
      </c>
      <c r="F19" s="432">
        <f>Summary!F17</f>
        <v>0</v>
      </c>
      <c r="G19" s="432">
        <f>Summary!G17</f>
        <v>0</v>
      </c>
      <c r="H19" s="432">
        <f>Summary!H17</f>
        <v>0</v>
      </c>
    </row>
    <row r="20" spans="1:53" x14ac:dyDescent="0.3">
      <c r="A20" s="292">
        <f>A18+1</f>
        <v>15</v>
      </c>
      <c r="B20" s="427" t="str">
        <f>Summary!B18</f>
        <v>Operaitonal</v>
      </c>
      <c r="C20" s="120" t="str">
        <f>Summary!C18</f>
        <v>Gross Operational Risk Losses / Gross Margin</v>
      </c>
      <c r="D20" s="121">
        <f>Summary!D18</f>
        <v>1.4999999999999999E-2</v>
      </c>
      <c r="E20" s="121">
        <f>Summary!E18</f>
        <v>0.02</v>
      </c>
      <c r="F20" s="167" t="str">
        <f>Summary!F18</f>
        <v>No</v>
      </c>
      <c r="G20" s="384" t="s">
        <v>414</v>
      </c>
      <c r="H20" s="385" t="s">
        <v>414</v>
      </c>
      <c r="J20" s="399" t="s">
        <v>414</v>
      </c>
      <c r="K20" s="400" t="s">
        <v>414</v>
      </c>
      <c r="L20" s="400" t="s">
        <v>414</v>
      </c>
      <c r="M20" s="400" t="s">
        <v>414</v>
      </c>
      <c r="N20" s="400" t="s">
        <v>414</v>
      </c>
      <c r="O20" s="400" t="s">
        <v>414</v>
      </c>
      <c r="P20" s="400" t="s">
        <v>414</v>
      </c>
      <c r="Q20" s="400" t="s">
        <v>414</v>
      </c>
      <c r="R20" s="400" t="s">
        <v>414</v>
      </c>
      <c r="S20" s="400" t="s">
        <v>414</v>
      </c>
      <c r="T20" s="400" t="s">
        <v>414</v>
      </c>
      <c r="U20" s="400" t="s">
        <v>414</v>
      </c>
      <c r="V20" s="400" t="s">
        <v>414</v>
      </c>
      <c r="W20" s="400" t="s">
        <v>414</v>
      </c>
      <c r="X20" s="400" t="s">
        <v>414</v>
      </c>
      <c r="Y20" s="400" t="s">
        <v>414</v>
      </c>
      <c r="Z20" s="400" t="s">
        <v>414</v>
      </c>
      <c r="AA20" s="400" t="s">
        <v>414</v>
      </c>
      <c r="AB20" s="400" t="s">
        <v>414</v>
      </c>
      <c r="AC20" s="400" t="s">
        <v>414</v>
      </c>
      <c r="AD20" s="400" t="s">
        <v>414</v>
      </c>
      <c r="AE20" s="400" t="s">
        <v>414</v>
      </c>
      <c r="AF20" s="400" t="s">
        <v>414</v>
      </c>
      <c r="AG20" s="400" t="s">
        <v>414</v>
      </c>
      <c r="AH20" s="400" t="s">
        <v>414</v>
      </c>
      <c r="AI20" s="400" t="s">
        <v>414</v>
      </c>
      <c r="AJ20" s="400" t="s">
        <v>414</v>
      </c>
      <c r="AK20" s="400" t="s">
        <v>414</v>
      </c>
      <c r="AL20" s="400" t="s">
        <v>414</v>
      </c>
      <c r="AM20" s="400" t="s">
        <v>414</v>
      </c>
      <c r="AN20" s="400" t="s">
        <v>414</v>
      </c>
      <c r="AO20" s="400" t="s">
        <v>414</v>
      </c>
      <c r="AP20" s="400" t="s">
        <v>414</v>
      </c>
      <c r="AQ20" s="400" t="s">
        <v>414</v>
      </c>
      <c r="AR20" s="400" t="s">
        <v>414</v>
      </c>
      <c r="AS20" s="400" t="s">
        <v>414</v>
      </c>
      <c r="AT20" s="400" t="s">
        <v>414</v>
      </c>
      <c r="AU20" s="400" t="s">
        <v>414</v>
      </c>
      <c r="AV20" s="400" t="s">
        <v>414</v>
      </c>
      <c r="AW20" s="400" t="s">
        <v>414</v>
      </c>
      <c r="AX20" s="400" t="s">
        <v>414</v>
      </c>
      <c r="AY20" s="400" t="s">
        <v>414</v>
      </c>
      <c r="AZ20" s="400" t="s">
        <v>414</v>
      </c>
      <c r="BA20" s="401" t="s">
        <v>414</v>
      </c>
    </row>
    <row r="21" spans="1:53" x14ac:dyDescent="0.3">
      <c r="A21" s="292">
        <v>16</v>
      </c>
      <c r="B21" s="428">
        <f>Summary!B19</f>
        <v>0</v>
      </c>
      <c r="C21" s="164" t="str">
        <f>Summary!C19</f>
        <v>Frequency of Events &gt; $200K in Losses</v>
      </c>
      <c r="D21" s="164">
        <f>Summary!D19</f>
        <v>5</v>
      </c>
      <c r="E21" s="164">
        <f>Summary!E19</f>
        <v>7</v>
      </c>
      <c r="F21" s="165" t="str">
        <f>Summary!F19</f>
        <v>No</v>
      </c>
      <c r="G21" s="386" t="s">
        <v>414</v>
      </c>
      <c r="H21" s="387" t="s">
        <v>414</v>
      </c>
      <c r="J21" s="393" t="s">
        <v>414</v>
      </c>
      <c r="K21" s="394" t="s">
        <v>414</v>
      </c>
      <c r="L21" s="394" t="s">
        <v>414</v>
      </c>
      <c r="M21" s="394" t="s">
        <v>414</v>
      </c>
      <c r="N21" s="394" t="s">
        <v>414</v>
      </c>
      <c r="O21" s="394" t="s">
        <v>414</v>
      </c>
      <c r="P21" s="394" t="s">
        <v>414</v>
      </c>
      <c r="Q21" s="394" t="s">
        <v>414</v>
      </c>
      <c r="R21" s="394" t="s">
        <v>414</v>
      </c>
      <c r="S21" s="394" t="s">
        <v>414</v>
      </c>
      <c r="T21" s="394" t="s">
        <v>414</v>
      </c>
      <c r="U21" s="394" t="s">
        <v>414</v>
      </c>
      <c r="V21" s="394" t="s">
        <v>414</v>
      </c>
      <c r="W21" s="394" t="s">
        <v>414</v>
      </c>
      <c r="X21" s="394" t="s">
        <v>414</v>
      </c>
      <c r="Y21" s="394" t="s">
        <v>414</v>
      </c>
      <c r="Z21" s="394" t="s">
        <v>414</v>
      </c>
      <c r="AA21" s="394" t="s">
        <v>414</v>
      </c>
      <c r="AB21" s="394" t="s">
        <v>414</v>
      </c>
      <c r="AC21" s="394" t="s">
        <v>414</v>
      </c>
      <c r="AD21" s="394" t="s">
        <v>414</v>
      </c>
      <c r="AE21" s="394" t="s">
        <v>414</v>
      </c>
      <c r="AF21" s="394" t="s">
        <v>414</v>
      </c>
      <c r="AG21" s="394" t="s">
        <v>414</v>
      </c>
      <c r="AH21" s="394" t="s">
        <v>414</v>
      </c>
      <c r="AI21" s="394" t="s">
        <v>414</v>
      </c>
      <c r="AJ21" s="394" t="s">
        <v>414</v>
      </c>
      <c r="AK21" s="394" t="s">
        <v>414</v>
      </c>
      <c r="AL21" s="394" t="s">
        <v>414</v>
      </c>
      <c r="AM21" s="394" t="s">
        <v>414</v>
      </c>
      <c r="AN21" s="394" t="s">
        <v>414</v>
      </c>
      <c r="AO21" s="394" t="s">
        <v>414</v>
      </c>
      <c r="AP21" s="394" t="s">
        <v>414</v>
      </c>
      <c r="AQ21" s="394" t="s">
        <v>414</v>
      </c>
      <c r="AR21" s="394" t="s">
        <v>414</v>
      </c>
      <c r="AS21" s="394" t="s">
        <v>414</v>
      </c>
      <c r="AT21" s="394" t="s">
        <v>414</v>
      </c>
      <c r="AU21" s="394" t="s">
        <v>414</v>
      </c>
      <c r="AV21" s="394" t="s">
        <v>414</v>
      </c>
      <c r="AW21" s="394" t="s">
        <v>414</v>
      </c>
      <c r="AX21" s="394" t="s">
        <v>414</v>
      </c>
      <c r="AY21" s="394" t="s">
        <v>414</v>
      </c>
      <c r="AZ21" s="394" t="s">
        <v>414</v>
      </c>
      <c r="BA21" s="395" t="s">
        <v>414</v>
      </c>
    </row>
    <row r="22" spans="1:53" ht="29.4" customHeight="1" thickBot="1" x14ac:dyDescent="0.35">
      <c r="A22" s="292">
        <v>17</v>
      </c>
      <c r="B22" s="145" t="str">
        <f>Summary!B20</f>
        <v>Model</v>
      </c>
      <c r="C22" s="142" t="str">
        <f>Summary!C20</f>
        <v>Validation of Legacy Tier 1 Models</v>
      </c>
      <c r="D22" s="421" t="str">
        <f>Summary!D20</f>
        <v>Q1: &gt;25  Q2: &gt;18
Q3: &gt;13  Q4: &gt;  8</v>
      </c>
      <c r="E22" s="422">
        <f>Summary!E20</f>
        <v>0</v>
      </c>
      <c r="F22" s="143" t="str">
        <f>Summary!F20</f>
        <v>No</v>
      </c>
      <c r="G22" s="388" t="s">
        <v>414</v>
      </c>
      <c r="H22" s="389" t="s">
        <v>414</v>
      </c>
      <c r="J22" s="396" t="s">
        <v>414</v>
      </c>
      <c r="K22" s="397" t="s">
        <v>414</v>
      </c>
      <c r="L22" s="397" t="s">
        <v>414</v>
      </c>
      <c r="M22" s="397" t="s">
        <v>414</v>
      </c>
      <c r="N22" s="397" t="s">
        <v>414</v>
      </c>
      <c r="O22" s="397" t="s">
        <v>414</v>
      </c>
      <c r="P22" s="397" t="s">
        <v>414</v>
      </c>
      <c r="Q22" s="397" t="s">
        <v>414</v>
      </c>
      <c r="R22" s="397" t="s">
        <v>414</v>
      </c>
      <c r="S22" s="397" t="s">
        <v>414</v>
      </c>
      <c r="T22" s="397" t="s">
        <v>414</v>
      </c>
      <c r="U22" s="397" t="s">
        <v>414</v>
      </c>
      <c r="V22" s="397" t="s">
        <v>414</v>
      </c>
      <c r="W22" s="397" t="s">
        <v>414</v>
      </c>
      <c r="X22" s="397" t="s">
        <v>414</v>
      </c>
      <c r="Y22" s="397" t="s">
        <v>414</v>
      </c>
      <c r="Z22" s="397" t="s">
        <v>414</v>
      </c>
      <c r="AA22" s="397" t="s">
        <v>414</v>
      </c>
      <c r="AB22" s="397" t="s">
        <v>414</v>
      </c>
      <c r="AC22" s="397" t="s">
        <v>414</v>
      </c>
      <c r="AD22" s="397" t="s">
        <v>414</v>
      </c>
      <c r="AE22" s="397" t="s">
        <v>414</v>
      </c>
      <c r="AF22" s="397" t="s">
        <v>414</v>
      </c>
      <c r="AG22" s="397" t="s">
        <v>414</v>
      </c>
      <c r="AH22" s="397" t="s">
        <v>414</v>
      </c>
      <c r="AI22" s="397" t="s">
        <v>414</v>
      </c>
      <c r="AJ22" s="397" t="s">
        <v>414</v>
      </c>
      <c r="AK22" s="397" t="s">
        <v>414</v>
      </c>
      <c r="AL22" s="397" t="s">
        <v>414</v>
      </c>
      <c r="AM22" s="397" t="s">
        <v>414</v>
      </c>
      <c r="AN22" s="397" t="s">
        <v>414</v>
      </c>
      <c r="AO22" s="397" t="s">
        <v>414</v>
      </c>
      <c r="AP22" s="397" t="s">
        <v>414</v>
      </c>
      <c r="AQ22" s="397" t="s">
        <v>414</v>
      </c>
      <c r="AR22" s="397" t="s">
        <v>414</v>
      </c>
      <c r="AS22" s="397" t="s">
        <v>414</v>
      </c>
      <c r="AT22" s="397" t="s">
        <v>414</v>
      </c>
      <c r="AU22" s="397" t="s">
        <v>414</v>
      </c>
      <c r="AV22" s="397" t="s">
        <v>414</v>
      </c>
      <c r="AW22" s="397" t="s">
        <v>414</v>
      </c>
      <c r="AX22" s="397" t="s">
        <v>414</v>
      </c>
      <c r="AY22" s="397" t="s">
        <v>414</v>
      </c>
      <c r="AZ22" s="397" t="s">
        <v>414</v>
      </c>
      <c r="BA22" s="398" t="s">
        <v>414</v>
      </c>
    </row>
    <row r="23" spans="1:53" ht="15" thickBot="1" x14ac:dyDescent="0.35">
      <c r="A23" s="431" t="str">
        <f>Summary!A21</f>
        <v>Stressed CCAR Metrics (Annual)</v>
      </c>
      <c r="B23" s="431">
        <f>Summary!B21</f>
        <v>0</v>
      </c>
      <c r="C23" s="431">
        <f>Summary!C21</f>
        <v>0</v>
      </c>
      <c r="D23" s="431">
        <f>Summary!D21</f>
        <v>0</v>
      </c>
      <c r="E23" s="431">
        <f>Summary!E21</f>
        <v>0</v>
      </c>
      <c r="F23" s="431">
        <f>Summary!F21</f>
        <v>0</v>
      </c>
      <c r="G23" s="431">
        <f>Summary!G21</f>
        <v>0</v>
      </c>
      <c r="H23" s="431">
        <f>Summary!H21</f>
        <v>0</v>
      </c>
    </row>
    <row r="24" spans="1:53" x14ac:dyDescent="0.3">
      <c r="A24" s="292">
        <f>A22+1</f>
        <v>18</v>
      </c>
      <c r="B24" s="423" t="str">
        <f>Summary!B22</f>
        <v>Capital</v>
      </c>
      <c r="C24" s="120" t="str">
        <f>Summary!C22</f>
        <v>Common Equity Tier 1 Ratio</v>
      </c>
      <c r="D24" s="121">
        <f>Summary!D22</f>
        <v>7.8E-2</v>
      </c>
      <c r="E24" s="121">
        <f>Summary!E22</f>
        <v>6.25E-2</v>
      </c>
      <c r="F24" s="121" t="str">
        <f>Summary!F22</f>
        <v>No</v>
      </c>
      <c r="G24" s="384" t="s">
        <v>414</v>
      </c>
      <c r="H24" s="385" t="s">
        <v>414</v>
      </c>
      <c r="J24" s="399" t="s">
        <v>414</v>
      </c>
      <c r="K24" s="400" t="s">
        <v>414</v>
      </c>
      <c r="L24" s="400" t="s">
        <v>414</v>
      </c>
      <c r="M24" s="400" t="s">
        <v>414</v>
      </c>
      <c r="N24" s="400" t="s">
        <v>414</v>
      </c>
      <c r="O24" s="400" t="s">
        <v>414</v>
      </c>
      <c r="P24" s="400" t="s">
        <v>414</v>
      </c>
      <c r="Q24" s="400" t="s">
        <v>414</v>
      </c>
      <c r="R24" s="400" t="s">
        <v>414</v>
      </c>
      <c r="S24" s="400" t="s">
        <v>414</v>
      </c>
      <c r="T24" s="400" t="s">
        <v>414</v>
      </c>
      <c r="U24" s="400" t="s">
        <v>414</v>
      </c>
      <c r="V24" s="400" t="s">
        <v>414</v>
      </c>
      <c r="W24" s="400" t="s">
        <v>414</v>
      </c>
      <c r="X24" s="400" t="s">
        <v>414</v>
      </c>
      <c r="Y24" s="400" t="s">
        <v>414</v>
      </c>
      <c r="Z24" s="400" t="s">
        <v>414</v>
      </c>
      <c r="AA24" s="400" t="s">
        <v>414</v>
      </c>
      <c r="AB24" s="400" t="s">
        <v>414</v>
      </c>
      <c r="AC24" s="400" t="s">
        <v>414</v>
      </c>
      <c r="AD24" s="400" t="s">
        <v>414</v>
      </c>
      <c r="AE24" s="400" t="s">
        <v>414</v>
      </c>
      <c r="AF24" s="400" t="s">
        <v>414</v>
      </c>
      <c r="AG24" s="400" t="s">
        <v>414</v>
      </c>
      <c r="AH24" s="400" t="s">
        <v>414</v>
      </c>
      <c r="AI24" s="400" t="s">
        <v>414</v>
      </c>
      <c r="AJ24" s="400" t="s">
        <v>414</v>
      </c>
      <c r="AK24" s="400" t="s">
        <v>414</v>
      </c>
      <c r="AL24" s="400" t="s">
        <v>414</v>
      </c>
      <c r="AM24" s="400" t="s">
        <v>414</v>
      </c>
      <c r="AN24" s="400" t="s">
        <v>414</v>
      </c>
      <c r="AO24" s="400" t="s">
        <v>414</v>
      </c>
      <c r="AP24" s="400" t="s">
        <v>414</v>
      </c>
      <c r="AQ24" s="400" t="s">
        <v>414</v>
      </c>
      <c r="AR24" s="400" t="s">
        <v>414</v>
      </c>
      <c r="AS24" s="400" t="s">
        <v>414</v>
      </c>
      <c r="AT24" s="400" t="s">
        <v>414</v>
      </c>
      <c r="AU24" s="400" t="s">
        <v>414</v>
      </c>
      <c r="AV24" s="400" t="s">
        <v>414</v>
      </c>
      <c r="AW24" s="400" t="s">
        <v>414</v>
      </c>
      <c r="AX24" s="400" t="s">
        <v>414</v>
      </c>
      <c r="AY24" s="400" t="s">
        <v>414</v>
      </c>
      <c r="AZ24" s="400" t="s">
        <v>414</v>
      </c>
      <c r="BA24" s="401" t="s">
        <v>414</v>
      </c>
    </row>
    <row r="25" spans="1:53" x14ac:dyDescent="0.3">
      <c r="A25" s="292">
        <v>19</v>
      </c>
      <c r="B25" s="424">
        <f>Summary!B23</f>
        <v>0</v>
      </c>
      <c r="C25" s="122" t="str">
        <f>Summary!C23</f>
        <v>Tier 1 Leverage Ratio</v>
      </c>
      <c r="D25" s="123">
        <f>Summary!D23</f>
        <v>0.08</v>
      </c>
      <c r="E25" s="123">
        <f>Summary!E23</f>
        <v>6.7500000000000004E-2</v>
      </c>
      <c r="F25" s="123" t="str">
        <f>Summary!F23</f>
        <v>No</v>
      </c>
      <c r="G25" s="390" t="s">
        <v>414</v>
      </c>
      <c r="H25" s="375" t="s">
        <v>414</v>
      </c>
      <c r="J25" s="393" t="s">
        <v>414</v>
      </c>
      <c r="K25" s="394" t="s">
        <v>414</v>
      </c>
      <c r="L25" s="394" t="s">
        <v>414</v>
      </c>
      <c r="M25" s="394" t="s">
        <v>414</v>
      </c>
      <c r="N25" s="394" t="s">
        <v>414</v>
      </c>
      <c r="O25" s="394" t="s">
        <v>414</v>
      </c>
      <c r="P25" s="394" t="s">
        <v>414</v>
      </c>
      <c r="Q25" s="394" t="s">
        <v>414</v>
      </c>
      <c r="R25" s="394" t="s">
        <v>414</v>
      </c>
      <c r="S25" s="394" t="s">
        <v>414</v>
      </c>
      <c r="T25" s="394" t="s">
        <v>414</v>
      </c>
      <c r="U25" s="394" t="s">
        <v>414</v>
      </c>
      <c r="V25" s="394" t="s">
        <v>414</v>
      </c>
      <c r="W25" s="394" t="s">
        <v>414</v>
      </c>
      <c r="X25" s="394" t="s">
        <v>414</v>
      </c>
      <c r="Y25" s="394" t="s">
        <v>414</v>
      </c>
      <c r="Z25" s="394" t="s">
        <v>414</v>
      </c>
      <c r="AA25" s="394" t="s">
        <v>414</v>
      </c>
      <c r="AB25" s="394" t="s">
        <v>414</v>
      </c>
      <c r="AC25" s="394" t="s">
        <v>414</v>
      </c>
      <c r="AD25" s="394" t="s">
        <v>414</v>
      </c>
      <c r="AE25" s="394" t="s">
        <v>414</v>
      </c>
      <c r="AF25" s="394" t="s">
        <v>414</v>
      </c>
      <c r="AG25" s="394" t="s">
        <v>414</v>
      </c>
      <c r="AH25" s="394" t="s">
        <v>414</v>
      </c>
      <c r="AI25" s="394" t="s">
        <v>414</v>
      </c>
      <c r="AJ25" s="394" t="s">
        <v>414</v>
      </c>
      <c r="AK25" s="394" t="s">
        <v>414</v>
      </c>
      <c r="AL25" s="394" t="s">
        <v>414</v>
      </c>
      <c r="AM25" s="394" t="s">
        <v>414</v>
      </c>
      <c r="AN25" s="394" t="s">
        <v>414</v>
      </c>
      <c r="AO25" s="394" t="s">
        <v>414</v>
      </c>
      <c r="AP25" s="394" t="s">
        <v>414</v>
      </c>
      <c r="AQ25" s="394" t="s">
        <v>414</v>
      </c>
      <c r="AR25" s="394" t="s">
        <v>414</v>
      </c>
      <c r="AS25" s="394" t="s">
        <v>414</v>
      </c>
      <c r="AT25" s="394" t="s">
        <v>414</v>
      </c>
      <c r="AU25" s="394" t="s">
        <v>414</v>
      </c>
      <c r="AV25" s="394" t="s">
        <v>414</v>
      </c>
      <c r="AW25" s="394" t="s">
        <v>414</v>
      </c>
      <c r="AX25" s="394" t="s">
        <v>414</v>
      </c>
      <c r="AY25" s="394" t="s">
        <v>414</v>
      </c>
      <c r="AZ25" s="394" t="s">
        <v>414</v>
      </c>
      <c r="BA25" s="395" t="s">
        <v>414</v>
      </c>
    </row>
    <row r="26" spans="1:53" x14ac:dyDescent="0.3">
      <c r="A26" s="292">
        <v>20</v>
      </c>
      <c r="B26" s="424">
        <f>Summary!B24</f>
        <v>0</v>
      </c>
      <c r="C26" s="122" t="str">
        <f>Summary!C24</f>
        <v>Tangible Common Equity Ratio</v>
      </c>
      <c r="D26" s="123">
        <f>Summary!D24</f>
        <v>0.08</v>
      </c>
      <c r="E26" s="123">
        <f>Summary!E24</f>
        <v>6.7500000000000004E-2</v>
      </c>
      <c r="F26" s="123" t="str">
        <f>Summary!F24</f>
        <v>No</v>
      </c>
      <c r="G26" s="390" t="s">
        <v>414</v>
      </c>
      <c r="H26" s="375" t="s">
        <v>414</v>
      </c>
      <c r="J26" s="393" t="s">
        <v>414</v>
      </c>
      <c r="K26" s="394" t="s">
        <v>414</v>
      </c>
      <c r="L26" s="394" t="s">
        <v>414</v>
      </c>
      <c r="M26" s="394" t="s">
        <v>414</v>
      </c>
      <c r="N26" s="394" t="s">
        <v>414</v>
      </c>
      <c r="O26" s="394" t="s">
        <v>414</v>
      </c>
      <c r="P26" s="394" t="s">
        <v>414</v>
      </c>
      <c r="Q26" s="394" t="s">
        <v>414</v>
      </c>
      <c r="R26" s="394" t="s">
        <v>414</v>
      </c>
      <c r="S26" s="394" t="s">
        <v>414</v>
      </c>
      <c r="T26" s="394" t="s">
        <v>414</v>
      </c>
      <c r="U26" s="394" t="s">
        <v>414</v>
      </c>
      <c r="V26" s="394" t="s">
        <v>414</v>
      </c>
      <c r="W26" s="394" t="s">
        <v>414</v>
      </c>
      <c r="X26" s="394" t="s">
        <v>414</v>
      </c>
      <c r="Y26" s="394" t="s">
        <v>414</v>
      </c>
      <c r="Z26" s="394" t="s">
        <v>414</v>
      </c>
      <c r="AA26" s="394" t="s">
        <v>414</v>
      </c>
      <c r="AB26" s="394" t="s">
        <v>414</v>
      </c>
      <c r="AC26" s="394" t="s">
        <v>414</v>
      </c>
      <c r="AD26" s="394" t="s">
        <v>414</v>
      </c>
      <c r="AE26" s="394" t="s">
        <v>414</v>
      </c>
      <c r="AF26" s="394" t="s">
        <v>414</v>
      </c>
      <c r="AG26" s="394" t="s">
        <v>414</v>
      </c>
      <c r="AH26" s="394" t="s">
        <v>414</v>
      </c>
      <c r="AI26" s="394" t="s">
        <v>414</v>
      </c>
      <c r="AJ26" s="394" t="s">
        <v>414</v>
      </c>
      <c r="AK26" s="394" t="s">
        <v>414</v>
      </c>
      <c r="AL26" s="394" t="s">
        <v>414</v>
      </c>
      <c r="AM26" s="394" t="s">
        <v>414</v>
      </c>
      <c r="AN26" s="394" t="s">
        <v>414</v>
      </c>
      <c r="AO26" s="394" t="s">
        <v>414</v>
      </c>
      <c r="AP26" s="394" t="s">
        <v>414</v>
      </c>
      <c r="AQ26" s="394" t="s">
        <v>414</v>
      </c>
      <c r="AR26" s="394" t="s">
        <v>414</v>
      </c>
      <c r="AS26" s="394" t="s">
        <v>414</v>
      </c>
      <c r="AT26" s="394" t="s">
        <v>414</v>
      </c>
      <c r="AU26" s="394" t="s">
        <v>414</v>
      </c>
      <c r="AV26" s="394" t="s">
        <v>414</v>
      </c>
      <c r="AW26" s="394" t="s">
        <v>414</v>
      </c>
      <c r="AX26" s="394" t="s">
        <v>414</v>
      </c>
      <c r="AY26" s="394" t="s">
        <v>414</v>
      </c>
      <c r="AZ26" s="394" t="s">
        <v>414</v>
      </c>
      <c r="BA26" s="395" t="s">
        <v>414</v>
      </c>
    </row>
    <row r="27" spans="1:53" x14ac:dyDescent="0.3">
      <c r="A27" s="292">
        <v>21</v>
      </c>
      <c r="B27" s="425">
        <f>Summary!B25</f>
        <v>0</v>
      </c>
      <c r="C27" s="122" t="str">
        <f>Summary!C25</f>
        <v>Total Capital Ratio</v>
      </c>
      <c r="D27" s="123">
        <f>Summary!D25</f>
        <v>0.09</v>
      </c>
      <c r="E27" s="123">
        <f>Summary!E25</f>
        <v>7.7499999999999999E-2</v>
      </c>
      <c r="F27" s="123" t="str">
        <f>Summary!F25</f>
        <v>No</v>
      </c>
      <c r="G27" s="390" t="s">
        <v>414</v>
      </c>
      <c r="H27" s="375" t="s">
        <v>414</v>
      </c>
      <c r="J27" s="393" t="s">
        <v>414</v>
      </c>
      <c r="K27" s="394" t="s">
        <v>414</v>
      </c>
      <c r="L27" s="394" t="s">
        <v>414</v>
      </c>
      <c r="M27" s="394" t="s">
        <v>414</v>
      </c>
      <c r="N27" s="394" t="s">
        <v>414</v>
      </c>
      <c r="O27" s="394" t="s">
        <v>414</v>
      </c>
      <c r="P27" s="394" t="s">
        <v>414</v>
      </c>
      <c r="Q27" s="394" t="s">
        <v>414</v>
      </c>
      <c r="R27" s="394" t="s">
        <v>414</v>
      </c>
      <c r="S27" s="394" t="s">
        <v>414</v>
      </c>
      <c r="T27" s="394" t="s">
        <v>414</v>
      </c>
      <c r="U27" s="394" t="s">
        <v>414</v>
      </c>
      <c r="V27" s="394" t="s">
        <v>414</v>
      </c>
      <c r="W27" s="394" t="s">
        <v>414</v>
      </c>
      <c r="X27" s="394" t="s">
        <v>414</v>
      </c>
      <c r="Y27" s="394" t="s">
        <v>414</v>
      </c>
      <c r="Z27" s="394" t="s">
        <v>414</v>
      </c>
      <c r="AA27" s="394" t="s">
        <v>414</v>
      </c>
      <c r="AB27" s="394" t="s">
        <v>414</v>
      </c>
      <c r="AC27" s="394" t="s">
        <v>414</v>
      </c>
      <c r="AD27" s="394" t="s">
        <v>414</v>
      </c>
      <c r="AE27" s="394" t="s">
        <v>414</v>
      </c>
      <c r="AF27" s="394" t="s">
        <v>414</v>
      </c>
      <c r="AG27" s="394" t="s">
        <v>414</v>
      </c>
      <c r="AH27" s="394" t="s">
        <v>414</v>
      </c>
      <c r="AI27" s="394" t="s">
        <v>414</v>
      </c>
      <c r="AJ27" s="394" t="s">
        <v>414</v>
      </c>
      <c r="AK27" s="394" t="s">
        <v>414</v>
      </c>
      <c r="AL27" s="394" t="s">
        <v>414</v>
      </c>
      <c r="AM27" s="394" t="s">
        <v>414</v>
      </c>
      <c r="AN27" s="394" t="s">
        <v>414</v>
      </c>
      <c r="AO27" s="394" t="s">
        <v>414</v>
      </c>
      <c r="AP27" s="394" t="s">
        <v>414</v>
      </c>
      <c r="AQ27" s="394" t="s">
        <v>414</v>
      </c>
      <c r="AR27" s="394" t="s">
        <v>414</v>
      </c>
      <c r="AS27" s="394" t="s">
        <v>414</v>
      </c>
      <c r="AT27" s="394" t="s">
        <v>414</v>
      </c>
      <c r="AU27" s="394" t="s">
        <v>414</v>
      </c>
      <c r="AV27" s="394" t="s">
        <v>414</v>
      </c>
      <c r="AW27" s="394" t="s">
        <v>414</v>
      </c>
      <c r="AX27" s="394" t="s">
        <v>414</v>
      </c>
      <c r="AY27" s="394" t="s">
        <v>414</v>
      </c>
      <c r="AZ27" s="394" t="s">
        <v>414</v>
      </c>
      <c r="BA27" s="395" t="s">
        <v>414</v>
      </c>
    </row>
    <row r="28" spans="1:53" x14ac:dyDescent="0.3">
      <c r="A28" s="292">
        <v>22</v>
      </c>
      <c r="B28" s="426" t="str">
        <f>Summary!B26</f>
        <v>Credit</v>
      </c>
      <c r="C28" s="122" t="str">
        <f>Summary!C26</f>
        <v>Total Credit Losses - Auto</v>
      </c>
      <c r="D28" s="122" t="str">
        <f>Summary!D26</f>
        <v>$8,790MM</v>
      </c>
      <c r="E28" s="122" t="str">
        <f>Summary!E26</f>
        <v>$9,038MM</v>
      </c>
      <c r="F28" s="122" t="str">
        <f>Summary!F26</f>
        <v>No</v>
      </c>
      <c r="G28" s="390" t="s">
        <v>414</v>
      </c>
      <c r="H28" s="375" t="s">
        <v>414</v>
      </c>
      <c r="J28" s="393" t="s">
        <v>414</v>
      </c>
      <c r="K28" s="394" t="s">
        <v>414</v>
      </c>
      <c r="L28" s="394" t="s">
        <v>414</v>
      </c>
      <c r="M28" s="394" t="s">
        <v>414</v>
      </c>
      <c r="N28" s="394" t="s">
        <v>414</v>
      </c>
      <c r="O28" s="394" t="s">
        <v>414</v>
      </c>
      <c r="P28" s="394" t="s">
        <v>414</v>
      </c>
      <c r="Q28" s="394" t="s">
        <v>414</v>
      </c>
      <c r="R28" s="394" t="s">
        <v>414</v>
      </c>
      <c r="S28" s="394" t="s">
        <v>414</v>
      </c>
      <c r="T28" s="394" t="s">
        <v>414</v>
      </c>
      <c r="U28" s="394" t="s">
        <v>414</v>
      </c>
      <c r="V28" s="394" t="s">
        <v>414</v>
      </c>
      <c r="W28" s="394" t="s">
        <v>414</v>
      </c>
      <c r="X28" s="394" t="s">
        <v>414</v>
      </c>
      <c r="Y28" s="394" t="s">
        <v>414</v>
      </c>
      <c r="Z28" s="394" t="s">
        <v>414</v>
      </c>
      <c r="AA28" s="394" t="s">
        <v>414</v>
      </c>
      <c r="AB28" s="394" t="s">
        <v>414</v>
      </c>
      <c r="AC28" s="394" t="s">
        <v>414</v>
      </c>
      <c r="AD28" s="394" t="s">
        <v>414</v>
      </c>
      <c r="AE28" s="394" t="s">
        <v>414</v>
      </c>
      <c r="AF28" s="394" t="s">
        <v>414</v>
      </c>
      <c r="AG28" s="394" t="s">
        <v>414</v>
      </c>
      <c r="AH28" s="394" t="s">
        <v>414</v>
      </c>
      <c r="AI28" s="394" t="s">
        <v>414</v>
      </c>
      <c r="AJ28" s="394" t="s">
        <v>414</v>
      </c>
      <c r="AK28" s="394" t="s">
        <v>414</v>
      </c>
      <c r="AL28" s="394" t="s">
        <v>414</v>
      </c>
      <c r="AM28" s="394" t="s">
        <v>414</v>
      </c>
      <c r="AN28" s="394" t="s">
        <v>414</v>
      </c>
      <c r="AO28" s="394" t="s">
        <v>414</v>
      </c>
      <c r="AP28" s="394" t="s">
        <v>414</v>
      </c>
      <c r="AQ28" s="394" t="s">
        <v>414</v>
      </c>
      <c r="AR28" s="394" t="s">
        <v>414</v>
      </c>
      <c r="AS28" s="394" t="s">
        <v>414</v>
      </c>
      <c r="AT28" s="394" t="s">
        <v>414</v>
      </c>
      <c r="AU28" s="394" t="s">
        <v>414</v>
      </c>
      <c r="AV28" s="394" t="s">
        <v>414</v>
      </c>
      <c r="AW28" s="394" t="s">
        <v>414</v>
      </c>
      <c r="AX28" s="394" t="s">
        <v>414</v>
      </c>
      <c r="AY28" s="394" t="s">
        <v>414</v>
      </c>
      <c r="AZ28" s="394" t="s">
        <v>414</v>
      </c>
      <c r="BA28" s="395" t="s">
        <v>414</v>
      </c>
    </row>
    <row r="29" spans="1:53" x14ac:dyDescent="0.3">
      <c r="A29" s="292">
        <v>23</v>
      </c>
      <c r="B29" s="426">
        <f>Summary!B27</f>
        <v>0</v>
      </c>
      <c r="C29" s="122" t="str">
        <f>Summary!C27</f>
        <v>Total Credit Losses - Unsecured</v>
      </c>
      <c r="D29" s="122" t="str">
        <f>Summary!D27</f>
        <v>$859MM</v>
      </c>
      <c r="E29" s="122" t="str">
        <f>Summary!E27</f>
        <v>$883MM</v>
      </c>
      <c r="F29" s="122" t="str">
        <f>Summary!F27</f>
        <v>No</v>
      </c>
      <c r="G29" s="390" t="s">
        <v>414</v>
      </c>
      <c r="H29" s="375" t="s">
        <v>414</v>
      </c>
      <c r="J29" s="393" t="s">
        <v>414</v>
      </c>
      <c r="K29" s="394" t="s">
        <v>414</v>
      </c>
      <c r="L29" s="394" t="s">
        <v>414</v>
      </c>
      <c r="M29" s="394" t="s">
        <v>414</v>
      </c>
      <c r="N29" s="394" t="s">
        <v>414</v>
      </c>
      <c r="O29" s="394" t="s">
        <v>414</v>
      </c>
      <c r="P29" s="394" t="s">
        <v>414</v>
      </c>
      <c r="Q29" s="394" t="s">
        <v>414</v>
      </c>
      <c r="R29" s="394" t="s">
        <v>414</v>
      </c>
      <c r="S29" s="394" t="s">
        <v>414</v>
      </c>
      <c r="T29" s="394" t="s">
        <v>414</v>
      </c>
      <c r="U29" s="394" t="s">
        <v>414</v>
      </c>
      <c r="V29" s="394" t="s">
        <v>414</v>
      </c>
      <c r="W29" s="394" t="s">
        <v>414</v>
      </c>
      <c r="X29" s="394" t="s">
        <v>414</v>
      </c>
      <c r="Y29" s="394" t="s">
        <v>414</v>
      </c>
      <c r="Z29" s="394" t="s">
        <v>414</v>
      </c>
      <c r="AA29" s="394" t="s">
        <v>414</v>
      </c>
      <c r="AB29" s="394" t="s">
        <v>414</v>
      </c>
      <c r="AC29" s="394" t="s">
        <v>414</v>
      </c>
      <c r="AD29" s="394" t="s">
        <v>414</v>
      </c>
      <c r="AE29" s="394" t="s">
        <v>414</v>
      </c>
      <c r="AF29" s="394" t="s">
        <v>414</v>
      </c>
      <c r="AG29" s="394" t="s">
        <v>414</v>
      </c>
      <c r="AH29" s="394" t="s">
        <v>414</v>
      </c>
      <c r="AI29" s="394" t="s">
        <v>414</v>
      </c>
      <c r="AJ29" s="394" t="s">
        <v>414</v>
      </c>
      <c r="AK29" s="394" t="s">
        <v>414</v>
      </c>
      <c r="AL29" s="394" t="s">
        <v>414</v>
      </c>
      <c r="AM29" s="394" t="s">
        <v>414</v>
      </c>
      <c r="AN29" s="394" t="s">
        <v>414</v>
      </c>
      <c r="AO29" s="394" t="s">
        <v>414</v>
      </c>
      <c r="AP29" s="394" t="s">
        <v>414</v>
      </c>
      <c r="AQ29" s="394" t="s">
        <v>414</v>
      </c>
      <c r="AR29" s="394" t="s">
        <v>414</v>
      </c>
      <c r="AS29" s="394" t="s">
        <v>414</v>
      </c>
      <c r="AT29" s="394" t="s">
        <v>414</v>
      </c>
      <c r="AU29" s="394" t="s">
        <v>414</v>
      </c>
      <c r="AV29" s="394" t="s">
        <v>414</v>
      </c>
      <c r="AW29" s="394" t="s">
        <v>414</v>
      </c>
      <c r="AX29" s="394" t="s">
        <v>414</v>
      </c>
      <c r="AY29" s="394" t="s">
        <v>414</v>
      </c>
      <c r="AZ29" s="394" t="s">
        <v>414</v>
      </c>
      <c r="BA29" s="395" t="s">
        <v>414</v>
      </c>
    </row>
    <row r="30" spans="1:53" x14ac:dyDescent="0.3">
      <c r="A30" s="292">
        <v>24</v>
      </c>
      <c r="B30" s="175" t="str">
        <f>Summary!B28</f>
        <v>Residual</v>
      </c>
      <c r="C30" s="122" t="str">
        <f>Summary!C28</f>
        <v>Residual Value Deterioration</v>
      </c>
      <c r="D30" s="131" t="str">
        <f>Summary!D28</f>
        <v>$222MM</v>
      </c>
      <c r="E30" s="131" t="str">
        <f>Summary!E28</f>
        <v>$228MM</v>
      </c>
      <c r="F30" s="131" t="str">
        <f>Summary!F28</f>
        <v>No</v>
      </c>
      <c r="G30" s="390" t="s">
        <v>414</v>
      </c>
      <c r="H30" s="375" t="s">
        <v>414</v>
      </c>
      <c r="J30" s="393" t="s">
        <v>414</v>
      </c>
      <c r="K30" s="394" t="s">
        <v>414</v>
      </c>
      <c r="L30" s="394" t="s">
        <v>414</v>
      </c>
      <c r="M30" s="394" t="s">
        <v>414</v>
      </c>
      <c r="N30" s="394" t="s">
        <v>414</v>
      </c>
      <c r="O30" s="394" t="s">
        <v>414</v>
      </c>
      <c r="P30" s="394" t="s">
        <v>414</v>
      </c>
      <c r="Q30" s="394" t="s">
        <v>414</v>
      </c>
      <c r="R30" s="394" t="s">
        <v>414</v>
      </c>
      <c r="S30" s="394" t="s">
        <v>414</v>
      </c>
      <c r="T30" s="394" t="s">
        <v>414</v>
      </c>
      <c r="U30" s="394" t="s">
        <v>414</v>
      </c>
      <c r="V30" s="394" t="s">
        <v>414</v>
      </c>
      <c r="W30" s="394" t="s">
        <v>414</v>
      </c>
      <c r="X30" s="394" t="s">
        <v>414</v>
      </c>
      <c r="Y30" s="394" t="s">
        <v>414</v>
      </c>
      <c r="Z30" s="394" t="s">
        <v>414</v>
      </c>
      <c r="AA30" s="394" t="s">
        <v>414</v>
      </c>
      <c r="AB30" s="394" t="s">
        <v>414</v>
      </c>
      <c r="AC30" s="394" t="s">
        <v>414</v>
      </c>
      <c r="AD30" s="394" t="s">
        <v>414</v>
      </c>
      <c r="AE30" s="394" t="s">
        <v>414</v>
      </c>
      <c r="AF30" s="394" t="s">
        <v>414</v>
      </c>
      <c r="AG30" s="394" t="s">
        <v>414</v>
      </c>
      <c r="AH30" s="394" t="s">
        <v>414</v>
      </c>
      <c r="AI30" s="394" t="s">
        <v>414</v>
      </c>
      <c r="AJ30" s="394" t="s">
        <v>414</v>
      </c>
      <c r="AK30" s="394" t="s">
        <v>414</v>
      </c>
      <c r="AL30" s="394" t="s">
        <v>414</v>
      </c>
      <c r="AM30" s="394" t="s">
        <v>414</v>
      </c>
      <c r="AN30" s="394" t="s">
        <v>414</v>
      </c>
      <c r="AO30" s="394" t="s">
        <v>414</v>
      </c>
      <c r="AP30" s="394" t="s">
        <v>414</v>
      </c>
      <c r="AQ30" s="394" t="s">
        <v>414</v>
      </c>
      <c r="AR30" s="394" t="s">
        <v>414</v>
      </c>
      <c r="AS30" s="394" t="s">
        <v>414</v>
      </c>
      <c r="AT30" s="394" t="s">
        <v>414</v>
      </c>
      <c r="AU30" s="394" t="s">
        <v>414</v>
      </c>
      <c r="AV30" s="394" t="s">
        <v>414</v>
      </c>
      <c r="AW30" s="394" t="s">
        <v>414</v>
      </c>
      <c r="AX30" s="394" t="s">
        <v>414</v>
      </c>
      <c r="AY30" s="394" t="s">
        <v>414</v>
      </c>
      <c r="AZ30" s="394" t="s">
        <v>414</v>
      </c>
      <c r="BA30" s="395" t="s">
        <v>414</v>
      </c>
    </row>
    <row r="31" spans="1:53" ht="29.4" thickBot="1" x14ac:dyDescent="0.35">
      <c r="A31" s="292">
        <v>25</v>
      </c>
      <c r="B31" s="132" t="str">
        <f>Summary!B29</f>
        <v>Strategic</v>
      </c>
      <c r="C31" s="133" t="str">
        <f>Summary!C29</f>
        <v>Impairment to Pre-provision Net Revenue (PPNR)</v>
      </c>
      <c r="D31" s="134" t="str">
        <f>Summary!D29</f>
        <v>$3,646MM</v>
      </c>
      <c r="E31" s="134" t="str">
        <f>Summary!E29</f>
        <v>$3,749MM</v>
      </c>
      <c r="F31" s="134" t="str">
        <f>Summary!F29</f>
        <v>No</v>
      </c>
      <c r="G31" s="391" t="s">
        <v>414</v>
      </c>
      <c r="H31" s="392" t="s">
        <v>414</v>
      </c>
      <c r="J31" s="396" t="s">
        <v>414</v>
      </c>
      <c r="K31" s="397" t="s">
        <v>414</v>
      </c>
      <c r="L31" s="397" t="s">
        <v>414</v>
      </c>
      <c r="M31" s="397" t="s">
        <v>414</v>
      </c>
      <c r="N31" s="397" t="s">
        <v>414</v>
      </c>
      <c r="O31" s="397" t="s">
        <v>414</v>
      </c>
      <c r="P31" s="397" t="s">
        <v>414</v>
      </c>
      <c r="Q31" s="397" t="s">
        <v>414</v>
      </c>
      <c r="R31" s="397" t="s">
        <v>414</v>
      </c>
      <c r="S31" s="397" t="s">
        <v>414</v>
      </c>
      <c r="T31" s="397" t="s">
        <v>414</v>
      </c>
      <c r="U31" s="397" t="s">
        <v>414</v>
      </c>
      <c r="V31" s="397" t="s">
        <v>414</v>
      </c>
      <c r="W31" s="397" t="s">
        <v>414</v>
      </c>
      <c r="X31" s="397" t="s">
        <v>414</v>
      </c>
      <c r="Y31" s="397" t="s">
        <v>414</v>
      </c>
      <c r="Z31" s="397" t="s">
        <v>414</v>
      </c>
      <c r="AA31" s="397" t="s">
        <v>414</v>
      </c>
      <c r="AB31" s="397" t="s">
        <v>414</v>
      </c>
      <c r="AC31" s="397" t="s">
        <v>414</v>
      </c>
      <c r="AD31" s="397" t="s">
        <v>414</v>
      </c>
      <c r="AE31" s="397" t="s">
        <v>414</v>
      </c>
      <c r="AF31" s="397" t="s">
        <v>414</v>
      </c>
      <c r="AG31" s="397" t="s">
        <v>414</v>
      </c>
      <c r="AH31" s="397" t="s">
        <v>414</v>
      </c>
      <c r="AI31" s="397" t="s">
        <v>414</v>
      </c>
      <c r="AJ31" s="397" t="s">
        <v>414</v>
      </c>
      <c r="AK31" s="397" t="s">
        <v>414</v>
      </c>
      <c r="AL31" s="397" t="s">
        <v>414</v>
      </c>
      <c r="AM31" s="397" t="s">
        <v>414</v>
      </c>
      <c r="AN31" s="397" t="s">
        <v>414</v>
      </c>
      <c r="AO31" s="397" t="s">
        <v>414</v>
      </c>
      <c r="AP31" s="397" t="s">
        <v>414</v>
      </c>
      <c r="AQ31" s="397" t="s">
        <v>414</v>
      </c>
      <c r="AR31" s="397" t="s">
        <v>414</v>
      </c>
      <c r="AS31" s="397" t="s">
        <v>414</v>
      </c>
      <c r="AT31" s="397" t="s">
        <v>414</v>
      </c>
      <c r="AU31" s="397" t="s">
        <v>414</v>
      </c>
      <c r="AV31" s="397" t="s">
        <v>414</v>
      </c>
      <c r="AW31" s="397" t="s">
        <v>414</v>
      </c>
      <c r="AX31" s="397" t="s">
        <v>414</v>
      </c>
      <c r="AY31" s="397" t="s">
        <v>414</v>
      </c>
      <c r="AZ31" s="397" t="s">
        <v>414</v>
      </c>
      <c r="BA31" s="398" t="s">
        <v>414</v>
      </c>
    </row>
    <row r="33" spans="3:3" x14ac:dyDescent="0.3">
      <c r="C33" t="s">
        <v>491</v>
      </c>
    </row>
  </sheetData>
  <mergeCells count="15">
    <mergeCell ref="A19:H19"/>
    <mergeCell ref="A2:H2"/>
    <mergeCell ref="B3:B9"/>
    <mergeCell ref="B10:B12"/>
    <mergeCell ref="B16:B17"/>
    <mergeCell ref="D18:E18"/>
    <mergeCell ref="D7:E7"/>
    <mergeCell ref="D8:E8"/>
    <mergeCell ref="C7:C9"/>
    <mergeCell ref="A7:A9"/>
    <mergeCell ref="B20:B21"/>
    <mergeCell ref="D22:E22"/>
    <mergeCell ref="A23:H23"/>
    <mergeCell ref="B24:B27"/>
    <mergeCell ref="B28:B29"/>
  </mergeCells>
  <conditionalFormatting sqref="J3:BA3">
    <cfRule type="cellIs" dxfId="52" priority="43" operator="greaterThan">
      <formula>$D$3</formula>
    </cfRule>
    <cfRule type="cellIs" dxfId="51" priority="44" operator="lessThanOrEqual">
      <formula>$E$3</formula>
    </cfRule>
    <cfRule type="cellIs" dxfId="50" priority="45" operator="lessThanOrEqual">
      <formula>$D$3</formula>
    </cfRule>
  </conditionalFormatting>
  <conditionalFormatting sqref="J4:BA4">
    <cfRule type="cellIs" dxfId="49" priority="40" operator="greaterThan">
      <formula>$D$4</formula>
    </cfRule>
    <cfRule type="cellIs" dxfId="48" priority="41" operator="lessThanOrEqual">
      <formula>$E$4</formula>
    </cfRule>
    <cfRule type="cellIs" dxfId="47" priority="42" operator="lessThanOrEqual">
      <formula>$D$4</formula>
    </cfRule>
  </conditionalFormatting>
  <conditionalFormatting sqref="J5:BA5">
    <cfRule type="cellIs" dxfId="46" priority="37" operator="greaterThan">
      <formula>$D$5</formula>
    </cfRule>
    <cfRule type="cellIs" dxfId="45" priority="38" operator="lessThanOrEqual">
      <formula>$E$5</formula>
    </cfRule>
    <cfRule type="cellIs" dxfId="44" priority="39" operator="lessThanOrEqual">
      <formula>$D$5</formula>
    </cfRule>
  </conditionalFormatting>
  <conditionalFormatting sqref="J6:BA6">
    <cfRule type="cellIs" dxfId="43" priority="34" operator="greaterThan">
      <formula>$D$6</formula>
    </cfRule>
    <cfRule type="cellIs" dxfId="42" priority="35" operator="lessThanOrEqual">
      <formula>$E$6</formula>
    </cfRule>
    <cfRule type="cellIs" dxfId="41" priority="36" operator="lessThanOrEqual">
      <formula>$D$6</formula>
    </cfRule>
  </conditionalFormatting>
  <conditionalFormatting sqref="J10:BA10">
    <cfRule type="cellIs" dxfId="40" priority="31" operator="lessThan">
      <formula>$D$10</formula>
    </cfRule>
    <cfRule type="cellIs" dxfId="39" priority="32" operator="greaterThanOrEqual">
      <formula>$E$10</formula>
    </cfRule>
    <cfRule type="cellIs" dxfId="38" priority="33" operator="greaterThanOrEqual">
      <formula>$D$10</formula>
    </cfRule>
  </conditionalFormatting>
  <conditionalFormatting sqref="J9:BA9">
    <cfRule type="cellIs" dxfId="37" priority="5" operator="lessThan">
      <formula>J7</formula>
    </cfRule>
    <cfRule type="cellIs" dxfId="36" priority="6" operator="greaterThanOrEqual">
      <formula>J8</formula>
    </cfRule>
    <cfRule type="cellIs" dxfId="35" priority="7" operator="greaterThanOrEqual">
      <formula>J7</formula>
    </cfRule>
  </conditionalFormatting>
  <conditionalFormatting sqref="J15:BA15">
    <cfRule type="cellIs" priority="1" operator="equal">
      <formula>"Not Available"</formula>
    </cfRule>
    <cfRule type="cellIs" dxfId="34" priority="2" stopIfTrue="1" operator="greaterThan">
      <formula>$D$15</formula>
    </cfRule>
    <cfRule type="cellIs" dxfId="33" priority="3" stopIfTrue="1" operator="lessThanOrEqual">
      <formula>$E$15</formula>
    </cfRule>
    <cfRule type="cellIs" dxfId="32" priority="4" operator="greaterThan">
      <formula>$E$15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1"/>
  <sheetViews>
    <sheetView tabSelected="1" topLeftCell="B1" zoomScale="90" zoomScaleNormal="90" workbookViewId="0">
      <selection activeCell="J3" sqref="J3"/>
    </sheetView>
  </sheetViews>
  <sheetFormatPr defaultRowHeight="14.4" outlineLevelRow="1" x14ac:dyDescent="0.3"/>
  <cols>
    <col min="1" max="1" width="3.33203125" style="292" hidden="1" customWidth="1"/>
    <col min="2" max="2" width="12.44140625" bestFit="1" customWidth="1"/>
    <col min="3" max="3" width="43.21875" bestFit="1" customWidth="1"/>
    <col min="4" max="5" width="10.88671875" hidden="1" customWidth="1"/>
    <col min="6" max="6" width="18.6640625" hidden="1" customWidth="1"/>
    <col min="7" max="7" width="20.6640625" hidden="1" customWidth="1"/>
    <col min="8" max="8" width="19.33203125" hidden="1" customWidth="1"/>
    <col min="9" max="9" width="2" hidden="1" customWidth="1"/>
    <col min="10" max="10" width="12.5546875" customWidth="1"/>
    <col min="11" max="12" width="12.5546875" bestFit="1" customWidth="1"/>
    <col min="13" max="13" width="3.33203125" customWidth="1"/>
  </cols>
  <sheetData>
    <row r="1" spans="1:12" ht="29.4" thickBot="1" x14ac:dyDescent="0.35">
      <c r="A1" s="209">
        <f>Summary!A1</f>
        <v>0</v>
      </c>
      <c r="B1" s="209">
        <f>Summary!B1</f>
        <v>0</v>
      </c>
      <c r="C1" s="210" t="str">
        <f>Summary!C1</f>
        <v>SC RISK APPETITE METRICS</v>
      </c>
      <c r="D1" s="211" t="str">
        <f>Summary!D1</f>
        <v>AMBER TRIGGER</v>
      </c>
      <c r="E1" s="212" t="str">
        <f>Summary!E1</f>
        <v>RED LIMIT</v>
      </c>
      <c r="F1" s="213" t="str">
        <f>Summary!F1</f>
        <v>Available from P-19</v>
      </c>
      <c r="G1" s="213" t="str">
        <f>Summary!G1</f>
        <v>Month Amber Exceeded</v>
      </c>
      <c r="H1" s="214" t="str">
        <f>Summary!H1</f>
        <v>Month Breeched Limit</v>
      </c>
    </row>
    <row r="2" spans="1:12" ht="15" thickBot="1" x14ac:dyDescent="0.35">
      <c r="A2" s="432" t="str">
        <f>Summary!A2</f>
        <v>Monthly Metrics</v>
      </c>
      <c r="B2" s="432">
        <f>Summary!B2</f>
        <v>0</v>
      </c>
      <c r="C2" s="432">
        <f>Summary!C2</f>
        <v>0</v>
      </c>
      <c r="D2" s="432">
        <f>Summary!D2</f>
        <v>0</v>
      </c>
      <c r="E2" s="432">
        <f>Summary!E2</f>
        <v>0</v>
      </c>
      <c r="F2" s="432">
        <f>Summary!F2</f>
        <v>0</v>
      </c>
      <c r="G2" s="432">
        <f>Summary!G2</f>
        <v>0</v>
      </c>
      <c r="H2" s="432">
        <f>Summary!H2</f>
        <v>0</v>
      </c>
      <c r="J2" s="194">
        <v>43100</v>
      </c>
      <c r="K2" s="194">
        <v>43465</v>
      </c>
      <c r="L2" s="194">
        <v>43830</v>
      </c>
    </row>
    <row r="3" spans="1:12" x14ac:dyDescent="0.3">
      <c r="A3" s="292">
        <v>1</v>
      </c>
      <c r="B3" s="427" t="str">
        <f>Summary!B3</f>
        <v>Capital</v>
      </c>
      <c r="C3" s="120" t="str">
        <f>Summary!C3</f>
        <v>Common Equity Tier 1 Ratio</v>
      </c>
      <c r="D3" s="121">
        <f>Summary!D3</f>
        <v>0.11</v>
      </c>
      <c r="E3" s="121">
        <f>Summary!E3</f>
        <v>9.4500000000000001E-2</v>
      </c>
      <c r="F3" s="128" t="str">
        <f>Summary!F3</f>
        <v>Yes</v>
      </c>
      <c r="G3" s="362" t="str">
        <f>IF(ISBLANK(Summary!G3),"Not Available",Summary!G3)</f>
        <v>None</v>
      </c>
      <c r="H3" s="363" t="str">
        <f>IF(ISBLANK(Summary!H3),"Not Available",Summary!H3)</f>
        <v>None</v>
      </c>
      <c r="J3" s="205">
        <f>AVERAGE('Monthly Testing'!R3:AC3)</f>
        <v>0.14138032037225245</v>
      </c>
      <c r="K3" s="197">
        <f>AVERAGE('Monthly Testing'!AD3:AO3)</f>
        <v>0.15841744201866917</v>
      </c>
      <c r="L3" s="198">
        <f>AVERAGE('Monthly Testing'!AP3:BA3)</f>
        <v>0.17457206770292857</v>
      </c>
    </row>
    <row r="4" spans="1:12" x14ac:dyDescent="0.3">
      <c r="A4" s="292">
        <v>2</v>
      </c>
      <c r="B4" s="426">
        <f>Summary!B4</f>
        <v>0</v>
      </c>
      <c r="C4" s="122" t="str">
        <f>Summary!C4</f>
        <v>Tier 1 Leverage Ratio</v>
      </c>
      <c r="D4" s="123">
        <f>Summary!D4</f>
        <v>0.11600000000000001</v>
      </c>
      <c r="E4" s="123">
        <f>Summary!E4</f>
        <v>0.10349999999999999</v>
      </c>
      <c r="F4" s="129" t="str">
        <f>Summary!F4</f>
        <v>Yes</v>
      </c>
      <c r="G4" s="364" t="str">
        <f>IF(ISBLANK(Summary!G4),"Not Available",Summary!G4)</f>
        <v>None</v>
      </c>
      <c r="H4" s="365" t="str">
        <f>IF(ISBLANK(Summary!H4),"Not Available",Summary!H4)</f>
        <v>None</v>
      </c>
      <c r="J4" s="199">
        <f>AVERAGE('Monthly Testing'!R4:AC4)</f>
        <v>0.13856869369364294</v>
      </c>
      <c r="K4" s="195">
        <f>AVERAGE('Monthly Testing'!AD4:AO4)</f>
        <v>0.1566616743462437</v>
      </c>
      <c r="L4" s="200">
        <f>AVERAGE('Monthly Testing'!AP4:BA4)</f>
        <v>0.17423223780311062</v>
      </c>
    </row>
    <row r="5" spans="1:12" x14ac:dyDescent="0.3">
      <c r="A5" s="292">
        <v>3</v>
      </c>
      <c r="B5" s="426">
        <f>Summary!B5</f>
        <v>0</v>
      </c>
      <c r="C5" s="122" t="str">
        <f>Summary!C5</f>
        <v>Total Capital Ratio</v>
      </c>
      <c r="D5" s="123">
        <f>Summary!D5</f>
        <v>0.125</v>
      </c>
      <c r="E5" s="123">
        <f>Summary!E5</f>
        <v>0.1125</v>
      </c>
      <c r="F5" s="129" t="str">
        <f>Summary!F5</f>
        <v>Yes</v>
      </c>
      <c r="G5" s="364" t="str">
        <f>IF(ISBLANK(Summary!G5),"Not Available",Summary!G5)</f>
        <v>None</v>
      </c>
      <c r="H5" s="365" t="str">
        <f>IF(ISBLANK(Summary!H5),"Not Available",Summary!H5)</f>
        <v>None</v>
      </c>
      <c r="J5" s="199">
        <f>AVERAGE('Monthly Testing'!R5:AC5)</f>
        <v>0.15360167867643695</v>
      </c>
      <c r="K5" s="195">
        <f>AVERAGE('Monthly Testing'!AD5:AO5)</f>
        <v>0.17062572426411982</v>
      </c>
      <c r="L5" s="200">
        <f>AVERAGE('Monthly Testing'!AP5:BA5)</f>
        <v>0.18678338986510859</v>
      </c>
    </row>
    <row r="6" spans="1:12" x14ac:dyDescent="0.3">
      <c r="A6" s="292">
        <v>4</v>
      </c>
      <c r="B6" s="426">
        <f>Summary!B6</f>
        <v>0</v>
      </c>
      <c r="C6" s="122" t="str">
        <f>Summary!C6</f>
        <v>Tangible Common Equity Ratio</v>
      </c>
      <c r="D6" s="123">
        <f>Summary!D6</f>
        <v>0.115</v>
      </c>
      <c r="E6" s="123">
        <f>Summary!E6</f>
        <v>0.10249999999999999</v>
      </c>
      <c r="F6" s="129" t="str">
        <f>Summary!F6</f>
        <v>Yes</v>
      </c>
      <c r="G6" s="364" t="str">
        <f>IF(ISBLANK(Summary!G6),"Not Available",Summary!G6)</f>
        <v>None</v>
      </c>
      <c r="H6" s="365" t="str">
        <f>IF(ISBLANK(Summary!H6),"Not Available",Summary!H6)</f>
        <v>None</v>
      </c>
      <c r="J6" s="199">
        <f>AVERAGE('Monthly Testing'!R6:AC6)</f>
        <v>0.14115453290921876</v>
      </c>
      <c r="K6" s="195">
        <f>AVERAGE('Monthly Testing'!AD6:AO6)</f>
        <v>0.15879583200934533</v>
      </c>
      <c r="L6" s="200">
        <f>AVERAGE('Monthly Testing'!AP6:BA6)</f>
        <v>0.17605261713063605</v>
      </c>
    </row>
    <row r="7" spans="1:12" hidden="1" outlineLevel="1" x14ac:dyDescent="0.3">
      <c r="A7" s="441">
        <v>5</v>
      </c>
      <c r="B7" s="426"/>
      <c r="C7" s="438" t="str">
        <f>Summary!C7</f>
        <v>SC Risk Weighted Assets (RWAs)</v>
      </c>
      <c r="D7" s="442" t="s">
        <v>290</v>
      </c>
      <c r="E7" s="442"/>
      <c r="F7" s="290"/>
      <c r="G7" s="366"/>
      <c r="H7" s="367"/>
      <c r="J7" s="216">
        <f>AVERAGE('Monthly Testing'!R7:AC7)</f>
        <v>45798649012.876762</v>
      </c>
      <c r="K7" s="217">
        <f>AVERAGE('Monthly Testing'!AD7:AO7)</f>
        <v>51211547251.023041</v>
      </c>
      <c r="L7" s="219">
        <f>AVERAGE('Monthly Testing'!AP7:BA7)</f>
        <v>57472835816.761696</v>
      </c>
    </row>
    <row r="8" spans="1:12" hidden="1" outlineLevel="1" x14ac:dyDescent="0.3">
      <c r="A8" s="441"/>
      <c r="B8" s="426"/>
      <c r="C8" s="439"/>
      <c r="D8" s="443" t="s">
        <v>291</v>
      </c>
      <c r="E8" s="443"/>
      <c r="F8" s="291"/>
      <c r="G8" s="368"/>
      <c r="H8" s="369"/>
      <c r="J8" s="215">
        <f>AVERAGE('Monthly Testing'!R8:AC8)</f>
        <v>47798649012.87677</v>
      </c>
      <c r="K8" s="218">
        <f>AVERAGE('Monthly Testing'!AD8:AO8)</f>
        <v>53211547251.023041</v>
      </c>
      <c r="L8" s="220">
        <f>AVERAGE('Monthly Testing'!AP8:BA8)</f>
        <v>59472835816.761696</v>
      </c>
    </row>
    <row r="9" spans="1:12" collapsed="1" x14ac:dyDescent="0.3">
      <c r="A9" s="441"/>
      <c r="B9" s="426">
        <f>Summary!B7</f>
        <v>0</v>
      </c>
      <c r="C9" s="440"/>
      <c r="D9" s="127" t="str">
        <f>Summary!D7</f>
        <v>Variable</v>
      </c>
      <c r="E9" s="127" t="str">
        <f>Summary!E7</f>
        <v>Variable</v>
      </c>
      <c r="F9" s="135" t="str">
        <f>Summary!F7</f>
        <v>Yes</v>
      </c>
      <c r="G9" s="370" t="str">
        <f>IF(ISBLANK(Summary!G7),"Not Available",Summary!G7)</f>
        <v>None</v>
      </c>
      <c r="H9" s="371" t="str">
        <f>IF(ISBLANK(Summary!H7),"Not Available",Summary!H7)</f>
        <v>None</v>
      </c>
      <c r="J9" s="201">
        <f>AVERAGE('Monthly Testing'!R9:AC9)</f>
        <v>37553828616.085129</v>
      </c>
      <c r="K9" s="301">
        <f>AVERAGE('Monthly Testing'!AD9:AO9)</f>
        <v>37304926896.40271</v>
      </c>
      <c r="L9" s="302">
        <f>AVERAGE('Monthly Testing'!AP9:BA9)</f>
        <v>37823205440.728142</v>
      </c>
    </row>
    <row r="10" spans="1:12" x14ac:dyDescent="0.3">
      <c r="A10" s="292">
        <v>6</v>
      </c>
      <c r="B10" s="418" t="str">
        <f>Summary!B8</f>
        <v>Credit</v>
      </c>
      <c r="C10" s="124" t="str">
        <f>Summary!C8</f>
        <v>Auto NCO</v>
      </c>
      <c r="D10" s="125">
        <f>Summary!D8</f>
        <v>9.2999999999999999E-2</v>
      </c>
      <c r="E10" s="125">
        <f>Summary!E8</f>
        <v>9.6000000000000002E-2</v>
      </c>
      <c r="F10" s="129" t="str">
        <f>Summary!F8</f>
        <v>Yes</v>
      </c>
      <c r="G10" s="370" t="str">
        <f>IF(ISBLANK(Summary!G8),"Not Available",Summary!G8)</f>
        <v>None</v>
      </c>
      <c r="H10" s="371" t="str">
        <f>IF(ISBLANK(Summary!H8),"Not Available",Summary!H8)</f>
        <v>None</v>
      </c>
      <c r="J10" s="359">
        <f>AVERAGE('Monthly Testing'!R10:AC10)</f>
        <v>8.7552685902582431E-2</v>
      </c>
      <c r="K10" s="360">
        <f>AVERAGE('Monthly Testing'!AD10:AO10)</f>
        <v>8.4873390505021531E-2</v>
      </c>
      <c r="L10" s="361">
        <f>AVERAGE('Monthly Testing'!AP10:BA10)</f>
        <v>7.9132623333995192E-2</v>
      </c>
    </row>
    <row r="11" spans="1:12" x14ac:dyDescent="0.3">
      <c r="A11" s="292">
        <v>7</v>
      </c>
      <c r="B11" s="418">
        <f>Summary!B9</f>
        <v>0</v>
      </c>
      <c r="C11" s="124" t="str">
        <f>Summary!C9</f>
        <v>Auto 61+</v>
      </c>
      <c r="D11" s="125">
        <f>Summary!D9</f>
        <v>5.0999999999999997E-2</v>
      </c>
      <c r="E11" s="125">
        <f>Summary!E9</f>
        <v>5.2999999999999999E-2</v>
      </c>
      <c r="F11" s="125" t="s">
        <v>289</v>
      </c>
      <c r="G11" s="390" t="s">
        <v>414</v>
      </c>
      <c r="H11" s="375" t="s">
        <v>414</v>
      </c>
      <c r="J11" s="393" t="s">
        <v>414</v>
      </c>
      <c r="K11" s="394" t="s">
        <v>414</v>
      </c>
      <c r="L11" s="395" t="s">
        <v>414</v>
      </c>
    </row>
    <row r="12" spans="1:12" x14ac:dyDescent="0.3">
      <c r="A12" s="292">
        <v>8</v>
      </c>
      <c r="B12" s="418">
        <f>Summary!B10</f>
        <v>0</v>
      </c>
      <c r="C12" s="310" t="str">
        <f>Summary!C10</f>
        <v>Subprime Assets as % of SHUSA Credit Exposure</v>
      </c>
      <c r="D12" s="311">
        <f>Summary!D10</f>
        <v>0.23</v>
      </c>
      <c r="E12" s="311">
        <f>Summary!E10</f>
        <v>0.25</v>
      </c>
      <c r="F12" s="312" t="s">
        <v>287</v>
      </c>
      <c r="G12" s="373">
        <f>K2</f>
        <v>43465</v>
      </c>
      <c r="H12" s="372" t="s">
        <v>288</v>
      </c>
      <c r="J12" s="202">
        <f>'Calc - Subprime Exposure'!C7</f>
        <v>0.22924736374234386</v>
      </c>
      <c r="K12" s="196">
        <f>'Calc - Subprime Exposure'!D7</f>
        <v>0.23337473770710288</v>
      </c>
      <c r="L12" s="203">
        <f>'Calc - Subprime Exposure'!E7</f>
        <v>0.24025686382437678</v>
      </c>
    </row>
    <row r="13" spans="1:12" x14ac:dyDescent="0.3">
      <c r="A13" s="292">
        <v>9</v>
      </c>
      <c r="B13" s="303" t="str">
        <f>Summary!B11</f>
        <v>Reputational</v>
      </c>
      <c r="C13" s="122" t="str">
        <f>Summary!C11</f>
        <v>Serviced for Others (SFO) NCO</v>
      </c>
      <c r="D13" s="208">
        <f>Summary!D11</f>
        <v>1.4999999999999999E-2</v>
      </c>
      <c r="E13" s="123">
        <f>Summary!E11</f>
        <v>0.02</v>
      </c>
      <c r="F13" s="130" t="s">
        <v>289</v>
      </c>
      <c r="G13" s="376" t="s">
        <v>414</v>
      </c>
      <c r="H13" s="377" t="s">
        <v>414</v>
      </c>
      <c r="J13" s="393" t="s">
        <v>414</v>
      </c>
      <c r="K13" s="394" t="s">
        <v>414</v>
      </c>
      <c r="L13" s="395" t="s">
        <v>414</v>
      </c>
    </row>
    <row r="14" spans="1:12" x14ac:dyDescent="0.3">
      <c r="A14" s="292">
        <v>10</v>
      </c>
      <c r="B14" s="303" t="str">
        <f>Summary!B12</f>
        <v>Residual</v>
      </c>
      <c r="C14" s="124" t="str">
        <f>Summary!C12</f>
        <v>Net Residual Value Exposure</v>
      </c>
      <c r="D14" s="126">
        <f>Summary!D12</f>
        <v>-0.03</v>
      </c>
      <c r="E14" s="126">
        <f>Summary!E12</f>
        <v>-0.05</v>
      </c>
      <c r="F14" s="137" t="str">
        <f>Summary!F12</f>
        <v>No</v>
      </c>
      <c r="G14" s="376" t="s">
        <v>414</v>
      </c>
      <c r="H14" s="377" t="s">
        <v>414</v>
      </c>
      <c r="J14" s="393" t="s">
        <v>414</v>
      </c>
      <c r="K14" s="394" t="s">
        <v>414</v>
      </c>
      <c r="L14" s="395" t="s">
        <v>414</v>
      </c>
    </row>
    <row r="15" spans="1:12" ht="28.8" x14ac:dyDescent="0.3">
      <c r="A15" s="292">
        <v>11</v>
      </c>
      <c r="B15" s="304" t="str">
        <f>Summary!B13</f>
        <v>Liquidity</v>
      </c>
      <c r="C15" s="351" t="str">
        <f>Summary!C13</f>
        <v>Available Committed Liquidity / Average Projected Net Originations</v>
      </c>
      <c r="D15" s="351">
        <f>Summary!D13</f>
        <v>4</v>
      </c>
      <c r="E15" s="351">
        <f>Summary!E13</f>
        <v>3</v>
      </c>
      <c r="F15" s="352" t="str">
        <f>Summary!F13</f>
        <v>Yes</v>
      </c>
      <c r="G15" s="378" t="s">
        <v>288</v>
      </c>
      <c r="H15" s="379" t="s">
        <v>288</v>
      </c>
      <c r="J15" s="354">
        <f>AVERAGE('Monthly Testing'!R15:AC15)</f>
        <v>8.6322906310360299</v>
      </c>
      <c r="K15" s="355">
        <f>AVERAGE('Monthly Testing'!AD15:AO15)</f>
        <v>8.1218122428872483</v>
      </c>
      <c r="L15" s="356" t="s">
        <v>414</v>
      </c>
    </row>
    <row r="16" spans="1:12" x14ac:dyDescent="0.3">
      <c r="A16" s="292">
        <v>12</v>
      </c>
      <c r="B16" s="426" t="str">
        <f>Summary!B14</f>
        <v>Market</v>
      </c>
      <c r="C16" s="122" t="str">
        <f>Summary!C14</f>
        <v>NII % (+/- 100bps shock)</v>
      </c>
      <c r="D16" s="208">
        <f>Summary!D14</f>
        <v>-0.02</v>
      </c>
      <c r="E16" s="208">
        <f>Summary!E14</f>
        <v>-2.5000000000000001E-2</v>
      </c>
      <c r="F16" s="144" t="s">
        <v>289</v>
      </c>
      <c r="G16" s="380" t="s">
        <v>414</v>
      </c>
      <c r="H16" s="381" t="s">
        <v>414</v>
      </c>
      <c r="J16" s="393" t="s">
        <v>414</v>
      </c>
      <c r="K16" s="394" t="s">
        <v>414</v>
      </c>
      <c r="L16" s="395" t="s">
        <v>414</v>
      </c>
    </row>
    <row r="17" spans="1:12" x14ac:dyDescent="0.3">
      <c r="A17" s="292">
        <v>13</v>
      </c>
      <c r="B17" s="426">
        <f>Summary!B15</f>
        <v>0</v>
      </c>
      <c r="C17" s="122" t="str">
        <f>Summary!C15</f>
        <v>MVE % (+/- 100bps shock)</v>
      </c>
      <c r="D17" s="208">
        <f>Summary!D15</f>
        <v>-0.03</v>
      </c>
      <c r="E17" s="208">
        <f>Summary!E15</f>
        <v>-0.04</v>
      </c>
      <c r="F17" s="144" t="s">
        <v>289</v>
      </c>
      <c r="G17" s="380" t="s">
        <v>414</v>
      </c>
      <c r="H17" s="381" t="s">
        <v>414</v>
      </c>
      <c r="J17" s="393" t="s">
        <v>414</v>
      </c>
      <c r="K17" s="394" t="s">
        <v>414</v>
      </c>
      <c r="L17" s="395" t="s">
        <v>414</v>
      </c>
    </row>
    <row r="18" spans="1:12" ht="15" thickBot="1" x14ac:dyDescent="0.35">
      <c r="A18" s="292">
        <v>14</v>
      </c>
      <c r="B18" s="145" t="str">
        <f>Summary!B16</f>
        <v>Compliance</v>
      </c>
      <c r="C18" s="142" t="str">
        <f>Summary!C16</f>
        <v>Open MRIAs</v>
      </c>
      <c r="D18" s="433">
        <f>Summary!D16</f>
        <v>0</v>
      </c>
      <c r="E18" s="433">
        <f>Summary!E16</f>
        <v>0</v>
      </c>
      <c r="F18" s="166" t="str">
        <f>Summary!F16</f>
        <v>No</v>
      </c>
      <c r="G18" s="382" t="s">
        <v>414</v>
      </c>
      <c r="H18" s="383" t="s">
        <v>414</v>
      </c>
      <c r="J18" s="396" t="s">
        <v>414</v>
      </c>
      <c r="K18" s="397" t="s">
        <v>414</v>
      </c>
      <c r="L18" s="398" t="s">
        <v>414</v>
      </c>
    </row>
    <row r="19" spans="1:12" ht="15" thickBot="1" x14ac:dyDescent="0.35">
      <c r="A19" s="432" t="str">
        <f>Summary!A17</f>
        <v>Quarterly Metrics</v>
      </c>
      <c r="B19" s="432">
        <f>Summary!B17</f>
        <v>0</v>
      </c>
      <c r="C19" s="432">
        <f>Summary!C17</f>
        <v>0</v>
      </c>
      <c r="D19" s="432">
        <f>Summary!D17</f>
        <v>0</v>
      </c>
      <c r="E19" s="432">
        <f>Summary!E17</f>
        <v>0</v>
      </c>
      <c r="F19" s="432">
        <f>Summary!F17</f>
        <v>0</v>
      </c>
      <c r="G19" s="432">
        <f>Summary!G17</f>
        <v>0</v>
      </c>
      <c r="H19" s="432">
        <f>Summary!H17</f>
        <v>0</v>
      </c>
      <c r="J19" s="192"/>
      <c r="K19" s="192"/>
      <c r="L19" s="192"/>
    </row>
    <row r="20" spans="1:12" x14ac:dyDescent="0.3">
      <c r="A20" s="292">
        <f>A18+1</f>
        <v>15</v>
      </c>
      <c r="B20" s="427" t="str">
        <f>Summary!B18</f>
        <v>Operaitonal</v>
      </c>
      <c r="C20" s="120" t="str">
        <f>Summary!C18</f>
        <v>Gross Operational Risk Losses / Gross Margin</v>
      </c>
      <c r="D20" s="121">
        <f>Summary!D18</f>
        <v>1.4999999999999999E-2</v>
      </c>
      <c r="E20" s="121">
        <f>Summary!E18</f>
        <v>0.02</v>
      </c>
      <c r="F20" s="167" t="str">
        <f>Summary!F18</f>
        <v>No</v>
      </c>
      <c r="G20" s="384" t="s">
        <v>414</v>
      </c>
      <c r="H20" s="385" t="s">
        <v>414</v>
      </c>
      <c r="J20" s="399" t="s">
        <v>414</v>
      </c>
      <c r="K20" s="400" t="s">
        <v>414</v>
      </c>
      <c r="L20" s="401" t="s">
        <v>414</v>
      </c>
    </row>
    <row r="21" spans="1:12" x14ac:dyDescent="0.3">
      <c r="A21" s="292">
        <v>16</v>
      </c>
      <c r="B21" s="428">
        <f>Summary!B19</f>
        <v>0</v>
      </c>
      <c r="C21" s="164" t="str">
        <f>Summary!C19</f>
        <v>Frequency of Events &gt; $200K in Losses</v>
      </c>
      <c r="D21" s="164">
        <f>Summary!D19</f>
        <v>5</v>
      </c>
      <c r="E21" s="164">
        <f>Summary!E19</f>
        <v>7</v>
      </c>
      <c r="F21" s="165" t="str">
        <f>Summary!F19</f>
        <v>No</v>
      </c>
      <c r="G21" s="386" t="s">
        <v>414</v>
      </c>
      <c r="H21" s="387" t="s">
        <v>414</v>
      </c>
      <c r="J21" s="393" t="s">
        <v>414</v>
      </c>
      <c r="K21" s="394" t="s">
        <v>414</v>
      </c>
      <c r="L21" s="395" t="s">
        <v>414</v>
      </c>
    </row>
    <row r="22" spans="1:12" ht="29.4" customHeight="1" thickBot="1" x14ac:dyDescent="0.35">
      <c r="A22" s="292">
        <v>17</v>
      </c>
      <c r="B22" s="145" t="str">
        <f>Summary!B20</f>
        <v>Model</v>
      </c>
      <c r="C22" s="142" t="str">
        <f>Summary!C20</f>
        <v>Validation of Legacy Tier 1 Models</v>
      </c>
      <c r="D22" s="421" t="str">
        <f>Summary!D20</f>
        <v>Q1: &gt;25  Q2: &gt;18
Q3: &gt;13  Q4: &gt;  8</v>
      </c>
      <c r="E22" s="422">
        <f>Summary!E20</f>
        <v>0</v>
      </c>
      <c r="F22" s="143" t="str">
        <f>Summary!F20</f>
        <v>No</v>
      </c>
      <c r="G22" s="388" t="s">
        <v>414</v>
      </c>
      <c r="H22" s="389" t="s">
        <v>414</v>
      </c>
      <c r="J22" s="396" t="s">
        <v>414</v>
      </c>
      <c r="K22" s="397" t="s">
        <v>414</v>
      </c>
      <c r="L22" s="398" t="s">
        <v>414</v>
      </c>
    </row>
    <row r="23" spans="1:12" ht="15" thickBot="1" x14ac:dyDescent="0.35">
      <c r="A23" s="431" t="str">
        <f>Summary!A21</f>
        <v>Stressed CCAR Metrics (Annual)</v>
      </c>
      <c r="B23" s="431">
        <f>Summary!B21</f>
        <v>0</v>
      </c>
      <c r="C23" s="431">
        <f>Summary!C21</f>
        <v>0</v>
      </c>
      <c r="D23" s="431">
        <f>Summary!D21</f>
        <v>0</v>
      </c>
      <c r="E23" s="431">
        <f>Summary!E21</f>
        <v>0</v>
      </c>
      <c r="F23" s="431">
        <f>Summary!F21</f>
        <v>0</v>
      </c>
      <c r="G23" s="431">
        <f>Summary!G21</f>
        <v>0</v>
      </c>
      <c r="H23" s="431">
        <f>Summary!H21</f>
        <v>0</v>
      </c>
      <c r="J23" s="192"/>
      <c r="K23" s="192"/>
      <c r="L23" s="192"/>
    </row>
    <row r="24" spans="1:12" x14ac:dyDescent="0.3">
      <c r="A24" s="292">
        <f>A22+1</f>
        <v>18</v>
      </c>
      <c r="B24" s="423" t="str">
        <f>Summary!B22</f>
        <v>Capital</v>
      </c>
      <c r="C24" s="120" t="str">
        <f>Summary!C22</f>
        <v>Common Equity Tier 1 Ratio</v>
      </c>
      <c r="D24" s="121">
        <f>Summary!D22</f>
        <v>7.8E-2</v>
      </c>
      <c r="E24" s="121">
        <f>Summary!E22</f>
        <v>6.25E-2</v>
      </c>
      <c r="F24" s="121" t="str">
        <f>Summary!F22</f>
        <v>No</v>
      </c>
      <c r="G24" s="384" t="s">
        <v>414</v>
      </c>
      <c r="H24" s="385" t="s">
        <v>414</v>
      </c>
      <c r="J24" s="399" t="s">
        <v>414</v>
      </c>
      <c r="K24" s="400" t="s">
        <v>414</v>
      </c>
      <c r="L24" s="401" t="s">
        <v>414</v>
      </c>
    </row>
    <row r="25" spans="1:12" x14ac:dyDescent="0.3">
      <c r="A25" s="292">
        <v>19</v>
      </c>
      <c r="B25" s="424">
        <f>Summary!B23</f>
        <v>0</v>
      </c>
      <c r="C25" s="122" t="str">
        <f>Summary!C23</f>
        <v>Tier 1 Leverage Ratio</v>
      </c>
      <c r="D25" s="123">
        <f>Summary!D23</f>
        <v>0.08</v>
      </c>
      <c r="E25" s="123">
        <f>Summary!E23</f>
        <v>6.7500000000000004E-2</v>
      </c>
      <c r="F25" s="123" t="str">
        <f>Summary!F23</f>
        <v>No</v>
      </c>
      <c r="G25" s="390" t="s">
        <v>414</v>
      </c>
      <c r="H25" s="375" t="s">
        <v>414</v>
      </c>
      <c r="J25" s="393" t="s">
        <v>414</v>
      </c>
      <c r="K25" s="394" t="s">
        <v>414</v>
      </c>
      <c r="L25" s="395" t="s">
        <v>414</v>
      </c>
    </row>
    <row r="26" spans="1:12" x14ac:dyDescent="0.3">
      <c r="A26" s="292">
        <v>20</v>
      </c>
      <c r="B26" s="424">
        <f>Summary!B24</f>
        <v>0</v>
      </c>
      <c r="C26" s="122" t="str">
        <f>Summary!C24</f>
        <v>Tangible Common Equity Ratio</v>
      </c>
      <c r="D26" s="123">
        <f>Summary!D24</f>
        <v>0.08</v>
      </c>
      <c r="E26" s="123">
        <f>Summary!E24</f>
        <v>6.7500000000000004E-2</v>
      </c>
      <c r="F26" s="123" t="str">
        <f>Summary!F24</f>
        <v>No</v>
      </c>
      <c r="G26" s="390" t="s">
        <v>414</v>
      </c>
      <c r="H26" s="375" t="s">
        <v>414</v>
      </c>
      <c r="J26" s="393" t="s">
        <v>414</v>
      </c>
      <c r="K26" s="394" t="s">
        <v>414</v>
      </c>
      <c r="L26" s="395" t="s">
        <v>414</v>
      </c>
    </row>
    <row r="27" spans="1:12" x14ac:dyDescent="0.3">
      <c r="A27" s="292">
        <v>21</v>
      </c>
      <c r="B27" s="425">
        <f>Summary!B25</f>
        <v>0</v>
      </c>
      <c r="C27" s="122" t="str">
        <f>Summary!C25</f>
        <v>Total Capital Ratio</v>
      </c>
      <c r="D27" s="123">
        <f>Summary!D25</f>
        <v>0.09</v>
      </c>
      <c r="E27" s="123">
        <f>Summary!E25</f>
        <v>7.7499999999999999E-2</v>
      </c>
      <c r="F27" s="123" t="str">
        <f>Summary!F25</f>
        <v>No</v>
      </c>
      <c r="G27" s="390" t="s">
        <v>414</v>
      </c>
      <c r="H27" s="375" t="s">
        <v>414</v>
      </c>
      <c r="J27" s="393" t="s">
        <v>414</v>
      </c>
      <c r="K27" s="394" t="s">
        <v>414</v>
      </c>
      <c r="L27" s="395" t="s">
        <v>414</v>
      </c>
    </row>
    <row r="28" spans="1:12" x14ac:dyDescent="0.3">
      <c r="A28" s="292">
        <v>22</v>
      </c>
      <c r="B28" s="426" t="str">
        <f>Summary!B26</f>
        <v>Credit</v>
      </c>
      <c r="C28" s="122" t="str">
        <f>Summary!C26</f>
        <v>Total Credit Losses - Auto</v>
      </c>
      <c r="D28" s="122" t="str">
        <f>Summary!D26</f>
        <v>$8,790MM</v>
      </c>
      <c r="E28" s="122" t="str">
        <f>Summary!E26</f>
        <v>$9,038MM</v>
      </c>
      <c r="F28" s="122" t="str">
        <f>Summary!F26</f>
        <v>No</v>
      </c>
      <c r="G28" s="390" t="s">
        <v>414</v>
      </c>
      <c r="H28" s="375" t="s">
        <v>414</v>
      </c>
      <c r="J28" s="393" t="s">
        <v>414</v>
      </c>
      <c r="K28" s="394" t="s">
        <v>414</v>
      </c>
      <c r="L28" s="395" t="s">
        <v>414</v>
      </c>
    </row>
    <row r="29" spans="1:12" x14ac:dyDescent="0.3">
      <c r="A29" s="292">
        <v>23</v>
      </c>
      <c r="B29" s="426">
        <f>Summary!B27</f>
        <v>0</v>
      </c>
      <c r="C29" s="122" t="str">
        <f>Summary!C27</f>
        <v>Total Credit Losses - Unsecured</v>
      </c>
      <c r="D29" s="122" t="str">
        <f>Summary!D27</f>
        <v>$859MM</v>
      </c>
      <c r="E29" s="122" t="str">
        <f>Summary!E27</f>
        <v>$883MM</v>
      </c>
      <c r="F29" s="122" t="str">
        <f>Summary!F27</f>
        <v>No</v>
      </c>
      <c r="G29" s="390" t="s">
        <v>414</v>
      </c>
      <c r="H29" s="375" t="s">
        <v>414</v>
      </c>
      <c r="J29" s="393" t="s">
        <v>414</v>
      </c>
      <c r="K29" s="394" t="s">
        <v>414</v>
      </c>
      <c r="L29" s="395" t="s">
        <v>414</v>
      </c>
    </row>
    <row r="30" spans="1:12" x14ac:dyDescent="0.3">
      <c r="A30" s="292">
        <v>24</v>
      </c>
      <c r="B30" s="304" t="str">
        <f>Summary!B28</f>
        <v>Residual</v>
      </c>
      <c r="C30" s="122" t="str">
        <f>Summary!C28</f>
        <v>Residual Value Deterioration</v>
      </c>
      <c r="D30" s="131" t="str">
        <f>Summary!D28</f>
        <v>$222MM</v>
      </c>
      <c r="E30" s="131" t="str">
        <f>Summary!E28</f>
        <v>$228MM</v>
      </c>
      <c r="F30" s="131" t="str">
        <f>Summary!F28</f>
        <v>No</v>
      </c>
      <c r="G30" s="390" t="s">
        <v>414</v>
      </c>
      <c r="H30" s="375" t="s">
        <v>414</v>
      </c>
      <c r="J30" s="393" t="s">
        <v>414</v>
      </c>
      <c r="K30" s="394" t="s">
        <v>414</v>
      </c>
      <c r="L30" s="395" t="s">
        <v>414</v>
      </c>
    </row>
    <row r="31" spans="1:12" ht="15" thickBot="1" x14ac:dyDescent="0.35">
      <c r="A31" s="292">
        <v>25</v>
      </c>
      <c r="B31" s="132" t="str">
        <f>Summary!B29</f>
        <v>Strategic</v>
      </c>
      <c r="C31" s="133" t="str">
        <f>Summary!C29</f>
        <v>Impairment to Pre-provision Net Revenue (PPNR)</v>
      </c>
      <c r="D31" s="134" t="str">
        <f>Summary!D29</f>
        <v>$3,646MM</v>
      </c>
      <c r="E31" s="134" t="str">
        <f>Summary!E29</f>
        <v>$3,749MM</v>
      </c>
      <c r="F31" s="134" t="str">
        <f>Summary!F29</f>
        <v>No</v>
      </c>
      <c r="G31" s="391" t="s">
        <v>414</v>
      </c>
      <c r="H31" s="392" t="s">
        <v>414</v>
      </c>
      <c r="J31" s="396" t="s">
        <v>414</v>
      </c>
      <c r="K31" s="397" t="s">
        <v>414</v>
      </c>
      <c r="L31" s="398" t="s">
        <v>414</v>
      </c>
    </row>
  </sheetData>
  <mergeCells count="15">
    <mergeCell ref="A2:H2"/>
    <mergeCell ref="B3:B9"/>
    <mergeCell ref="A7:A9"/>
    <mergeCell ref="C7:C9"/>
    <mergeCell ref="D7:E7"/>
    <mergeCell ref="D8:E8"/>
    <mergeCell ref="A23:H23"/>
    <mergeCell ref="B24:B27"/>
    <mergeCell ref="B28:B29"/>
    <mergeCell ref="B10:B12"/>
    <mergeCell ref="B16:B17"/>
    <mergeCell ref="D18:E18"/>
    <mergeCell ref="A19:H19"/>
    <mergeCell ref="B20:B21"/>
    <mergeCell ref="D22:E22"/>
  </mergeCells>
  <conditionalFormatting sqref="J3:L3">
    <cfRule type="cellIs" dxfId="31" priority="25" operator="greaterThan">
      <formula>$D$3</formula>
    </cfRule>
    <cfRule type="cellIs" dxfId="30" priority="26" operator="lessThanOrEqual">
      <formula>$E$3</formula>
    </cfRule>
    <cfRule type="cellIs" dxfId="29" priority="27" operator="lessThanOrEqual">
      <formula>$D$3</formula>
    </cfRule>
  </conditionalFormatting>
  <conditionalFormatting sqref="J4:L4">
    <cfRule type="cellIs" dxfId="28" priority="22" operator="greaterThan">
      <formula>$D$4</formula>
    </cfRule>
    <cfRule type="cellIs" dxfId="27" priority="23" operator="lessThanOrEqual">
      <formula>$E$4</formula>
    </cfRule>
    <cfRule type="cellIs" dxfId="26" priority="24" operator="lessThanOrEqual">
      <formula>$D$4</formula>
    </cfRule>
  </conditionalFormatting>
  <conditionalFormatting sqref="J5:L5">
    <cfRule type="cellIs" dxfId="25" priority="19" operator="greaterThan">
      <formula>$D$5</formula>
    </cfRule>
    <cfRule type="cellIs" dxfId="24" priority="20" operator="lessThanOrEqual">
      <formula>$E$5</formula>
    </cfRule>
    <cfRule type="cellIs" dxfId="23" priority="21" operator="lessThanOrEqual">
      <formula>$D$5</formula>
    </cfRule>
  </conditionalFormatting>
  <conditionalFormatting sqref="J6:L6">
    <cfRule type="cellIs" dxfId="22" priority="16" operator="greaterThan">
      <formula>$D$6</formula>
    </cfRule>
    <cfRule type="cellIs" dxfId="21" priority="17" operator="lessThanOrEqual">
      <formula>$E$6</formula>
    </cfRule>
    <cfRule type="cellIs" dxfId="20" priority="18" operator="lessThanOrEqual">
      <formula>$D$6</formula>
    </cfRule>
  </conditionalFormatting>
  <conditionalFormatting sqref="J10:L10">
    <cfRule type="cellIs" dxfId="19" priority="13" operator="lessThan">
      <formula>$D$10</formula>
    </cfRule>
    <cfRule type="cellIs" dxfId="18" priority="14" operator="greaterThanOrEqual">
      <formula>$E$10</formula>
    </cfRule>
    <cfRule type="cellIs" dxfId="17" priority="15" operator="greaterThanOrEqual">
      <formula>$D$10</formula>
    </cfRule>
  </conditionalFormatting>
  <conditionalFormatting sqref="J9:L9">
    <cfRule type="cellIs" dxfId="16" priority="10" operator="lessThan">
      <formula>J7</formula>
    </cfRule>
    <cfRule type="cellIs" dxfId="15" priority="11" operator="greaterThanOrEqual">
      <formula>J8</formula>
    </cfRule>
    <cfRule type="cellIs" dxfId="14" priority="12" operator="greaterThanOrEqual">
      <formula>J7</formula>
    </cfRule>
  </conditionalFormatting>
  <conditionalFormatting sqref="J12:L12">
    <cfRule type="cellIs" dxfId="13" priority="4" operator="lessThan">
      <formula>$D$12</formula>
    </cfRule>
    <cfRule type="cellIs" dxfId="12" priority="5" operator="greaterThanOrEqual">
      <formula>$E$12</formula>
    </cfRule>
    <cfRule type="cellIs" dxfId="11" priority="6" operator="greaterThanOrEqual">
      <formula>$D$12</formula>
    </cfRule>
  </conditionalFormatting>
  <conditionalFormatting sqref="J15:L15">
    <cfRule type="cellIs" dxfId="10" priority="1" stopIfTrue="1" operator="greaterThan">
      <formula>$D$15</formula>
    </cfRule>
    <cfRule type="cellIs" dxfId="9" priority="2" stopIfTrue="1" operator="lessThanOrEqual">
      <formula>$E$15</formula>
    </cfRule>
    <cfRule type="cellIs" dxfId="8" priority="3" operator="greaterThan">
      <formula>$E$15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4:E7"/>
  <sheetViews>
    <sheetView zoomScale="90" zoomScaleNormal="90" workbookViewId="0">
      <selection activeCell="B5" sqref="B5"/>
    </sheetView>
  </sheetViews>
  <sheetFormatPr defaultRowHeight="14.4" x14ac:dyDescent="0.3"/>
  <cols>
    <col min="1" max="1" width="24.6640625" bestFit="1" customWidth="1"/>
    <col min="2" max="5" width="18.33203125" bestFit="1" customWidth="1"/>
    <col min="8" max="8" width="16" bestFit="1" customWidth="1"/>
    <col min="12" max="12" width="16" bestFit="1" customWidth="1"/>
    <col min="16" max="16" width="16" bestFit="1" customWidth="1"/>
  </cols>
  <sheetData>
    <row r="4" spans="1:5" x14ac:dyDescent="0.3">
      <c r="B4" s="308">
        <v>42735</v>
      </c>
      <c r="C4" s="308">
        <v>43100</v>
      </c>
      <c r="D4" s="308">
        <v>43465</v>
      </c>
      <c r="E4" s="308">
        <v>43830</v>
      </c>
    </row>
    <row r="5" spans="1:5" x14ac:dyDescent="0.3">
      <c r="A5" t="s">
        <v>446</v>
      </c>
      <c r="B5" s="300">
        <v>26461000000</v>
      </c>
      <c r="C5" s="300">
        <v>26163000000</v>
      </c>
      <c r="D5" s="300">
        <v>27188000000</v>
      </c>
      <c r="E5" s="300">
        <v>28538000000</v>
      </c>
    </row>
    <row r="6" spans="1:5" x14ac:dyDescent="0.3">
      <c r="A6" t="s">
        <v>447</v>
      </c>
      <c r="B6" s="300">
        <f>'SHUSA Total Credit Exposure'!C2</f>
        <v>118218193219</v>
      </c>
      <c r="C6" s="300">
        <f>'SHUSA Total Credit Exposure'!G2</f>
        <v>114125630816</v>
      </c>
      <c r="D6" s="300">
        <f>'SHUSA Total Credit Exposure'!K2</f>
        <v>116499327507</v>
      </c>
      <c r="E6" s="300">
        <f>'SHUSA Total Credit Exposure'!O2</f>
        <v>118781205855</v>
      </c>
    </row>
    <row r="7" spans="1:5" ht="28.8" x14ac:dyDescent="0.3">
      <c r="A7" s="309" t="s">
        <v>448</v>
      </c>
      <c r="B7" s="314">
        <f>B5/B6</f>
        <v>0.22383187629150125</v>
      </c>
      <c r="C7" s="314">
        <f>C5/C6</f>
        <v>0.22924736374234386</v>
      </c>
      <c r="D7" s="314">
        <f>D5/D6</f>
        <v>0.23337473770710288</v>
      </c>
      <c r="E7" s="314">
        <f>E5/E6</f>
        <v>0.24025686382437678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</sheetPr>
  <dimension ref="A1:BD5"/>
  <sheetViews>
    <sheetView zoomScale="90" zoomScaleNormal="90" workbookViewId="0">
      <selection activeCell="O11" sqref="O11"/>
    </sheetView>
  </sheetViews>
  <sheetFormatPr defaultRowHeight="14.4" x14ac:dyDescent="0.3"/>
  <cols>
    <col min="1" max="1" width="15.21875" style="255" bestFit="1" customWidth="1"/>
    <col min="2" max="12" width="16" hidden="1" customWidth="1"/>
    <col min="13" max="56" width="16" bestFit="1" customWidth="1"/>
  </cols>
  <sheetData>
    <row r="1" spans="1:56" x14ac:dyDescent="0.3">
      <c r="B1" s="44">
        <v>42185</v>
      </c>
      <c r="C1" s="44">
        <v>42216</v>
      </c>
      <c r="D1" s="44">
        <v>42247</v>
      </c>
      <c r="E1" s="44">
        <v>42277</v>
      </c>
      <c r="F1" s="44">
        <v>42308</v>
      </c>
      <c r="G1" s="44">
        <v>42338</v>
      </c>
      <c r="H1" s="44">
        <v>42369</v>
      </c>
      <c r="I1" s="44">
        <v>42400</v>
      </c>
      <c r="J1" s="44">
        <v>42429</v>
      </c>
      <c r="K1" s="44">
        <v>42460</v>
      </c>
      <c r="L1" s="44">
        <v>42490</v>
      </c>
      <c r="M1" s="44">
        <v>42521</v>
      </c>
      <c r="N1" s="44">
        <v>42551</v>
      </c>
      <c r="O1" s="44">
        <v>42582</v>
      </c>
      <c r="P1" s="44">
        <v>42613</v>
      </c>
      <c r="Q1" s="44">
        <v>42643</v>
      </c>
      <c r="R1" s="44">
        <v>42674</v>
      </c>
      <c r="S1" s="44">
        <v>42704</v>
      </c>
      <c r="T1" s="44">
        <v>42735</v>
      </c>
      <c r="U1" s="44">
        <v>42766</v>
      </c>
      <c r="V1" s="44">
        <v>42794</v>
      </c>
      <c r="W1" s="44">
        <v>42825</v>
      </c>
      <c r="X1" s="44">
        <v>42855</v>
      </c>
      <c r="Y1" s="44">
        <v>42886</v>
      </c>
      <c r="Z1" s="44">
        <v>42916</v>
      </c>
      <c r="AA1" s="44">
        <v>42947</v>
      </c>
      <c r="AB1" s="44">
        <v>42978</v>
      </c>
      <c r="AC1" s="44">
        <v>43008</v>
      </c>
      <c r="AD1" s="44">
        <v>43039</v>
      </c>
      <c r="AE1" s="44">
        <v>43069</v>
      </c>
      <c r="AF1" s="44">
        <v>43100</v>
      </c>
      <c r="AG1" s="44">
        <v>43131</v>
      </c>
      <c r="AH1" s="44">
        <v>43159</v>
      </c>
      <c r="AI1" s="44">
        <v>43190</v>
      </c>
      <c r="AJ1" s="44">
        <v>43220</v>
      </c>
      <c r="AK1" s="44">
        <v>43251</v>
      </c>
      <c r="AL1" s="44">
        <v>43281</v>
      </c>
      <c r="AM1" s="44">
        <v>43312</v>
      </c>
      <c r="AN1" s="44">
        <v>43343</v>
      </c>
      <c r="AO1" s="44">
        <v>43373</v>
      </c>
      <c r="AP1" s="44">
        <v>43404</v>
      </c>
      <c r="AQ1" s="44">
        <v>43434</v>
      </c>
      <c r="AR1" s="44">
        <v>43465</v>
      </c>
      <c r="AS1" s="44">
        <v>43496</v>
      </c>
      <c r="AT1" s="44">
        <v>43524</v>
      </c>
      <c r="AU1" s="44">
        <v>43555</v>
      </c>
      <c r="AV1" s="44">
        <v>43585</v>
      </c>
      <c r="AW1" s="44">
        <v>43616</v>
      </c>
      <c r="AX1" s="44">
        <v>43646</v>
      </c>
      <c r="AY1" s="44">
        <v>43677</v>
      </c>
      <c r="AZ1" s="44">
        <v>43708</v>
      </c>
      <c r="BA1" s="44">
        <v>43738</v>
      </c>
      <c r="BB1" s="44">
        <v>43769</v>
      </c>
      <c r="BC1" s="44">
        <v>43799</v>
      </c>
      <c r="BD1" s="44">
        <v>43830</v>
      </c>
    </row>
    <row r="2" spans="1:56" x14ac:dyDescent="0.3">
      <c r="A2" s="256" t="s">
        <v>319</v>
      </c>
      <c r="B2" s="249">
        <v>93486953.860000312</v>
      </c>
      <c r="C2" s="249">
        <v>153040852.07999995</v>
      </c>
      <c r="D2" s="249">
        <v>192848419.5</v>
      </c>
      <c r="E2" s="249">
        <v>206086054.07000011</v>
      </c>
      <c r="F2" s="249">
        <v>218725130.13999996</v>
      </c>
      <c r="G2" s="249">
        <v>216985353.52000028</v>
      </c>
      <c r="H2" s="250">
        <v>224180885.26000014</v>
      </c>
      <c r="I2" s="250">
        <v>239246539.25999999</v>
      </c>
      <c r="J2" s="250">
        <v>213047228.66999999</v>
      </c>
      <c r="K2" s="250">
        <v>157968428.58000001</v>
      </c>
      <c r="L2" s="250">
        <v>133886081.34999999</v>
      </c>
      <c r="M2" s="250">
        <v>133851141.54000024</v>
      </c>
      <c r="N2" s="249">
        <v>181917258.26947436</v>
      </c>
      <c r="O2" s="249">
        <v>215006529.93770015</v>
      </c>
      <c r="P2" s="249">
        <v>242623382.03057623</v>
      </c>
      <c r="Q2" s="249">
        <v>257427401.75906423</v>
      </c>
      <c r="R2" s="249">
        <v>263523113.3692722</v>
      </c>
      <c r="S2" s="249">
        <v>255009509.83895642</v>
      </c>
      <c r="T2" s="249">
        <v>254080793.86281875</v>
      </c>
      <c r="U2" s="249">
        <v>266653982.33826324</v>
      </c>
      <c r="V2" s="249">
        <v>219854438.56857875</v>
      </c>
      <c r="W2" s="249">
        <v>175502114.97123709</v>
      </c>
      <c r="X2" s="249">
        <v>145509316.9571293</v>
      </c>
      <c r="Y2" s="249">
        <v>138101682.78171611</v>
      </c>
      <c r="Z2" s="249">
        <v>179394504.01868668</v>
      </c>
      <c r="AA2" s="249">
        <v>213871217.80827639</v>
      </c>
      <c r="AB2" s="249">
        <v>239264126.36162952</v>
      </c>
      <c r="AC2" s="249">
        <v>249273892.51510286</v>
      </c>
      <c r="AD2" s="249">
        <v>253716055.1268093</v>
      </c>
      <c r="AE2" s="249">
        <v>244443416.60241622</v>
      </c>
      <c r="AF2" s="249">
        <v>245384882.68408528</v>
      </c>
      <c r="AG2" s="249">
        <v>252284396.52387112</v>
      </c>
      <c r="AH2" s="249">
        <v>207618145.52687219</v>
      </c>
      <c r="AI2" s="249">
        <v>166230470.43033397</v>
      </c>
      <c r="AJ2" s="249">
        <v>138575731.01589113</v>
      </c>
      <c r="AK2" s="249">
        <v>130348178.97762097</v>
      </c>
      <c r="AL2" s="249">
        <v>168683236.28646299</v>
      </c>
      <c r="AM2" s="249">
        <v>201486457.72927427</v>
      </c>
      <c r="AN2" s="249">
        <v>226552284.50544107</v>
      </c>
      <c r="AO2" s="249">
        <v>235015558.06908825</v>
      </c>
      <c r="AP2" s="249">
        <v>238883327.12548828</v>
      </c>
      <c r="AQ2" s="249">
        <v>230089945.14633781</v>
      </c>
      <c r="AR2" s="249">
        <v>229645146.67523241</v>
      </c>
      <c r="AS2" s="249">
        <v>245194173.55922836</v>
      </c>
      <c r="AT2" s="249">
        <v>202910968.95195803</v>
      </c>
      <c r="AU2" s="249">
        <v>162145400.17649025</v>
      </c>
      <c r="AV2" s="249">
        <v>135270758.82494548</v>
      </c>
      <c r="AW2" s="249">
        <v>127952408.36546358</v>
      </c>
      <c r="AX2" s="249">
        <v>165086139.08247814</v>
      </c>
      <c r="AY2" s="249">
        <v>197399820.76595944</v>
      </c>
      <c r="AZ2" s="249">
        <v>222318683.58790916</v>
      </c>
      <c r="BA2" s="249">
        <v>230487970.02012637</v>
      </c>
      <c r="BB2" s="249">
        <v>234225451.75590646</v>
      </c>
      <c r="BC2" s="249">
        <v>226015953.33619708</v>
      </c>
      <c r="BD2" s="249">
        <v>225915939.13014704</v>
      </c>
    </row>
    <row r="3" spans="1:56" x14ac:dyDescent="0.3">
      <c r="A3" s="256" t="s">
        <v>311</v>
      </c>
      <c r="B3" s="251">
        <v>25778327095.260017</v>
      </c>
      <c r="C3" s="251">
        <v>26384881122.93</v>
      </c>
      <c r="D3" s="251">
        <v>26771825015.699982</v>
      </c>
      <c r="E3" s="251">
        <v>27051552584.770004</v>
      </c>
      <c r="F3" s="251">
        <v>27046292591.479996</v>
      </c>
      <c r="G3" s="251">
        <v>27131841461.810013</v>
      </c>
      <c r="H3" s="252">
        <v>27445599804.400013</v>
      </c>
      <c r="I3" s="253">
        <v>28167223611.488007</v>
      </c>
      <c r="J3" s="253">
        <v>28497125312.048004</v>
      </c>
      <c r="K3" s="253">
        <v>29044106304.498009</v>
      </c>
      <c r="L3" s="253">
        <v>29073567638.478004</v>
      </c>
      <c r="M3" s="250">
        <v>29032805718.67329</v>
      </c>
      <c r="N3" s="250">
        <v>29354813607.956375</v>
      </c>
      <c r="O3" s="250">
        <v>29532784782.844921</v>
      </c>
      <c r="P3" s="250">
        <v>29735197950.666107</v>
      </c>
      <c r="Q3" s="250">
        <v>30004773512.497379</v>
      </c>
      <c r="R3" s="250">
        <v>30125847360.776596</v>
      </c>
      <c r="S3" s="250">
        <v>30431686539.306442</v>
      </c>
      <c r="T3" s="250">
        <v>29984393455.361271</v>
      </c>
      <c r="U3" s="249">
        <v>29833524295.909454</v>
      </c>
      <c r="V3" s="249">
        <v>30027292998.900059</v>
      </c>
      <c r="W3" s="249">
        <v>29481099946.08326</v>
      </c>
      <c r="X3" s="249">
        <v>29641774508.278732</v>
      </c>
      <c r="Y3" s="249">
        <v>29566065060.074158</v>
      </c>
      <c r="Z3" s="249">
        <v>29040977584.114422</v>
      </c>
      <c r="AA3" s="249">
        <v>29281760005.989937</v>
      </c>
      <c r="AB3" s="249">
        <v>29159582513.738472</v>
      </c>
      <c r="AC3" s="249">
        <v>28924417858.040089</v>
      </c>
      <c r="AD3" s="249">
        <v>29194874734.753952</v>
      </c>
      <c r="AE3" s="249">
        <v>29511162691.155991</v>
      </c>
      <c r="AF3" s="249">
        <v>29313736123.128212</v>
      </c>
      <c r="AG3" s="249">
        <v>29294284471.211166</v>
      </c>
      <c r="AH3" s="249">
        <v>29375737381.24329</v>
      </c>
      <c r="AI3" s="249">
        <v>29813306246.949245</v>
      </c>
      <c r="AJ3" s="249">
        <v>29650058823.153507</v>
      </c>
      <c r="AK3" s="249">
        <v>29403382315.871201</v>
      </c>
      <c r="AL3" s="249">
        <v>29388898635.229172</v>
      </c>
      <c r="AM3" s="249">
        <v>29425259943.732433</v>
      </c>
      <c r="AN3" s="249">
        <v>29623899849.263695</v>
      </c>
      <c r="AO3" s="249">
        <v>29833338000.850525</v>
      </c>
      <c r="AP3" s="249">
        <v>29887742141.980164</v>
      </c>
      <c r="AQ3" s="249">
        <v>29998045873.089272</v>
      </c>
      <c r="AR3" s="249">
        <v>30309699412.39119</v>
      </c>
      <c r="AS3" s="249">
        <v>30345153187.064987</v>
      </c>
      <c r="AT3" s="249">
        <v>30477986331.504784</v>
      </c>
      <c r="AU3" s="249">
        <v>30923429400.30172</v>
      </c>
      <c r="AV3" s="249">
        <v>30799418131.752365</v>
      </c>
      <c r="AW3" s="249">
        <v>30509754637.236061</v>
      </c>
      <c r="AX3" s="249">
        <v>30540509930.572647</v>
      </c>
      <c r="AY3" s="249">
        <v>30619572115.957302</v>
      </c>
      <c r="AZ3" s="249">
        <v>30937529244.439388</v>
      </c>
      <c r="BA3" s="249">
        <v>31188114142.180626</v>
      </c>
      <c r="BB3" s="249">
        <v>31282798555.245384</v>
      </c>
      <c r="BC3" s="249">
        <v>31431098841.702225</v>
      </c>
      <c r="BD3" s="249">
        <v>31680196273.895699</v>
      </c>
    </row>
    <row r="5" spans="1:56" x14ac:dyDescent="0.3">
      <c r="A5" s="256" t="s">
        <v>373</v>
      </c>
      <c r="M5" s="254">
        <f>SUM(B2:M2)/AVERAGE(B3:M3)</f>
        <v>7.9053255166034647E-2</v>
      </c>
      <c r="N5" s="254">
        <f t="shared" ref="N5:BD5" si="0">SUM(C2:N2)/AVERAGE(C3:N3)</f>
        <v>8.1376917713389757E-2</v>
      </c>
      <c r="O5" s="254">
        <f t="shared" si="0"/>
        <v>8.2818355248531469E-2</v>
      </c>
      <c r="P5" s="254">
        <f t="shared" si="0"/>
        <v>8.3849913615796703E-2</v>
      </c>
      <c r="Q5" s="254">
        <f t="shared" si="0"/>
        <v>8.4920838121300121E-2</v>
      </c>
      <c r="R5" s="254">
        <f t="shared" si="0"/>
        <v>8.5716058793736588E-2</v>
      </c>
      <c r="S5" s="254">
        <f t="shared" si="0"/>
        <v>8.621097211191657E-2</v>
      </c>
      <c r="T5" s="254">
        <f t="shared" si="0"/>
        <v>8.6607383579417052E-2</v>
      </c>
      <c r="U5" s="254">
        <f t="shared" si="0"/>
        <v>8.7127826405748093E-2</v>
      </c>
      <c r="V5" s="254">
        <f t="shared" si="0"/>
        <v>8.6982861638824863E-2</v>
      </c>
      <c r="W5" s="254">
        <f t="shared" si="0"/>
        <v>8.746627353000308E-2</v>
      </c>
      <c r="X5" s="254">
        <f t="shared" si="0"/>
        <v>8.7717626861678541E-2</v>
      </c>
      <c r="Y5" s="254">
        <f t="shared" si="0"/>
        <v>8.7729452478900863E-2</v>
      </c>
      <c r="Z5" s="254">
        <f t="shared" si="0"/>
        <v>8.7721785028068669E-2</v>
      </c>
      <c r="AA5" s="254">
        <f t="shared" si="0"/>
        <v>8.7745294737366225E-2</v>
      </c>
      <c r="AB5" s="254">
        <f t="shared" si="0"/>
        <v>8.7773890040218197E-2</v>
      </c>
      <c r="AC5" s="254">
        <f t="shared" si="0"/>
        <v>8.7765408729694128E-2</v>
      </c>
      <c r="AD5" s="254">
        <f t="shared" si="0"/>
        <v>8.7663940007956673E-2</v>
      </c>
      <c r="AE5" s="254">
        <f t="shared" si="0"/>
        <v>8.7533594264519815E-2</v>
      </c>
      <c r="AF5" s="254">
        <f t="shared" si="0"/>
        <v>8.7404277108010076E-2</v>
      </c>
      <c r="AG5" s="254">
        <f t="shared" si="0"/>
        <v>8.7048743629470599E-2</v>
      </c>
      <c r="AH5" s="254">
        <f t="shared" si="0"/>
        <v>8.6792569268882278E-2</v>
      </c>
      <c r="AI5" s="254">
        <f t="shared" si="0"/>
        <v>8.6394711447039696E-2</v>
      </c>
      <c r="AJ5" s="254">
        <f t="shared" si="0"/>
        <v>8.6156391183871875E-2</v>
      </c>
      <c r="AK5" s="254">
        <f t="shared" si="0"/>
        <v>8.593186239969737E-2</v>
      </c>
      <c r="AL5" s="254">
        <f t="shared" si="0"/>
        <v>8.5482167028481854E-2</v>
      </c>
      <c r="AM5" s="254">
        <f t="shared" si="0"/>
        <v>8.5025700407945173E-2</v>
      </c>
      <c r="AN5" s="254">
        <f t="shared" si="0"/>
        <v>8.4481606724802732E-2</v>
      </c>
      <c r="AO5" s="254">
        <f t="shared" si="0"/>
        <v>8.3781020309975765E-2</v>
      </c>
      <c r="AP5" s="254">
        <f t="shared" si="0"/>
        <v>8.3115214890596548E-2</v>
      </c>
      <c r="AQ5" s="254">
        <f t="shared" si="0"/>
        <v>8.2516047425006261E-2</v>
      </c>
      <c r="AR5" s="254">
        <f t="shared" si="0"/>
        <v>8.1754651344488199E-2</v>
      </c>
      <c r="AS5" s="254">
        <f t="shared" si="0"/>
        <v>8.1275743865087124E-2</v>
      </c>
      <c r="AT5" s="254">
        <f t="shared" si="0"/>
        <v>8.0867899495858597E-2</v>
      </c>
      <c r="AU5" s="254">
        <f t="shared" si="0"/>
        <v>8.0481573416304727E-2</v>
      </c>
      <c r="AV5" s="254">
        <f t="shared" si="0"/>
        <v>8.0114880985854633E-2</v>
      </c>
      <c r="AW5" s="254">
        <f t="shared" si="0"/>
        <v>7.9790181711441824E-2</v>
      </c>
      <c r="AX5" s="254">
        <f t="shared" si="0"/>
        <v>7.9417802239050733E-2</v>
      </c>
      <c r="AY5" s="254">
        <f t="shared" si="0"/>
        <v>7.9022359181782006E-2</v>
      </c>
      <c r="AZ5" s="254">
        <f t="shared" si="0"/>
        <v>7.8598983359933094E-2</v>
      </c>
      <c r="BA5" s="254">
        <f t="shared" si="0"/>
        <v>7.8160241557828899E-2</v>
      </c>
      <c r="BB5" s="254">
        <f t="shared" si="0"/>
        <v>7.7711972731608903E-2</v>
      </c>
      <c r="BC5" s="254">
        <f t="shared" si="0"/>
        <v>7.7278111247156986E-2</v>
      </c>
      <c r="BD5" s="254">
        <f t="shared" si="0"/>
        <v>7.6871730216034828E-2</v>
      </c>
    </row>
  </sheetData>
  <pageMargins left="0.7" right="0.7" top="0.75" bottom="0.75" header="0.3" footer="0.3"/>
  <pageSetup orientation="portrait" r:id="rId1"/>
  <ignoredErrors>
    <ignoredError sqref="M5:BD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</sheetPr>
  <dimension ref="A1:AU32"/>
  <sheetViews>
    <sheetView topLeftCell="A10" zoomScale="80" zoomScaleNormal="80" workbookViewId="0">
      <selection activeCell="D28" sqref="D28"/>
    </sheetView>
  </sheetViews>
  <sheetFormatPr defaultRowHeight="14.4" x14ac:dyDescent="0.3"/>
  <cols>
    <col min="1" max="1" width="3.5546875" bestFit="1" customWidth="1"/>
    <col min="2" max="2" width="37.33203125" bestFit="1" customWidth="1"/>
    <col min="3" max="3" width="2.5546875" customWidth="1"/>
    <col min="4" max="35" width="15.5546875" bestFit="1" customWidth="1"/>
    <col min="36" max="47" width="14.109375" bestFit="1" customWidth="1"/>
  </cols>
  <sheetData>
    <row r="1" spans="1:47" x14ac:dyDescent="0.3">
      <c r="A1" s="444" t="s">
        <v>421</v>
      </c>
      <c r="D1" s="258">
        <v>42521</v>
      </c>
      <c r="E1" s="258">
        <v>42551</v>
      </c>
      <c r="F1" s="258">
        <v>42582</v>
      </c>
      <c r="G1" s="258">
        <v>42613</v>
      </c>
      <c r="H1" s="258">
        <v>42643</v>
      </c>
      <c r="I1" s="258">
        <v>42674</v>
      </c>
      <c r="J1" s="258">
        <v>42704</v>
      </c>
      <c r="K1" s="258">
        <v>42735</v>
      </c>
      <c r="L1" s="258">
        <v>42766</v>
      </c>
      <c r="M1" s="258">
        <v>42794</v>
      </c>
      <c r="N1" s="258">
        <v>42825</v>
      </c>
      <c r="O1" s="258">
        <v>42855</v>
      </c>
      <c r="P1" s="258">
        <v>42886</v>
      </c>
      <c r="Q1" s="258">
        <v>42916</v>
      </c>
      <c r="R1" s="258">
        <v>42947</v>
      </c>
      <c r="S1" s="258">
        <v>42978</v>
      </c>
      <c r="T1" s="258">
        <v>43008</v>
      </c>
      <c r="U1" s="258">
        <v>43039</v>
      </c>
      <c r="V1" s="258">
        <v>43069</v>
      </c>
      <c r="W1" s="258">
        <v>43100</v>
      </c>
      <c r="X1" s="258">
        <v>43131</v>
      </c>
      <c r="Y1" s="258">
        <v>43159</v>
      </c>
      <c r="Z1" s="258">
        <v>43190</v>
      </c>
      <c r="AA1" s="258">
        <v>43220</v>
      </c>
      <c r="AB1" s="258">
        <v>43251</v>
      </c>
      <c r="AC1" s="258">
        <v>43281</v>
      </c>
      <c r="AD1" s="258">
        <v>43312</v>
      </c>
      <c r="AE1" s="258">
        <v>43343</v>
      </c>
      <c r="AF1" s="258">
        <v>43373</v>
      </c>
      <c r="AG1" s="258">
        <v>43404</v>
      </c>
      <c r="AH1" s="258">
        <v>43434</v>
      </c>
      <c r="AI1" s="258">
        <v>43465</v>
      </c>
    </row>
    <row r="2" spans="1:47" x14ac:dyDescent="0.3">
      <c r="A2" s="444"/>
      <c r="B2" s="342" t="s">
        <v>422</v>
      </c>
      <c r="C2" s="342"/>
      <c r="D2" s="345">
        <f>HLOOKUP(D1,'Third Party Balances'!$A$4:$AT$6,2,FALSE)</f>
        <v>6091586330.7632732</v>
      </c>
      <c r="E2" s="345">
        <f>HLOOKUP(E1,'Third Party Balances'!$A$4:$AT$6,2,FALSE)</f>
        <v>7097354095.1171741</v>
      </c>
      <c r="F2" s="345">
        <f>HLOOKUP(F1,'Third Party Balances'!$A$4:$AT$6,2,FALSE)</f>
        <v>6619929645.6629353</v>
      </c>
      <c r="G2" s="345">
        <f>HLOOKUP(G1,'Third Party Balances'!$A$4:$AT$6,2,FALSE)</f>
        <v>6600276270.3670015</v>
      </c>
      <c r="H2" s="345">
        <f>HLOOKUP(H1,'Third Party Balances'!$A$4:$AT$6,2,FALSE)</f>
        <v>6809681227.2993164</v>
      </c>
      <c r="I2" s="345">
        <f>HLOOKUP(I1,'Third Party Balances'!$A$4:$AT$6,2,FALSE)</f>
        <v>6704359370.9387426</v>
      </c>
      <c r="J2" s="345">
        <f>HLOOKUP(J1,'Third Party Balances'!$A$4:$AT$6,2,FALSE)</f>
        <v>6154032697.9611435</v>
      </c>
      <c r="K2" s="345">
        <f>HLOOKUP(K1,'Third Party Balances'!$A$4:$AT$6,2,FALSE)</f>
        <v>6222339754.5676832</v>
      </c>
      <c r="L2" s="345">
        <f>HLOOKUP(L1,'Third Party Balances'!$A$4:$AT$6,2,FALSE)</f>
        <v>6572912041.0952082</v>
      </c>
      <c r="M2" s="345">
        <f>HLOOKUP(M1,'Third Party Balances'!$A$4:$AT$6,2,FALSE)</f>
        <v>7247081823.4684849</v>
      </c>
      <c r="N2" s="345">
        <f>HLOOKUP(N1,'Third Party Balances'!$A$4:$AT$6,2,FALSE)</f>
        <v>6622968715.026968</v>
      </c>
      <c r="O2" s="345">
        <f>HLOOKUP(O1,'Third Party Balances'!$A$4:$AT$6,2,FALSE)</f>
        <v>6934031205.6893015</v>
      </c>
      <c r="P2" s="345">
        <f>HLOOKUP(P1,'Third Party Balances'!$A$4:$AT$6,2,FALSE)</f>
        <v>6094064520.4627953</v>
      </c>
      <c r="Q2" s="345">
        <f>HLOOKUP(Q1,'Third Party Balances'!$A$4:$AT$6,2,FALSE)</f>
        <v>6499279337.2447701</v>
      </c>
      <c r="R2" s="345">
        <f>HLOOKUP(R1,'Third Party Balances'!$A$4:$AT$6,2,FALSE)</f>
        <v>6431711044.384963</v>
      </c>
      <c r="S2" s="345">
        <f>HLOOKUP(S1,'Third Party Balances'!$A$4:$AT$6,2,FALSE)</f>
        <v>5911783655.786108</v>
      </c>
      <c r="T2" s="345">
        <f>HLOOKUP(T1,'Third Party Balances'!$A$4:$AT$6,2,FALSE)</f>
        <v>6208783300.8509035</v>
      </c>
      <c r="U2" s="345">
        <f>HLOOKUP(U1,'Third Party Balances'!$A$4:$AT$6,2,FALSE)</f>
        <v>5928092405.5739899</v>
      </c>
      <c r="V2" s="345">
        <f>HLOOKUP(V1,'Third Party Balances'!$A$4:$AT$6,2,FALSE)</f>
        <v>6023423422.1570826</v>
      </c>
      <c r="W2" s="345">
        <f>HLOOKUP(W1,'Third Party Balances'!$A$4:$AT$6,2,FALSE)</f>
        <v>6362659517.9118919</v>
      </c>
      <c r="X2" s="345">
        <f>HLOOKUP(X1,'Third Party Balances'!$A$4:$AT$6,2,FALSE)</f>
        <v>6209818114.2383814</v>
      </c>
      <c r="Y2" s="345">
        <f>HLOOKUP(Y1,'Third Party Balances'!$A$4:$AT$6,2,FALSE)</f>
        <v>6163099064.8682537</v>
      </c>
      <c r="Z2" s="345">
        <f>HLOOKUP(Z1,'Third Party Balances'!$A$4:$AT$6,2,FALSE)</f>
        <v>6051783673.22264</v>
      </c>
      <c r="AA2" s="345">
        <f>HLOOKUP(AA1,'Third Party Balances'!$A$4:$AT$6,2,FALSE)</f>
        <v>6786866885.9199476</v>
      </c>
      <c r="AB2" s="345">
        <f>HLOOKUP(AB1,'Third Party Balances'!$A$4:$AT$6,2,FALSE)</f>
        <v>6848265364.1627169</v>
      </c>
      <c r="AC2" s="345">
        <f>HLOOKUP(AC1,'Third Party Balances'!$A$4:$AT$6,2,FALSE)</f>
        <v>5979793318.9459124</v>
      </c>
      <c r="AD2" s="345">
        <f>HLOOKUP(AD1,'Third Party Balances'!$A$4:$AT$6,2,FALSE)</f>
        <v>6740661553.114459</v>
      </c>
      <c r="AE2" s="345">
        <f>HLOOKUP(AE1,'Third Party Balances'!$A$4:$AT$6,2,FALSE)</f>
        <v>6136998672.5840178</v>
      </c>
      <c r="AF2" s="345">
        <f>HLOOKUP(AF1,'Third Party Balances'!$A$4:$AT$6,2,FALSE)</f>
        <v>6126750294.2404795</v>
      </c>
      <c r="AG2" s="345">
        <f>HLOOKUP(AG1,'Third Party Balances'!$A$4:$AT$6,2,FALSE)</f>
        <v>6913445308.0250044</v>
      </c>
      <c r="AH2" s="345">
        <f>HLOOKUP(AH1,'Third Party Balances'!$A$4:$AT$6,2,FALSE)</f>
        <v>6195019396.2974224</v>
      </c>
      <c r="AI2" s="345">
        <f>HLOOKUP(AI1,'Third Party Balances'!$A$4:$AT$6,2,FALSE)</f>
        <v>7250776215.6134291</v>
      </c>
    </row>
    <row r="3" spans="1:47" x14ac:dyDescent="0.3">
      <c r="A3" s="444"/>
      <c r="B3" s="342" t="s">
        <v>423</v>
      </c>
      <c r="C3" s="342"/>
      <c r="D3" s="345">
        <f>HLOOKUP(D1,'BSNY Balances'!$A$1:$AT$3,2,FALSE)</f>
        <v>2545936010.249794</v>
      </c>
      <c r="E3" s="345">
        <f>HLOOKUP(E1,'BSNY Balances'!$A$1:$AT$3,2,FALSE)</f>
        <v>2454910348.4409561</v>
      </c>
      <c r="F3" s="345">
        <f>HLOOKUP(F1,'BSNY Balances'!$A$1:$AT$3,2,FALSE)</f>
        <v>2579165118.0854187</v>
      </c>
      <c r="G3" s="345">
        <f>HLOOKUP(G1,'BSNY Balances'!$A$1:$AT$3,2,FALSE)</f>
        <v>2770719278.6291962</v>
      </c>
      <c r="H3" s="345">
        <f>HLOOKUP(H1,'BSNY Balances'!$A$1:$AT$3,2,FALSE)</f>
        <v>2100403246.9090881</v>
      </c>
      <c r="I3" s="345">
        <f>HLOOKUP(I1,'BSNY Balances'!$A$1:$AT$3,2,FALSE)</f>
        <v>1805906531.6244507</v>
      </c>
      <c r="J3" s="345">
        <f>HLOOKUP(J1,'BSNY Balances'!$A$1:$AT$3,2,FALSE)</f>
        <v>2197263224.2877007</v>
      </c>
      <c r="K3" s="345">
        <f>HLOOKUP(K1,'BSNY Balances'!$A$1:$AT$3,2,FALSE)</f>
        <v>2126852697.0685005</v>
      </c>
      <c r="L3" s="345">
        <f>HLOOKUP(L1,'BSNY Balances'!$A$1:$AT$3,2,FALSE)</f>
        <v>1919924463.2492294</v>
      </c>
      <c r="M3" s="345">
        <f>HLOOKUP(M1,'BSNY Balances'!$A$1:$AT$3,2,FALSE)</f>
        <v>1145598777.5200043</v>
      </c>
      <c r="N3" s="345">
        <f>HLOOKUP(N1,'BSNY Balances'!$A$1:$AT$3,2,FALSE)</f>
        <v>995880050.26975632</v>
      </c>
      <c r="O3" s="345">
        <f>HLOOKUP(O1,'BSNY Balances'!$A$1:$AT$3,2,FALSE)</f>
        <v>25435085.675563812</v>
      </c>
      <c r="P3" s="345">
        <f>HLOOKUP(P1,'BSNY Balances'!$A$1:$AT$3,2,FALSE)</f>
        <v>29126079.958499908</v>
      </c>
      <c r="Q3" s="345">
        <f>HLOOKUP(Q1,'BSNY Balances'!$A$1:$AT$3,2,FALSE)</f>
        <v>0</v>
      </c>
      <c r="R3" s="345">
        <f>HLOOKUP(R1,'BSNY Balances'!$A$1:$AT$3,2,FALSE)</f>
        <v>66627409.134487152</v>
      </c>
      <c r="S3" s="345">
        <f>HLOOKUP(S1,'BSNY Balances'!$A$1:$AT$3,2,FALSE)</f>
        <v>102761853.99151993</v>
      </c>
      <c r="T3" s="345">
        <f>HLOOKUP(T1,'BSNY Balances'!$A$1:$AT$3,2,FALSE)</f>
        <v>0</v>
      </c>
      <c r="U3" s="345">
        <f>HLOOKUP(U1,'BSNY Balances'!$A$1:$AT$3,2,FALSE)</f>
        <v>0</v>
      </c>
      <c r="V3" s="345">
        <f>HLOOKUP(V1,'BSNY Balances'!$A$1:$AT$3,2,FALSE)</f>
        <v>0</v>
      </c>
      <c r="W3" s="345">
        <f>HLOOKUP(W1,'BSNY Balances'!$A$1:$AT$3,2,FALSE)</f>
        <v>0</v>
      </c>
      <c r="X3" s="345">
        <f>HLOOKUP(X1,'BSNY Balances'!$A$1:$AT$3,2,FALSE)</f>
        <v>0</v>
      </c>
      <c r="Y3" s="345">
        <f>HLOOKUP(Y1,'BSNY Balances'!$A$1:$AT$3,2,FALSE)</f>
        <v>0</v>
      </c>
      <c r="Z3" s="345">
        <f>HLOOKUP(Z1,'BSNY Balances'!$A$1:$AT$3,2,FALSE)</f>
        <v>0</v>
      </c>
      <c r="AA3" s="345">
        <f>HLOOKUP(AA1,'BSNY Balances'!$A$1:$AT$3,2,FALSE)</f>
        <v>0</v>
      </c>
      <c r="AB3" s="345">
        <f>HLOOKUP(AB1,'BSNY Balances'!$A$1:$AT$3,2,FALSE)</f>
        <v>0</v>
      </c>
      <c r="AC3" s="345">
        <f>HLOOKUP(AC1,'BSNY Balances'!$A$1:$AT$3,2,FALSE)</f>
        <v>0</v>
      </c>
      <c r="AD3" s="345">
        <f>HLOOKUP(AD1,'BSNY Balances'!$A$1:$AT$3,2,FALSE)</f>
        <v>0</v>
      </c>
      <c r="AE3" s="345">
        <f>HLOOKUP(AE1,'BSNY Balances'!$A$1:$AT$3,2,FALSE)</f>
        <v>0</v>
      </c>
      <c r="AF3" s="345">
        <f>HLOOKUP(AF1,'BSNY Balances'!$A$1:$AT$3,2,FALSE)</f>
        <v>0</v>
      </c>
      <c r="AG3" s="345">
        <f>HLOOKUP(AG1,'BSNY Balances'!$A$1:$AT$3,2,FALSE)</f>
        <v>0</v>
      </c>
      <c r="AH3" s="345">
        <f>HLOOKUP(AH1,'BSNY Balances'!$A$1:$AT$3,2,FALSE)</f>
        <v>0</v>
      </c>
      <c r="AI3" s="345">
        <f>HLOOKUP(AI1,'BSNY Balances'!$A$1:$AT$3,2,FALSE)</f>
        <v>0</v>
      </c>
    </row>
    <row r="4" spans="1:47" ht="15" thickBot="1" x14ac:dyDescent="0.35">
      <c r="A4" s="444"/>
      <c r="B4" s="342" t="s">
        <v>424</v>
      </c>
      <c r="C4" s="342"/>
      <c r="D4" s="346">
        <f t="shared" ref="D4:AI4" si="0">IF(D1&lt;=DATE(2016,9,30),1500000000,0)</f>
        <v>1500000000</v>
      </c>
      <c r="E4" s="346">
        <f t="shared" si="0"/>
        <v>1500000000</v>
      </c>
      <c r="F4" s="346">
        <f t="shared" si="0"/>
        <v>1500000000</v>
      </c>
      <c r="G4" s="346">
        <f t="shared" si="0"/>
        <v>1500000000</v>
      </c>
      <c r="H4" s="346">
        <f t="shared" si="0"/>
        <v>1500000000</v>
      </c>
      <c r="I4" s="346">
        <f t="shared" si="0"/>
        <v>0</v>
      </c>
      <c r="J4" s="346">
        <f t="shared" si="0"/>
        <v>0</v>
      </c>
      <c r="K4" s="346">
        <f t="shared" si="0"/>
        <v>0</v>
      </c>
      <c r="L4" s="346">
        <f t="shared" si="0"/>
        <v>0</v>
      </c>
      <c r="M4" s="346">
        <f t="shared" si="0"/>
        <v>0</v>
      </c>
      <c r="N4" s="346">
        <f t="shared" si="0"/>
        <v>0</v>
      </c>
      <c r="O4" s="346">
        <f t="shared" si="0"/>
        <v>0</v>
      </c>
      <c r="P4" s="346">
        <f t="shared" si="0"/>
        <v>0</v>
      </c>
      <c r="Q4" s="346">
        <f t="shared" si="0"/>
        <v>0</v>
      </c>
      <c r="R4" s="346">
        <f t="shared" si="0"/>
        <v>0</v>
      </c>
      <c r="S4" s="346">
        <f t="shared" si="0"/>
        <v>0</v>
      </c>
      <c r="T4" s="346">
        <f t="shared" si="0"/>
        <v>0</v>
      </c>
      <c r="U4" s="346">
        <f t="shared" si="0"/>
        <v>0</v>
      </c>
      <c r="V4" s="346">
        <f t="shared" si="0"/>
        <v>0</v>
      </c>
      <c r="W4" s="346">
        <f t="shared" si="0"/>
        <v>0</v>
      </c>
      <c r="X4" s="346">
        <f t="shared" si="0"/>
        <v>0</v>
      </c>
      <c r="Y4" s="346">
        <f t="shared" si="0"/>
        <v>0</v>
      </c>
      <c r="Z4" s="346">
        <f t="shared" si="0"/>
        <v>0</v>
      </c>
      <c r="AA4" s="346">
        <f t="shared" si="0"/>
        <v>0</v>
      </c>
      <c r="AB4" s="346">
        <f t="shared" si="0"/>
        <v>0</v>
      </c>
      <c r="AC4" s="346">
        <f t="shared" si="0"/>
        <v>0</v>
      </c>
      <c r="AD4" s="346">
        <f t="shared" si="0"/>
        <v>0</v>
      </c>
      <c r="AE4" s="346">
        <f t="shared" si="0"/>
        <v>0</v>
      </c>
      <c r="AF4" s="346">
        <f t="shared" si="0"/>
        <v>0</v>
      </c>
      <c r="AG4" s="346">
        <f t="shared" si="0"/>
        <v>0</v>
      </c>
      <c r="AH4" s="346">
        <f t="shared" si="0"/>
        <v>0</v>
      </c>
      <c r="AI4" s="346">
        <f t="shared" si="0"/>
        <v>0</v>
      </c>
    </row>
    <row r="5" spans="1:47" ht="15" thickTop="1" x14ac:dyDescent="0.3">
      <c r="A5" s="313"/>
      <c r="B5" s="222" t="s">
        <v>481</v>
      </c>
      <c r="C5" s="222"/>
      <c r="D5" s="335">
        <f t="shared" ref="D5:AI5" si="1">SUM(D2:D4)</f>
        <v>10137522341.013067</v>
      </c>
      <c r="E5" s="335">
        <f t="shared" si="1"/>
        <v>11052264443.55813</v>
      </c>
      <c r="F5" s="335">
        <f t="shared" si="1"/>
        <v>10699094763.748354</v>
      </c>
      <c r="G5" s="335">
        <f t="shared" si="1"/>
        <v>10870995548.996197</v>
      </c>
      <c r="H5" s="335">
        <f t="shared" si="1"/>
        <v>10410084474.208405</v>
      </c>
      <c r="I5" s="335">
        <f t="shared" si="1"/>
        <v>8510265902.5631933</v>
      </c>
      <c r="J5" s="335">
        <f t="shared" si="1"/>
        <v>8351295922.2488441</v>
      </c>
      <c r="K5" s="335">
        <f t="shared" si="1"/>
        <v>8349192451.6361837</v>
      </c>
      <c r="L5" s="335">
        <f t="shared" si="1"/>
        <v>8492836504.3444376</v>
      </c>
      <c r="M5" s="335">
        <f t="shared" si="1"/>
        <v>8392680600.9884892</v>
      </c>
      <c r="N5" s="335">
        <f t="shared" si="1"/>
        <v>7618848765.2967243</v>
      </c>
      <c r="O5" s="335">
        <f t="shared" si="1"/>
        <v>6959466291.3648653</v>
      </c>
      <c r="P5" s="335">
        <f t="shared" si="1"/>
        <v>6123190600.4212952</v>
      </c>
      <c r="Q5" s="335">
        <f t="shared" si="1"/>
        <v>6499279337.2447701</v>
      </c>
      <c r="R5" s="335">
        <f t="shared" si="1"/>
        <v>6498338453.5194502</v>
      </c>
      <c r="S5" s="335">
        <f t="shared" si="1"/>
        <v>6014545509.7776279</v>
      </c>
      <c r="T5" s="335">
        <f t="shared" si="1"/>
        <v>6208783300.8509035</v>
      </c>
      <c r="U5" s="335">
        <f t="shared" si="1"/>
        <v>5928092405.5739899</v>
      </c>
      <c r="V5" s="335">
        <f t="shared" si="1"/>
        <v>6023423422.1570826</v>
      </c>
      <c r="W5" s="335">
        <f t="shared" si="1"/>
        <v>6362659517.9118919</v>
      </c>
      <c r="X5" s="335">
        <f t="shared" si="1"/>
        <v>6209818114.2383814</v>
      </c>
      <c r="Y5" s="335">
        <f t="shared" si="1"/>
        <v>6163099064.8682537</v>
      </c>
      <c r="Z5" s="335">
        <f t="shared" si="1"/>
        <v>6051783673.22264</v>
      </c>
      <c r="AA5" s="335">
        <f t="shared" si="1"/>
        <v>6786866885.9199476</v>
      </c>
      <c r="AB5" s="335">
        <f t="shared" si="1"/>
        <v>6848265364.1627169</v>
      </c>
      <c r="AC5" s="335">
        <f t="shared" si="1"/>
        <v>5979793318.9459124</v>
      </c>
      <c r="AD5" s="335">
        <f t="shared" si="1"/>
        <v>6740661553.114459</v>
      </c>
      <c r="AE5" s="335">
        <f t="shared" si="1"/>
        <v>6136998672.5840178</v>
      </c>
      <c r="AF5" s="335">
        <f t="shared" si="1"/>
        <v>6126750294.2404795</v>
      </c>
      <c r="AG5" s="335">
        <f t="shared" si="1"/>
        <v>6913445308.0250044</v>
      </c>
      <c r="AH5" s="335">
        <f t="shared" si="1"/>
        <v>6195019396.2974224</v>
      </c>
      <c r="AI5" s="335">
        <f t="shared" si="1"/>
        <v>7250776215.6134291</v>
      </c>
      <c r="AJ5" s="300"/>
    </row>
    <row r="6" spans="1:47" x14ac:dyDescent="0.3">
      <c r="A6" s="313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</row>
    <row r="7" spans="1:47" ht="14.4" customHeight="1" x14ac:dyDescent="0.3">
      <c r="A7" s="444" t="s">
        <v>482</v>
      </c>
      <c r="E7" s="258">
        <f>'Monthly Net Funding Needs'!B1</f>
        <v>42551</v>
      </c>
      <c r="F7" s="258">
        <f>'Monthly Net Funding Needs'!C1</f>
        <v>42582</v>
      </c>
      <c r="G7" s="258">
        <f>'Monthly Net Funding Needs'!D1</f>
        <v>42613</v>
      </c>
      <c r="H7" s="258">
        <f>'Monthly Net Funding Needs'!E1</f>
        <v>42643</v>
      </c>
      <c r="I7" s="258">
        <f>'Monthly Net Funding Needs'!F1</f>
        <v>42674</v>
      </c>
      <c r="J7" s="258">
        <f>'Monthly Net Funding Needs'!G1</f>
        <v>42704</v>
      </c>
      <c r="K7" s="258">
        <f>'Monthly Net Funding Needs'!H1</f>
        <v>42735</v>
      </c>
      <c r="L7" s="258">
        <f>'Monthly Net Funding Needs'!I1</f>
        <v>42766</v>
      </c>
      <c r="M7" s="258">
        <f>'Monthly Net Funding Needs'!J1</f>
        <v>42794</v>
      </c>
      <c r="N7" s="258">
        <f>'Monthly Net Funding Needs'!K1</f>
        <v>42825</v>
      </c>
      <c r="O7" s="258">
        <f>'Monthly Net Funding Needs'!L1</f>
        <v>42855</v>
      </c>
      <c r="P7" s="258">
        <f>'Monthly Net Funding Needs'!M1</f>
        <v>42886</v>
      </c>
      <c r="Q7" s="258">
        <f>'Monthly Net Funding Needs'!N1</f>
        <v>42916</v>
      </c>
      <c r="R7" s="258">
        <f>'Monthly Net Funding Needs'!O1</f>
        <v>42947</v>
      </c>
      <c r="S7" s="258">
        <f>'Monthly Net Funding Needs'!P1</f>
        <v>42978</v>
      </c>
      <c r="T7" s="258">
        <f>'Monthly Net Funding Needs'!Q1</f>
        <v>43008</v>
      </c>
      <c r="U7" s="258">
        <f>'Monthly Net Funding Needs'!R1</f>
        <v>43039</v>
      </c>
      <c r="V7" s="258">
        <f>'Monthly Net Funding Needs'!S1</f>
        <v>43069</v>
      </c>
      <c r="W7" s="258">
        <f>'Monthly Net Funding Needs'!T1</f>
        <v>43100</v>
      </c>
      <c r="X7" s="258">
        <f>'Monthly Net Funding Needs'!U1</f>
        <v>43131</v>
      </c>
      <c r="Y7" s="258">
        <f>'Monthly Net Funding Needs'!V1</f>
        <v>43159</v>
      </c>
      <c r="Z7" s="258">
        <f>'Monthly Net Funding Needs'!W1</f>
        <v>43190</v>
      </c>
      <c r="AA7" s="258">
        <f>'Monthly Net Funding Needs'!X1</f>
        <v>43220</v>
      </c>
      <c r="AB7" s="258">
        <f>'Monthly Net Funding Needs'!Y1</f>
        <v>43251</v>
      </c>
      <c r="AC7" s="258">
        <f>'Monthly Net Funding Needs'!Z1</f>
        <v>43281</v>
      </c>
      <c r="AD7" s="258">
        <f>'Monthly Net Funding Needs'!AA1</f>
        <v>43312</v>
      </c>
      <c r="AE7" s="258">
        <f>'Monthly Net Funding Needs'!AB1</f>
        <v>43343</v>
      </c>
      <c r="AF7" s="258">
        <f>'Monthly Net Funding Needs'!AC1</f>
        <v>43373</v>
      </c>
      <c r="AG7" s="258">
        <f>'Monthly Net Funding Needs'!AD1</f>
        <v>43404</v>
      </c>
      <c r="AH7" s="258">
        <f>'Monthly Net Funding Needs'!AE1</f>
        <v>43434</v>
      </c>
      <c r="AI7" s="258">
        <f>'Monthly Net Funding Needs'!AF1</f>
        <v>43465</v>
      </c>
      <c r="AJ7" s="258">
        <f>'Monthly Net Funding Needs'!AG1</f>
        <v>43496</v>
      </c>
      <c r="AK7" s="258">
        <f>'Monthly Net Funding Needs'!AH1</f>
        <v>43524</v>
      </c>
      <c r="AL7" s="258">
        <f>'Monthly Net Funding Needs'!AI1</f>
        <v>43555</v>
      </c>
      <c r="AM7" s="258">
        <f>'Monthly Net Funding Needs'!AJ1</f>
        <v>43585</v>
      </c>
      <c r="AN7" s="258">
        <f>'Monthly Net Funding Needs'!AK1</f>
        <v>43616</v>
      </c>
      <c r="AO7" s="258">
        <f>'Monthly Net Funding Needs'!AL1</f>
        <v>43646</v>
      </c>
      <c r="AP7" s="258">
        <f>'Monthly Net Funding Needs'!AM1</f>
        <v>43677</v>
      </c>
      <c r="AQ7" s="258">
        <f>'Monthly Net Funding Needs'!AN1</f>
        <v>43708</v>
      </c>
      <c r="AR7" s="258">
        <f>'Monthly Net Funding Needs'!AO1</f>
        <v>43738</v>
      </c>
      <c r="AS7" s="258">
        <f>'Monthly Net Funding Needs'!AP1</f>
        <v>43769</v>
      </c>
      <c r="AT7" s="258">
        <f>'Monthly Net Funding Needs'!AQ1</f>
        <v>43799</v>
      </c>
      <c r="AU7" s="258">
        <f>'Monthly Net Funding Needs'!AR1</f>
        <v>43830</v>
      </c>
    </row>
    <row r="8" spans="1:47" x14ac:dyDescent="0.3">
      <c r="A8" s="444"/>
      <c r="B8" s="340" t="str">
        <f>'Monthly Net Funding Needs'!A2</f>
        <v>Core Non-Prime</v>
      </c>
      <c r="C8" s="340"/>
      <c r="D8" s="340"/>
      <c r="E8" s="341">
        <f>'Monthly Net Funding Needs'!B2</f>
        <v>672263246.43784165</v>
      </c>
      <c r="F8" s="341">
        <f>'Monthly Net Funding Needs'!C2</f>
        <v>711376411.2615819</v>
      </c>
      <c r="G8" s="341">
        <f>'Monthly Net Funding Needs'!D2</f>
        <v>886758700.89743257</v>
      </c>
      <c r="H8" s="341">
        <f>'Monthly Net Funding Needs'!E2</f>
        <v>788005639.8163985</v>
      </c>
      <c r="I8" s="341">
        <f>'Monthly Net Funding Needs'!F2</f>
        <v>685543988.94729567</v>
      </c>
      <c r="J8" s="341">
        <f>'Monthly Net Funding Needs'!G2</f>
        <v>679163922.90317082</v>
      </c>
      <c r="K8" s="341">
        <f>'Monthly Net Funding Needs'!H2</f>
        <v>668913724.12660158</v>
      </c>
      <c r="L8" s="341">
        <f>'Monthly Net Funding Needs'!I2</f>
        <v>688538762.26694989</v>
      </c>
      <c r="M8" s="341">
        <f>'Monthly Net Funding Needs'!J2</f>
        <v>931051242.65069973</v>
      </c>
      <c r="N8" s="341">
        <f>'Monthly Net Funding Needs'!K2</f>
        <v>1085439713.6911497</v>
      </c>
      <c r="O8" s="341">
        <f>'Monthly Net Funding Needs'!L2</f>
        <v>629865688.35644996</v>
      </c>
      <c r="P8" s="341">
        <f>'Monthly Net Funding Needs'!M2</f>
        <v>521576021.7544499</v>
      </c>
      <c r="Q8" s="341">
        <f>'Monthly Net Funding Needs'!N2</f>
        <v>695792460.06316578</v>
      </c>
      <c r="R8" s="341">
        <f>'Monthly Net Funding Needs'!O2</f>
        <v>736274585.65573704</v>
      </c>
      <c r="S8" s="341">
        <f>'Monthly Net Funding Needs'!P2</f>
        <v>826015729.88595831</v>
      </c>
      <c r="T8" s="341">
        <f>'Monthly Net Funding Needs'!Q2</f>
        <v>815585837.20997226</v>
      </c>
      <c r="U8" s="341">
        <f>'Monthly Net Funding Needs'!R2</f>
        <v>709538028.56045079</v>
      </c>
      <c r="V8" s="341">
        <f>'Monthly Net Funding Needs'!S2</f>
        <v>702934660.20478177</v>
      </c>
      <c r="W8" s="341">
        <f>'Monthly Net Funding Needs'!T2</f>
        <v>692325704.4710325</v>
      </c>
      <c r="X8" s="341">
        <f>'Monthly Net Funding Needs'!U2</f>
        <v>709194925.13495827</v>
      </c>
      <c r="Y8" s="341">
        <f>'Monthly Net Funding Needs'!V2</f>
        <v>958982779.93022084</v>
      </c>
      <c r="Z8" s="341">
        <f>'Monthly Net Funding Needs'!W2</f>
        <v>1118002905.1018841</v>
      </c>
      <c r="AA8" s="341">
        <f>'Monthly Net Funding Needs'!X2</f>
        <v>648761659.00714338</v>
      </c>
      <c r="AB8" s="341">
        <f>'Monthly Net Funding Needs'!Y2</f>
        <v>537223302.40708339</v>
      </c>
      <c r="AC8" s="341">
        <f>'Monthly Net Funding Needs'!Z2</f>
        <v>716666233.86506081</v>
      </c>
      <c r="AD8" s="341">
        <f>'Monthly Net Funding Needs'!AA2</f>
        <v>758362823.22540927</v>
      </c>
      <c r="AE8" s="341">
        <f>'Monthly Net Funding Needs'!AB2</f>
        <v>850796201.78253722</v>
      </c>
      <c r="AF8" s="341">
        <f>'Monthly Net Funding Needs'!AC2</f>
        <v>840053412.32627153</v>
      </c>
      <c r="AG8" s="341">
        <f>'Monthly Net Funding Needs'!AD2</f>
        <v>730824169.41726422</v>
      </c>
      <c r="AH8" s="341">
        <f>'Monthly Net Funding Needs'!AE2</f>
        <v>724022700.01092529</v>
      </c>
      <c r="AI8" s="341">
        <f>'Monthly Net Funding Needs'!AF2</f>
        <v>713095475.60516357</v>
      </c>
      <c r="AJ8" s="341">
        <f>'Monthly Net Funding Needs'!AG2</f>
        <v>730470772.88900721</v>
      </c>
      <c r="AK8" s="341">
        <f>'Monthly Net Funding Needs'!AH2</f>
        <v>987752263.32812762</v>
      </c>
      <c r="AL8" s="341">
        <f>'Monthly Net Funding Needs'!AI2</f>
        <v>1151542992.2549407</v>
      </c>
      <c r="AM8" s="341">
        <f>'Monthly Net Funding Needs'!AJ2</f>
        <v>668224508.7773577</v>
      </c>
      <c r="AN8" s="341">
        <f>'Monthly Net Funding Needs'!AK2</f>
        <v>553340001.47929585</v>
      </c>
      <c r="AO8" s="341">
        <f>'Monthly Net Funding Needs'!AL2</f>
        <v>738166220.88101268</v>
      </c>
      <c r="AP8" s="341">
        <f>'Monthly Net Funding Needs'!AM2</f>
        <v>781113707.92217147</v>
      </c>
      <c r="AQ8" s="341">
        <f>'Monthly Net Funding Needs'!AN2</f>
        <v>876320087.83601332</v>
      </c>
      <c r="AR8" s="341">
        <f>'Monthly Net Funding Needs'!AO2</f>
        <v>865255014.6960597</v>
      </c>
      <c r="AS8" s="341">
        <f>'Monthly Net Funding Needs'!AP2</f>
        <v>752748894.49978232</v>
      </c>
      <c r="AT8" s="341">
        <f>'Monthly Net Funding Needs'!AQ2</f>
        <v>745743381.011253</v>
      </c>
      <c r="AU8" s="341">
        <f>'Monthly Net Funding Needs'!AR2</f>
        <v>734488339.87331831</v>
      </c>
    </row>
    <row r="9" spans="1:47" x14ac:dyDescent="0.3">
      <c r="A9" s="444"/>
      <c r="B9" s="340" t="str">
        <f>'Monthly Net Funding Needs'!A3</f>
        <v>Chrysler Prime</v>
      </c>
      <c r="C9" s="340"/>
      <c r="D9" s="340"/>
      <c r="E9" s="341">
        <f>'Monthly Net Funding Needs'!B3</f>
        <v>544312915.73160231</v>
      </c>
      <c r="F9" s="341">
        <f>'Monthly Net Funding Needs'!C3</f>
        <v>535067590.03022248</v>
      </c>
      <c r="G9" s="341">
        <f>'Monthly Net Funding Needs'!D3</f>
        <v>586343422.25447476</v>
      </c>
      <c r="H9" s="341">
        <f>'Monthly Net Funding Needs'!E3</f>
        <v>637495949.60813308</v>
      </c>
      <c r="I9" s="341">
        <f>'Monthly Net Funding Needs'!F3</f>
        <v>602172317.43054605</v>
      </c>
      <c r="J9" s="341">
        <f>'Monthly Net Funding Needs'!G3</f>
        <v>644487526.65125847</v>
      </c>
      <c r="K9" s="341">
        <f>'Monthly Net Funding Needs'!H3</f>
        <v>783176044.23422074</v>
      </c>
      <c r="L9" s="341">
        <f>'Monthly Net Funding Needs'!I3</f>
        <v>512198462.8071999</v>
      </c>
      <c r="M9" s="341">
        <f>'Monthly Net Funding Needs'!J3</f>
        <v>388408709.70719999</v>
      </c>
      <c r="N9" s="341">
        <f>'Monthly Net Funding Needs'!K3</f>
        <v>459139264.14719999</v>
      </c>
      <c r="O9" s="341">
        <f>'Monthly Net Funding Needs'!L3</f>
        <v>426984315.49279988</v>
      </c>
      <c r="P9" s="341">
        <f>'Monthly Net Funding Needs'!M3</f>
        <v>409924152.75760001</v>
      </c>
      <c r="Q9" s="341">
        <f>'Monthly Net Funding Needs'!N3</f>
        <v>566085432.36086643</v>
      </c>
      <c r="R9" s="341">
        <f>'Monthly Net Funding Needs'!O3</f>
        <v>556470293.63143134</v>
      </c>
      <c r="S9" s="341">
        <f>'Monthly Net Funding Needs'!P3</f>
        <v>609797159.14465392</v>
      </c>
      <c r="T9" s="341">
        <f>'Monthly Net Funding Needs'!Q3</f>
        <v>662995787.59245837</v>
      </c>
      <c r="U9" s="341">
        <f>'Monthly Net Funding Needs'!R3</f>
        <v>626259210.12776768</v>
      </c>
      <c r="V9" s="341">
        <f>'Monthly Net Funding Needs'!S3</f>
        <v>670267027.71730876</v>
      </c>
      <c r="W9" s="341">
        <f>'Monthly Net Funding Needs'!T3</f>
        <v>814503086.00358927</v>
      </c>
      <c r="X9" s="341">
        <f>'Monthly Net Funding Needs'!U3</f>
        <v>532686401.31948787</v>
      </c>
      <c r="Y9" s="341">
        <f>'Monthly Net Funding Needs'!V3</f>
        <v>403945058.09548807</v>
      </c>
      <c r="Z9" s="341">
        <f>'Monthly Net Funding Needs'!W3</f>
        <v>477504834.71308798</v>
      </c>
      <c r="AA9" s="341">
        <f>'Monthly Net Funding Needs'!X3</f>
        <v>444063688.11251193</v>
      </c>
      <c r="AB9" s="341">
        <f>'Monthly Net Funding Needs'!Y3</f>
        <v>426321118.86790401</v>
      </c>
      <c r="AC9" s="341">
        <f>'Monthly Net Funding Needs'!Z3</f>
        <v>588728849.65530097</v>
      </c>
      <c r="AD9" s="341">
        <f>'Monthly Net Funding Needs'!AA3</f>
        <v>578729105.37668848</v>
      </c>
      <c r="AE9" s="341">
        <f>'Monthly Net Funding Needs'!AB3</f>
        <v>634189045.51043987</v>
      </c>
      <c r="AF9" s="341">
        <f>'Monthly Net Funding Needs'!AC3</f>
        <v>689515619.09615695</v>
      </c>
      <c r="AG9" s="341">
        <f>'Monthly Net Funding Needs'!AD3</f>
        <v>651309578.53287864</v>
      </c>
      <c r="AH9" s="341">
        <f>'Monthly Net Funding Needs'!AE3</f>
        <v>697077708.82600117</v>
      </c>
      <c r="AI9" s="341">
        <f>'Monthly Net Funding Needs'!AF3</f>
        <v>847083209.4437331</v>
      </c>
      <c r="AJ9" s="341">
        <f>'Monthly Net Funding Needs'!AG3</f>
        <v>553993857.3722676</v>
      </c>
      <c r="AK9" s="341">
        <f>'Monthly Net Funding Needs'!AH3</f>
        <v>420102860.41930753</v>
      </c>
      <c r="AL9" s="341">
        <f>'Monthly Net Funding Needs'!AI3</f>
        <v>496605028.10161155</v>
      </c>
      <c r="AM9" s="341">
        <f>'Monthly Net Funding Needs'!AJ3</f>
        <v>461826235.63701236</v>
      </c>
      <c r="AN9" s="341">
        <f>'Monthly Net Funding Needs'!AK3</f>
        <v>443373963.62261999</v>
      </c>
      <c r="AO9" s="341">
        <f>'Monthly Net Funding Needs'!AL3</f>
        <v>612278003.64151299</v>
      </c>
      <c r="AP9" s="341">
        <f>'Monthly Net Funding Needs'!AM3</f>
        <v>601878269.59175611</v>
      </c>
      <c r="AQ9" s="341">
        <f>'Monthly Net Funding Needs'!AN3</f>
        <v>659556607.3308574</v>
      </c>
      <c r="AR9" s="341">
        <f>'Monthly Net Funding Needs'!AO3</f>
        <v>717096243.86000311</v>
      </c>
      <c r="AS9" s="341">
        <f>'Monthly Net Funding Needs'!AP3</f>
        <v>677361961.67419374</v>
      </c>
      <c r="AT9" s="341">
        <f>'Monthly Net Funding Needs'!AQ3</f>
        <v>724960817.17904127</v>
      </c>
      <c r="AU9" s="341">
        <f>'Monthly Net Funding Needs'!AR3</f>
        <v>880966537.82148242</v>
      </c>
    </row>
    <row r="10" spans="1:47" x14ac:dyDescent="0.3">
      <c r="A10" s="444"/>
      <c r="B10" s="340" t="str">
        <f>'Monthly Net Funding Needs'!A4</f>
        <v>Chrysler Non-Prime</v>
      </c>
      <c r="C10" s="340"/>
      <c r="D10" s="340"/>
      <c r="E10" s="341">
        <f>'Monthly Net Funding Needs'!B4</f>
        <v>269499793.43431818</v>
      </c>
      <c r="F10" s="341">
        <f>'Monthly Net Funding Needs'!C4</f>
        <v>301805153.43951279</v>
      </c>
      <c r="G10" s="341">
        <f>'Monthly Net Funding Needs'!D4</f>
        <v>357457855.99703074</v>
      </c>
      <c r="H10" s="341">
        <f>'Monthly Net Funding Needs'!E4</f>
        <v>325114496.31448936</v>
      </c>
      <c r="I10" s="341">
        <f>'Monthly Net Funding Needs'!F4</f>
        <v>342774116.06419981</v>
      </c>
      <c r="J10" s="341">
        <f>'Monthly Net Funding Needs'!G4</f>
        <v>347073927.63832617</v>
      </c>
      <c r="K10" s="341">
        <f>'Monthly Net Funding Needs'!H4</f>
        <v>315109444.4152897</v>
      </c>
      <c r="L10" s="341">
        <f>'Monthly Net Funding Needs'!I4</f>
        <v>455826352.66880006</v>
      </c>
      <c r="M10" s="341">
        <f>'Monthly Net Funding Needs'!J4</f>
        <v>387560452.36550003</v>
      </c>
      <c r="N10" s="341">
        <f>'Monthly Net Funding Needs'!K4</f>
        <v>435667216.11159998</v>
      </c>
      <c r="O10" s="341">
        <f>'Monthly Net Funding Needs'!L4</f>
        <v>327470080.04650003</v>
      </c>
      <c r="P10" s="341">
        <f>'Monthly Net Funding Needs'!M4</f>
        <v>265705343.27070007</v>
      </c>
      <c r="Q10" s="341">
        <f>'Monthly Net Funding Needs'!N4</f>
        <v>277584787.23734772</v>
      </c>
      <c r="R10" s="341">
        <f>'Monthly Net Funding Needs'!O4</f>
        <v>310859308.0426982</v>
      </c>
      <c r="S10" s="341">
        <f>'Monthly Net Funding Needs'!P4</f>
        <v>368181591.67694181</v>
      </c>
      <c r="T10" s="341">
        <f>'Monthly Net Funding Needs'!Q4</f>
        <v>334867931.20392418</v>
      </c>
      <c r="U10" s="341">
        <f>'Monthly Net Funding Needs'!R4</f>
        <v>353057339.54612583</v>
      </c>
      <c r="V10" s="341">
        <f>'Monthly Net Funding Needs'!S4</f>
        <v>357486145.46747595</v>
      </c>
      <c r="W10" s="341">
        <f>'Monthly Net Funding Needs'!T4</f>
        <v>324562727.74774832</v>
      </c>
      <c r="X10" s="341">
        <f>'Monthly Net Funding Needs'!U4</f>
        <v>469501143.24886394</v>
      </c>
      <c r="Y10" s="341">
        <f>'Monthly Net Funding Needs'!V4</f>
        <v>399187265.93646497</v>
      </c>
      <c r="Z10" s="341">
        <f>'Monthly Net Funding Needs'!W4</f>
        <v>448737232.59494811</v>
      </c>
      <c r="AA10" s="341">
        <f>'Monthly Net Funding Needs'!X4</f>
        <v>337294182.44789505</v>
      </c>
      <c r="AB10" s="341">
        <f>'Monthly Net Funding Needs'!Y4</f>
        <v>273676503.56882095</v>
      </c>
      <c r="AC10" s="341">
        <f>'Monthly Net Funding Needs'!Z4</f>
        <v>285912330.85446823</v>
      </c>
      <c r="AD10" s="341">
        <f>'Monthly Net Funding Needs'!AA4</f>
        <v>320185087.28397924</v>
      </c>
      <c r="AE10" s="341">
        <f>'Monthly Net Funding Needs'!AB4</f>
        <v>379227039.42725009</v>
      </c>
      <c r="AF10" s="341">
        <f>'Monthly Net Funding Needs'!AC4</f>
        <v>344913969.14004171</v>
      </c>
      <c r="AG10" s="341">
        <f>'Monthly Net Funding Needs'!AD4</f>
        <v>363649059.73250955</v>
      </c>
      <c r="AH10" s="341">
        <f>'Monthly Net Funding Needs'!AE4</f>
        <v>368210729.83150023</v>
      </c>
      <c r="AI10" s="341">
        <f>'Monthly Net Funding Needs'!AF4</f>
        <v>334299609.58018094</v>
      </c>
      <c r="AJ10" s="341">
        <f>'Monthly Net Funding Needs'!AG4</f>
        <v>483586177.54633009</v>
      </c>
      <c r="AK10" s="341">
        <f>'Monthly Net Funding Needs'!AH4</f>
        <v>411162883.91455901</v>
      </c>
      <c r="AL10" s="341">
        <f>'Monthly Net Funding Needs'!AI4</f>
        <v>462199349.57279658</v>
      </c>
      <c r="AM10" s="341">
        <f>'Monthly Net Funding Needs'!AJ4</f>
        <v>347413007.92133188</v>
      </c>
      <c r="AN10" s="341">
        <f>'Monthly Net Funding Needs'!AK4</f>
        <v>281886798.67588562</v>
      </c>
      <c r="AO10" s="341">
        <f>'Monthly Net Funding Needs'!AL4</f>
        <v>294489700.78010225</v>
      </c>
      <c r="AP10" s="341">
        <f>'Monthly Net Funding Needs'!AM4</f>
        <v>329790639.90249854</v>
      </c>
      <c r="AQ10" s="341">
        <f>'Monthly Net Funding Needs'!AN4</f>
        <v>390603850.61006755</v>
      </c>
      <c r="AR10" s="341">
        <f>'Monthly Net Funding Needs'!AO4</f>
        <v>355261388.21424311</v>
      </c>
      <c r="AS10" s="341">
        <f>'Monthly Net Funding Needs'!AP4</f>
        <v>374558531.52448499</v>
      </c>
      <c r="AT10" s="341">
        <f>'Monthly Net Funding Needs'!AQ4</f>
        <v>379257051.72644514</v>
      </c>
      <c r="AU10" s="341">
        <f>'Monthly Net Funding Needs'!AR4</f>
        <v>344328597.86758631</v>
      </c>
    </row>
    <row r="11" spans="1:47" x14ac:dyDescent="0.3">
      <c r="A11" s="444"/>
      <c r="B11" s="340" t="str">
        <f>'Monthly Net Funding Needs'!A6</f>
        <v>Prime Lease</v>
      </c>
      <c r="C11" s="340"/>
      <c r="D11" s="340"/>
      <c r="E11" s="341">
        <f>'Monthly Net Funding Needs'!B6</f>
        <v>480259589.06461197</v>
      </c>
      <c r="F11" s="341">
        <f>'Monthly Net Funding Needs'!C6</f>
        <v>436782936.78935599</v>
      </c>
      <c r="G11" s="341">
        <f>'Monthly Net Funding Needs'!D6</f>
        <v>466325237.79216737</v>
      </c>
      <c r="H11" s="341">
        <f>'Monthly Net Funding Needs'!E6</f>
        <v>452635120.51545578</v>
      </c>
      <c r="I11" s="341">
        <f>'Monthly Net Funding Needs'!F6</f>
        <v>407184651.16744739</v>
      </c>
      <c r="J11" s="341">
        <f>'Monthly Net Funding Needs'!G6</f>
        <v>388203603.79770762</v>
      </c>
      <c r="K11" s="341">
        <f>'Monthly Net Funding Needs'!H6</f>
        <v>422213258.59800857</v>
      </c>
      <c r="L11" s="341">
        <f>'Monthly Net Funding Needs'!I6</f>
        <v>487208767.56819886</v>
      </c>
      <c r="M11" s="341">
        <f>'Monthly Net Funding Needs'!J6</f>
        <v>537469497.0194999</v>
      </c>
      <c r="N11" s="341">
        <f>'Monthly Net Funding Needs'!K6</f>
        <v>640913970.69469666</v>
      </c>
      <c r="O11" s="341">
        <f>'Monthly Net Funding Needs'!L6</f>
        <v>581595090.34559989</v>
      </c>
      <c r="P11" s="341">
        <f>'Monthly Net Funding Needs'!M6</f>
        <v>597179495.0352993</v>
      </c>
      <c r="Q11" s="341">
        <f>'Monthly Net Funding Needs'!N6</f>
        <v>494667376.73655003</v>
      </c>
      <c r="R11" s="341">
        <f>'Monthly Net Funding Needs'!O6</f>
        <v>449886424.89303643</v>
      </c>
      <c r="S11" s="341">
        <f>'Monthly Net Funding Needs'!P6</f>
        <v>480314994.92593229</v>
      </c>
      <c r="T11" s="341">
        <f>'Monthly Net Funding Needs'!Q6</f>
        <v>466214174.1309194</v>
      </c>
      <c r="U11" s="341">
        <f>'Monthly Net Funding Needs'!R6</f>
        <v>419400190.70247084</v>
      </c>
      <c r="V11" s="341">
        <f>'Monthly Net Funding Needs'!S6</f>
        <v>399849711.91163874</v>
      </c>
      <c r="W11" s="341">
        <f>'Monthly Net Funding Needs'!T6</f>
        <v>434879656.35594869</v>
      </c>
      <c r="X11" s="341">
        <f>'Monthly Net Funding Needs'!U6</f>
        <v>501825030.59524477</v>
      </c>
      <c r="Y11" s="341">
        <f>'Monthly Net Funding Needs'!V6</f>
        <v>553593581.93008494</v>
      </c>
      <c r="Z11" s="341">
        <f>'Monthly Net Funding Needs'!W6</f>
        <v>660141389.81553757</v>
      </c>
      <c r="AA11" s="341">
        <f>'Monthly Net Funding Needs'!X6</f>
        <v>599042943.05596805</v>
      </c>
      <c r="AB11" s="341">
        <f>'Monthly Net Funding Needs'!Y6</f>
        <v>615094879.88635838</v>
      </c>
      <c r="AC11" s="341">
        <f>'Monthly Net Funding Needs'!Z6</f>
        <v>509507398.0386467</v>
      </c>
      <c r="AD11" s="341">
        <f>'Monthly Net Funding Needs'!AA6</f>
        <v>463383017.63982755</v>
      </c>
      <c r="AE11" s="341">
        <f>'Monthly Net Funding Needs'!AB6</f>
        <v>494724444.77371019</v>
      </c>
      <c r="AF11" s="341">
        <f>'Monthly Net Funding Needs'!AC6</f>
        <v>480200599.35484701</v>
      </c>
      <c r="AG11" s="341">
        <f>'Monthly Net Funding Needs'!AD6</f>
        <v>431982196.42354494</v>
      </c>
      <c r="AH11" s="341">
        <f>'Monthly Net Funding Needs'!AE6</f>
        <v>411845203.26898795</v>
      </c>
      <c r="AI11" s="341">
        <f>'Monthly Net Funding Needs'!AF6</f>
        <v>447926046.04662716</v>
      </c>
      <c r="AJ11" s="341">
        <f>'Monthly Net Funding Needs'!AG6</f>
        <v>516879781.51310211</v>
      </c>
      <c r="AK11" s="341">
        <f>'Monthly Net Funding Needs'!AH6</f>
        <v>570201389.38798749</v>
      </c>
      <c r="AL11" s="341">
        <f>'Monthly Net Funding Needs'!AI6</f>
        <v>679945631.51000381</v>
      </c>
      <c r="AM11" s="341">
        <f>'Monthly Net Funding Needs'!AJ6</f>
        <v>617014231.34764683</v>
      </c>
      <c r="AN11" s="341">
        <f>'Monthly Net Funding Needs'!AK6</f>
        <v>633547726.28294921</v>
      </c>
      <c r="AO11" s="341">
        <f>'Monthly Net Funding Needs'!AL6</f>
        <v>524792619.97980613</v>
      </c>
      <c r="AP11" s="341">
        <f>'Monthly Net Funding Needs'!AM6</f>
        <v>477284508.16902238</v>
      </c>
      <c r="AQ11" s="341">
        <f>'Monthly Net Funding Needs'!AN6</f>
        <v>509566178.11692154</v>
      </c>
      <c r="AR11" s="341">
        <f>'Monthly Net Funding Needs'!AO6</f>
        <v>494606617.33549237</v>
      </c>
      <c r="AS11" s="341">
        <f>'Monthly Net Funding Needs'!AP6</f>
        <v>444941662.31625128</v>
      </c>
      <c r="AT11" s="341">
        <f>'Monthly Net Funding Needs'!AQ6</f>
        <v>424200559.36705756</v>
      </c>
      <c r="AU11" s="341">
        <f>'Monthly Net Funding Needs'!AR6</f>
        <v>461363827.42802608</v>
      </c>
    </row>
    <row r="12" spans="1:47" x14ac:dyDescent="0.3">
      <c r="A12" s="444"/>
      <c r="B12" s="340" t="str">
        <f>'Monthly Net Funding Needs'!A7</f>
        <v>Unsecured</v>
      </c>
      <c r="C12" s="340"/>
      <c r="D12" s="340"/>
      <c r="E12" s="341">
        <f>'Monthly Net Funding Needs'!B7</f>
        <v>156526.93208787963</v>
      </c>
      <c r="F12" s="341">
        <f>'Monthly Net Funding Needs'!C7</f>
        <v>19969626.186398268</v>
      </c>
      <c r="G12" s="341">
        <f>'Monthly Net Funding Needs'!D7</f>
        <v>1037081.9846940041</v>
      </c>
      <c r="H12" s="341">
        <f>'Monthly Net Funding Needs'!E7</f>
        <v>0</v>
      </c>
      <c r="I12" s="341">
        <f>'Monthly Net Funding Needs'!F7</f>
        <v>0</v>
      </c>
      <c r="J12" s="341">
        <f>'Monthly Net Funding Needs'!G7</f>
        <v>0</v>
      </c>
      <c r="K12" s="341">
        <f>'Monthly Net Funding Needs'!H7</f>
        <v>0</v>
      </c>
      <c r="L12" s="341">
        <f>'Monthly Net Funding Needs'!I7</f>
        <v>0</v>
      </c>
      <c r="M12" s="341">
        <f>'Monthly Net Funding Needs'!J7</f>
        <v>0</v>
      </c>
      <c r="N12" s="341">
        <f>'Monthly Net Funding Needs'!K7</f>
        <v>0</v>
      </c>
      <c r="O12" s="341">
        <f>'Monthly Net Funding Needs'!L7</f>
        <v>0</v>
      </c>
      <c r="P12" s="341">
        <f>'Monthly Net Funding Needs'!M7</f>
        <v>0</v>
      </c>
      <c r="Q12" s="341">
        <f>'Monthly Net Funding Needs'!N7</f>
        <v>0</v>
      </c>
      <c r="R12" s="341">
        <f>'Monthly Net Funding Needs'!O7</f>
        <v>0</v>
      </c>
      <c r="S12" s="341">
        <f>'Monthly Net Funding Needs'!P7</f>
        <v>0</v>
      </c>
      <c r="T12" s="341">
        <f>'Monthly Net Funding Needs'!Q7</f>
        <v>0</v>
      </c>
      <c r="U12" s="341">
        <f>'Monthly Net Funding Needs'!R7</f>
        <v>0</v>
      </c>
      <c r="V12" s="341">
        <f>'Monthly Net Funding Needs'!S7</f>
        <v>0</v>
      </c>
      <c r="W12" s="341">
        <f>'Monthly Net Funding Needs'!T7</f>
        <v>0</v>
      </c>
      <c r="X12" s="341">
        <f>'Monthly Net Funding Needs'!U7</f>
        <v>0</v>
      </c>
      <c r="Y12" s="341">
        <f>'Monthly Net Funding Needs'!V7</f>
        <v>0</v>
      </c>
      <c r="Z12" s="341">
        <f>'Monthly Net Funding Needs'!W7</f>
        <v>0</v>
      </c>
      <c r="AA12" s="341">
        <f>'Monthly Net Funding Needs'!X7</f>
        <v>0</v>
      </c>
      <c r="AB12" s="341">
        <f>'Monthly Net Funding Needs'!Y7</f>
        <v>0</v>
      </c>
      <c r="AC12" s="341">
        <f>'Monthly Net Funding Needs'!Z7</f>
        <v>0</v>
      </c>
      <c r="AD12" s="341">
        <f>'Monthly Net Funding Needs'!AA7</f>
        <v>0</v>
      </c>
      <c r="AE12" s="341">
        <f>'Monthly Net Funding Needs'!AB7</f>
        <v>0</v>
      </c>
      <c r="AF12" s="341">
        <f>'Monthly Net Funding Needs'!AC7</f>
        <v>0</v>
      </c>
      <c r="AG12" s="341">
        <f>'Monthly Net Funding Needs'!AD7</f>
        <v>0</v>
      </c>
      <c r="AH12" s="341">
        <f>'Monthly Net Funding Needs'!AE7</f>
        <v>0</v>
      </c>
      <c r="AI12" s="341">
        <f>'Monthly Net Funding Needs'!AF7</f>
        <v>0</v>
      </c>
      <c r="AJ12" s="341">
        <f>'Monthly Net Funding Needs'!AG7</f>
        <v>0</v>
      </c>
      <c r="AK12" s="341">
        <f>'Monthly Net Funding Needs'!AH7</f>
        <v>0</v>
      </c>
      <c r="AL12" s="341">
        <f>'Monthly Net Funding Needs'!AI7</f>
        <v>0</v>
      </c>
      <c r="AM12" s="341">
        <f>'Monthly Net Funding Needs'!AJ7</f>
        <v>0</v>
      </c>
      <c r="AN12" s="341">
        <f>'Monthly Net Funding Needs'!AK7</f>
        <v>0</v>
      </c>
      <c r="AO12" s="341">
        <f>'Monthly Net Funding Needs'!AL7</f>
        <v>0</v>
      </c>
      <c r="AP12" s="341">
        <f>'Monthly Net Funding Needs'!AM7</f>
        <v>0</v>
      </c>
      <c r="AQ12" s="341">
        <f>'Monthly Net Funding Needs'!AN7</f>
        <v>0</v>
      </c>
      <c r="AR12" s="341">
        <f>'Monthly Net Funding Needs'!AO7</f>
        <v>0</v>
      </c>
      <c r="AS12" s="341">
        <f>'Monthly Net Funding Needs'!AP7</f>
        <v>0</v>
      </c>
      <c r="AT12" s="341">
        <f>'Monthly Net Funding Needs'!AQ7</f>
        <v>0</v>
      </c>
      <c r="AU12" s="341">
        <f>'Monthly Net Funding Needs'!AR7</f>
        <v>0</v>
      </c>
    </row>
    <row r="13" spans="1:47" x14ac:dyDescent="0.3">
      <c r="A13" s="444"/>
      <c r="B13" s="337" t="str">
        <f>'Monthly Net Funding Needs'!A11</f>
        <v>Sales BANA</v>
      </c>
      <c r="C13" s="337"/>
      <c r="D13" s="337"/>
      <c r="E13" s="338">
        <f>'Monthly Net Funding Needs'!B11</f>
        <v>-200000000</v>
      </c>
      <c r="F13" s="338">
        <f>'Monthly Net Funding Needs'!C11</f>
        <v>-350000000</v>
      </c>
      <c r="G13" s="338">
        <f>'Monthly Net Funding Needs'!D11</f>
        <v>-275000000</v>
      </c>
      <c r="H13" s="338">
        <f>'Monthly Net Funding Needs'!E11</f>
        <v>-275000000</v>
      </c>
      <c r="I13" s="338">
        <f>'Monthly Net Funding Needs'!F11</f>
        <v>-275000000</v>
      </c>
      <c r="J13" s="338">
        <f>'Monthly Net Funding Needs'!G11</f>
        <v>-275000000</v>
      </c>
      <c r="K13" s="338">
        <f>'Monthly Net Funding Needs'!H11</f>
        <v>-275000000</v>
      </c>
      <c r="L13" s="338">
        <f>'Monthly Net Funding Needs'!I11</f>
        <v>-275000000</v>
      </c>
      <c r="M13" s="338">
        <f>'Monthly Net Funding Needs'!J11</f>
        <v>-275000000</v>
      </c>
      <c r="N13" s="338">
        <f>'Monthly Net Funding Needs'!K11</f>
        <v>-275000000</v>
      </c>
      <c r="O13" s="338">
        <f>'Monthly Net Funding Needs'!L11</f>
        <v>-275000000</v>
      </c>
      <c r="P13" s="338">
        <f>'Monthly Net Funding Needs'!M11</f>
        <v>-275000000</v>
      </c>
      <c r="Q13" s="338">
        <f>'Monthly Net Funding Needs'!N11</f>
        <v>-275000000</v>
      </c>
      <c r="R13" s="338">
        <f>'Monthly Net Funding Needs'!O11</f>
        <v>-275000000</v>
      </c>
      <c r="S13" s="338">
        <f>'Monthly Net Funding Needs'!P11</f>
        <v>-275000000</v>
      </c>
      <c r="T13" s="338">
        <f>'Monthly Net Funding Needs'!Q11</f>
        <v>-275000000</v>
      </c>
      <c r="U13" s="338">
        <f>'Monthly Net Funding Needs'!R11</f>
        <v>-275000000</v>
      </c>
      <c r="V13" s="338">
        <f>'Monthly Net Funding Needs'!S11</f>
        <v>-275000000</v>
      </c>
      <c r="W13" s="338">
        <f>'Monthly Net Funding Needs'!T11</f>
        <v>-275000000</v>
      </c>
      <c r="X13" s="338">
        <f>'Monthly Net Funding Needs'!U11</f>
        <v>-325000000</v>
      </c>
      <c r="Y13" s="338">
        <f>'Monthly Net Funding Needs'!V11</f>
        <v>-325000000</v>
      </c>
      <c r="Z13" s="338">
        <f>'Monthly Net Funding Needs'!W11</f>
        <v>-325000000</v>
      </c>
      <c r="AA13" s="338">
        <f>'Monthly Net Funding Needs'!X11</f>
        <v>-325000000</v>
      </c>
      <c r="AB13" s="338">
        <f>'Monthly Net Funding Needs'!Y11</f>
        <v>-325000000</v>
      </c>
      <c r="AC13" s="338">
        <f>'Monthly Net Funding Needs'!Z11</f>
        <v>-325000000</v>
      </c>
      <c r="AD13" s="338">
        <f>'Monthly Net Funding Needs'!AA11</f>
        <v>-325000000</v>
      </c>
      <c r="AE13" s="338">
        <f>'Monthly Net Funding Needs'!AB11</f>
        <v>-325000000</v>
      </c>
      <c r="AF13" s="338">
        <f>'Monthly Net Funding Needs'!AC11</f>
        <v>-325000000</v>
      </c>
      <c r="AG13" s="338">
        <f>'Monthly Net Funding Needs'!AD11</f>
        <v>-325000000</v>
      </c>
      <c r="AH13" s="338">
        <f>'Monthly Net Funding Needs'!AE11</f>
        <v>-325000000</v>
      </c>
      <c r="AI13" s="338">
        <f>'Monthly Net Funding Needs'!AF11</f>
        <v>-325000000</v>
      </c>
      <c r="AJ13" s="338">
        <f>'Monthly Net Funding Needs'!AG11</f>
        <v>-325000000</v>
      </c>
      <c r="AK13" s="338">
        <f>'Monthly Net Funding Needs'!AH11</f>
        <v>-325000000</v>
      </c>
      <c r="AL13" s="338">
        <f>'Monthly Net Funding Needs'!AI11</f>
        <v>-325000000</v>
      </c>
      <c r="AM13" s="338">
        <f>'Monthly Net Funding Needs'!AJ11</f>
        <v>-325000000</v>
      </c>
      <c r="AN13" s="338">
        <f>'Monthly Net Funding Needs'!AK11</f>
        <v>-325000000</v>
      </c>
      <c r="AO13" s="338">
        <f>'Monthly Net Funding Needs'!AL11</f>
        <v>-325000000</v>
      </c>
      <c r="AP13" s="338">
        <f>'Monthly Net Funding Needs'!AM11</f>
        <v>-325000000</v>
      </c>
      <c r="AQ13" s="338">
        <f>'Monthly Net Funding Needs'!AN11</f>
        <v>-325000000</v>
      </c>
      <c r="AR13" s="338">
        <f>'Monthly Net Funding Needs'!AO11</f>
        <v>-325000000</v>
      </c>
      <c r="AS13" s="338">
        <f>'Monthly Net Funding Needs'!AP11</f>
        <v>-325000000</v>
      </c>
      <c r="AT13" s="338">
        <f>'Monthly Net Funding Needs'!AQ11</f>
        <v>-325000000</v>
      </c>
      <c r="AU13" s="338">
        <f>'Monthly Net Funding Needs'!AR11</f>
        <v>-325000000</v>
      </c>
    </row>
    <row r="14" spans="1:47" x14ac:dyDescent="0.3">
      <c r="A14" s="444"/>
      <c r="B14" s="337" t="str">
        <f>'Monthly Net Funding Needs'!A12</f>
        <v>Sales RBS</v>
      </c>
      <c r="C14" s="337"/>
      <c r="D14" s="337"/>
      <c r="E14" s="338">
        <f>'Monthly Net Funding Needs'!B12</f>
        <v>-70000000</v>
      </c>
      <c r="F14" s="338">
        <f>'Monthly Net Funding Needs'!C12</f>
        <v>0</v>
      </c>
      <c r="G14" s="338">
        <f>'Monthly Net Funding Needs'!D12</f>
        <v>-70000000</v>
      </c>
      <c r="H14" s="338">
        <f>'Monthly Net Funding Needs'!E12</f>
        <v>-70000000</v>
      </c>
      <c r="I14" s="338">
        <f>'Monthly Net Funding Needs'!F12</f>
        <v>-70000000</v>
      </c>
      <c r="J14" s="338">
        <f>'Monthly Net Funding Needs'!G12</f>
        <v>-70000000</v>
      </c>
      <c r="K14" s="338">
        <f>'Monthly Net Funding Needs'!H12</f>
        <v>0</v>
      </c>
      <c r="L14" s="338">
        <f>'Monthly Net Funding Needs'!I12</f>
        <v>0</v>
      </c>
      <c r="M14" s="338">
        <f>'Monthly Net Funding Needs'!J12</f>
        <v>-100000000</v>
      </c>
      <c r="N14" s="338">
        <f>'Monthly Net Funding Needs'!K12</f>
        <v>-100000000</v>
      </c>
      <c r="O14" s="338">
        <f>'Monthly Net Funding Needs'!L12</f>
        <v>0</v>
      </c>
      <c r="P14" s="338">
        <f>'Monthly Net Funding Needs'!M12</f>
        <v>0</v>
      </c>
      <c r="Q14" s="338">
        <f>'Monthly Net Funding Needs'!N12</f>
        <v>0</v>
      </c>
      <c r="R14" s="338">
        <f>'Monthly Net Funding Needs'!O12</f>
        <v>0</v>
      </c>
      <c r="S14" s="338">
        <f>'Monthly Net Funding Needs'!P12</f>
        <v>0</v>
      </c>
      <c r="T14" s="338">
        <f>'Monthly Net Funding Needs'!Q12</f>
        <v>0</v>
      </c>
      <c r="U14" s="338">
        <f>'Monthly Net Funding Needs'!R12</f>
        <v>0</v>
      </c>
      <c r="V14" s="338">
        <f>'Monthly Net Funding Needs'!S12</f>
        <v>0</v>
      </c>
      <c r="W14" s="338">
        <f>'Monthly Net Funding Needs'!T12</f>
        <v>0</v>
      </c>
      <c r="X14" s="338">
        <f>'Monthly Net Funding Needs'!U12</f>
        <v>0</v>
      </c>
      <c r="Y14" s="338">
        <f>'Monthly Net Funding Needs'!V12</f>
        <v>0</v>
      </c>
      <c r="Z14" s="338">
        <f>'Monthly Net Funding Needs'!W12</f>
        <v>0</v>
      </c>
      <c r="AA14" s="338">
        <f>'Monthly Net Funding Needs'!X12</f>
        <v>0</v>
      </c>
      <c r="AB14" s="338">
        <f>'Monthly Net Funding Needs'!Y12</f>
        <v>0</v>
      </c>
      <c r="AC14" s="338">
        <f>'Monthly Net Funding Needs'!Z12</f>
        <v>0</v>
      </c>
      <c r="AD14" s="338">
        <f>'Monthly Net Funding Needs'!AA12</f>
        <v>0</v>
      </c>
      <c r="AE14" s="338">
        <f>'Monthly Net Funding Needs'!AB12</f>
        <v>0</v>
      </c>
      <c r="AF14" s="338">
        <f>'Monthly Net Funding Needs'!AC12</f>
        <v>0</v>
      </c>
      <c r="AG14" s="338">
        <f>'Monthly Net Funding Needs'!AD12</f>
        <v>0</v>
      </c>
      <c r="AH14" s="338">
        <f>'Monthly Net Funding Needs'!AE12</f>
        <v>0</v>
      </c>
      <c r="AI14" s="338">
        <f>'Monthly Net Funding Needs'!AF12</f>
        <v>0</v>
      </c>
      <c r="AJ14" s="338">
        <f>'Monthly Net Funding Needs'!AG12</f>
        <v>0</v>
      </c>
      <c r="AK14" s="338">
        <f>'Monthly Net Funding Needs'!AH12</f>
        <v>0</v>
      </c>
      <c r="AL14" s="338">
        <f>'Monthly Net Funding Needs'!AI12</f>
        <v>0</v>
      </c>
      <c r="AM14" s="338">
        <f>'Monthly Net Funding Needs'!AJ12</f>
        <v>0</v>
      </c>
      <c r="AN14" s="338">
        <f>'Monthly Net Funding Needs'!AK12</f>
        <v>0</v>
      </c>
      <c r="AO14" s="338">
        <f>'Monthly Net Funding Needs'!AL12</f>
        <v>0</v>
      </c>
      <c r="AP14" s="338">
        <f>'Monthly Net Funding Needs'!AM12</f>
        <v>0</v>
      </c>
      <c r="AQ14" s="338">
        <f>'Monthly Net Funding Needs'!AN12</f>
        <v>0</v>
      </c>
      <c r="AR14" s="338">
        <f>'Monthly Net Funding Needs'!AO12</f>
        <v>0</v>
      </c>
      <c r="AS14" s="338">
        <f>'Monthly Net Funding Needs'!AP12</f>
        <v>0</v>
      </c>
      <c r="AT14" s="338">
        <f>'Monthly Net Funding Needs'!AQ12</f>
        <v>0</v>
      </c>
      <c r="AU14" s="338">
        <f>'Monthly Net Funding Needs'!AR12</f>
        <v>0</v>
      </c>
    </row>
    <row r="15" spans="1:47" x14ac:dyDescent="0.3">
      <c r="A15" s="444"/>
      <c r="B15" s="337" t="str">
        <f>'Monthly Net Funding Needs'!A13</f>
        <v>Sales Lease</v>
      </c>
      <c r="C15" s="337"/>
      <c r="D15" s="337"/>
      <c r="E15" s="338">
        <f>'Monthly Net Funding Needs'!B13</f>
        <v>0</v>
      </c>
      <c r="F15" s="338">
        <f>'Monthly Net Funding Needs'!C13</f>
        <v>0</v>
      </c>
      <c r="G15" s="338">
        <f>'Monthly Net Funding Needs'!D13</f>
        <v>0</v>
      </c>
      <c r="H15" s="338">
        <f>'Monthly Net Funding Needs'!E13</f>
        <v>-90527024.103091165</v>
      </c>
      <c r="I15" s="338">
        <f>'Monthly Net Funding Needs'!F13</f>
        <v>-81436930.233489484</v>
      </c>
      <c r="J15" s="338">
        <f>'Monthly Net Funding Needs'!G13</f>
        <v>-77640720.759541526</v>
      </c>
      <c r="K15" s="338">
        <f>'Monthly Net Funding Needs'!H13</f>
        <v>-84442651.719601706</v>
      </c>
      <c r="L15" s="338">
        <f>'Monthly Net Funding Needs'!I13</f>
        <v>-194883507.02727956</v>
      </c>
      <c r="M15" s="338">
        <f>'Monthly Net Funding Needs'!J13</f>
        <v>-214987798.80779997</v>
      </c>
      <c r="N15" s="338">
        <f>'Monthly Net Funding Needs'!K13</f>
        <v>-256365588.27787867</v>
      </c>
      <c r="O15" s="338">
        <f>'Monthly Net Funding Needs'!L13</f>
        <v>-232638036.13823995</v>
      </c>
      <c r="P15" s="338">
        <f>'Monthly Net Funding Needs'!M13</f>
        <v>-238871798.01411974</v>
      </c>
      <c r="Q15" s="338">
        <f>'Monthly Net Funding Needs'!N13</f>
        <v>-197866950.69462004</v>
      </c>
      <c r="R15" s="338">
        <f>'Monthly Net Funding Needs'!O13</f>
        <v>-179954569.95721459</v>
      </c>
      <c r="S15" s="338">
        <f>'Monthly Net Funding Needs'!P13</f>
        <v>-192125997.97037289</v>
      </c>
      <c r="T15" s="338">
        <f>'Monthly Net Funding Needs'!Q13</f>
        <v>-186485669.65236777</v>
      </c>
      <c r="U15" s="338">
        <f>'Monthly Net Funding Needs'!R13</f>
        <v>-167760076.28098834</v>
      </c>
      <c r="V15" s="338">
        <f>'Monthly Net Funding Needs'!S13</f>
        <v>-159939884.7646555</v>
      </c>
      <c r="W15" s="338">
        <f>'Monthly Net Funding Needs'!T13</f>
        <v>-173951862.5423795</v>
      </c>
      <c r="X15" s="338">
        <f>'Monthly Net Funding Needs'!U13</f>
        <v>-200730012.23809791</v>
      </c>
      <c r="Y15" s="338">
        <f>'Monthly Net Funding Needs'!V13</f>
        <v>-221437432.77203399</v>
      </c>
      <c r="Z15" s="338">
        <f>'Monthly Net Funding Needs'!W13</f>
        <v>-264056555.92621502</v>
      </c>
      <c r="AA15" s="338">
        <f>'Monthly Net Funding Needs'!X13</f>
        <v>-239617177.22238725</v>
      </c>
      <c r="AB15" s="338">
        <f>'Monthly Net Funding Needs'!Y13</f>
        <v>-246037951.95454335</v>
      </c>
      <c r="AC15" s="338">
        <f>'Monthly Net Funding Needs'!Z13</f>
        <v>-203802959.21545872</v>
      </c>
      <c r="AD15" s="338">
        <f>'Monthly Net Funding Needs'!AA13</f>
        <v>-185353207.05593103</v>
      </c>
      <c r="AE15" s="338">
        <f>'Monthly Net Funding Needs'!AB13</f>
        <v>-197889777.90948406</v>
      </c>
      <c r="AF15" s="338">
        <f>'Monthly Net Funding Needs'!AC13</f>
        <v>-192080239.74193886</v>
      </c>
      <c r="AG15" s="338">
        <f>'Monthly Net Funding Needs'!AD13</f>
        <v>-172792878.56941798</v>
      </c>
      <c r="AH15" s="338">
        <f>'Monthly Net Funding Needs'!AE13</f>
        <v>-164738081.30759519</v>
      </c>
      <c r="AI15" s="338">
        <f>'Monthly Net Funding Needs'!AF13</f>
        <v>-179170418.41865084</v>
      </c>
      <c r="AJ15" s="338">
        <f>'Monthly Net Funding Needs'!AG13</f>
        <v>-206751912.60524088</v>
      </c>
      <c r="AK15" s="338">
        <f>'Monthly Net Funding Needs'!AH13</f>
        <v>-228080555.75519502</v>
      </c>
      <c r="AL15" s="338">
        <f>'Monthly Net Funding Needs'!AI13</f>
        <v>-271978252.60400152</v>
      </c>
      <c r="AM15" s="338">
        <f>'Monthly Net Funding Needs'!AJ13</f>
        <v>-246805692.53905874</v>
      </c>
      <c r="AN15" s="338">
        <f>'Monthly Net Funding Needs'!AK13</f>
        <v>-253419090.51317972</v>
      </c>
      <c r="AO15" s="338">
        <f>'Monthly Net Funding Needs'!AL13</f>
        <v>-209917047.99192244</v>
      </c>
      <c r="AP15" s="338">
        <f>'Monthly Net Funding Needs'!AM13</f>
        <v>-190913803.26760894</v>
      </c>
      <c r="AQ15" s="338">
        <f>'Monthly Net Funding Needs'!AN13</f>
        <v>-203826471.24676862</v>
      </c>
      <c r="AR15" s="338">
        <f>'Monthly Net Funding Needs'!AO13</f>
        <v>-197842646.93419695</v>
      </c>
      <c r="AS15" s="338">
        <f>'Monthly Net Funding Needs'!AP13</f>
        <v>-177976664.9265005</v>
      </c>
      <c r="AT15" s="338">
        <f>'Monthly Net Funding Needs'!AQ13</f>
        <v>-169680223.74682304</v>
      </c>
      <c r="AU15" s="338">
        <f>'Monthly Net Funding Needs'!AR13</f>
        <v>-184545530.97121045</v>
      </c>
    </row>
    <row r="16" spans="1:47" x14ac:dyDescent="0.3">
      <c r="A16" s="444"/>
      <c r="B16" s="336" t="str">
        <f>'Monthly Net Funding Needs'!A8</f>
        <v>Less: Subvention/Discounts/Participation</v>
      </c>
      <c r="C16" s="336"/>
      <c r="D16" s="336"/>
      <c r="E16" s="339">
        <f>'Monthly Net Funding Needs'!B8</f>
        <v>-112411419.37369369</v>
      </c>
      <c r="F16" s="339">
        <f>'Monthly Net Funding Needs'!C8</f>
        <v>-107304516.87748337</v>
      </c>
      <c r="G16" s="339">
        <f>'Monthly Net Funding Needs'!D8</f>
        <v>-118282239.60352598</v>
      </c>
      <c r="H16" s="339">
        <f>'Monthly Net Funding Needs'!E8</f>
        <v>-114786063.69426495</v>
      </c>
      <c r="I16" s="339">
        <f>'Monthly Net Funding Needs'!F8</f>
        <v>-106086092.38188908</v>
      </c>
      <c r="J16" s="339">
        <f>'Monthly Net Funding Needs'!G8</f>
        <v>-104445235.82166553</v>
      </c>
      <c r="K16" s="339">
        <f>'Monthly Net Funding Needs'!H8</f>
        <v>-112273175.73425218</v>
      </c>
      <c r="L16" s="339">
        <f>'Monthly Net Funding Needs'!I8</f>
        <v>-120955625.13831699</v>
      </c>
      <c r="M16" s="339">
        <f>'Monthly Net Funding Needs'!J8</f>
        <v>-124482900.96200135</v>
      </c>
      <c r="N16" s="339">
        <f>'Monthly Net Funding Needs'!K8</f>
        <v>-147170007.33835563</v>
      </c>
      <c r="O16" s="339">
        <f>'Monthly Net Funding Needs'!L8</f>
        <v>-126597773.76372686</v>
      </c>
      <c r="P16" s="339">
        <f>'Monthly Net Funding Needs'!M8</f>
        <v>-123534723.05403332</v>
      </c>
      <c r="Q16" s="339">
        <f>'Monthly Net Funding Needs'!N8</f>
        <v>-115187899.86214995</v>
      </c>
      <c r="R16" s="339">
        <f>'Monthly Net Funding Needs'!O8</f>
        <v>-109855066.5533696</v>
      </c>
      <c r="S16" s="339">
        <f>'Monthly Net Funding Needs'!P8</f>
        <v>-120041624.34767053</v>
      </c>
      <c r="T16" s="339">
        <f>'Monthly Net Funding Needs'!Q8</f>
        <v>-118155078.47190678</v>
      </c>
      <c r="U16" s="339">
        <f>'Monthly Net Funding Needs'!R8</f>
        <v>-108742289.26417279</v>
      </c>
      <c r="V16" s="339">
        <f>'Monthly Net Funding Needs'!S8</f>
        <v>-107161523.27860151</v>
      </c>
      <c r="W16" s="339">
        <f>'Monthly Net Funding Needs'!T8</f>
        <v>-115978671.19256827</v>
      </c>
      <c r="X16" s="339">
        <f>'Monthly Net Funding Needs'!U8</f>
        <v>-124018635.55008383</v>
      </c>
      <c r="Y16" s="339">
        <f>'Monthly Net Funding Needs'!V8</f>
        <v>-127519248.01124829</v>
      </c>
      <c r="Z16" s="339">
        <f>'Monthly Net Funding Needs'!W8</f>
        <v>-150747680.68320861</v>
      </c>
      <c r="AA16" s="339">
        <f>'Monthly Net Funding Needs'!X8</f>
        <v>-129631087.58931939</v>
      </c>
      <c r="AB16" s="339">
        <f>'Monthly Net Funding Needs'!Y8</f>
        <v>-126438639.47473377</v>
      </c>
      <c r="AC16" s="339">
        <f>'Monthly Net Funding Needs'!Z8</f>
        <v>-118048760.91235802</v>
      </c>
      <c r="AD16" s="339">
        <f>'Monthly Net Funding Needs'!AA8</f>
        <v>-112628087.33511159</v>
      </c>
      <c r="AE16" s="339">
        <f>'Monthly Net Funding Needs'!AB8</f>
        <v>-123093399.46765743</v>
      </c>
      <c r="AF16" s="339">
        <f>'Monthly Net Funding Needs'!AC8</f>
        <v>-121183817.48403686</v>
      </c>
      <c r="AG16" s="339">
        <f>'Monthly Net Funding Needs'!AD8</f>
        <v>-111556040.38562074</v>
      </c>
      <c r="AH16" s="339">
        <f>'Monthly Net Funding Needs'!AE8</f>
        <v>-109971139.60304958</v>
      </c>
      <c r="AI16" s="339">
        <f>'Monthly Net Funding Needs'!AF8</f>
        <v>-119033232.55231458</v>
      </c>
      <c r="AJ16" s="339">
        <f>'Monthly Net Funding Needs'!AG8</f>
        <v>-116975149.38238683</v>
      </c>
      <c r="AK16" s="339">
        <f>'Monthly Net Funding Needs'!AH8</f>
        <v>-112598262.66932818</v>
      </c>
      <c r="AL16" s="339">
        <f>'Monthly Net Funding Needs'!AI8</f>
        <v>-119618907.98163128</v>
      </c>
      <c r="AM16" s="339">
        <f>'Monthly Net Funding Needs'!AJ8</f>
        <v>-107567743.65828449</v>
      </c>
      <c r="AN16" s="339">
        <f>'Monthly Net Funding Needs'!AK8</f>
        <v>-101725602.05284934</v>
      </c>
      <c r="AO16" s="339">
        <f>'Monthly Net Funding Needs'!AL8</f>
        <v>-109913006.52482682</v>
      </c>
      <c r="AP16" s="339">
        <f>'Monthly Net Funding Needs'!AM8</f>
        <v>-111651092.1754941</v>
      </c>
      <c r="AQ16" s="339">
        <f>'Monthly Net Funding Needs'!AN8</f>
        <v>-117468539.552163</v>
      </c>
      <c r="AR16" s="339">
        <f>'Monthly Net Funding Needs'!AO8</f>
        <v>-117833407.79478233</v>
      </c>
      <c r="AS16" s="339">
        <f>'Monthly Net Funding Needs'!AP8</f>
        <v>-115561473.44690576</v>
      </c>
      <c r="AT16" s="339">
        <f>'Monthly Net Funding Needs'!AQ8</f>
        <v>-117131894.23966712</v>
      </c>
      <c r="AU16" s="339">
        <f>'Monthly Net Funding Needs'!AR8</f>
        <v>-120771296.15789373</v>
      </c>
    </row>
    <row r="17" spans="1:47" x14ac:dyDescent="0.3">
      <c r="A17" s="444"/>
      <c r="B17" s="336" t="str">
        <f>'Monthly Net Funding Needs'!A10</f>
        <v>Less: Paydowns</v>
      </c>
      <c r="C17" s="336"/>
      <c r="D17" s="336"/>
      <c r="E17" s="339">
        <f>'Monthly Net Funding Needs'!B10</f>
        <v>-1046040858.4458086</v>
      </c>
      <c r="F17" s="339">
        <f>'Monthly Net Funding Needs'!C10</f>
        <v>-1168723592.9051836</v>
      </c>
      <c r="G17" s="339">
        <f>'Monthly Net Funding Needs'!D10</f>
        <v>-1060994582.1511741</v>
      </c>
      <c r="H17" s="339">
        <f>'Monthly Net Funding Needs'!E10</f>
        <v>-1210828196.1287606</v>
      </c>
      <c r="I17" s="339">
        <f>'Monthly Net Funding Needs'!F10</f>
        <v>-1227929179.667372</v>
      </c>
      <c r="J17" s="339">
        <f>'Monthly Net Funding Needs'!G10</f>
        <v>-1123721522.619482</v>
      </c>
      <c r="K17" s="339">
        <f>'Monthly Net Funding Needs'!H10</f>
        <v>-1246020527.6606944</v>
      </c>
      <c r="L17" s="339">
        <f>'Monthly Net Funding Needs'!I10</f>
        <v>-1079356592.87378</v>
      </c>
      <c r="M17" s="339">
        <f>'Monthly Net Funding Needs'!J10</f>
        <v>-1216710218.2283921</v>
      </c>
      <c r="N17" s="339">
        <f>'Monthly Net Funding Needs'!K10</f>
        <v>-1220123111.7228351</v>
      </c>
      <c r="O17" s="339">
        <f>'Monthly Net Funding Needs'!L10</f>
        <v>-1106894365.9754329</v>
      </c>
      <c r="P17" s="339">
        <f>'Monthly Net Funding Needs'!M10</f>
        <v>-1176940433.0283215</v>
      </c>
      <c r="Q17" s="339">
        <f>'Monthly Net Funding Needs'!N10</f>
        <v>-1167248409.3731577</v>
      </c>
      <c r="R17" s="339">
        <f>'Monthly Net Funding Needs'!O10</f>
        <v>-1182930903.4007132</v>
      </c>
      <c r="S17" s="339">
        <f>'Monthly Net Funding Needs'!P10</f>
        <v>-1202562851.310432</v>
      </c>
      <c r="T17" s="339">
        <f>'Monthly Net Funding Needs'!Q10</f>
        <v>-1183065288.0709779</v>
      </c>
      <c r="U17" s="339">
        <f>'Monthly Net Funding Needs'!R10</f>
        <v>-1192479021.3108172</v>
      </c>
      <c r="V17" s="339">
        <f>'Monthly Net Funding Needs'!S10</f>
        <v>-1198247839.4165144</v>
      </c>
      <c r="W17" s="339">
        <f>'Monthly Net Funding Needs'!T10</f>
        <v>-1144665578.2847333</v>
      </c>
      <c r="X17" s="339">
        <f>'Monthly Net Funding Needs'!U10</f>
        <v>-1254928487.5364184</v>
      </c>
      <c r="Y17" s="339">
        <f>'Monthly Net Funding Needs'!V10</f>
        <v>-1317602694.8159873</v>
      </c>
      <c r="Z17" s="339">
        <f>'Monthly Net Funding Needs'!W10</f>
        <v>-1269570093.7011056</v>
      </c>
      <c r="AA17" s="339">
        <f>'Monthly Net Funding Needs'!X10</f>
        <v>-1287195417.6391544</v>
      </c>
      <c r="AB17" s="339">
        <f>'Monthly Net Funding Needs'!Y10</f>
        <v>-1187032095.4378891</v>
      </c>
      <c r="AC17" s="339">
        <f>'Monthly Net Funding Needs'!Z10</f>
        <v>-1244224269.8682976</v>
      </c>
      <c r="AD17" s="339">
        <f>'Monthly Net Funding Needs'!AA10</f>
        <v>-1299805073.0577283</v>
      </c>
      <c r="AE17" s="339">
        <f>'Monthly Net Funding Needs'!AB10</f>
        <v>-1309769566.769578</v>
      </c>
      <c r="AF17" s="339">
        <f>'Monthly Net Funding Needs'!AC10</f>
        <v>-1280386561.2312427</v>
      </c>
      <c r="AG17" s="339">
        <f>'Monthly Net Funding Needs'!AD10</f>
        <v>-1257884742.7251139</v>
      </c>
      <c r="AH17" s="339">
        <f>'Monthly Net Funding Needs'!AE10</f>
        <v>-1233495933.4065466</v>
      </c>
      <c r="AI17" s="339">
        <f>'Monthly Net Funding Needs'!AF10</f>
        <v>-1106068198.9740534</v>
      </c>
      <c r="AJ17" s="339">
        <f>'Monthly Net Funding Needs'!AG10</f>
        <v>-1297002563.2891929</v>
      </c>
      <c r="AK17" s="339">
        <f>'Monthly Net Funding Needs'!AH10</f>
        <v>-1339259316.6061227</v>
      </c>
      <c r="AL17" s="339">
        <f>'Monthly Net Funding Needs'!AI10</f>
        <v>-1388243251.9898772</v>
      </c>
      <c r="AM17" s="339">
        <f>'Monthly Net Funding Needs'!AJ10</f>
        <v>-1348584392.8591774</v>
      </c>
      <c r="AN17" s="339">
        <f>'Monthly Net Funding Needs'!AK10</f>
        <v>-1309349167.2655008</v>
      </c>
      <c r="AO17" s="339">
        <f>'Monthly Net Funding Needs'!AL10</f>
        <v>-1286190965.7559605</v>
      </c>
      <c r="AP17" s="339">
        <f>'Monthly Net Funding Needs'!AM10</f>
        <v>-1257486042.1609364</v>
      </c>
      <c r="AQ17" s="339">
        <f>'Monthly Net Funding Needs'!AN10</f>
        <v>-1194620112.1546001</v>
      </c>
      <c r="AR17" s="339">
        <f>'Monthly Net Funding Needs'!AO10</f>
        <v>-1271037229.977788</v>
      </c>
      <c r="AS17" s="339">
        <f>'Monthly Net Funding Needs'!AP10</f>
        <v>-1250891480.8362436</v>
      </c>
      <c r="AT17" s="339">
        <f>'Monthly Net Funding Needs'!AQ10</f>
        <v>-1246425763.4657102</v>
      </c>
      <c r="AU17" s="339">
        <f>'Monthly Net Funding Needs'!AR10</f>
        <v>-1250094627.6050332</v>
      </c>
    </row>
    <row r="18" spans="1:47" x14ac:dyDescent="0.3">
      <c r="A18" s="444"/>
      <c r="B18" s="347" t="s">
        <v>480</v>
      </c>
      <c r="C18" s="347"/>
      <c r="D18" s="347"/>
      <c r="E18" s="348">
        <f>(1-0.59)*E17</f>
        <v>-428876751.96278161</v>
      </c>
      <c r="F18" s="348">
        <f t="shared" ref="F18:AU18" si="2">(1-0.59)*F17</f>
        <v>-479176673.09112531</v>
      </c>
      <c r="G18" s="348">
        <f t="shared" si="2"/>
        <v>-435007778.68198138</v>
      </c>
      <c r="H18" s="348">
        <f t="shared" si="2"/>
        <v>-496439560.41279185</v>
      </c>
      <c r="I18" s="348">
        <f t="shared" si="2"/>
        <v>-503450963.66362256</v>
      </c>
      <c r="J18" s="348">
        <f t="shared" si="2"/>
        <v>-460725824.27398765</v>
      </c>
      <c r="K18" s="348">
        <f t="shared" si="2"/>
        <v>-510868416.34088475</v>
      </c>
      <c r="L18" s="348">
        <f t="shared" si="2"/>
        <v>-442536203.07824981</v>
      </c>
      <c r="M18" s="348">
        <f t="shared" si="2"/>
        <v>-498851189.4736408</v>
      </c>
      <c r="N18" s="348">
        <f t="shared" si="2"/>
        <v>-500250475.80636239</v>
      </c>
      <c r="O18" s="348">
        <f t="shared" si="2"/>
        <v>-453826690.04992753</v>
      </c>
      <c r="P18" s="348">
        <f t="shared" si="2"/>
        <v>-482545577.54161185</v>
      </c>
      <c r="Q18" s="348">
        <f t="shared" si="2"/>
        <v>-478571847.84299469</v>
      </c>
      <c r="R18" s="348">
        <f t="shared" si="2"/>
        <v>-485001670.39429247</v>
      </c>
      <c r="S18" s="348">
        <f t="shared" si="2"/>
        <v>-493050769.03727716</v>
      </c>
      <c r="T18" s="348">
        <f t="shared" si="2"/>
        <v>-485056768.109101</v>
      </c>
      <c r="U18" s="348">
        <f t="shared" si="2"/>
        <v>-488916398.7374351</v>
      </c>
      <c r="V18" s="348">
        <f t="shared" si="2"/>
        <v>-491281614.16077095</v>
      </c>
      <c r="W18" s="348">
        <f t="shared" si="2"/>
        <v>-469312887.09674066</v>
      </c>
      <c r="X18" s="348">
        <f t="shared" si="2"/>
        <v>-514520679.88993162</v>
      </c>
      <c r="Y18" s="348">
        <f t="shared" si="2"/>
        <v>-540217104.87455487</v>
      </c>
      <c r="Z18" s="348">
        <f t="shared" si="2"/>
        <v>-520523738.41745335</v>
      </c>
      <c r="AA18" s="348">
        <f t="shared" si="2"/>
        <v>-527750121.23205334</v>
      </c>
      <c r="AB18" s="348">
        <f t="shared" si="2"/>
        <v>-486683159.12953454</v>
      </c>
      <c r="AC18" s="348">
        <f t="shared" si="2"/>
        <v>-510131950.64600205</v>
      </c>
      <c r="AD18" s="348">
        <f t="shared" si="2"/>
        <v>-532920079.95366865</v>
      </c>
      <c r="AE18" s="348">
        <f t="shared" si="2"/>
        <v>-537005522.37552702</v>
      </c>
      <c r="AF18" s="348">
        <f t="shared" si="2"/>
        <v>-524958490.10480952</v>
      </c>
      <c r="AG18" s="348">
        <f t="shared" si="2"/>
        <v>-515732744.51729673</v>
      </c>
      <c r="AH18" s="348">
        <f t="shared" si="2"/>
        <v>-505733332.69668412</v>
      </c>
      <c r="AI18" s="348">
        <f t="shared" si="2"/>
        <v>-453487961.57936192</v>
      </c>
      <c r="AJ18" s="348">
        <f t="shared" si="2"/>
        <v>-531771050.94856912</v>
      </c>
      <c r="AK18" s="348">
        <f t="shared" si="2"/>
        <v>-549096319.8085103</v>
      </c>
      <c r="AL18" s="348">
        <f t="shared" si="2"/>
        <v>-569179733.31584966</v>
      </c>
      <c r="AM18" s="348">
        <f t="shared" si="2"/>
        <v>-552919601.07226276</v>
      </c>
      <c r="AN18" s="348">
        <f t="shared" si="2"/>
        <v>-536833158.57885534</v>
      </c>
      <c r="AO18" s="348">
        <f t="shared" si="2"/>
        <v>-527338295.95994383</v>
      </c>
      <c r="AP18" s="348">
        <f t="shared" si="2"/>
        <v>-515569277.28598392</v>
      </c>
      <c r="AQ18" s="348">
        <f t="shared" si="2"/>
        <v>-489794245.9833861</v>
      </c>
      <c r="AR18" s="348">
        <f t="shared" si="2"/>
        <v>-521125264.29089314</v>
      </c>
      <c r="AS18" s="348">
        <f t="shared" si="2"/>
        <v>-512865507.14285994</v>
      </c>
      <c r="AT18" s="348">
        <f t="shared" si="2"/>
        <v>-511034563.0209412</v>
      </c>
      <c r="AU18" s="348">
        <f t="shared" si="2"/>
        <v>-512538797.31806362</v>
      </c>
    </row>
    <row r="19" spans="1:47" x14ac:dyDescent="0.3">
      <c r="A19" s="444"/>
      <c r="B19" s="336" t="str">
        <f>'Monthly Net Funding Needs'!A28</f>
        <v>Less: Net Interest Income</v>
      </c>
      <c r="C19" s="336"/>
      <c r="D19" s="336"/>
      <c r="E19" s="339">
        <f>'Monthly Net Funding Needs'!B28</f>
        <v>-398598896.53403777</v>
      </c>
      <c r="F19" s="339">
        <f>'Monthly Net Funding Needs'!C28</f>
        <v>-410537482.91926646</v>
      </c>
      <c r="G19" s="339">
        <f>'Monthly Net Funding Needs'!D28</f>
        <v>-411112782.39540684</v>
      </c>
      <c r="H19" s="339">
        <f>'Monthly Net Funding Needs'!E28</f>
        <v>-400220462.93903863</v>
      </c>
      <c r="I19" s="339">
        <f>'Monthly Net Funding Needs'!F28</f>
        <v>-389338386.2142238</v>
      </c>
      <c r="J19" s="339">
        <f>'Monthly Net Funding Needs'!G28</f>
        <v>-376919395.00424194</v>
      </c>
      <c r="K19" s="339">
        <f>'Monthly Net Funding Needs'!H28</f>
        <v>-384982466.91940594</v>
      </c>
      <c r="L19" s="339">
        <f>'Monthly Net Funding Needs'!I28</f>
        <v>-377644430.89546049</v>
      </c>
      <c r="M19" s="339">
        <f>'Monthly Net Funding Needs'!J28</f>
        <v>-351545905.11762691</v>
      </c>
      <c r="N19" s="339">
        <f>'Monthly Net Funding Needs'!K28</f>
        <v>-382898442.92658639</v>
      </c>
      <c r="O19" s="339">
        <f>'Monthly Net Funding Needs'!L28</f>
        <v>-366022667.05494761</v>
      </c>
      <c r="P19" s="339">
        <f>'Monthly Net Funding Needs'!M28</f>
        <v>-368469371.53538251</v>
      </c>
      <c r="Q19" s="339">
        <f>'Monthly Net Funding Needs'!N28</f>
        <v>-349674203.04230398</v>
      </c>
      <c r="R19" s="339">
        <f>'Monthly Net Funding Needs'!O28</f>
        <v>-361694998.50269192</v>
      </c>
      <c r="S19" s="339">
        <f>'Monthly Net Funding Needs'!P28</f>
        <v>-360249900.00795019</v>
      </c>
      <c r="T19" s="339">
        <f>'Monthly Net Funding Needs'!Q28</f>
        <v>-347890366.38682842</v>
      </c>
      <c r="U19" s="339">
        <f>'Monthly Net Funding Needs'!R28</f>
        <v>-357624547.2280578</v>
      </c>
      <c r="V19" s="339">
        <f>'Monthly Net Funding Needs'!S28</f>
        <v>-348262357.90173531</v>
      </c>
      <c r="W19" s="339">
        <f>'Monthly Net Funding Needs'!T28</f>
        <v>-357815084.20027256</v>
      </c>
      <c r="X19" s="339">
        <f>'Monthly Net Funding Needs'!U28</f>
        <v>-364240780.35824263</v>
      </c>
      <c r="Y19" s="339">
        <f>'Monthly Net Funding Needs'!V28</f>
        <v>-340466688.89092392</v>
      </c>
      <c r="Z19" s="339">
        <f>'Monthly Net Funding Needs'!W28</f>
        <v>-378984587.50455731</v>
      </c>
      <c r="AA19" s="339">
        <f>'Monthly Net Funding Needs'!X28</f>
        <v>-364037921.36546403</v>
      </c>
      <c r="AB19" s="339">
        <f>'Monthly Net Funding Needs'!Y28</f>
        <v>-365861848.2679674</v>
      </c>
      <c r="AC19" s="339">
        <f>'Monthly Net Funding Needs'!Z28</f>
        <v>-356922218.24514711</v>
      </c>
      <c r="AD19" s="339">
        <f>'Monthly Net Funding Needs'!AA28</f>
        <v>-364470689.79718286</v>
      </c>
      <c r="AE19" s="339">
        <f>'Monthly Net Funding Needs'!AB28</f>
        <v>-370747777.60674179</v>
      </c>
      <c r="AF19" s="339">
        <f>'Monthly Net Funding Needs'!AC28</f>
        <v>-363163269.3273114</v>
      </c>
      <c r="AG19" s="339">
        <f>'Monthly Net Funding Needs'!AD28</f>
        <v>-370428172.74428588</v>
      </c>
      <c r="AH19" s="339">
        <f>'Monthly Net Funding Needs'!AE28</f>
        <v>-363610807.84605324</v>
      </c>
      <c r="AI19" s="339">
        <f>'Monthly Net Funding Needs'!AF28</f>
        <v>-370875655.46548849</v>
      </c>
      <c r="AJ19" s="339">
        <f>'Monthly Net Funding Needs'!AG28</f>
        <v>-380997845.66634285</v>
      </c>
      <c r="AK19" s="339">
        <f>'Monthly Net Funding Needs'!AH28</f>
        <v>-352723938.7400763</v>
      </c>
      <c r="AL19" s="339">
        <f>'Monthly Net Funding Needs'!AI28</f>
        <v>-396226910.96232635</v>
      </c>
      <c r="AM19" s="339">
        <f>'Monthly Net Funding Needs'!AJ28</f>
        <v>-381826533.04802179</v>
      </c>
      <c r="AN19" s="339">
        <f>'Monthly Net Funding Needs'!AK28</f>
        <v>-382682739.41167426</v>
      </c>
      <c r="AO19" s="339">
        <f>'Monthly Net Funding Needs'!AL28</f>
        <v>-371536207.51100296</v>
      </c>
      <c r="AP19" s="339">
        <f>'Monthly Net Funding Needs'!AM28</f>
        <v>-380868942.40017647</v>
      </c>
      <c r="AQ19" s="339">
        <f>'Monthly Net Funding Needs'!AN28</f>
        <v>-387067190.95046371</v>
      </c>
      <c r="AR19" s="339">
        <f>'Monthly Net Funding Needs'!AO28</f>
        <v>-376863237.7596432</v>
      </c>
      <c r="AS19" s="339">
        <f>'Monthly Net Funding Needs'!AP28</f>
        <v>-390867412.77418965</v>
      </c>
      <c r="AT19" s="339">
        <f>'Monthly Net Funding Needs'!AQ28</f>
        <v>-384988060.80384523</v>
      </c>
      <c r="AU19" s="339">
        <f>'Monthly Net Funding Needs'!AR28</f>
        <v>-391299327.57978499</v>
      </c>
    </row>
    <row r="20" spans="1:47" x14ac:dyDescent="0.3">
      <c r="A20" s="444"/>
      <c r="B20" s="336" t="str">
        <f>'Monthly Net Funding Needs'!A29</f>
        <v xml:space="preserve">Plus: Operating Expenses </v>
      </c>
      <c r="C20" s="336"/>
      <c r="D20" s="336"/>
      <c r="E20" s="339">
        <f>'Monthly Net Funding Needs'!B29</f>
        <v>84460993.505962074</v>
      </c>
      <c r="F20" s="339">
        <f>'Monthly Net Funding Needs'!C29</f>
        <v>92485276.434513152</v>
      </c>
      <c r="G20" s="339">
        <f>'Monthly Net Funding Needs'!D29</f>
        <v>93351731.778215647</v>
      </c>
      <c r="H20" s="339">
        <f>'Monthly Net Funding Needs'!E29</f>
        <v>95025421.937096</v>
      </c>
      <c r="I20" s="339">
        <f>'Monthly Net Funding Needs'!F29</f>
        <v>93430150.838463381</v>
      </c>
      <c r="J20" s="339">
        <f>'Monthly Net Funding Needs'!G29</f>
        <v>92736419.27293247</v>
      </c>
      <c r="K20" s="339">
        <f>'Monthly Net Funding Needs'!H29</f>
        <v>95680169.432759941</v>
      </c>
      <c r="L20" s="339">
        <f>'Monthly Net Funding Needs'!I29</f>
        <v>99948298.327277765</v>
      </c>
      <c r="M20" s="339">
        <f>'Monthly Net Funding Needs'!J29</f>
        <v>97241803.706773147</v>
      </c>
      <c r="N20" s="339">
        <f>'Monthly Net Funding Needs'!K29</f>
        <v>96135314.216348767</v>
      </c>
      <c r="O20" s="339">
        <f>'Monthly Net Funding Needs'!L29</f>
        <v>94588095.753756747</v>
      </c>
      <c r="P20" s="339">
        <f>'Monthly Net Funding Needs'!M29</f>
        <v>90243620.015889958</v>
      </c>
      <c r="Q20" s="339">
        <f>'Monthly Net Funding Needs'!N29</f>
        <v>91887316.786127776</v>
      </c>
      <c r="R20" s="339">
        <f>'Monthly Net Funding Needs'!O29</f>
        <v>92577802.096193075</v>
      </c>
      <c r="S20" s="339">
        <f>'Monthly Net Funding Needs'!P29</f>
        <v>93404674.631299615</v>
      </c>
      <c r="T20" s="339">
        <f>'Monthly Net Funding Needs'!Q29</f>
        <v>94714675.352419183</v>
      </c>
      <c r="U20" s="339">
        <f>'Monthly Net Funding Needs'!R29</f>
        <v>95716122.104784414</v>
      </c>
      <c r="V20" s="339">
        <f>'Monthly Net Funding Needs'!S29</f>
        <v>95184837.722198397</v>
      </c>
      <c r="W20" s="339">
        <f>'Monthly Net Funding Needs'!T29</f>
        <v>98569543.485310048</v>
      </c>
      <c r="X20" s="339">
        <f>'Monthly Net Funding Needs'!U29</f>
        <v>99391141.974678531</v>
      </c>
      <c r="Y20" s="339">
        <f>'Monthly Net Funding Needs'!V29</f>
        <v>96776453.623043463</v>
      </c>
      <c r="Z20" s="339">
        <f>'Monthly Net Funding Needs'!W29</f>
        <v>96129908.187376946</v>
      </c>
      <c r="AA20" s="339">
        <f>'Monthly Net Funding Needs'!X29</f>
        <v>94317851.30813688</v>
      </c>
      <c r="AB20" s="339">
        <f>'Monthly Net Funding Needs'!Y29</f>
        <v>89853656.538662016</v>
      </c>
      <c r="AC20" s="339">
        <f>'Monthly Net Funding Needs'!Z29</f>
        <v>91624945.663800791</v>
      </c>
      <c r="AD20" s="339">
        <f>'Monthly Net Funding Needs'!AA29</f>
        <v>93260101.806750715</v>
      </c>
      <c r="AE20" s="339">
        <f>'Monthly Net Funding Needs'!AB29</f>
        <v>94234308.662450194</v>
      </c>
      <c r="AF20" s="339">
        <f>'Monthly Net Funding Needs'!AC29</f>
        <v>95540998.889931589</v>
      </c>
      <c r="AG20" s="339">
        <f>'Monthly Net Funding Needs'!AD29</f>
        <v>96748649.624203458</v>
      </c>
      <c r="AH20" s="339">
        <f>'Monthly Net Funding Needs'!AE29</f>
        <v>96196152.421967015</v>
      </c>
      <c r="AI20" s="339">
        <f>'Monthly Net Funding Needs'!AF29</f>
        <v>99912245.97182332</v>
      </c>
      <c r="AJ20" s="339">
        <f>'Monthly Net Funding Needs'!AG29</f>
        <v>99939491.080504626</v>
      </c>
      <c r="AK20" s="339">
        <f>'Monthly Net Funding Needs'!AH29</f>
        <v>97417199.463494718</v>
      </c>
      <c r="AL20" s="339">
        <f>'Monthly Net Funding Needs'!AI29</f>
        <v>96713631.60610573</v>
      </c>
      <c r="AM20" s="339">
        <f>'Monthly Net Funding Needs'!AJ29</f>
        <v>94934463.501878232</v>
      </c>
      <c r="AN20" s="339">
        <f>'Monthly Net Funding Needs'!AK29</f>
        <v>90128386.112088129</v>
      </c>
      <c r="AO20" s="339">
        <f>'Monthly Net Funding Needs'!AL29</f>
        <v>92071262.170335621</v>
      </c>
      <c r="AP20" s="339">
        <f>'Monthly Net Funding Needs'!AM29</f>
        <v>93683073.062148407</v>
      </c>
      <c r="AQ20" s="339">
        <f>'Monthly Net Funding Needs'!AN29</f>
        <v>94946913.481907755</v>
      </c>
      <c r="AR20" s="339">
        <f>'Monthly Net Funding Needs'!AO29</f>
        <v>96295360.184457019</v>
      </c>
      <c r="AS20" s="339">
        <f>'Monthly Net Funding Needs'!AP29</f>
        <v>97800226.067758694</v>
      </c>
      <c r="AT20" s="339">
        <f>'Monthly Net Funding Needs'!AQ29</f>
        <v>97223543.962879509</v>
      </c>
      <c r="AU20" s="339">
        <f>'Monthly Net Funding Needs'!AR29</f>
        <v>101128757.73148334</v>
      </c>
    </row>
    <row r="21" spans="1:47" x14ac:dyDescent="0.3">
      <c r="A21" s="444"/>
      <c r="B21" s="336" t="str">
        <f>'Monthly Net Funding Needs'!A30</f>
        <v>Less: Servicing/fees/commissions</v>
      </c>
      <c r="C21" s="336"/>
      <c r="D21" s="336"/>
      <c r="E21" s="339">
        <f>'Monthly Net Funding Needs'!B30</f>
        <v>-46947692.102650523</v>
      </c>
      <c r="F21" s="339">
        <f>'Monthly Net Funding Needs'!C30</f>
        <v>-47086248.036657557</v>
      </c>
      <c r="G21" s="339">
        <f>'Monthly Net Funding Needs'!D30</f>
        <v>-47790353.089398779</v>
      </c>
      <c r="H21" s="339">
        <f>'Monthly Net Funding Needs'!E30</f>
        <v>-48042328.28426376</v>
      </c>
      <c r="I21" s="339">
        <f>'Monthly Net Funding Needs'!F30</f>
        <v>-28846582.570817318</v>
      </c>
      <c r="J21" s="339">
        <f>'Monthly Net Funding Needs'!G30</f>
        <v>-28514362.95271514</v>
      </c>
      <c r="K21" s="339">
        <f>'Monthly Net Funding Needs'!H30</f>
        <v>-29247907.69403743</v>
      </c>
      <c r="L21" s="339">
        <f>'Monthly Net Funding Needs'!I30</f>
        <v>-29996591.712757193</v>
      </c>
      <c r="M21" s="339">
        <f>'Monthly Net Funding Needs'!J30</f>
        <v>-30224015.24252703</v>
      </c>
      <c r="N21" s="339">
        <f>'Monthly Net Funding Needs'!K30</f>
        <v>-31695693.05086486</v>
      </c>
      <c r="O21" s="339">
        <f>'Monthly Net Funding Needs'!L30</f>
        <v>-31119954.41503495</v>
      </c>
      <c r="P21" s="339">
        <f>'Monthly Net Funding Needs'!M30</f>
        <v>-30777765.850268099</v>
      </c>
      <c r="Q21" s="339">
        <f>'Monthly Net Funding Needs'!N30</f>
        <v>-31119154.35388374</v>
      </c>
      <c r="R21" s="339">
        <f>'Monthly Net Funding Needs'!O30</f>
        <v>-30857309.248191752</v>
      </c>
      <c r="S21" s="339">
        <f>'Monthly Net Funding Needs'!P30</f>
        <v>-31190562.467571288</v>
      </c>
      <c r="T21" s="339">
        <f>'Monthly Net Funding Needs'!Q30</f>
        <v>-31524687.228716843</v>
      </c>
      <c r="U21" s="339">
        <f>'Monthly Net Funding Needs'!R30</f>
        <v>-31022521.886963777</v>
      </c>
      <c r="V21" s="339">
        <f>'Monthly Net Funding Needs'!S30</f>
        <v>-31081099.880390704</v>
      </c>
      <c r="W21" s="339">
        <f>'Monthly Net Funding Needs'!T30</f>
        <v>-31555479.149888583</v>
      </c>
      <c r="X21" s="339">
        <f>'Monthly Net Funding Needs'!U30</f>
        <v>-31414931.563254446</v>
      </c>
      <c r="Y21" s="339">
        <f>'Monthly Net Funding Needs'!V30</f>
        <v>-31897234.611812398</v>
      </c>
      <c r="Z21" s="339">
        <f>'Monthly Net Funding Needs'!W30</f>
        <v>-32405783.029428154</v>
      </c>
      <c r="AA21" s="339">
        <f>'Monthly Net Funding Needs'!X30</f>
        <v>-32615050.756800838</v>
      </c>
      <c r="AB21" s="339">
        <f>'Monthly Net Funding Needs'!Y30</f>
        <v>-31946561.240163341</v>
      </c>
      <c r="AC21" s="339">
        <f>'Monthly Net Funding Needs'!Z30</f>
        <v>-31642491.406027358</v>
      </c>
      <c r="AD21" s="339">
        <f>'Monthly Net Funding Needs'!AA30</f>
        <v>-31613981.985548116</v>
      </c>
      <c r="AE21" s="339">
        <f>'Monthly Net Funding Needs'!AB30</f>
        <v>-31745587.463829227</v>
      </c>
      <c r="AF21" s="339">
        <f>'Monthly Net Funding Needs'!AC30</f>
        <v>-31788528.848777175</v>
      </c>
      <c r="AG21" s="339">
        <f>'Monthly Net Funding Needs'!AD30</f>
        <v>-31975687.251343645</v>
      </c>
      <c r="AH21" s="339">
        <f>'Monthly Net Funding Needs'!AE30</f>
        <v>-32652695.182196628</v>
      </c>
      <c r="AI21" s="339">
        <f>'Monthly Net Funding Needs'!AF30</f>
        <v>-32562769.794603013</v>
      </c>
      <c r="AJ21" s="339">
        <f>'Monthly Net Funding Needs'!AG30</f>
        <v>-32238513.828648895</v>
      </c>
      <c r="AK21" s="339">
        <f>'Monthly Net Funding Needs'!AH30</f>
        <v>-32457340.368573274</v>
      </c>
      <c r="AL21" s="339">
        <f>'Monthly Net Funding Needs'!AI30</f>
        <v>-32754507.42596145</v>
      </c>
      <c r="AM21" s="339">
        <f>'Monthly Net Funding Needs'!AJ30</f>
        <v>-32978458.69182764</v>
      </c>
      <c r="AN21" s="339">
        <f>'Monthly Net Funding Needs'!AK30</f>
        <v>-33148780.642951071</v>
      </c>
      <c r="AO21" s="339">
        <f>'Monthly Net Funding Needs'!AL30</f>
        <v>-32992967.687916592</v>
      </c>
      <c r="AP21" s="339">
        <f>'Monthly Net Funding Needs'!AM30</f>
        <v>-32666960.63776898</v>
      </c>
      <c r="AQ21" s="339">
        <f>'Monthly Net Funding Needs'!AN30</f>
        <v>-32609832.951180696</v>
      </c>
      <c r="AR21" s="339">
        <f>'Monthly Net Funding Needs'!AO30</f>
        <v>-32605653.904999726</v>
      </c>
      <c r="AS21" s="339">
        <f>'Monthly Net Funding Needs'!AP30</f>
        <v>-32892605.961795568</v>
      </c>
      <c r="AT21" s="339">
        <f>'Monthly Net Funding Needs'!AQ30</f>
        <v>-32846578.198969588</v>
      </c>
      <c r="AU21" s="339">
        <f>'Monthly Net Funding Needs'!AR30</f>
        <v>-32911445.458597578</v>
      </c>
    </row>
    <row r="22" spans="1:47" ht="15" thickBot="1" x14ac:dyDescent="0.35">
      <c r="A22" s="444"/>
      <c r="B22" s="336" t="str">
        <f>'Monthly Net Funding Needs'!A31</f>
        <v>Plus: Income Tax</v>
      </c>
      <c r="C22" s="336"/>
      <c r="D22" s="336"/>
      <c r="E22" s="343">
        <f>'Monthly Net Funding Needs'!B31</f>
        <v>48001623.383024752</v>
      </c>
      <c r="F22" s="343">
        <f>'Monthly Net Funding Needs'!C31</f>
        <v>29947963.769478504</v>
      </c>
      <c r="G22" s="343">
        <f>'Monthly Net Funding Needs'!D31</f>
        <v>16307384.398794666</v>
      </c>
      <c r="H22" s="343">
        <f>'Monthly Net Funding Needs'!E31</f>
        <v>8967433.035660509</v>
      </c>
      <c r="I22" s="343">
        <f>'Monthly Net Funding Needs'!F31</f>
        <v>8050550.6657577679</v>
      </c>
      <c r="J22" s="343">
        <f>'Monthly Net Funding Needs'!G31</f>
        <v>8251967.0725949369</v>
      </c>
      <c r="K22" s="343">
        <f>'Monthly Net Funding Needs'!H31</f>
        <v>10383034.760414608</v>
      </c>
      <c r="L22" s="343">
        <f>'Monthly Net Funding Needs'!I31</f>
        <v>-2374707.1406994546</v>
      </c>
      <c r="M22" s="343">
        <f>'Monthly Net Funding Needs'!J31</f>
        <v>19159626.686767656</v>
      </c>
      <c r="N22" s="343">
        <f>'Monthly Net Funding Needs'!K31</f>
        <v>45240229.759420112</v>
      </c>
      <c r="O22" s="343">
        <f>'Monthly Net Funding Needs'!L31</f>
        <v>42057780.884145014</v>
      </c>
      <c r="P22" s="343">
        <f>'Monthly Net Funding Needs'!M31</f>
        <v>48751598.273839086</v>
      </c>
      <c r="Q22" s="343">
        <f>'Monthly Net Funding Needs'!N31</f>
        <v>23495846.433974169</v>
      </c>
      <c r="R22" s="343">
        <f>'Monthly Net Funding Needs'!O31</f>
        <v>15454532.260938048</v>
      </c>
      <c r="S22" s="343">
        <f>'Monthly Net Funding Needs'!P31</f>
        <v>6561529.0946591347</v>
      </c>
      <c r="T22" s="343">
        <f>'Monthly Net Funding Needs'!Q31</f>
        <v>-1601237.6785016339</v>
      </c>
      <c r="U22" s="343">
        <f>'Monthly Net Funding Needs'!R31</f>
        <v>336914.70380587503</v>
      </c>
      <c r="V22" s="343">
        <f>'Monthly Net Funding Needs'!S31</f>
        <v>3638706.5332855321</v>
      </c>
      <c r="W22" s="343">
        <f>'Monthly Net Funding Needs'!T31</f>
        <v>2522915.3251785524</v>
      </c>
      <c r="X22" s="343">
        <f>'Monthly Net Funding Needs'!U31</f>
        <v>609911.34006324597</v>
      </c>
      <c r="Y22" s="343">
        <f>'Monthly Net Funding Needs'!V31</f>
        <v>19849999.773530252</v>
      </c>
      <c r="Z22" s="343">
        <f>'Monthly Net Funding Needs'!W31</f>
        <v>46911597.05247397</v>
      </c>
      <c r="AA22" s="343">
        <f>'Monthly Net Funding Needs'!X31</f>
        <v>46140264.192678429</v>
      </c>
      <c r="AB22" s="343">
        <f>'Monthly Net Funding Needs'!Y31</f>
        <v>51021515.585642137</v>
      </c>
      <c r="AC22" s="343">
        <f>'Monthly Net Funding Needs'!Z31</f>
        <v>31678042.746789351</v>
      </c>
      <c r="AD22" s="343">
        <f>'Monthly Net Funding Needs'!AA31</f>
        <v>22313430.627068296</v>
      </c>
      <c r="AE22" s="343">
        <f>'Monthly Net Funding Needs'!AB31</f>
        <v>16583877.614765739</v>
      </c>
      <c r="AF22" s="343">
        <f>'Monthly Net Funding Needs'!AC31</f>
        <v>10646749.830255279</v>
      </c>
      <c r="AG22" s="343">
        <f>'Monthly Net Funding Needs'!AD31</f>
        <v>12255716.434013838</v>
      </c>
      <c r="AH22" s="343">
        <f>'Monthly Net Funding Needs'!AE31</f>
        <v>16943430.68767608</v>
      </c>
      <c r="AI22" s="343">
        <f>'Monthly Net Funding Needs'!AF31</f>
        <v>15000483.911160761</v>
      </c>
      <c r="AJ22" s="343">
        <f>'Monthly Net Funding Needs'!AG31</f>
        <v>7465825.4477063883</v>
      </c>
      <c r="AK22" s="343">
        <f>'Monthly Net Funding Needs'!AH31</f>
        <v>23794672.765687637</v>
      </c>
      <c r="AL22" s="343">
        <f>'Monthly Net Funding Needs'!AI31</f>
        <v>53148091.087106429</v>
      </c>
      <c r="AM22" s="343">
        <f>'Monthly Net Funding Needs'!AJ31</f>
        <v>51798969.048688196</v>
      </c>
      <c r="AN22" s="343">
        <f>'Monthly Net Funding Needs'!AK31</f>
        <v>57387733.678303547</v>
      </c>
      <c r="AO22" s="343">
        <f>'Monthly Net Funding Needs'!AL31</f>
        <v>36879825.087755106</v>
      </c>
      <c r="AP22" s="343">
        <f>'Monthly Net Funding Needs'!AM31</f>
        <v>28268716.210328907</v>
      </c>
      <c r="AQ22" s="343">
        <f>'Monthly Net Funding Needs'!AN31</f>
        <v>21434713.192209758</v>
      </c>
      <c r="AR22" s="343">
        <f>'Monthly Net Funding Needs'!AO31</f>
        <v>15481363.470459806</v>
      </c>
      <c r="AS22" s="343">
        <f>'Monthly Net Funding Needs'!AP31</f>
        <v>19543038.276265472</v>
      </c>
      <c r="AT22" s="343">
        <f>'Monthly Net Funding Needs'!AQ31</f>
        <v>24145220.872550361</v>
      </c>
      <c r="AU22" s="343">
        <f>'Monthly Net Funding Needs'!AR31</f>
        <v>22886922.005384713</v>
      </c>
    </row>
    <row r="23" spans="1:47" ht="15" thickTop="1" x14ac:dyDescent="0.3">
      <c r="B23" s="222" t="s">
        <v>479</v>
      </c>
      <c r="C23" s="222"/>
      <c r="E23" s="249">
        <f>SUM(E8:E12)+SUM(E13:E15)+SUM(E16)+SUM(E18)+SUM(E19:E22)</f>
        <v>842119928.51628518</v>
      </c>
      <c r="F23" s="249">
        <f t="shared" ref="F23:AU23" si="3">SUM(F8:F12)+SUM(F13:F15)+SUM(F16)+SUM(F18)+SUM(F19:F22)</f>
        <v>733330036.9865303</v>
      </c>
      <c r="G23" s="249">
        <f t="shared" si="3"/>
        <v>1050388261.3324969</v>
      </c>
      <c r="H23" s="249">
        <f t="shared" si="3"/>
        <v>812228621.79378283</v>
      </c>
      <c r="I23" s="249">
        <f t="shared" si="3"/>
        <v>684996820.0496676</v>
      </c>
      <c r="J23" s="249">
        <f t="shared" si="3"/>
        <v>766671828.52383864</v>
      </c>
      <c r="K23" s="249">
        <f t="shared" si="3"/>
        <v>898661057.15911293</v>
      </c>
      <c r="L23" s="249">
        <f t="shared" si="3"/>
        <v>800329578.6456629</v>
      </c>
      <c r="M23" s="249">
        <f t="shared" si="3"/>
        <v>765799522.53284442</v>
      </c>
      <c r="N23" s="249">
        <f t="shared" si="3"/>
        <v>1069155501.2203676</v>
      </c>
      <c r="O23" s="249">
        <f t="shared" si="3"/>
        <v>617355929.45737457</v>
      </c>
      <c r="P23" s="249">
        <f t="shared" si="3"/>
        <v>414180995.1123625</v>
      </c>
      <c r="Q23" s="249">
        <f t="shared" si="3"/>
        <v>702093163.82207966</v>
      </c>
      <c r="R23" s="249">
        <f t="shared" si="3"/>
        <v>719159331.92427385</v>
      </c>
      <c r="S23" s="249">
        <f t="shared" si="3"/>
        <v>912616825.52860284</v>
      </c>
      <c r="T23" s="249">
        <f t="shared" si="3"/>
        <v>928664597.96227074</v>
      </c>
      <c r="U23" s="249">
        <f t="shared" si="3"/>
        <v>775241972.34778786</v>
      </c>
      <c r="V23" s="249">
        <f t="shared" si="3"/>
        <v>816634609.57053518</v>
      </c>
      <c r="W23" s="249">
        <f t="shared" si="3"/>
        <v>943749649.20695758</v>
      </c>
      <c r="X23" s="249">
        <f t="shared" si="3"/>
        <v>753283514.01368618</v>
      </c>
      <c r="Y23" s="249">
        <f t="shared" si="3"/>
        <v>845797430.12825894</v>
      </c>
      <c r="Z23" s="249">
        <f t="shared" si="3"/>
        <v>1175709521.9044459</v>
      </c>
      <c r="AA23" s="249">
        <f t="shared" si="3"/>
        <v>550969229.95830882</v>
      </c>
      <c r="AB23" s="249">
        <f t="shared" si="3"/>
        <v>411222816.78752863</v>
      </c>
      <c r="AC23" s="249">
        <f t="shared" si="3"/>
        <v>678569420.3990736</v>
      </c>
      <c r="AD23" s="249">
        <f t="shared" si="3"/>
        <v>684247519.83228111</v>
      </c>
      <c r="AE23" s="249">
        <f t="shared" si="3"/>
        <v>884272852.94791412</v>
      </c>
      <c r="AF23" s="249">
        <f t="shared" si="3"/>
        <v>902697003.13063037</v>
      </c>
      <c r="AG23" s="249">
        <f t="shared" si="3"/>
        <v>759283846.69644952</v>
      </c>
      <c r="AH23" s="249">
        <f t="shared" si="3"/>
        <v>812589868.411479</v>
      </c>
      <c r="AI23" s="249">
        <f t="shared" si="3"/>
        <v>977187032.74827027</v>
      </c>
      <c r="AJ23" s="249">
        <f t="shared" si="3"/>
        <v>798601433.41772938</v>
      </c>
      <c r="AK23" s="249">
        <f t="shared" si="3"/>
        <v>910474851.93748069</v>
      </c>
      <c r="AL23" s="249">
        <f t="shared" si="3"/>
        <v>1225396411.8427949</v>
      </c>
      <c r="AM23" s="249">
        <f t="shared" si="3"/>
        <v>594113387.22445977</v>
      </c>
      <c r="AN23" s="249">
        <f t="shared" si="3"/>
        <v>426855238.65163273</v>
      </c>
      <c r="AO23" s="249">
        <f t="shared" si="3"/>
        <v>721980106.86491227</v>
      </c>
      <c r="AP23" s="249">
        <f t="shared" si="3"/>
        <v>755348839.09089315</v>
      </c>
      <c r="AQ23" s="249">
        <f t="shared" si="3"/>
        <v>996662069.88401532</v>
      </c>
      <c r="AR23" s="249">
        <f t="shared" si="3"/>
        <v>972725777.07619977</v>
      </c>
      <c r="AS23" s="249">
        <f t="shared" si="3"/>
        <v>811790650.10648489</v>
      </c>
      <c r="AT23" s="249">
        <f t="shared" si="3"/>
        <v>854849254.10898077</v>
      </c>
      <c r="AU23" s="249">
        <f t="shared" si="3"/>
        <v>978096585.24173081</v>
      </c>
    </row>
    <row r="25" spans="1:47" x14ac:dyDescent="0.3">
      <c r="B25" t="s">
        <v>497</v>
      </c>
      <c r="E25" s="249">
        <f>AVERAGE(F23:K23)</f>
        <v>824379437.64090478</v>
      </c>
      <c r="F25" s="249">
        <f t="shared" ref="F25:AD25" si="4">AVERAGE(G23:L23)</f>
        <v>835546027.91742694</v>
      </c>
      <c r="G25" s="249">
        <f>AVERAGE(H23:M23)</f>
        <v>788114571.45081818</v>
      </c>
      <c r="H25" s="249">
        <f t="shared" si="4"/>
        <v>830935718.02191579</v>
      </c>
      <c r="I25" s="249">
        <f t="shared" si="4"/>
        <v>819662236.2565335</v>
      </c>
      <c r="J25" s="249">
        <f t="shared" si="4"/>
        <v>760913764.02128744</v>
      </c>
      <c r="K25" s="249">
        <f t="shared" si="4"/>
        <v>728152448.46511519</v>
      </c>
      <c r="L25" s="249">
        <f t="shared" si="4"/>
        <v>714624074.01155043</v>
      </c>
      <c r="M25" s="249">
        <f t="shared" si="4"/>
        <v>739093624.5108434</v>
      </c>
      <c r="N25" s="249">
        <f t="shared" si="4"/>
        <v>715678473.96782732</v>
      </c>
      <c r="O25" s="249">
        <f t="shared" si="4"/>
        <v>741992814.44956291</v>
      </c>
      <c r="P25" s="249">
        <f t="shared" si="4"/>
        <v>809068416.85925829</v>
      </c>
      <c r="Q25" s="249">
        <f t="shared" si="4"/>
        <v>849344497.75673807</v>
      </c>
      <c r="R25" s="249">
        <f t="shared" si="4"/>
        <v>855031861.43830669</v>
      </c>
      <c r="S25" s="249">
        <f t="shared" si="4"/>
        <v>843895295.53824937</v>
      </c>
      <c r="T25" s="249">
        <f t="shared" si="4"/>
        <v>885069449.52861178</v>
      </c>
      <c r="U25" s="249">
        <f t="shared" si="4"/>
        <v>847690659.13036537</v>
      </c>
      <c r="V25" s="249">
        <f t="shared" si="4"/>
        <v>780122026.99986422</v>
      </c>
      <c r="W25" s="249">
        <f t="shared" si="4"/>
        <v>735925322.19855022</v>
      </c>
      <c r="X25" s="249">
        <f t="shared" si="4"/>
        <v>724419323.16831625</v>
      </c>
      <c r="Y25" s="249">
        <f t="shared" si="4"/>
        <v>730831893.63825858</v>
      </c>
      <c r="Z25" s="249">
        <f t="shared" si="4"/>
        <v>685329807.17595613</v>
      </c>
      <c r="AA25" s="249">
        <f t="shared" si="4"/>
        <v>720048909.96564627</v>
      </c>
      <c r="AB25" s="249">
        <f t="shared" si="4"/>
        <v>786943418.56963789</v>
      </c>
      <c r="AC25" s="249">
        <f t="shared" si="4"/>
        <v>836713020.6278373</v>
      </c>
      <c r="AD25" s="249">
        <f t="shared" si="4"/>
        <v>855772006.22541201</v>
      </c>
      <c r="AE25" s="249">
        <f t="shared" ref="AE25" si="5">AVERAGE(AF23:AK23)</f>
        <v>860139006.05700648</v>
      </c>
      <c r="AF25" s="249">
        <f t="shared" ref="AF25" si="6">AVERAGE(AG23:AL23)</f>
        <v>913922240.84236717</v>
      </c>
      <c r="AG25" s="249">
        <f t="shared" ref="AG25" si="7">AVERAGE(AH23:AM23)</f>
        <v>886393830.9303689</v>
      </c>
      <c r="AH25" s="249">
        <f t="shared" ref="AH25" si="8">AVERAGE(AI23:AN23)</f>
        <v>822104725.97039461</v>
      </c>
      <c r="AI25" s="249">
        <f t="shared" ref="AI25" si="9">AVERAGE(AJ23:AO23)</f>
        <v>779570238.32316828</v>
      </c>
    </row>
    <row r="26" spans="1:47" x14ac:dyDescent="0.3">
      <c r="B26" s="222" t="s">
        <v>495</v>
      </c>
      <c r="C26" s="222"/>
      <c r="E26" s="344">
        <f>E5/E25</f>
        <v>13.406768702511521</v>
      </c>
      <c r="F26" s="344">
        <f t="shared" ref="F26:AI26" si="10">F5/F25</f>
        <v>12.804913680716695</v>
      </c>
      <c r="G26" s="344">
        <f t="shared" si="10"/>
        <v>13.793674096120419</v>
      </c>
      <c r="H26" s="344">
        <f t="shared" si="10"/>
        <v>12.528146580327698</v>
      </c>
      <c r="I26" s="344">
        <f t="shared" si="10"/>
        <v>10.382649738055878</v>
      </c>
      <c r="J26" s="344">
        <f t="shared" si="10"/>
        <v>10.975351369797547</v>
      </c>
      <c r="K26" s="344">
        <f t="shared" si="10"/>
        <v>11.466269830219739</v>
      </c>
      <c r="L26" s="344">
        <f t="shared" si="10"/>
        <v>11.884341450561276</v>
      </c>
      <c r="M26" s="344">
        <f t="shared" si="10"/>
        <v>11.355368687617949</v>
      </c>
      <c r="N26" s="344">
        <f t="shared" si="10"/>
        <v>10.64563074400813</v>
      </c>
      <c r="O26" s="344">
        <f t="shared" si="10"/>
        <v>9.3794254551206802</v>
      </c>
      <c r="P26" s="344">
        <f t="shared" si="10"/>
        <v>7.5681987738330623</v>
      </c>
      <c r="Q26" s="344">
        <f t="shared" si="10"/>
        <v>7.6521121340168357</v>
      </c>
      <c r="R26" s="344">
        <f t="shared" si="10"/>
        <v>7.6001126350872559</v>
      </c>
      <c r="S26" s="344">
        <f t="shared" si="10"/>
        <v>7.127122928137025</v>
      </c>
      <c r="T26" s="344">
        <f t="shared" si="10"/>
        <v>7.0150238539559844</v>
      </c>
      <c r="U26" s="344">
        <f t="shared" si="10"/>
        <v>6.993226056844299</v>
      </c>
      <c r="V26" s="344">
        <f t="shared" si="10"/>
        <v>7.7211297895555138</v>
      </c>
      <c r="W26" s="344">
        <f t="shared" si="10"/>
        <v>8.6457950636943401</v>
      </c>
      <c r="X26" s="344">
        <f t="shared" si="10"/>
        <v>8.5721320727326216</v>
      </c>
      <c r="Y26" s="344">
        <f t="shared" si="10"/>
        <v>8.4329913876457283</v>
      </c>
      <c r="Z26" s="344">
        <f t="shared" si="10"/>
        <v>8.8304690819742273</v>
      </c>
      <c r="AA26" s="344">
        <f t="shared" si="10"/>
        <v>9.4255637248916209</v>
      </c>
      <c r="AB26" s="344">
        <f t="shared" si="10"/>
        <v>8.7023605542190623</v>
      </c>
      <c r="AC26" s="344">
        <f t="shared" si="10"/>
        <v>7.1467673760579284</v>
      </c>
      <c r="AD26" s="344">
        <f t="shared" si="10"/>
        <v>7.8767025610545103</v>
      </c>
      <c r="AE26" s="344">
        <f t="shared" si="10"/>
        <v>7.134891720254438</v>
      </c>
      <c r="AF26" s="344">
        <f t="shared" si="10"/>
        <v>6.7037982231326598</v>
      </c>
      <c r="AG26" s="344">
        <f t="shared" si="10"/>
        <v>7.7995187542862014</v>
      </c>
      <c r="AH26" s="344">
        <f t="shared" si="10"/>
        <v>7.5355598874400771</v>
      </c>
      <c r="AI26" s="344">
        <f t="shared" si="10"/>
        <v>9.3009915709578994</v>
      </c>
    </row>
    <row r="28" spans="1:47" x14ac:dyDescent="0.3">
      <c r="C28" s="413" t="s">
        <v>496</v>
      </c>
      <c r="D28" t="s">
        <v>498</v>
      </c>
      <c r="E28" s="249"/>
    </row>
    <row r="29" spans="1:47" x14ac:dyDescent="0.3">
      <c r="E29" s="249"/>
    </row>
    <row r="30" spans="1:47" x14ac:dyDescent="0.3">
      <c r="E30" s="249"/>
    </row>
    <row r="31" spans="1:47" x14ac:dyDescent="0.3">
      <c r="E31" s="249"/>
    </row>
    <row r="32" spans="1:47" x14ac:dyDescent="0.3">
      <c r="E32" s="249"/>
    </row>
  </sheetData>
  <mergeCells count="2">
    <mergeCell ref="A1:A4"/>
    <mergeCell ref="A7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fitToPage="1"/>
  </sheetPr>
  <dimension ref="A1:FV481"/>
  <sheetViews>
    <sheetView showGridLines="0" zoomScale="70" zoomScaleNormal="70" workbookViewId="0">
      <pane xSplit="6" ySplit="27" topLeftCell="CE117" activePane="bottomRight" state="frozen"/>
      <selection sqref="A1:XFD1048576"/>
      <selection pane="topRight" sqref="A1:XFD1048576"/>
      <selection pane="bottomLeft" sqref="A1:XFD1048576"/>
      <selection pane="bottomRight" activeCell="F29" sqref="F29"/>
    </sheetView>
  </sheetViews>
  <sheetFormatPr defaultColWidth="9.109375" defaultRowHeight="14.4" outlineLevelRow="1" x14ac:dyDescent="0.3"/>
  <cols>
    <col min="1" max="2" width="8.6640625" style="4" hidden="1" customWidth="1"/>
    <col min="3" max="3" width="8.6640625" style="49" hidden="1" customWidth="1"/>
    <col min="4" max="4" width="27.33203125" style="4" hidden="1" customWidth="1"/>
    <col min="5" max="5" width="10.33203125" style="49" bestFit="1" customWidth="1"/>
    <col min="6" max="6" width="66" style="5" customWidth="1"/>
    <col min="7" max="14" width="9.109375" style="3" hidden="1" customWidth="1"/>
    <col min="15" max="18" width="10.33203125" style="3" hidden="1" customWidth="1"/>
    <col min="19" max="82" width="9.109375" style="3" hidden="1" customWidth="1"/>
    <col min="83" max="83" width="12.44140625" style="3" customWidth="1"/>
    <col min="84" max="126" width="9.109375" style="3" customWidth="1"/>
    <col min="127" max="127" width="9.109375" style="4" customWidth="1"/>
    <col min="128" max="128" width="17" style="3" customWidth="1"/>
    <col min="129" max="130" width="9.109375" style="3" customWidth="1"/>
    <col min="131" max="132" width="11.44140625" style="3" bestFit="1" customWidth="1"/>
    <col min="133" max="136" width="11.109375" style="3" customWidth="1"/>
    <col min="137" max="137" width="12.6640625" style="3" customWidth="1"/>
    <col min="138" max="138" width="13" style="4" bestFit="1" customWidth="1"/>
    <col min="139" max="141" width="9.109375" style="3" bestFit="1" customWidth="1"/>
    <col min="142" max="142" width="10.33203125" style="3" bestFit="1" customWidth="1"/>
    <col min="143" max="174" width="9.109375" style="3" bestFit="1" customWidth="1"/>
    <col min="175" max="16384" width="9.109375" style="4"/>
  </cols>
  <sheetData>
    <row r="1" spans="1:174" hidden="1" outlineLevel="1" x14ac:dyDescent="0.3">
      <c r="A1" s="4" t="s">
        <v>243</v>
      </c>
      <c r="C1" s="4"/>
      <c r="E1" s="4"/>
      <c r="F1" s="4"/>
    </row>
    <row r="2" spans="1:174" hidden="1" outlineLevel="1" x14ac:dyDescent="0.3">
      <c r="C2" s="4"/>
      <c r="E2" s="4"/>
      <c r="F2" s="4"/>
    </row>
    <row r="3" spans="1:174" hidden="1" outlineLevel="1" x14ac:dyDescent="0.3">
      <c r="C3" s="4"/>
      <c r="E3" s="4"/>
      <c r="F3" s="4"/>
    </row>
    <row r="4" spans="1:174" hidden="1" outlineLevel="1" x14ac:dyDescent="0.3">
      <c r="C4" s="4"/>
      <c r="E4" s="4"/>
      <c r="F4" s="4"/>
    </row>
    <row r="5" spans="1:174" hidden="1" outlineLevel="1" x14ac:dyDescent="0.3">
      <c r="C5" s="4"/>
      <c r="E5" s="4"/>
      <c r="F5" s="4"/>
    </row>
    <row r="6" spans="1:174" hidden="1" outlineLevel="1" x14ac:dyDescent="0.3">
      <c r="C6" s="4"/>
      <c r="E6" s="4"/>
      <c r="F6" s="4"/>
    </row>
    <row r="7" spans="1:174" hidden="1" outlineLevel="1" x14ac:dyDescent="0.3">
      <c r="C7" s="4"/>
      <c r="E7" s="4"/>
      <c r="F7" s="4"/>
    </row>
    <row r="8" spans="1:174" hidden="1" outlineLevel="1" x14ac:dyDescent="0.3">
      <c r="C8" s="4"/>
      <c r="E8" s="4"/>
      <c r="F8" s="4"/>
    </row>
    <row r="9" spans="1:174" hidden="1" outlineLevel="1" x14ac:dyDescent="0.3">
      <c r="C9" s="4"/>
      <c r="E9" s="4"/>
      <c r="F9" s="4"/>
    </row>
    <row r="10" spans="1:174" hidden="1" outlineLevel="1" x14ac:dyDescent="0.3">
      <c r="C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</row>
    <row r="11" spans="1:174" hidden="1" outlineLevel="1" x14ac:dyDescent="0.3">
      <c r="C11" s="4"/>
      <c r="E11" s="4"/>
      <c r="F11" s="4"/>
    </row>
    <row r="12" spans="1:174" hidden="1" outlineLevel="1" x14ac:dyDescent="0.3">
      <c r="C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hidden="1" outlineLevel="1" x14ac:dyDescent="0.3">
      <c r="C13" s="4"/>
      <c r="E13" s="4"/>
      <c r="F13" s="4"/>
    </row>
    <row r="14" spans="1:174" hidden="1" outlineLevel="1" x14ac:dyDescent="0.3">
      <c r="C14" s="4"/>
      <c r="E14" s="4"/>
      <c r="F14" s="4"/>
    </row>
    <row r="15" spans="1:174" hidden="1" outlineLevel="1" x14ac:dyDescent="0.3">
      <c r="C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X15" s="7"/>
      <c r="DY15" s="7"/>
      <c r="DZ15" s="7"/>
      <c r="EA15" s="7"/>
      <c r="EB15" s="7"/>
      <c r="EC15" s="11"/>
      <c r="ED15" s="7"/>
      <c r="EE15" s="7"/>
      <c r="EF15" s="7"/>
      <c r="EG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hidden="1" outlineLevel="1" x14ac:dyDescent="0.3">
      <c r="C16" s="4"/>
      <c r="E16" s="4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Y16" s="7"/>
      <c r="DZ16" s="7"/>
      <c r="EA16" s="7"/>
      <c r="EB16" s="7"/>
      <c r="EC16" s="7"/>
      <c r="ED16" s="7"/>
      <c r="EE16" s="7"/>
      <c r="EF16" s="7"/>
      <c r="EG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3:178" hidden="1" outlineLevel="1" x14ac:dyDescent="0.3"/>
    <row r="18" spans="3:178" hidden="1" outlineLevel="1" x14ac:dyDescent="0.3"/>
    <row r="19" spans="3:178" hidden="1" outlineLevel="1" x14ac:dyDescent="0.3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3:178" hidden="1" outlineLevel="1" x14ac:dyDescent="0.3">
      <c r="F20" s="5" t="s">
        <v>122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X20" s="53">
        <v>40543</v>
      </c>
      <c r="DY20" s="53">
        <v>40908</v>
      </c>
      <c r="DZ20" s="53">
        <v>41274</v>
      </c>
      <c r="EA20" s="53">
        <v>41639</v>
      </c>
      <c r="EB20" s="53">
        <v>42004</v>
      </c>
      <c r="EC20" s="53">
        <v>42369</v>
      </c>
      <c r="ED20" s="53">
        <v>42735</v>
      </c>
      <c r="EE20" s="53">
        <v>43100</v>
      </c>
      <c r="EF20" s="53">
        <v>43465</v>
      </c>
      <c r="EG20" s="53">
        <v>43830</v>
      </c>
      <c r="EI20" s="53">
        <v>40268</v>
      </c>
      <c r="EJ20" s="53">
        <v>40359</v>
      </c>
      <c r="EK20" s="53">
        <v>40451</v>
      </c>
      <c r="EL20" s="53">
        <v>40543</v>
      </c>
      <c r="EM20" s="53">
        <v>40633</v>
      </c>
      <c r="EN20" s="53">
        <v>40724</v>
      </c>
      <c r="EO20" s="53">
        <v>40816</v>
      </c>
      <c r="EP20" s="53">
        <v>40908</v>
      </c>
      <c r="EQ20" s="53">
        <v>40999</v>
      </c>
      <c r="ER20" s="53">
        <v>41090</v>
      </c>
      <c r="ES20" s="53">
        <v>41182</v>
      </c>
      <c r="ET20" s="53">
        <v>41274</v>
      </c>
      <c r="EU20" s="53">
        <v>41364</v>
      </c>
      <c r="EV20" s="53">
        <v>41455</v>
      </c>
      <c r="EW20" s="53">
        <v>41547</v>
      </c>
      <c r="EX20" s="53">
        <v>41639</v>
      </c>
      <c r="EY20" s="53">
        <v>41729</v>
      </c>
      <c r="EZ20" s="53">
        <v>41820</v>
      </c>
      <c r="FA20" s="53">
        <v>41912</v>
      </c>
      <c r="FB20" s="53">
        <v>42004</v>
      </c>
      <c r="FC20" s="53">
        <v>42094</v>
      </c>
      <c r="FD20" s="53">
        <v>42185</v>
      </c>
      <c r="FE20" s="53">
        <v>42277</v>
      </c>
      <c r="FF20" s="53">
        <v>42369</v>
      </c>
      <c r="FG20" s="53">
        <v>42460</v>
      </c>
      <c r="FH20" s="53">
        <v>42551</v>
      </c>
      <c r="FI20" s="53">
        <v>42643</v>
      </c>
      <c r="FJ20" s="53">
        <v>42735</v>
      </c>
      <c r="FK20" s="53">
        <v>42825</v>
      </c>
      <c r="FL20" s="53">
        <v>42916</v>
      </c>
      <c r="FM20" s="53">
        <v>43008</v>
      </c>
      <c r="FN20" s="53">
        <v>43100</v>
      </c>
      <c r="FO20" s="53">
        <v>43190</v>
      </c>
      <c r="FP20" s="53">
        <v>43281</v>
      </c>
      <c r="FQ20" s="53">
        <v>43373</v>
      </c>
      <c r="FR20" s="53">
        <v>43465</v>
      </c>
      <c r="FS20" s="53">
        <v>43555</v>
      </c>
      <c r="FT20" s="53">
        <v>43646</v>
      </c>
      <c r="FU20" s="53">
        <v>43738</v>
      </c>
      <c r="FV20" s="53">
        <v>43830</v>
      </c>
    </row>
    <row r="21" spans="3:178" hidden="1" outlineLevel="1" x14ac:dyDescent="0.3">
      <c r="F21" s="5" t="s">
        <v>84</v>
      </c>
      <c r="G21" s="7" t="s">
        <v>86</v>
      </c>
      <c r="H21" s="7" t="s">
        <v>86</v>
      </c>
      <c r="I21" s="7" t="s">
        <v>86</v>
      </c>
      <c r="J21" s="7" t="s">
        <v>87</v>
      </c>
      <c r="K21" s="7" t="s">
        <v>87</v>
      </c>
      <c r="L21" s="7" t="s">
        <v>87</v>
      </c>
      <c r="M21" s="7" t="s">
        <v>88</v>
      </c>
      <c r="N21" s="7" t="s">
        <v>88</v>
      </c>
      <c r="O21" s="7" t="s">
        <v>88</v>
      </c>
      <c r="P21" s="7" t="s">
        <v>89</v>
      </c>
      <c r="Q21" s="7" t="s">
        <v>89</v>
      </c>
      <c r="R21" s="7" t="s">
        <v>89</v>
      </c>
      <c r="S21" s="7" t="s">
        <v>90</v>
      </c>
      <c r="T21" s="7" t="s">
        <v>90</v>
      </c>
      <c r="U21" s="7" t="s">
        <v>90</v>
      </c>
      <c r="V21" s="7" t="s">
        <v>91</v>
      </c>
      <c r="W21" s="7" t="s">
        <v>91</v>
      </c>
      <c r="X21" s="7" t="s">
        <v>91</v>
      </c>
      <c r="Y21" s="7" t="s">
        <v>92</v>
      </c>
      <c r="Z21" s="7" t="s">
        <v>92</v>
      </c>
      <c r="AA21" s="7" t="s">
        <v>92</v>
      </c>
      <c r="AB21" s="7" t="s">
        <v>93</v>
      </c>
      <c r="AC21" s="7" t="s">
        <v>93</v>
      </c>
      <c r="AD21" s="7" t="s">
        <v>93</v>
      </c>
      <c r="AE21" s="7" t="s">
        <v>94</v>
      </c>
      <c r="AF21" s="7" t="s">
        <v>94</v>
      </c>
      <c r="AG21" s="7" t="s">
        <v>94</v>
      </c>
      <c r="AH21" s="7" t="s">
        <v>95</v>
      </c>
      <c r="AI21" s="7" t="s">
        <v>95</v>
      </c>
      <c r="AJ21" s="7" t="s">
        <v>95</v>
      </c>
      <c r="AK21" s="7" t="s">
        <v>96</v>
      </c>
      <c r="AL21" s="7" t="s">
        <v>96</v>
      </c>
      <c r="AM21" s="7" t="s">
        <v>96</v>
      </c>
      <c r="AN21" s="7" t="s">
        <v>97</v>
      </c>
      <c r="AO21" s="7" t="s">
        <v>97</v>
      </c>
      <c r="AP21" s="7" t="s">
        <v>97</v>
      </c>
      <c r="AQ21" s="7" t="s">
        <v>98</v>
      </c>
      <c r="AR21" s="7" t="s">
        <v>98</v>
      </c>
      <c r="AS21" s="7" t="s">
        <v>98</v>
      </c>
      <c r="AT21" s="7" t="s">
        <v>99</v>
      </c>
      <c r="AU21" s="7" t="s">
        <v>99</v>
      </c>
      <c r="AV21" s="7" t="s">
        <v>99</v>
      </c>
      <c r="AW21" s="7" t="s">
        <v>100</v>
      </c>
      <c r="AX21" s="7" t="s">
        <v>100</v>
      </c>
      <c r="AY21" s="7" t="s">
        <v>100</v>
      </c>
      <c r="AZ21" s="7" t="s">
        <v>101</v>
      </c>
      <c r="BA21" s="7" t="s">
        <v>101</v>
      </c>
      <c r="BB21" s="7" t="s">
        <v>101</v>
      </c>
      <c r="BC21" s="7" t="s">
        <v>102</v>
      </c>
      <c r="BD21" s="7" t="s">
        <v>102</v>
      </c>
      <c r="BE21" s="7" t="s">
        <v>102</v>
      </c>
      <c r="BF21" s="7" t="s">
        <v>103</v>
      </c>
      <c r="BG21" s="7" t="s">
        <v>103</v>
      </c>
      <c r="BH21" s="7" t="s">
        <v>103</v>
      </c>
      <c r="BI21" s="7" t="s">
        <v>104</v>
      </c>
      <c r="BJ21" s="7" t="s">
        <v>104</v>
      </c>
      <c r="BK21" s="7" t="s">
        <v>104</v>
      </c>
      <c r="BL21" s="7" t="s">
        <v>105</v>
      </c>
      <c r="BM21" s="7" t="s">
        <v>105</v>
      </c>
      <c r="BN21" s="7" t="s">
        <v>105</v>
      </c>
      <c r="BO21" s="7" t="s">
        <v>106</v>
      </c>
      <c r="BP21" s="7" t="s">
        <v>106</v>
      </c>
      <c r="BQ21" s="7" t="s">
        <v>106</v>
      </c>
      <c r="BR21" s="7" t="s">
        <v>107</v>
      </c>
      <c r="BS21" s="7" t="s">
        <v>107</v>
      </c>
      <c r="BT21" s="7" t="s">
        <v>107</v>
      </c>
      <c r="BU21" s="7" t="s">
        <v>108</v>
      </c>
      <c r="BV21" s="7" t="s">
        <v>108</v>
      </c>
      <c r="BW21" s="7" t="s">
        <v>108</v>
      </c>
      <c r="BX21" s="7" t="s">
        <v>109</v>
      </c>
      <c r="BY21" s="7" t="s">
        <v>109</v>
      </c>
      <c r="BZ21" s="7" t="s">
        <v>109</v>
      </c>
      <c r="CA21" s="7" t="s">
        <v>110</v>
      </c>
      <c r="CB21" s="7" t="s">
        <v>110</v>
      </c>
      <c r="CC21" s="7" t="s">
        <v>110</v>
      </c>
      <c r="CD21" s="7" t="s">
        <v>111</v>
      </c>
      <c r="CE21" s="7" t="s">
        <v>111</v>
      </c>
      <c r="CF21" s="7" t="s">
        <v>111</v>
      </c>
      <c r="CG21" s="7" t="s">
        <v>112</v>
      </c>
      <c r="CH21" s="7" t="s">
        <v>112</v>
      </c>
      <c r="CI21" s="7" t="s">
        <v>112</v>
      </c>
      <c r="CJ21" s="7" t="s">
        <v>113</v>
      </c>
      <c r="CK21" s="7" t="s">
        <v>113</v>
      </c>
      <c r="CL21" s="7" t="s">
        <v>113</v>
      </c>
      <c r="CM21" s="7" t="s">
        <v>114</v>
      </c>
      <c r="CN21" s="7" t="s">
        <v>114</v>
      </c>
      <c r="CO21" s="7" t="s">
        <v>114</v>
      </c>
      <c r="CP21" s="7" t="s">
        <v>115</v>
      </c>
      <c r="CQ21" s="7" t="s">
        <v>115</v>
      </c>
      <c r="CR21" s="7" t="s">
        <v>115</v>
      </c>
      <c r="CS21" s="7" t="s">
        <v>116</v>
      </c>
      <c r="CT21" s="7" t="s">
        <v>116</v>
      </c>
      <c r="CU21" s="7" t="s">
        <v>116</v>
      </c>
      <c r="CV21" s="7" t="s">
        <v>117</v>
      </c>
      <c r="CW21" s="7" t="s">
        <v>117</v>
      </c>
      <c r="CX21" s="7" t="s">
        <v>117</v>
      </c>
      <c r="CY21" s="7" t="s">
        <v>118</v>
      </c>
      <c r="CZ21" s="7" t="s">
        <v>118</v>
      </c>
      <c r="DA21" s="7" t="s">
        <v>118</v>
      </c>
      <c r="DB21" s="7" t="s">
        <v>119</v>
      </c>
      <c r="DC21" s="7" t="s">
        <v>119</v>
      </c>
      <c r="DD21" s="7" t="s">
        <v>119</v>
      </c>
      <c r="DE21" s="7" t="s">
        <v>120</v>
      </c>
      <c r="DF21" s="7" t="s">
        <v>120</v>
      </c>
      <c r="DG21" s="7" t="s">
        <v>120</v>
      </c>
      <c r="DH21" s="7" t="s">
        <v>121</v>
      </c>
      <c r="DI21" s="7" t="s">
        <v>121</v>
      </c>
      <c r="DJ21" s="7" t="s">
        <v>121</v>
      </c>
      <c r="DK21" s="7" t="s">
        <v>244</v>
      </c>
      <c r="DL21" s="7" t="s">
        <v>244</v>
      </c>
      <c r="DM21" s="7" t="s">
        <v>244</v>
      </c>
      <c r="DN21" s="7" t="s">
        <v>245</v>
      </c>
      <c r="DO21" s="7" t="s">
        <v>245</v>
      </c>
      <c r="DP21" s="7" t="s">
        <v>245</v>
      </c>
      <c r="DQ21" s="7" t="s">
        <v>246</v>
      </c>
      <c r="DR21" s="7" t="s">
        <v>246</v>
      </c>
      <c r="DS21" s="7" t="s">
        <v>246</v>
      </c>
      <c r="DT21" s="7" t="s">
        <v>247</v>
      </c>
      <c r="DU21" s="7" t="s">
        <v>247</v>
      </c>
      <c r="DV21" s="7" t="s">
        <v>247</v>
      </c>
      <c r="DX21" s="7"/>
      <c r="DY21" s="7"/>
      <c r="DZ21" s="7"/>
      <c r="EA21" s="7"/>
      <c r="EB21" s="7"/>
      <c r="EC21" s="7"/>
      <c r="ED21" s="7"/>
      <c r="EE21" s="7"/>
      <c r="EF21" s="7"/>
      <c r="EG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  <row r="22" spans="3:178" hidden="1" outlineLevel="1" x14ac:dyDescent="0.3">
      <c r="F22" s="5" t="s">
        <v>85</v>
      </c>
      <c r="G22" s="50">
        <v>2010</v>
      </c>
      <c r="H22" s="50">
        <v>2010</v>
      </c>
      <c r="I22" s="50">
        <v>2010</v>
      </c>
      <c r="J22" s="50">
        <v>2010</v>
      </c>
      <c r="K22" s="50">
        <v>2010</v>
      </c>
      <c r="L22" s="50">
        <v>2010</v>
      </c>
      <c r="M22" s="50">
        <v>2010</v>
      </c>
      <c r="N22" s="50">
        <v>2010</v>
      </c>
      <c r="O22" s="50">
        <v>2010</v>
      </c>
      <c r="P22" s="50">
        <v>2010</v>
      </c>
      <c r="Q22" s="50">
        <v>2010</v>
      </c>
      <c r="R22" s="50">
        <v>2010</v>
      </c>
      <c r="S22" s="50">
        <v>2011</v>
      </c>
      <c r="T22" s="50">
        <v>2011</v>
      </c>
      <c r="U22" s="50">
        <v>2011</v>
      </c>
      <c r="V22" s="50">
        <v>2011</v>
      </c>
      <c r="W22" s="50">
        <v>2011</v>
      </c>
      <c r="X22" s="50">
        <v>2011</v>
      </c>
      <c r="Y22" s="50">
        <v>2011</v>
      </c>
      <c r="Z22" s="50">
        <v>2011</v>
      </c>
      <c r="AA22" s="50">
        <v>2011</v>
      </c>
      <c r="AB22" s="50">
        <v>2011</v>
      </c>
      <c r="AC22" s="50">
        <v>2011</v>
      </c>
      <c r="AD22" s="50">
        <v>2011</v>
      </c>
      <c r="AE22" s="50">
        <v>2012</v>
      </c>
      <c r="AF22" s="50">
        <v>2012</v>
      </c>
      <c r="AG22" s="50">
        <v>2012</v>
      </c>
      <c r="AH22" s="50">
        <v>2012</v>
      </c>
      <c r="AI22" s="50">
        <v>2012</v>
      </c>
      <c r="AJ22" s="50">
        <v>2012</v>
      </c>
      <c r="AK22" s="50">
        <v>2012</v>
      </c>
      <c r="AL22" s="50">
        <v>2012</v>
      </c>
      <c r="AM22" s="50">
        <v>2012</v>
      </c>
      <c r="AN22" s="50">
        <v>2012</v>
      </c>
      <c r="AO22" s="50">
        <v>2012</v>
      </c>
      <c r="AP22" s="50">
        <v>2012</v>
      </c>
      <c r="AQ22" s="50">
        <v>2013</v>
      </c>
      <c r="AR22" s="50">
        <v>2013</v>
      </c>
      <c r="AS22" s="50">
        <v>2013</v>
      </c>
      <c r="AT22" s="50">
        <v>2013</v>
      </c>
      <c r="AU22" s="50">
        <v>2013</v>
      </c>
      <c r="AV22" s="50">
        <v>2013</v>
      </c>
      <c r="AW22" s="50">
        <v>2013</v>
      </c>
      <c r="AX22" s="50">
        <v>2013</v>
      </c>
      <c r="AY22" s="50">
        <v>2013</v>
      </c>
      <c r="AZ22" s="50">
        <v>2013</v>
      </c>
      <c r="BA22" s="50">
        <v>2013</v>
      </c>
      <c r="BB22" s="50">
        <v>2013</v>
      </c>
      <c r="BC22" s="50">
        <v>2014</v>
      </c>
      <c r="BD22" s="50">
        <v>2014</v>
      </c>
      <c r="BE22" s="50">
        <v>2014</v>
      </c>
      <c r="BF22" s="50">
        <v>2014</v>
      </c>
      <c r="BG22" s="50">
        <v>2014</v>
      </c>
      <c r="BH22" s="50">
        <v>2014</v>
      </c>
      <c r="BI22" s="50">
        <v>2014</v>
      </c>
      <c r="BJ22" s="50">
        <v>2014</v>
      </c>
      <c r="BK22" s="50">
        <v>2014</v>
      </c>
      <c r="BL22" s="50">
        <v>2014</v>
      </c>
      <c r="BM22" s="50">
        <v>2014</v>
      </c>
      <c r="BN22" s="50">
        <v>2014</v>
      </c>
      <c r="BO22" s="50">
        <v>2015</v>
      </c>
      <c r="BP22" s="50">
        <v>2015</v>
      </c>
      <c r="BQ22" s="50">
        <v>2015</v>
      </c>
      <c r="BR22" s="50">
        <v>2015</v>
      </c>
      <c r="BS22" s="50">
        <v>2015</v>
      </c>
      <c r="BT22" s="50">
        <v>2015</v>
      </c>
      <c r="BU22" s="50">
        <v>2015</v>
      </c>
      <c r="BV22" s="50">
        <v>2015</v>
      </c>
      <c r="BW22" s="50">
        <v>2015</v>
      </c>
      <c r="BX22" s="50">
        <v>2015</v>
      </c>
      <c r="BY22" s="50">
        <v>2015</v>
      </c>
      <c r="BZ22" s="50">
        <v>2015</v>
      </c>
      <c r="CA22" s="50">
        <v>2016</v>
      </c>
      <c r="CB22" s="50">
        <v>2016</v>
      </c>
      <c r="CC22" s="50">
        <v>2016</v>
      </c>
      <c r="CD22" s="50">
        <v>2016</v>
      </c>
      <c r="CE22" s="50">
        <v>2016</v>
      </c>
      <c r="CF22" s="50">
        <v>2016</v>
      </c>
      <c r="CG22" s="50">
        <v>2016</v>
      </c>
      <c r="CH22" s="50">
        <v>2016</v>
      </c>
      <c r="CI22" s="50">
        <v>2016</v>
      </c>
      <c r="CJ22" s="50">
        <v>2016</v>
      </c>
      <c r="CK22" s="50">
        <v>2016</v>
      </c>
      <c r="CL22" s="50">
        <v>2016</v>
      </c>
      <c r="CM22" s="50">
        <v>2017</v>
      </c>
      <c r="CN22" s="50">
        <v>2017</v>
      </c>
      <c r="CO22" s="50">
        <v>2017</v>
      </c>
      <c r="CP22" s="50">
        <v>2017</v>
      </c>
      <c r="CQ22" s="50">
        <v>2017</v>
      </c>
      <c r="CR22" s="50">
        <v>2017</v>
      </c>
      <c r="CS22" s="50">
        <v>2017</v>
      </c>
      <c r="CT22" s="50">
        <v>2017</v>
      </c>
      <c r="CU22" s="50">
        <v>2017</v>
      </c>
      <c r="CV22" s="50">
        <v>2017</v>
      </c>
      <c r="CW22" s="50">
        <v>2017</v>
      </c>
      <c r="CX22" s="50">
        <v>2017</v>
      </c>
      <c r="CY22" s="50">
        <v>2018</v>
      </c>
      <c r="CZ22" s="50">
        <v>2018</v>
      </c>
      <c r="DA22" s="50">
        <v>2018</v>
      </c>
      <c r="DB22" s="50">
        <v>2018</v>
      </c>
      <c r="DC22" s="50">
        <v>2018</v>
      </c>
      <c r="DD22" s="50">
        <v>2018</v>
      </c>
      <c r="DE22" s="50">
        <v>2018</v>
      </c>
      <c r="DF22" s="50">
        <v>2018</v>
      </c>
      <c r="DG22" s="50">
        <v>2018</v>
      </c>
      <c r="DH22" s="50">
        <v>2018</v>
      </c>
      <c r="DI22" s="50">
        <v>2018</v>
      </c>
      <c r="DJ22" s="50">
        <v>2018</v>
      </c>
      <c r="DK22" s="50">
        <v>2019</v>
      </c>
      <c r="DL22" s="50">
        <v>2019</v>
      </c>
      <c r="DM22" s="50">
        <v>2019</v>
      </c>
      <c r="DN22" s="50">
        <v>2019</v>
      </c>
      <c r="DO22" s="50">
        <v>2019</v>
      </c>
      <c r="DP22" s="50">
        <v>2019</v>
      </c>
      <c r="DQ22" s="50">
        <v>2019</v>
      </c>
      <c r="DR22" s="50">
        <v>2019</v>
      </c>
      <c r="DS22" s="50">
        <v>2019</v>
      </c>
      <c r="DT22" s="50">
        <v>2019</v>
      </c>
      <c r="DU22" s="50">
        <v>2019</v>
      </c>
      <c r="DV22" s="50">
        <v>2019</v>
      </c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</row>
    <row r="23" spans="3:178" hidden="1" outlineLevel="1" x14ac:dyDescent="0.3">
      <c r="F23" s="5" t="s">
        <v>83</v>
      </c>
      <c r="G23" s="48">
        <v>7</v>
      </c>
      <c r="H23" s="48">
        <v>8</v>
      </c>
      <c r="I23" s="48">
        <v>9</v>
      </c>
      <c r="J23" s="48">
        <v>10</v>
      </c>
      <c r="K23" s="48">
        <v>11</v>
      </c>
      <c r="L23" s="48">
        <v>12</v>
      </c>
      <c r="M23" s="48">
        <v>13</v>
      </c>
      <c r="N23" s="48">
        <v>14</v>
      </c>
      <c r="O23" s="48">
        <v>15</v>
      </c>
      <c r="P23" s="48">
        <v>16</v>
      </c>
      <c r="Q23" s="48">
        <v>17</v>
      </c>
      <c r="R23" s="48">
        <v>18</v>
      </c>
      <c r="S23" s="48">
        <v>19</v>
      </c>
      <c r="T23" s="48">
        <v>20</v>
      </c>
      <c r="U23" s="48">
        <v>21</v>
      </c>
      <c r="V23" s="48">
        <v>22</v>
      </c>
      <c r="W23" s="48">
        <v>23</v>
      </c>
      <c r="X23" s="48">
        <v>24</v>
      </c>
      <c r="Y23" s="48">
        <v>25</v>
      </c>
      <c r="Z23" s="48">
        <v>26</v>
      </c>
      <c r="AA23" s="48">
        <v>27</v>
      </c>
      <c r="AB23" s="48">
        <v>28</v>
      </c>
      <c r="AC23" s="48">
        <v>29</v>
      </c>
      <c r="AD23" s="48">
        <v>30</v>
      </c>
      <c r="AE23" s="48">
        <v>31</v>
      </c>
      <c r="AF23" s="48">
        <v>32</v>
      </c>
      <c r="AG23" s="48">
        <v>33</v>
      </c>
      <c r="AH23" s="48">
        <v>34</v>
      </c>
      <c r="AI23" s="48">
        <v>35</v>
      </c>
      <c r="AJ23" s="48">
        <v>36</v>
      </c>
      <c r="AK23" s="48">
        <v>37</v>
      </c>
      <c r="AL23" s="48">
        <v>38</v>
      </c>
      <c r="AM23" s="48">
        <v>39</v>
      </c>
      <c r="AN23" s="48">
        <v>40</v>
      </c>
      <c r="AO23" s="48">
        <v>41</v>
      </c>
      <c r="AP23" s="48">
        <v>42</v>
      </c>
      <c r="AQ23" s="48">
        <v>43</v>
      </c>
      <c r="AR23" s="48">
        <v>44</v>
      </c>
      <c r="AS23" s="48">
        <v>45</v>
      </c>
      <c r="AT23" s="48">
        <v>46</v>
      </c>
      <c r="AU23" s="48">
        <v>47</v>
      </c>
      <c r="AV23" s="48">
        <v>48</v>
      </c>
      <c r="AW23" s="48">
        <v>49</v>
      </c>
      <c r="AX23" s="48">
        <v>50</v>
      </c>
      <c r="AY23" s="48">
        <v>51</v>
      </c>
      <c r="AZ23" s="48">
        <v>52</v>
      </c>
      <c r="BA23" s="48">
        <v>53</v>
      </c>
      <c r="BB23" s="48">
        <v>54</v>
      </c>
      <c r="BC23" s="48">
        <v>55</v>
      </c>
      <c r="BD23" s="48">
        <v>56</v>
      </c>
      <c r="BE23" s="48">
        <v>57</v>
      </c>
      <c r="BF23" s="48">
        <v>58</v>
      </c>
      <c r="BG23" s="48">
        <v>59</v>
      </c>
      <c r="BH23" s="48">
        <v>60</v>
      </c>
      <c r="BI23" s="48">
        <v>61</v>
      </c>
      <c r="BJ23" s="48">
        <v>62</v>
      </c>
      <c r="BK23" s="48">
        <v>63</v>
      </c>
      <c r="BL23" s="48">
        <v>64</v>
      </c>
      <c r="BM23" s="48">
        <v>65</v>
      </c>
      <c r="BN23" s="48">
        <v>66</v>
      </c>
      <c r="BO23" s="48">
        <v>67</v>
      </c>
      <c r="BP23" s="48">
        <v>68</v>
      </c>
      <c r="BQ23" s="48">
        <v>69</v>
      </c>
      <c r="BR23" s="48">
        <v>70</v>
      </c>
      <c r="BS23" s="48">
        <v>71</v>
      </c>
      <c r="BT23" s="48">
        <v>72</v>
      </c>
      <c r="BU23" s="48">
        <v>73</v>
      </c>
      <c r="BV23" s="48">
        <v>74</v>
      </c>
      <c r="BW23" s="48">
        <v>75</v>
      </c>
      <c r="BX23" s="48">
        <v>76</v>
      </c>
      <c r="BY23" s="48">
        <v>77</v>
      </c>
      <c r="BZ23" s="48">
        <v>78</v>
      </c>
      <c r="CA23" s="48">
        <v>79</v>
      </c>
      <c r="CB23" s="48">
        <v>80</v>
      </c>
      <c r="CC23" s="48">
        <v>81</v>
      </c>
      <c r="CD23" s="48">
        <v>82</v>
      </c>
      <c r="CE23" s="48">
        <v>83</v>
      </c>
      <c r="CF23" s="48">
        <v>84</v>
      </c>
      <c r="CG23" s="48">
        <v>85</v>
      </c>
      <c r="CH23" s="48">
        <v>86</v>
      </c>
      <c r="CI23" s="48">
        <v>87</v>
      </c>
      <c r="CJ23" s="48">
        <v>88</v>
      </c>
      <c r="CK23" s="48">
        <v>89</v>
      </c>
      <c r="CL23" s="48">
        <v>90</v>
      </c>
      <c r="CM23" s="48">
        <v>91</v>
      </c>
      <c r="CN23" s="48">
        <v>92</v>
      </c>
      <c r="CO23" s="48">
        <v>93</v>
      </c>
      <c r="CP23" s="48">
        <v>94</v>
      </c>
      <c r="CQ23" s="48">
        <v>95</v>
      </c>
      <c r="CR23" s="48">
        <v>96</v>
      </c>
      <c r="CS23" s="48">
        <v>97</v>
      </c>
      <c r="CT23" s="48">
        <v>98</v>
      </c>
      <c r="CU23" s="48">
        <v>99</v>
      </c>
      <c r="CV23" s="48">
        <v>100</v>
      </c>
      <c r="CW23" s="48">
        <v>101</v>
      </c>
      <c r="CX23" s="48">
        <v>102</v>
      </c>
      <c r="CY23" s="48">
        <v>103</v>
      </c>
      <c r="CZ23" s="48">
        <v>104</v>
      </c>
      <c r="DA23" s="48">
        <v>105</v>
      </c>
      <c r="DB23" s="48">
        <v>106</v>
      </c>
      <c r="DC23" s="48">
        <v>107</v>
      </c>
      <c r="DD23" s="48">
        <v>108</v>
      </c>
      <c r="DE23" s="48">
        <v>109</v>
      </c>
      <c r="DF23" s="48">
        <v>110</v>
      </c>
      <c r="DG23" s="48">
        <v>111</v>
      </c>
      <c r="DH23" s="48">
        <v>112</v>
      </c>
      <c r="DI23" s="48">
        <v>113</v>
      </c>
      <c r="DJ23" s="48">
        <v>114</v>
      </c>
      <c r="DK23" s="48">
        <v>115</v>
      </c>
      <c r="DL23" s="48">
        <v>116</v>
      </c>
      <c r="DM23" s="48">
        <v>117</v>
      </c>
      <c r="DN23" s="48">
        <v>118</v>
      </c>
      <c r="DO23" s="48">
        <v>119</v>
      </c>
      <c r="DP23" s="48">
        <v>120</v>
      </c>
      <c r="DQ23" s="48">
        <v>121</v>
      </c>
      <c r="DR23" s="48">
        <v>122</v>
      </c>
      <c r="DS23" s="48">
        <v>123</v>
      </c>
      <c r="DT23" s="48">
        <v>124</v>
      </c>
      <c r="DU23" s="48">
        <v>125</v>
      </c>
      <c r="DV23" s="48">
        <v>126</v>
      </c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</row>
    <row r="24" spans="3:178" collapsed="1" x14ac:dyDescent="0.3">
      <c r="F24" s="8" t="s">
        <v>0</v>
      </c>
      <c r="BC24" s="146">
        <v>7.2177499532699585E-9</v>
      </c>
      <c r="BD24" s="146">
        <v>-3.7252902984619141E-9</v>
      </c>
      <c r="BE24" s="146">
        <v>-4.4237822294235229E-9</v>
      </c>
      <c r="BF24" s="146">
        <v>6.5192580223083496E-9</v>
      </c>
      <c r="BG24" s="146">
        <v>3.4924596548080444E-10</v>
      </c>
      <c r="BH24" s="146">
        <v>-3.3760443329811096E-9</v>
      </c>
      <c r="BI24" s="146">
        <v>-3.2596290111541748E-9</v>
      </c>
      <c r="BJ24" s="146">
        <v>-1.1641532182693481E-9</v>
      </c>
      <c r="BK24" s="146">
        <v>-6.28642737865448E-9</v>
      </c>
      <c r="BL24" s="146">
        <v>1.4668330550193787E-8</v>
      </c>
      <c r="BM24" s="146">
        <v>-9.5460563898086548E-9</v>
      </c>
      <c r="BN24" s="146">
        <v>6.0535967350006104E-9</v>
      </c>
      <c r="BO24" s="146">
        <v>-4.6566128730773926E-10</v>
      </c>
      <c r="BP24" s="146">
        <v>6.7520886659622192E-9</v>
      </c>
      <c r="BQ24" s="146">
        <v>-1.2689270079135895E-8</v>
      </c>
      <c r="BR24" s="146">
        <v>-6.9849193096160889E-9</v>
      </c>
      <c r="BS24" s="146">
        <v>-2.176966518163681E-8</v>
      </c>
      <c r="BT24" s="146">
        <v>1.7811544239521027E-8</v>
      </c>
      <c r="BU24" s="146">
        <v>-2.3283064365386963E-9</v>
      </c>
      <c r="BV24" s="146">
        <v>5.3551048040390015E-9</v>
      </c>
      <c r="BW24" s="146">
        <v>1.3184035196900368E-8</v>
      </c>
      <c r="BX24" s="146">
        <v>-1.3387762010097504E-9</v>
      </c>
      <c r="BY24" s="146">
        <v>-9.4510614872395093E-9</v>
      </c>
      <c r="BZ24" s="146">
        <v>4.0531158429502057E-9</v>
      </c>
      <c r="CA24" s="146">
        <v>3603994.0379999951</v>
      </c>
      <c r="CB24" s="146">
        <v>385816.84899999294</v>
      </c>
      <c r="CC24" s="146">
        <v>-1302468.3299999959</v>
      </c>
      <c r="CD24" s="146">
        <v>-627146.31999999867</v>
      </c>
      <c r="CE24" s="146">
        <v>1.1641532182693481E-9</v>
      </c>
      <c r="CF24" s="146">
        <v>-9.9244061857461929E-9</v>
      </c>
      <c r="CG24" s="146">
        <v>7.2759576141834259E-10</v>
      </c>
      <c r="CH24" s="146">
        <v>1.4115357771515846E-9</v>
      </c>
      <c r="CI24" s="146">
        <v>8.0690369941294193E-9</v>
      </c>
      <c r="CJ24" s="146">
        <v>1.4515535440295935E-9</v>
      </c>
      <c r="CK24" s="146">
        <v>8.1772668636403978E-9</v>
      </c>
      <c r="CL24" s="146">
        <v>8.4992279880680144E-9</v>
      </c>
      <c r="CM24" s="146">
        <v>1.5153091226238757E-8</v>
      </c>
      <c r="CN24" s="146">
        <v>1.5659679775126278E-8</v>
      </c>
      <c r="CO24" s="146">
        <v>-3.3878677641041577E-9</v>
      </c>
      <c r="CP24" s="146">
        <v>1.3970748113933951E-8</v>
      </c>
      <c r="CQ24" s="146">
        <v>-5.5024429457262158E-10</v>
      </c>
      <c r="CR24" s="146">
        <v>-1.2935288395965472E-8</v>
      </c>
      <c r="CS24" s="146">
        <v>1.2463260645745322E-8</v>
      </c>
      <c r="CT24" s="146">
        <v>-6.9035195338074118E-9</v>
      </c>
      <c r="CU24" s="146">
        <v>-7.5624484452418983E-10</v>
      </c>
      <c r="CV24" s="146">
        <v>-1.5802470443304628E-9</v>
      </c>
      <c r="CW24" s="146">
        <v>-4.7443791117984802E-9</v>
      </c>
      <c r="CX24" s="146">
        <v>-7.9626261140219867E-10</v>
      </c>
      <c r="CY24" s="146">
        <v>4.2296051105950028E-9</v>
      </c>
      <c r="CZ24" s="146">
        <v>2.1782852854812518E-8</v>
      </c>
      <c r="DA24" s="146">
        <v>-1.6789272194728255E-8</v>
      </c>
      <c r="DB24" s="146">
        <v>1.4757461030967534E-8</v>
      </c>
      <c r="DC24" s="146">
        <v>6.0160800785524771E-9</v>
      </c>
      <c r="DD24" s="146">
        <v>4.3128238758072257E-9</v>
      </c>
      <c r="DE24" s="146">
        <v>-8.3036866271868348E-10</v>
      </c>
      <c r="DF24" s="146">
        <v>-3.3196556614711881E-10</v>
      </c>
      <c r="DG24" s="146">
        <v>-1.8555056158220395E-8</v>
      </c>
      <c r="DH24" s="146">
        <v>1.4096485756454058E-8</v>
      </c>
      <c r="DI24" s="146">
        <v>-8.76343619893305E-9</v>
      </c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>
        <v>5.2805546602030518E-9</v>
      </c>
    </row>
    <row r="25" spans="3:178" x14ac:dyDescent="0.3">
      <c r="F25" s="54" t="s">
        <v>78</v>
      </c>
      <c r="G25" s="44">
        <v>42490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9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X25" s="47"/>
      <c r="DY25" s="47"/>
      <c r="DZ25" s="47"/>
      <c r="EA25" s="47"/>
      <c r="EB25" s="47"/>
      <c r="EC25" s="11"/>
      <c r="ED25" s="11"/>
      <c r="EE25" s="11"/>
      <c r="EF25" s="11"/>
      <c r="EG25" s="11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</row>
    <row r="26" spans="3:178" s="46" customFormat="1" x14ac:dyDescent="0.3">
      <c r="C26" s="49"/>
      <c r="E26" s="49"/>
      <c r="F26" s="8" t="s">
        <v>248</v>
      </c>
      <c r="G26" s="45" t="s">
        <v>178</v>
      </c>
      <c r="H26" s="45" t="s">
        <v>178</v>
      </c>
      <c r="I26" s="45" t="s">
        <v>178</v>
      </c>
      <c r="J26" s="45" t="s">
        <v>178</v>
      </c>
      <c r="K26" s="45" t="s">
        <v>178</v>
      </c>
      <c r="L26" s="45" t="s">
        <v>178</v>
      </c>
      <c r="M26" s="45" t="s">
        <v>178</v>
      </c>
      <c r="N26" s="45" t="s">
        <v>178</v>
      </c>
      <c r="O26" s="45" t="s">
        <v>178</v>
      </c>
      <c r="P26" s="45" t="s">
        <v>178</v>
      </c>
      <c r="Q26" s="45" t="s">
        <v>178</v>
      </c>
      <c r="R26" s="45" t="s">
        <v>178</v>
      </c>
      <c r="S26" s="45" t="s">
        <v>178</v>
      </c>
      <c r="T26" s="45" t="s">
        <v>178</v>
      </c>
      <c r="U26" s="45" t="s">
        <v>178</v>
      </c>
      <c r="V26" s="45" t="s">
        <v>178</v>
      </c>
      <c r="W26" s="45" t="s">
        <v>178</v>
      </c>
      <c r="X26" s="45" t="s">
        <v>178</v>
      </c>
      <c r="Y26" s="45" t="s">
        <v>178</v>
      </c>
      <c r="Z26" s="45" t="s">
        <v>178</v>
      </c>
      <c r="AA26" s="45" t="s">
        <v>178</v>
      </c>
      <c r="AB26" s="45" t="s">
        <v>178</v>
      </c>
      <c r="AC26" s="45" t="s">
        <v>178</v>
      </c>
      <c r="AD26" s="45" t="s">
        <v>178</v>
      </c>
      <c r="AE26" s="45" t="s">
        <v>178</v>
      </c>
      <c r="AF26" s="45" t="s">
        <v>178</v>
      </c>
      <c r="AG26" s="45" t="s">
        <v>178</v>
      </c>
      <c r="AH26" s="45" t="s">
        <v>178</v>
      </c>
      <c r="AI26" s="45" t="s">
        <v>178</v>
      </c>
      <c r="AJ26" s="45" t="s">
        <v>178</v>
      </c>
      <c r="AK26" s="45" t="s">
        <v>178</v>
      </c>
      <c r="AL26" s="45" t="s">
        <v>178</v>
      </c>
      <c r="AM26" s="45" t="s">
        <v>178</v>
      </c>
      <c r="AN26" s="45" t="s">
        <v>178</v>
      </c>
      <c r="AO26" s="45" t="s">
        <v>178</v>
      </c>
      <c r="AP26" s="45" t="s">
        <v>178</v>
      </c>
      <c r="AQ26" s="45" t="s">
        <v>178</v>
      </c>
      <c r="AR26" s="45" t="s">
        <v>178</v>
      </c>
      <c r="AS26" s="45" t="s">
        <v>178</v>
      </c>
      <c r="AT26" s="45" t="s">
        <v>178</v>
      </c>
      <c r="AU26" s="45" t="s">
        <v>178</v>
      </c>
      <c r="AV26" s="45" t="s">
        <v>178</v>
      </c>
      <c r="AW26" s="45" t="s">
        <v>178</v>
      </c>
      <c r="AX26" s="45" t="s">
        <v>178</v>
      </c>
      <c r="AY26" s="45" t="s">
        <v>178</v>
      </c>
      <c r="AZ26" s="45" t="s">
        <v>178</v>
      </c>
      <c r="BA26" s="45" t="s">
        <v>178</v>
      </c>
      <c r="BB26" s="45" t="s">
        <v>178</v>
      </c>
      <c r="BC26" s="45" t="s">
        <v>178</v>
      </c>
      <c r="BD26" s="45" t="s">
        <v>178</v>
      </c>
      <c r="BE26" s="45" t="s">
        <v>178</v>
      </c>
      <c r="BF26" s="45" t="s">
        <v>178</v>
      </c>
      <c r="BG26" s="45" t="s">
        <v>178</v>
      </c>
      <c r="BH26" s="45" t="s">
        <v>178</v>
      </c>
      <c r="BI26" s="45" t="s">
        <v>178</v>
      </c>
      <c r="BJ26" s="45" t="s">
        <v>178</v>
      </c>
      <c r="BK26" s="45" t="s">
        <v>178</v>
      </c>
      <c r="BL26" s="45" t="s">
        <v>178</v>
      </c>
      <c r="BM26" s="45" t="s">
        <v>178</v>
      </c>
      <c r="BN26" s="45" t="s">
        <v>178</v>
      </c>
      <c r="BO26" s="45" t="s">
        <v>178</v>
      </c>
      <c r="BP26" s="45" t="s">
        <v>178</v>
      </c>
      <c r="BQ26" s="45" t="s">
        <v>178</v>
      </c>
      <c r="BR26" s="45" t="s">
        <v>178</v>
      </c>
      <c r="BS26" s="45" t="s">
        <v>178</v>
      </c>
      <c r="BT26" s="45" t="s">
        <v>178</v>
      </c>
      <c r="BU26" s="45" t="s">
        <v>178</v>
      </c>
      <c r="BV26" s="45" t="s">
        <v>178</v>
      </c>
      <c r="BW26" s="45" t="s">
        <v>178</v>
      </c>
      <c r="BX26" s="45" t="s">
        <v>178</v>
      </c>
      <c r="BY26" s="45" t="s">
        <v>178</v>
      </c>
      <c r="BZ26" s="45" t="s">
        <v>178</v>
      </c>
      <c r="CA26" s="45" t="s">
        <v>178</v>
      </c>
      <c r="CB26" s="45" t="s">
        <v>178</v>
      </c>
      <c r="CC26" s="45" t="s">
        <v>178</v>
      </c>
      <c r="CD26" s="45" t="s">
        <v>178</v>
      </c>
      <c r="CE26" s="45" t="s">
        <v>175</v>
      </c>
      <c r="CF26" s="45" t="s">
        <v>175</v>
      </c>
      <c r="CG26" s="45" t="s">
        <v>175</v>
      </c>
      <c r="CH26" s="45" t="s">
        <v>175</v>
      </c>
      <c r="CI26" s="45" t="s">
        <v>175</v>
      </c>
      <c r="CJ26" s="45" t="s">
        <v>175</v>
      </c>
      <c r="CK26" s="45" t="s">
        <v>175</v>
      </c>
      <c r="CL26" s="45" t="s">
        <v>175</v>
      </c>
      <c r="CM26" s="45" t="s">
        <v>175</v>
      </c>
      <c r="CN26" s="45" t="s">
        <v>175</v>
      </c>
      <c r="CO26" s="45" t="s">
        <v>175</v>
      </c>
      <c r="CP26" s="45" t="s">
        <v>175</v>
      </c>
      <c r="CQ26" s="45" t="s">
        <v>175</v>
      </c>
      <c r="CR26" s="45" t="s">
        <v>175</v>
      </c>
      <c r="CS26" s="45" t="s">
        <v>175</v>
      </c>
      <c r="CT26" s="45" t="s">
        <v>175</v>
      </c>
      <c r="CU26" s="45" t="s">
        <v>175</v>
      </c>
      <c r="CV26" s="45" t="s">
        <v>175</v>
      </c>
      <c r="CW26" s="45" t="s">
        <v>175</v>
      </c>
      <c r="CX26" s="45" t="s">
        <v>175</v>
      </c>
      <c r="CY26" s="45" t="s">
        <v>175</v>
      </c>
      <c r="CZ26" s="45" t="s">
        <v>175</v>
      </c>
      <c r="DA26" s="45" t="s">
        <v>175</v>
      </c>
      <c r="DB26" s="45" t="s">
        <v>175</v>
      </c>
      <c r="DC26" s="45" t="s">
        <v>175</v>
      </c>
      <c r="DD26" s="45" t="s">
        <v>175</v>
      </c>
      <c r="DE26" s="45" t="s">
        <v>175</v>
      </c>
      <c r="DF26" s="45" t="s">
        <v>175</v>
      </c>
      <c r="DG26" s="45" t="s">
        <v>175</v>
      </c>
      <c r="DH26" s="45" t="s">
        <v>175</v>
      </c>
      <c r="DI26" s="45" t="s">
        <v>175</v>
      </c>
      <c r="DJ26" s="45" t="s">
        <v>175</v>
      </c>
      <c r="DK26" s="45" t="s">
        <v>175</v>
      </c>
      <c r="DL26" s="45" t="s">
        <v>175</v>
      </c>
      <c r="DM26" s="45" t="s">
        <v>175</v>
      </c>
      <c r="DN26" s="45" t="s">
        <v>175</v>
      </c>
      <c r="DO26" s="45" t="s">
        <v>175</v>
      </c>
      <c r="DP26" s="45" t="s">
        <v>175</v>
      </c>
      <c r="DQ26" s="45" t="s">
        <v>175</v>
      </c>
      <c r="DR26" s="45" t="s">
        <v>175</v>
      </c>
      <c r="DS26" s="45" t="s">
        <v>175</v>
      </c>
      <c r="DT26" s="45" t="s">
        <v>175</v>
      </c>
      <c r="DU26" s="45" t="s">
        <v>175</v>
      </c>
      <c r="DV26" s="45" t="s">
        <v>175</v>
      </c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</row>
    <row r="27" spans="3:178" x14ac:dyDescent="0.3">
      <c r="D27" s="4" t="s">
        <v>81</v>
      </c>
      <c r="E27" s="49" t="s">
        <v>82</v>
      </c>
      <c r="F27" s="9" t="s">
        <v>1</v>
      </c>
      <c r="G27" s="44">
        <v>40209</v>
      </c>
      <c r="H27" s="44">
        <v>40237</v>
      </c>
      <c r="I27" s="44">
        <v>40268</v>
      </c>
      <c r="J27" s="44">
        <v>40298</v>
      </c>
      <c r="K27" s="44">
        <v>40329</v>
      </c>
      <c r="L27" s="44">
        <v>40359</v>
      </c>
      <c r="M27" s="44">
        <v>40390</v>
      </c>
      <c r="N27" s="44">
        <v>40421</v>
      </c>
      <c r="O27" s="44">
        <v>40451</v>
      </c>
      <c r="P27" s="44">
        <v>40482</v>
      </c>
      <c r="Q27" s="44">
        <v>40512</v>
      </c>
      <c r="R27" s="44">
        <v>40543</v>
      </c>
      <c r="S27" s="44">
        <v>40574</v>
      </c>
      <c r="T27" s="44">
        <v>40602</v>
      </c>
      <c r="U27" s="44">
        <v>40633</v>
      </c>
      <c r="V27" s="44">
        <v>40663</v>
      </c>
      <c r="W27" s="44">
        <v>40694</v>
      </c>
      <c r="X27" s="44">
        <v>40724</v>
      </c>
      <c r="Y27" s="44">
        <v>40755</v>
      </c>
      <c r="Z27" s="44">
        <v>40786</v>
      </c>
      <c r="AA27" s="44">
        <v>40816</v>
      </c>
      <c r="AB27" s="44">
        <v>40847</v>
      </c>
      <c r="AC27" s="44">
        <v>40877</v>
      </c>
      <c r="AD27" s="44">
        <v>40908</v>
      </c>
      <c r="AE27" s="44">
        <v>40939</v>
      </c>
      <c r="AF27" s="44">
        <v>40968</v>
      </c>
      <c r="AG27" s="44">
        <v>40999</v>
      </c>
      <c r="AH27" s="44">
        <v>41029</v>
      </c>
      <c r="AI27" s="44">
        <v>41060</v>
      </c>
      <c r="AJ27" s="44">
        <v>41090</v>
      </c>
      <c r="AK27" s="44">
        <v>41121</v>
      </c>
      <c r="AL27" s="44">
        <v>41152</v>
      </c>
      <c r="AM27" s="44">
        <v>41182</v>
      </c>
      <c r="AN27" s="44">
        <v>41213</v>
      </c>
      <c r="AO27" s="44">
        <v>41243</v>
      </c>
      <c r="AP27" s="44">
        <v>41274</v>
      </c>
      <c r="AQ27" s="44">
        <v>41305</v>
      </c>
      <c r="AR27" s="44">
        <v>41333</v>
      </c>
      <c r="AS27" s="44">
        <v>41364</v>
      </c>
      <c r="AT27" s="44">
        <v>41394</v>
      </c>
      <c r="AU27" s="44">
        <v>41425</v>
      </c>
      <c r="AV27" s="44">
        <v>41455</v>
      </c>
      <c r="AW27" s="44">
        <v>41486</v>
      </c>
      <c r="AX27" s="44">
        <v>41517</v>
      </c>
      <c r="AY27" s="44">
        <v>41547</v>
      </c>
      <c r="AZ27" s="44">
        <v>41578</v>
      </c>
      <c r="BA27" s="44">
        <v>41608</v>
      </c>
      <c r="BB27" s="44">
        <v>41639</v>
      </c>
      <c r="BC27" s="44">
        <v>41670</v>
      </c>
      <c r="BD27" s="44">
        <v>41698</v>
      </c>
      <c r="BE27" s="44">
        <v>41729</v>
      </c>
      <c r="BF27" s="44">
        <v>41759</v>
      </c>
      <c r="BG27" s="44">
        <v>41790</v>
      </c>
      <c r="BH27" s="44">
        <v>41820</v>
      </c>
      <c r="BI27" s="44">
        <v>41851</v>
      </c>
      <c r="BJ27" s="44">
        <v>41882</v>
      </c>
      <c r="BK27" s="44">
        <v>41912</v>
      </c>
      <c r="BL27" s="44">
        <v>41943</v>
      </c>
      <c r="BM27" s="44">
        <v>41973</v>
      </c>
      <c r="BN27" s="44">
        <v>42004</v>
      </c>
      <c r="BO27" s="44">
        <v>42035</v>
      </c>
      <c r="BP27" s="44">
        <v>42063</v>
      </c>
      <c r="BQ27" s="44">
        <v>42094</v>
      </c>
      <c r="BR27" s="44">
        <v>42124</v>
      </c>
      <c r="BS27" s="44">
        <v>42155</v>
      </c>
      <c r="BT27" s="44">
        <v>42185</v>
      </c>
      <c r="BU27" s="44">
        <v>42216</v>
      </c>
      <c r="BV27" s="44">
        <v>42247</v>
      </c>
      <c r="BW27" s="44">
        <v>42277</v>
      </c>
      <c r="BX27" s="44">
        <v>42308</v>
      </c>
      <c r="BY27" s="44">
        <v>42338</v>
      </c>
      <c r="BZ27" s="44">
        <v>42369</v>
      </c>
      <c r="CA27" s="44">
        <v>42400</v>
      </c>
      <c r="CB27" s="44">
        <v>42429</v>
      </c>
      <c r="CC27" s="44">
        <v>42460</v>
      </c>
      <c r="CD27" s="44">
        <v>42490</v>
      </c>
      <c r="CE27" s="44">
        <v>42521</v>
      </c>
      <c r="CF27" s="44">
        <v>42551</v>
      </c>
      <c r="CG27" s="44">
        <v>42582</v>
      </c>
      <c r="CH27" s="44">
        <v>42613</v>
      </c>
      <c r="CI27" s="44">
        <v>42643</v>
      </c>
      <c r="CJ27" s="44">
        <v>42674</v>
      </c>
      <c r="CK27" s="44">
        <v>42704</v>
      </c>
      <c r="CL27" s="44">
        <v>42735</v>
      </c>
      <c r="CM27" s="44">
        <v>42766</v>
      </c>
      <c r="CN27" s="44">
        <v>42794</v>
      </c>
      <c r="CO27" s="44">
        <v>42825</v>
      </c>
      <c r="CP27" s="44">
        <v>42855</v>
      </c>
      <c r="CQ27" s="44">
        <v>42886</v>
      </c>
      <c r="CR27" s="44">
        <v>42916</v>
      </c>
      <c r="CS27" s="44">
        <v>42947</v>
      </c>
      <c r="CT27" s="44">
        <v>42978</v>
      </c>
      <c r="CU27" s="44">
        <v>43008</v>
      </c>
      <c r="CV27" s="44">
        <v>43039</v>
      </c>
      <c r="CW27" s="44">
        <v>43069</v>
      </c>
      <c r="CX27" s="44">
        <v>43100</v>
      </c>
      <c r="CY27" s="44">
        <v>43131</v>
      </c>
      <c r="CZ27" s="44">
        <v>43159</v>
      </c>
      <c r="DA27" s="44">
        <v>43190</v>
      </c>
      <c r="DB27" s="44">
        <v>43220</v>
      </c>
      <c r="DC27" s="44">
        <v>43251</v>
      </c>
      <c r="DD27" s="44">
        <v>43281</v>
      </c>
      <c r="DE27" s="44">
        <v>43312</v>
      </c>
      <c r="DF27" s="44">
        <v>43343</v>
      </c>
      <c r="DG27" s="44">
        <v>43373</v>
      </c>
      <c r="DH27" s="44">
        <v>43404</v>
      </c>
      <c r="DI27" s="44">
        <v>43434</v>
      </c>
      <c r="DJ27" s="44">
        <v>43465</v>
      </c>
      <c r="DK27" s="44">
        <v>43496</v>
      </c>
      <c r="DL27" s="44">
        <v>43524</v>
      </c>
      <c r="DM27" s="44">
        <v>43555</v>
      </c>
      <c r="DN27" s="44">
        <v>43585</v>
      </c>
      <c r="DO27" s="44">
        <v>43616</v>
      </c>
      <c r="DP27" s="44">
        <v>43646</v>
      </c>
      <c r="DQ27" s="44">
        <v>43677</v>
      </c>
      <c r="DR27" s="44">
        <v>43708</v>
      </c>
      <c r="DS27" s="44">
        <v>43738</v>
      </c>
      <c r="DT27" s="44">
        <v>43769</v>
      </c>
      <c r="DU27" s="44">
        <v>43799</v>
      </c>
      <c r="DV27" s="44">
        <v>43830</v>
      </c>
      <c r="DX27" s="51">
        <v>2010</v>
      </c>
      <c r="DY27" s="51">
        <v>2011</v>
      </c>
      <c r="DZ27" s="51">
        <v>2012</v>
      </c>
      <c r="EA27" s="51">
        <v>2013</v>
      </c>
      <c r="EB27" s="51">
        <v>2014</v>
      </c>
      <c r="EC27" s="51">
        <v>2015</v>
      </c>
      <c r="ED27" s="51">
        <v>2016</v>
      </c>
      <c r="EE27" s="51">
        <v>2017</v>
      </c>
      <c r="EF27" s="51">
        <v>2018</v>
      </c>
      <c r="EG27" s="51">
        <v>2019</v>
      </c>
      <c r="EH27" s="52"/>
      <c r="EI27" s="51" t="s">
        <v>86</v>
      </c>
      <c r="EJ27" s="51" t="s">
        <v>87</v>
      </c>
      <c r="EK27" s="51" t="s">
        <v>88</v>
      </c>
      <c r="EL27" s="51" t="s">
        <v>89</v>
      </c>
      <c r="EM27" s="51" t="s">
        <v>90</v>
      </c>
      <c r="EN27" s="51" t="s">
        <v>91</v>
      </c>
      <c r="EO27" s="51" t="s">
        <v>92</v>
      </c>
      <c r="EP27" s="51" t="s">
        <v>93</v>
      </c>
      <c r="EQ27" s="51" t="s">
        <v>94</v>
      </c>
      <c r="ER27" s="51" t="s">
        <v>95</v>
      </c>
      <c r="ES27" s="51" t="s">
        <v>96</v>
      </c>
      <c r="ET27" s="51" t="s">
        <v>97</v>
      </c>
      <c r="EU27" s="51" t="s">
        <v>98</v>
      </c>
      <c r="EV27" s="51" t="s">
        <v>99</v>
      </c>
      <c r="EW27" s="51" t="s">
        <v>100</v>
      </c>
      <c r="EX27" s="51" t="s">
        <v>101</v>
      </c>
      <c r="EY27" s="51" t="s">
        <v>102</v>
      </c>
      <c r="EZ27" s="51" t="s">
        <v>103</v>
      </c>
      <c r="FA27" s="51" t="s">
        <v>104</v>
      </c>
      <c r="FB27" s="51" t="s">
        <v>105</v>
      </c>
      <c r="FC27" s="51" t="s">
        <v>106</v>
      </c>
      <c r="FD27" s="51" t="s">
        <v>107</v>
      </c>
      <c r="FE27" s="51" t="s">
        <v>108</v>
      </c>
      <c r="FF27" s="51" t="s">
        <v>109</v>
      </c>
      <c r="FG27" s="51" t="s">
        <v>110</v>
      </c>
      <c r="FH27" s="51" t="s">
        <v>111</v>
      </c>
      <c r="FI27" s="51" t="s">
        <v>112</v>
      </c>
      <c r="FJ27" s="51" t="s">
        <v>113</v>
      </c>
      <c r="FK27" s="51" t="s">
        <v>114</v>
      </c>
      <c r="FL27" s="51" t="s">
        <v>115</v>
      </c>
      <c r="FM27" s="51" t="s">
        <v>116</v>
      </c>
      <c r="FN27" s="51" t="s">
        <v>117</v>
      </c>
      <c r="FO27" s="51" t="s">
        <v>118</v>
      </c>
      <c r="FP27" s="51" t="s">
        <v>119</v>
      </c>
      <c r="FQ27" s="51" t="s">
        <v>120</v>
      </c>
      <c r="FR27" s="51" t="s">
        <v>121</v>
      </c>
      <c r="FS27" s="51" t="s">
        <v>244</v>
      </c>
      <c r="FT27" s="51" t="s">
        <v>245</v>
      </c>
      <c r="FU27" s="51" t="s">
        <v>246</v>
      </c>
      <c r="FV27" s="51" t="s">
        <v>247</v>
      </c>
    </row>
    <row r="28" spans="3:178" x14ac:dyDescent="0.3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</row>
    <row r="29" spans="3:178" x14ac:dyDescent="0.3">
      <c r="D29" s="4" t="s">
        <v>80</v>
      </c>
      <c r="E29" s="49">
        <v>29</v>
      </c>
      <c r="F29" s="10" t="s">
        <v>2</v>
      </c>
      <c r="G29" s="11">
        <v>98581536.477999985</v>
      </c>
      <c r="H29" s="11">
        <v>94400009.552000016</v>
      </c>
      <c r="I29" s="11">
        <v>109029528.03000002</v>
      </c>
      <c r="J29" s="11">
        <v>110453341.81199999</v>
      </c>
      <c r="K29" s="11">
        <v>121125959.48999999</v>
      </c>
      <c r="L29" s="11">
        <v>121350817.11</v>
      </c>
      <c r="M29" s="11">
        <v>122715437.13000001</v>
      </c>
      <c r="N29" s="11">
        <v>139521876.25799999</v>
      </c>
      <c r="O29" s="11">
        <v>200220909.19300005</v>
      </c>
      <c r="P29" s="11">
        <v>207796590.01999998</v>
      </c>
      <c r="Q29" s="11">
        <v>201337999.88400006</v>
      </c>
      <c r="R29" s="11">
        <v>203651293.94999996</v>
      </c>
      <c r="S29" s="11">
        <v>211378703.17999998</v>
      </c>
      <c r="T29" s="11">
        <v>197452709.95999998</v>
      </c>
      <c r="U29" s="11">
        <v>216587485.67000008</v>
      </c>
      <c r="V29" s="11">
        <v>207553178.58000001</v>
      </c>
      <c r="W29" s="11">
        <v>209353031.81299999</v>
      </c>
      <c r="X29" s="11">
        <v>200236154.45099998</v>
      </c>
      <c r="Y29" s="11">
        <v>203440828.25099999</v>
      </c>
      <c r="Z29" s="11">
        <v>202719176.479</v>
      </c>
      <c r="AA29" s="11">
        <v>197755218.06999999</v>
      </c>
      <c r="AB29" s="11">
        <v>202456592.12</v>
      </c>
      <c r="AC29" s="11">
        <v>195125951.53099996</v>
      </c>
      <c r="AD29" s="11">
        <v>324769050.73500013</v>
      </c>
      <c r="AE29" s="11">
        <v>234247069.331</v>
      </c>
      <c r="AF29" s="11">
        <v>222994855.15799996</v>
      </c>
      <c r="AG29" s="11">
        <v>238646797.77999997</v>
      </c>
      <c r="AH29" s="11">
        <v>228982973.96999997</v>
      </c>
      <c r="AI29" s="11">
        <v>236451301.10100001</v>
      </c>
      <c r="AJ29" s="11">
        <v>230022712.47999996</v>
      </c>
      <c r="AK29" s="11">
        <v>239216155.53100005</v>
      </c>
      <c r="AL29" s="11">
        <v>240502526.08799997</v>
      </c>
      <c r="AM29" s="11">
        <v>233445952.90000004</v>
      </c>
      <c r="AN29" s="11">
        <v>244413341.58899993</v>
      </c>
      <c r="AO29" s="11">
        <v>236999136.34900004</v>
      </c>
      <c r="AP29" s="11">
        <v>242128009.64000005</v>
      </c>
      <c r="AQ29" s="11">
        <v>244134877.12100002</v>
      </c>
      <c r="AR29" s="11">
        <v>231392313.59900001</v>
      </c>
      <c r="AS29" s="11">
        <v>258649680.41999999</v>
      </c>
      <c r="AT29" s="11">
        <v>254007283.18000004</v>
      </c>
      <c r="AU29" s="11">
        <v>273122300.29100007</v>
      </c>
      <c r="AV29" s="11">
        <v>274187152.37099999</v>
      </c>
      <c r="AW29" s="11">
        <v>297739049.93099999</v>
      </c>
      <c r="AX29" s="11">
        <v>304032137.02100009</v>
      </c>
      <c r="AY29" s="11">
        <v>297475946.88000005</v>
      </c>
      <c r="AZ29" s="11">
        <v>318162487.80100006</v>
      </c>
      <c r="BA29" s="11">
        <v>305257338.89899993</v>
      </c>
      <c r="BB29" s="11">
        <v>318117925.14599997</v>
      </c>
      <c r="BC29" s="11">
        <v>327697803.12</v>
      </c>
      <c r="BD29" s="11">
        <v>314043240.32000011</v>
      </c>
      <c r="BE29" s="11">
        <v>348985686.10999995</v>
      </c>
      <c r="BF29" s="11">
        <v>337701738.31999993</v>
      </c>
      <c r="BG29" s="11">
        <v>347786375.69000006</v>
      </c>
      <c r="BH29" s="11">
        <v>336115538.57999992</v>
      </c>
      <c r="BI29" s="11">
        <v>349781233.23000002</v>
      </c>
      <c r="BJ29" s="11">
        <v>352955434.44</v>
      </c>
      <c r="BK29" s="11">
        <v>338575951.47000003</v>
      </c>
      <c r="BL29" s="11">
        <v>337970359.03999996</v>
      </c>
      <c r="BM29" s="11">
        <v>339623576.63</v>
      </c>
      <c r="BN29" s="11">
        <v>347711099.22999978</v>
      </c>
      <c r="BO29" s="11">
        <v>364416852.70999998</v>
      </c>
      <c r="BP29" s="11">
        <v>344498856.08000004</v>
      </c>
      <c r="BQ29" s="11">
        <v>400542073.80999994</v>
      </c>
      <c r="BR29" s="11">
        <v>390779666.01000005</v>
      </c>
      <c r="BS29" s="11">
        <v>401057915.56499994</v>
      </c>
      <c r="BT29" s="11">
        <v>399020892.2349999</v>
      </c>
      <c r="BU29" s="11">
        <v>402674128.88000005</v>
      </c>
      <c r="BV29" s="11">
        <v>410148091.43600005</v>
      </c>
      <c r="BW29" s="11">
        <v>389464775.51499999</v>
      </c>
      <c r="BX29" s="11">
        <v>406243807.47099996</v>
      </c>
      <c r="BY29" s="11">
        <v>382435147.99399984</v>
      </c>
      <c r="BZ29" s="11">
        <v>395674294.81999999</v>
      </c>
      <c r="CA29" s="11">
        <v>404628440.01999998</v>
      </c>
      <c r="CB29" s="11">
        <v>387455284.36000001</v>
      </c>
      <c r="CC29" s="11">
        <v>414377823.79500002</v>
      </c>
      <c r="CD29" s="11">
        <v>397198644.22499996</v>
      </c>
      <c r="CE29" s="11">
        <v>397240514.75288296</v>
      </c>
      <c r="CF29" s="11">
        <v>386469511.35833448</v>
      </c>
      <c r="CG29" s="11">
        <v>398771618.34509015</v>
      </c>
      <c r="CH29" s="11">
        <v>403134990.52790362</v>
      </c>
      <c r="CI29" s="11">
        <v>392616610.90257514</v>
      </c>
      <c r="CJ29" s="11">
        <v>378769631.81496018</v>
      </c>
      <c r="CK29" s="11">
        <v>366216276.53957146</v>
      </c>
      <c r="CL29" s="11">
        <v>373407427.4453876</v>
      </c>
      <c r="CM29" s="11">
        <v>377526721.5898971</v>
      </c>
      <c r="CN29" s="11">
        <v>349728056.22572488</v>
      </c>
      <c r="CO29" s="11">
        <v>384914756.57204223</v>
      </c>
      <c r="CP29" s="11">
        <v>370966887.29504406</v>
      </c>
      <c r="CQ29" s="11">
        <v>374194803.31978327</v>
      </c>
      <c r="CR29" s="11">
        <v>356182597.21714276</v>
      </c>
      <c r="CS29" s="11">
        <v>369505058.90797365</v>
      </c>
      <c r="CT29" s="11">
        <v>370452245.0141086</v>
      </c>
      <c r="CU29" s="11">
        <v>358931935.67274791</v>
      </c>
      <c r="CV29" s="11">
        <v>371776338.58766466</v>
      </c>
      <c r="CW29" s="11">
        <v>362143240.96660125</v>
      </c>
      <c r="CX29" s="11">
        <v>373886132.52746296</v>
      </c>
      <c r="CY29" s="11">
        <v>378609162.5342921</v>
      </c>
      <c r="CZ29" s="11">
        <v>350871873.35242766</v>
      </c>
      <c r="DA29" s="11">
        <v>399101111.37620431</v>
      </c>
      <c r="DB29" s="11">
        <v>384269134.80075806</v>
      </c>
      <c r="DC29" s="11">
        <v>387047678.91214693</v>
      </c>
      <c r="DD29" s="11">
        <v>373821838.32628471</v>
      </c>
      <c r="DE29" s="11">
        <v>388495847.84570521</v>
      </c>
      <c r="DF29" s="11">
        <v>392732202.53038949</v>
      </c>
      <c r="DG29" s="11">
        <v>385174961.62292957</v>
      </c>
      <c r="DH29" s="11">
        <v>399923592.87330753</v>
      </c>
      <c r="DI29" s="11">
        <v>388791865.71255744</v>
      </c>
      <c r="DJ29" s="11">
        <v>405099361.56818795</v>
      </c>
      <c r="DK29" s="11">
        <v>411717352.20784974</v>
      </c>
      <c r="DL29" s="11">
        <v>381460995.61913967</v>
      </c>
      <c r="DM29" s="11">
        <v>433173301.17698854</v>
      </c>
      <c r="DN29" s="11">
        <v>417958756.91817123</v>
      </c>
      <c r="DO29" s="11">
        <v>420917870.26903546</v>
      </c>
      <c r="DP29" s="11">
        <v>406758743.59172958</v>
      </c>
      <c r="DQ29" s="11">
        <v>423171747.89793187</v>
      </c>
      <c r="DR29" s="11">
        <v>428785729.79633558</v>
      </c>
      <c r="DS29" s="11">
        <v>420344890.45440221</v>
      </c>
      <c r="DT29" s="11">
        <v>436705912.91227686</v>
      </c>
      <c r="DU29" s="11">
        <v>424489673.28362846</v>
      </c>
      <c r="DV29" s="11">
        <v>440684905.55804062</v>
      </c>
      <c r="DW29" s="150"/>
      <c r="DX29" s="11">
        <v>1730185298.9070001</v>
      </c>
      <c r="DY29" s="11">
        <v>2568828080.8400002</v>
      </c>
      <c r="DZ29" s="11">
        <v>2828050831.9169998</v>
      </c>
      <c r="EA29" s="11">
        <v>3376278492.6599998</v>
      </c>
      <c r="EB29" s="11">
        <v>4078948036.1799994</v>
      </c>
      <c r="EC29" s="11">
        <v>4686956502.526</v>
      </c>
      <c r="ED29" s="11">
        <v>4700286774.0867052</v>
      </c>
      <c r="EE29" s="11">
        <v>4420208773.8961935</v>
      </c>
      <c r="EF29" s="11">
        <v>4633938631.4551907</v>
      </c>
      <c r="EG29" s="11">
        <v>5046169879.6855297</v>
      </c>
      <c r="EH29" s="151"/>
      <c r="EI29" s="11">
        <v>302011074.06</v>
      </c>
      <c r="EJ29" s="11">
        <v>352930118.412</v>
      </c>
      <c r="EK29" s="11">
        <v>462458222.58100009</v>
      </c>
      <c r="EL29" s="11">
        <v>612785883.85399997</v>
      </c>
      <c r="EM29" s="11">
        <v>625418898.81000006</v>
      </c>
      <c r="EN29" s="11">
        <v>617142364.84399998</v>
      </c>
      <c r="EO29" s="11">
        <v>603915222.79999995</v>
      </c>
      <c r="EP29" s="11">
        <v>722351594.38600016</v>
      </c>
      <c r="EQ29" s="11">
        <v>695888722.26899993</v>
      </c>
      <c r="ER29" s="11">
        <v>695456987.55099988</v>
      </c>
      <c r="ES29" s="11">
        <v>713164634.51900005</v>
      </c>
      <c r="ET29" s="11">
        <v>723540487.57800007</v>
      </c>
      <c r="EU29" s="11">
        <v>734176871.13999999</v>
      </c>
      <c r="EV29" s="11">
        <v>801316735.84200001</v>
      </c>
      <c r="EW29" s="11">
        <v>899247133.83200026</v>
      </c>
      <c r="EX29" s="11">
        <v>941537751.84599996</v>
      </c>
      <c r="EY29" s="11">
        <v>990726729.54999995</v>
      </c>
      <c r="EZ29" s="11">
        <v>1021603652.5899999</v>
      </c>
      <c r="FA29" s="11">
        <v>1041312619.1400001</v>
      </c>
      <c r="FB29" s="11">
        <v>1025305034.8999997</v>
      </c>
      <c r="FC29" s="11">
        <v>1109457782.5999999</v>
      </c>
      <c r="FD29" s="11">
        <v>1190858473.8099999</v>
      </c>
      <c r="FE29" s="11">
        <v>1202286995.8310001</v>
      </c>
      <c r="FF29" s="11">
        <v>1184353250.2849998</v>
      </c>
      <c r="FG29" s="11">
        <v>1206461548.175</v>
      </c>
      <c r="FH29" s="11">
        <v>1180908670.3362174</v>
      </c>
      <c r="FI29" s="11">
        <v>1194523219.775569</v>
      </c>
      <c r="FJ29" s="11">
        <v>1118393335.7999191</v>
      </c>
      <c r="FK29" s="11">
        <v>1112169534.3876643</v>
      </c>
      <c r="FL29" s="11">
        <v>1101344287.8319702</v>
      </c>
      <c r="FM29" s="11">
        <v>1098889239.59483</v>
      </c>
      <c r="FN29" s="11">
        <v>1107805712.0817289</v>
      </c>
      <c r="FO29" s="11">
        <v>1128582147.262924</v>
      </c>
      <c r="FP29" s="11">
        <v>1145138652.0391896</v>
      </c>
      <c r="FQ29" s="11">
        <v>1166403011.9990244</v>
      </c>
      <c r="FR29" s="11">
        <v>1193814820.154053</v>
      </c>
      <c r="FS29" s="11">
        <v>1226351649.003978</v>
      </c>
      <c r="FT29" s="11">
        <v>1245635370.7789364</v>
      </c>
      <c r="FU29" s="11">
        <v>1272302368.1486697</v>
      </c>
      <c r="FV29" s="11">
        <v>1301880491.7539458</v>
      </c>
    </row>
    <row r="30" spans="3:178" x14ac:dyDescent="0.3">
      <c r="D30" s="4" t="s">
        <v>80</v>
      </c>
      <c r="E30" s="49">
        <v>30</v>
      </c>
      <c r="F30" s="10" t="s">
        <v>3</v>
      </c>
      <c r="G30" s="11">
        <v>21580970.669999998</v>
      </c>
      <c r="H30" s="11">
        <v>21656956.630000003</v>
      </c>
      <c r="I30" s="11">
        <v>20941077.710000001</v>
      </c>
      <c r="J30" s="11">
        <v>19277999.019999996</v>
      </c>
      <c r="K30" s="11">
        <v>15156023.76</v>
      </c>
      <c r="L30" s="11">
        <v>9691377.0999999996</v>
      </c>
      <c r="M30" s="11">
        <v>9587589.2799999993</v>
      </c>
      <c r="N30" s="11">
        <v>6766898.9700000007</v>
      </c>
      <c r="O30" s="11">
        <v>6855401.4400000004</v>
      </c>
      <c r="P30" s="11">
        <v>7140233.7690000003</v>
      </c>
      <c r="Q30" s="11">
        <v>5950347.5299999993</v>
      </c>
      <c r="R30" s="11">
        <v>4483858.2910000002</v>
      </c>
      <c r="S30" s="11">
        <v>19422018.458000001</v>
      </c>
      <c r="T30" s="11">
        <v>19455507.528000001</v>
      </c>
      <c r="U30" s="11">
        <v>19385524.230999995</v>
      </c>
      <c r="V30" s="11">
        <v>19920742.640999999</v>
      </c>
      <c r="W30" s="11">
        <v>19568460.752</v>
      </c>
      <c r="X30" s="11">
        <v>19008450.842999998</v>
      </c>
      <c r="Y30" s="11">
        <v>18698862.789000001</v>
      </c>
      <c r="Z30" s="11">
        <v>18691842.252999999</v>
      </c>
      <c r="AA30" s="11">
        <v>19375677.189999998</v>
      </c>
      <c r="AB30" s="11">
        <v>15670515.458000002</v>
      </c>
      <c r="AC30" s="11">
        <v>17346326.296</v>
      </c>
      <c r="AD30" s="11">
        <v>19182937.693999998</v>
      </c>
      <c r="AE30" s="11">
        <v>16938688.206000004</v>
      </c>
      <c r="AF30" s="11">
        <v>17471397.933000002</v>
      </c>
      <c r="AG30" s="11">
        <v>18868455.639999997</v>
      </c>
      <c r="AH30" s="11">
        <v>19239251.103</v>
      </c>
      <c r="AI30" s="11">
        <v>19399165.891000003</v>
      </c>
      <c r="AJ30" s="11">
        <v>19399355.581</v>
      </c>
      <c r="AK30" s="11">
        <v>20656802.892000001</v>
      </c>
      <c r="AL30" s="11">
        <v>20352991.756000001</v>
      </c>
      <c r="AM30" s="11">
        <v>27872305.748999998</v>
      </c>
      <c r="AN30" s="11">
        <v>29010301.040000003</v>
      </c>
      <c r="AO30" s="11">
        <v>28758707.258000009</v>
      </c>
      <c r="AP30" s="11">
        <v>21132580.531000003</v>
      </c>
      <c r="AQ30" s="11">
        <v>23659770.298</v>
      </c>
      <c r="AR30" s="11">
        <v>24527204.738000002</v>
      </c>
      <c r="AS30" s="11">
        <v>27072849.517999995</v>
      </c>
      <c r="AT30" s="11">
        <v>28176118.811999999</v>
      </c>
      <c r="AU30" s="11">
        <v>25655529.612000003</v>
      </c>
      <c r="AV30" s="11">
        <v>35632780.186999999</v>
      </c>
      <c r="AW30" s="11">
        <v>31720222.200999998</v>
      </c>
      <c r="AX30" s="11">
        <v>33333495.962000001</v>
      </c>
      <c r="AY30" s="11">
        <v>32886917.884999994</v>
      </c>
      <c r="AZ30" s="11">
        <v>34367169.857999995</v>
      </c>
      <c r="BA30" s="11">
        <v>35333525.719999999</v>
      </c>
      <c r="BB30" s="11">
        <v>21516815.206000004</v>
      </c>
      <c r="BC30" s="11">
        <v>38012421.72300002</v>
      </c>
      <c r="BD30" s="11">
        <v>40125465.620999999</v>
      </c>
      <c r="BE30" s="11">
        <v>45970391.469000012</v>
      </c>
      <c r="BF30" s="11">
        <v>40054263.548000008</v>
      </c>
      <c r="BG30" s="11">
        <v>42409561.615999997</v>
      </c>
      <c r="BH30" s="11">
        <v>44168033.79299999</v>
      </c>
      <c r="BI30" s="11">
        <v>43317616.140000001</v>
      </c>
      <c r="BJ30" s="11">
        <v>44858900.349999994</v>
      </c>
      <c r="BK30" s="11">
        <v>44151587.398999996</v>
      </c>
      <c r="BL30" s="11">
        <v>45996573.851000004</v>
      </c>
      <c r="BM30" s="11">
        <v>42937372.860000014</v>
      </c>
      <c r="BN30" s="11">
        <v>43874744.279999994</v>
      </c>
      <c r="BO30" s="11">
        <v>42111950.099999994</v>
      </c>
      <c r="BP30" s="11">
        <v>43707726.510000005</v>
      </c>
      <c r="BQ30" s="11">
        <v>39446241.544</v>
      </c>
      <c r="BR30" s="11">
        <v>44735637.290000007</v>
      </c>
      <c r="BS30" s="11">
        <v>45714277.389999993</v>
      </c>
      <c r="BT30" s="11">
        <v>46115554.539999999</v>
      </c>
      <c r="BU30" s="11">
        <v>46428246.229999997</v>
      </c>
      <c r="BV30" s="11">
        <v>46269165.342000008</v>
      </c>
      <c r="BW30" s="11">
        <v>46063449.570000008</v>
      </c>
      <c r="BX30" s="11">
        <v>44759488.640000001</v>
      </c>
      <c r="BY30" s="11">
        <v>44114556.509999998</v>
      </c>
      <c r="BZ30" s="11">
        <v>91752010.549999997</v>
      </c>
      <c r="CA30" s="11">
        <v>40435270.980000004</v>
      </c>
      <c r="CB30" s="11">
        <v>39971187.530000016</v>
      </c>
      <c r="CC30" s="11">
        <v>54227263.80999998</v>
      </c>
      <c r="CD30" s="11">
        <v>41861910.910000004</v>
      </c>
      <c r="CE30" s="11">
        <v>38808428.159999982</v>
      </c>
      <c r="CF30" s="11">
        <v>37846423.683972456</v>
      </c>
      <c r="CG30" s="11">
        <v>37046089.892986163</v>
      </c>
      <c r="CH30" s="11">
        <v>36271937.694392778</v>
      </c>
      <c r="CI30" s="11">
        <v>35829420.074582882</v>
      </c>
      <c r="CJ30" s="11">
        <v>35372700.214969337</v>
      </c>
      <c r="CK30" s="11">
        <v>35045008.322677001</v>
      </c>
      <c r="CL30" s="11">
        <v>33113662.712438822</v>
      </c>
      <c r="CM30" s="11">
        <v>31725334.410422646</v>
      </c>
      <c r="CN30" s="11">
        <v>31429762.589116003</v>
      </c>
      <c r="CO30" s="11">
        <v>30450637.87249174</v>
      </c>
      <c r="CP30" s="11">
        <v>30003943.028403115</v>
      </c>
      <c r="CQ30" s="11">
        <v>29253369.938365564</v>
      </c>
      <c r="CR30" s="11">
        <v>27979905.347724169</v>
      </c>
      <c r="CS30" s="11">
        <v>27684196.712616771</v>
      </c>
      <c r="CT30" s="11">
        <v>27188289.278606709</v>
      </c>
      <c r="CU30" s="11">
        <v>26539967.89441786</v>
      </c>
      <c r="CV30" s="11">
        <v>26517942.446839411</v>
      </c>
      <c r="CW30" s="11">
        <v>26592025.782600649</v>
      </c>
      <c r="CX30" s="11">
        <v>26079019.880796678</v>
      </c>
      <c r="CY30" s="11">
        <v>27015916.503746901</v>
      </c>
      <c r="CZ30" s="11">
        <v>26831451.373251468</v>
      </c>
      <c r="DA30" s="11">
        <v>26871036.6612553</v>
      </c>
      <c r="DB30" s="11">
        <v>26244271.615997043</v>
      </c>
      <c r="DC30" s="11">
        <v>25287740.948930733</v>
      </c>
      <c r="DD30" s="11">
        <v>24845134.421524823</v>
      </c>
      <c r="DE30" s="11">
        <v>24520129.97146295</v>
      </c>
      <c r="DF30" s="11">
        <v>24536658.586878248</v>
      </c>
      <c r="DG30" s="11">
        <v>24550812.298491143</v>
      </c>
      <c r="DH30" s="11">
        <v>24529136.249189787</v>
      </c>
      <c r="DI30" s="11">
        <v>24546613.273421008</v>
      </c>
      <c r="DJ30" s="11">
        <v>24700402.598437864</v>
      </c>
      <c r="DK30" s="11">
        <v>24888105.972869236</v>
      </c>
      <c r="DL30" s="11">
        <v>25098511.696212381</v>
      </c>
      <c r="DM30" s="11">
        <v>25616661.338757444</v>
      </c>
      <c r="DN30" s="11">
        <v>25532229.773772597</v>
      </c>
      <c r="DO30" s="11">
        <v>25121674.335214652</v>
      </c>
      <c r="DP30" s="11">
        <v>25070921.480532654</v>
      </c>
      <c r="DQ30" s="11">
        <v>25113234.329277895</v>
      </c>
      <c r="DR30" s="11">
        <v>25369638.9411208</v>
      </c>
      <c r="DS30" s="11">
        <v>25567409.233684316</v>
      </c>
      <c r="DT30" s="11">
        <v>25710071.007606816</v>
      </c>
      <c r="DU30" s="11">
        <v>25887976.730386771</v>
      </c>
      <c r="DV30" s="11">
        <v>26257873.686474927</v>
      </c>
      <c r="DW30" s="150"/>
      <c r="DX30" s="11">
        <v>149088734.17000002</v>
      </c>
      <c r="DY30" s="11">
        <v>225726866.13299999</v>
      </c>
      <c r="DZ30" s="11">
        <v>259100003.57999998</v>
      </c>
      <c r="EA30" s="11">
        <v>353882399.99700004</v>
      </c>
      <c r="EB30" s="11">
        <v>515876932.64999998</v>
      </c>
      <c r="EC30" s="11">
        <v>581218304.21599996</v>
      </c>
      <c r="ED30" s="11">
        <v>465829303.98601943</v>
      </c>
      <c r="EE30" s="11">
        <v>341444395.1824013</v>
      </c>
      <c r="EF30" s="11">
        <v>304479304.50258726</v>
      </c>
      <c r="EG30" s="11">
        <v>305234308.5259105</v>
      </c>
      <c r="EH30" s="151"/>
      <c r="EI30" s="11">
        <v>64179005.009999998</v>
      </c>
      <c r="EJ30" s="11">
        <v>44125399.879999995</v>
      </c>
      <c r="EK30" s="11">
        <v>23209889.690000001</v>
      </c>
      <c r="EL30" s="11">
        <v>17574439.59</v>
      </c>
      <c r="EM30" s="11">
        <v>58263050.216999993</v>
      </c>
      <c r="EN30" s="11">
        <v>58497654.236000001</v>
      </c>
      <c r="EO30" s="11">
        <v>56766382.231999993</v>
      </c>
      <c r="EP30" s="11">
        <v>52199779.447999999</v>
      </c>
      <c r="EQ30" s="11">
        <v>53278541.778999999</v>
      </c>
      <c r="ER30" s="11">
        <v>58037772.575000003</v>
      </c>
      <c r="ES30" s="11">
        <v>68882100.397</v>
      </c>
      <c r="ET30" s="11">
        <v>78901588.829000011</v>
      </c>
      <c r="EU30" s="11">
        <v>75259824.55399999</v>
      </c>
      <c r="EV30" s="11">
        <v>89464428.611000001</v>
      </c>
      <c r="EW30" s="11">
        <v>97940636.047999993</v>
      </c>
      <c r="EX30" s="11">
        <v>91217510.783999994</v>
      </c>
      <c r="EY30" s="11">
        <v>124108278.81300002</v>
      </c>
      <c r="EZ30" s="11">
        <v>126631858.95699999</v>
      </c>
      <c r="FA30" s="11">
        <v>132328103.889</v>
      </c>
      <c r="FB30" s="11">
        <v>132808690.99100003</v>
      </c>
      <c r="FC30" s="11">
        <v>125265918.154</v>
      </c>
      <c r="FD30" s="11">
        <v>136565469.22</v>
      </c>
      <c r="FE30" s="11">
        <v>138760861.14200002</v>
      </c>
      <c r="FF30" s="11">
        <v>180626055.69999999</v>
      </c>
      <c r="FG30" s="11">
        <v>134633722.31999999</v>
      </c>
      <c r="FH30" s="11">
        <v>118516762.75397244</v>
      </c>
      <c r="FI30" s="11">
        <v>109147447.66196182</v>
      </c>
      <c r="FJ30" s="11">
        <v>103531371.25008516</v>
      </c>
      <c r="FK30" s="11">
        <v>93605734.872030377</v>
      </c>
      <c r="FL30" s="11">
        <v>87237218.314492851</v>
      </c>
      <c r="FM30" s="11">
        <v>81412453.885641336</v>
      </c>
      <c r="FN30" s="11">
        <v>79188988.110236734</v>
      </c>
      <c r="FO30" s="11">
        <v>80718404.538253665</v>
      </c>
      <c r="FP30" s="11">
        <v>76377146.986452594</v>
      </c>
      <c r="FQ30" s="11">
        <v>73607600.85683234</v>
      </c>
      <c r="FR30" s="11">
        <v>73776152.121048659</v>
      </c>
      <c r="FS30" s="11">
        <v>75603279.007839054</v>
      </c>
      <c r="FT30" s="11">
        <v>75724825.589519903</v>
      </c>
      <c r="FU30" s="11">
        <v>76050282.504083008</v>
      </c>
      <c r="FV30" s="11">
        <v>77855921.424468517</v>
      </c>
    </row>
    <row r="31" spans="3:178" x14ac:dyDescent="0.3">
      <c r="D31" s="4" t="s">
        <v>80</v>
      </c>
      <c r="E31" s="49">
        <v>31</v>
      </c>
      <c r="F31" s="10" t="s">
        <v>4</v>
      </c>
      <c r="G31" s="11">
        <v>0</v>
      </c>
      <c r="H31" s="11">
        <v>0</v>
      </c>
      <c r="I31" s="11">
        <v>0</v>
      </c>
      <c r="J31" s="11">
        <v>-1815638</v>
      </c>
      <c r="K31" s="11">
        <v>-1081109</v>
      </c>
      <c r="L31" s="11">
        <v>-2329267</v>
      </c>
      <c r="M31" s="11">
        <v>-1764170</v>
      </c>
      <c r="N31" s="11">
        <v>-2584142</v>
      </c>
      <c r="O31" s="11">
        <v>-19609221</v>
      </c>
      <c r="P31" s="11">
        <v>-20285173</v>
      </c>
      <c r="Q31" s="11">
        <v>-19724630</v>
      </c>
      <c r="R31" s="11">
        <v>-16849561</v>
      </c>
      <c r="S31" s="11">
        <v>-16162873.279999999</v>
      </c>
      <c r="T31" s="11">
        <v>-15157160.140000001</v>
      </c>
      <c r="U31" s="11">
        <v>-14916274.244000003</v>
      </c>
      <c r="V31" s="11">
        <v>-15057573.976999996</v>
      </c>
      <c r="W31" s="11">
        <v>-14550658.326999996</v>
      </c>
      <c r="X31" s="11">
        <v>-13767420.325000001</v>
      </c>
      <c r="Y31" s="11">
        <v>-13126995.007999999</v>
      </c>
      <c r="Z31" s="11">
        <v>-12629747.325999999</v>
      </c>
      <c r="AA31" s="11">
        <v>-12335503.199000001</v>
      </c>
      <c r="AB31" s="11">
        <v>-11449047.293000001</v>
      </c>
      <c r="AC31" s="11">
        <v>-12509209.504999999</v>
      </c>
      <c r="AD31" s="11">
        <v>-15477581.715000004</v>
      </c>
      <c r="AE31" s="11">
        <v>-11497328.952000001</v>
      </c>
      <c r="AF31" s="11">
        <v>-10926829.036</v>
      </c>
      <c r="AG31" s="11">
        <v>-9619882.7280000001</v>
      </c>
      <c r="AH31" s="11">
        <v>-8942154.7079999987</v>
      </c>
      <c r="AI31" s="11">
        <v>-8630003.6839999985</v>
      </c>
      <c r="AJ31" s="11">
        <v>-8156267.7840000009</v>
      </c>
      <c r="AK31" s="11">
        <v>-7664454.7500000009</v>
      </c>
      <c r="AL31" s="11">
        <v>-7273753.1000000015</v>
      </c>
      <c r="AM31" s="11">
        <v>-6371453.4949999992</v>
      </c>
      <c r="AN31" s="11">
        <v>-2430152.6780000003</v>
      </c>
      <c r="AO31" s="11">
        <v>-2059232.53</v>
      </c>
      <c r="AP31" s="11">
        <v>-1464281.2309999997</v>
      </c>
      <c r="AQ31" s="11">
        <v>1456567.0160000012</v>
      </c>
      <c r="AR31" s="11">
        <v>3382254.7510000011</v>
      </c>
      <c r="AS31" s="11">
        <v>3671797.79</v>
      </c>
      <c r="AT31" s="11">
        <v>4186795.5119999992</v>
      </c>
      <c r="AU31" s="11">
        <v>5858120.2809999995</v>
      </c>
      <c r="AV31" s="11">
        <v>6673851.7940000007</v>
      </c>
      <c r="AW31" s="11">
        <v>7227322.7929999996</v>
      </c>
      <c r="AX31" s="11">
        <v>7576042.2189999996</v>
      </c>
      <c r="AY31" s="11">
        <v>8028326.5689999992</v>
      </c>
      <c r="AZ31" s="11">
        <v>7833919.9640000006</v>
      </c>
      <c r="BA31" s="11">
        <v>7895856.1850000005</v>
      </c>
      <c r="BB31" s="11">
        <v>8496467.8209999986</v>
      </c>
      <c r="BC31" s="11">
        <v>7930780.4190000007</v>
      </c>
      <c r="BD31" s="11">
        <v>16194769.092999998</v>
      </c>
      <c r="BE31" s="11">
        <v>10309197.957999999</v>
      </c>
      <c r="BF31" s="11">
        <v>9351027.2720000017</v>
      </c>
      <c r="BG31" s="11">
        <v>7563717.7389999973</v>
      </c>
      <c r="BH31" s="11">
        <v>6736323.7870000005</v>
      </c>
      <c r="BI31" s="11">
        <v>5683820.7019999996</v>
      </c>
      <c r="BJ31" s="11">
        <v>4719586.0060000001</v>
      </c>
      <c r="BK31" s="11">
        <v>3302433.0380000002</v>
      </c>
      <c r="BL31" s="11">
        <v>3139857.2429999998</v>
      </c>
      <c r="BM31" s="11">
        <v>3667004.3109999998</v>
      </c>
      <c r="BN31" s="11">
        <v>2389344.0780000007</v>
      </c>
      <c r="BO31" s="11">
        <v>3372293.3850000002</v>
      </c>
      <c r="BP31" s="11">
        <v>2391581.6310000001</v>
      </c>
      <c r="BQ31" s="11">
        <v>1632250.2720000001</v>
      </c>
      <c r="BR31" s="11">
        <v>2270102.9610000001</v>
      </c>
      <c r="BS31" s="11">
        <v>2122361.7340000002</v>
      </c>
      <c r="BT31" s="11">
        <v>1610690.6469999999</v>
      </c>
      <c r="BU31" s="11">
        <v>1333351.1360000004</v>
      </c>
      <c r="BV31" s="11">
        <v>1276819.8139999998</v>
      </c>
      <c r="BW31" s="11">
        <v>4147441.3409999995</v>
      </c>
      <c r="BX31" s="11">
        <v>7108627.9339999985</v>
      </c>
      <c r="BY31" s="11">
        <v>3025526.0649999999</v>
      </c>
      <c r="BZ31" s="11">
        <v>6149664.3080000011</v>
      </c>
      <c r="CA31" s="11">
        <v>4217941.2129999995</v>
      </c>
      <c r="CB31" s="11">
        <v>5647357.120000002</v>
      </c>
      <c r="CC31" s="11">
        <v>4226339.6099999994</v>
      </c>
      <c r="CD31" s="11">
        <v>3791252.14</v>
      </c>
      <c r="CE31" s="11">
        <v>5087205.7979999995</v>
      </c>
      <c r="CF31" s="11">
        <v>4935432.3366666678</v>
      </c>
      <c r="CG31" s="11">
        <v>5477554.4233333226</v>
      </c>
      <c r="CH31" s="11">
        <v>3443086.7740000011</v>
      </c>
      <c r="CI31" s="11">
        <v>3036678</v>
      </c>
      <c r="CJ31" s="11">
        <v>4861050.876666666</v>
      </c>
      <c r="CK31" s="11">
        <v>5315076.1883333232</v>
      </c>
      <c r="CL31" s="11">
        <v>10024302.998</v>
      </c>
      <c r="CM31" s="11">
        <v>0</v>
      </c>
      <c r="CN31" s="11">
        <v>1880508.3759999995</v>
      </c>
      <c r="CO31" s="11">
        <v>2130698.4286666559</v>
      </c>
      <c r="CP31" s="11">
        <v>0</v>
      </c>
      <c r="CQ31" s="11">
        <v>346855.99466666643</v>
      </c>
      <c r="CR31" s="11">
        <v>0</v>
      </c>
      <c r="CS31" s="11">
        <v>1132059.9890000001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1132059.9890000001</v>
      </c>
      <c r="DA31" s="11">
        <v>0</v>
      </c>
      <c r="DB31" s="11">
        <v>0</v>
      </c>
      <c r="DC31" s="11">
        <v>0</v>
      </c>
      <c r="DD31" s="11">
        <v>0</v>
      </c>
      <c r="DE31" s="11">
        <v>0</v>
      </c>
      <c r="DF31" s="11">
        <v>0</v>
      </c>
      <c r="DG31" s="11">
        <v>1132059.9890000001</v>
      </c>
      <c r="DH31" s="11">
        <v>0</v>
      </c>
      <c r="DI31" s="11">
        <v>0</v>
      </c>
      <c r="DJ31" s="11">
        <v>0</v>
      </c>
      <c r="DK31" s="11">
        <v>0</v>
      </c>
      <c r="DL31" s="11">
        <v>0</v>
      </c>
      <c r="DM31" s="11">
        <v>0</v>
      </c>
      <c r="DN31" s="11">
        <v>1132059.9890000001</v>
      </c>
      <c r="DO31" s="11">
        <v>0</v>
      </c>
      <c r="DP31" s="11">
        <v>0</v>
      </c>
      <c r="DQ31" s="11">
        <v>0</v>
      </c>
      <c r="DR31" s="11">
        <v>0</v>
      </c>
      <c r="DS31" s="11">
        <v>0</v>
      </c>
      <c r="DT31" s="11">
        <v>0</v>
      </c>
      <c r="DU31" s="11">
        <v>6382059.9890000001</v>
      </c>
      <c r="DV31" s="11">
        <v>0</v>
      </c>
      <c r="DW31" s="150"/>
      <c r="DX31" s="11">
        <v>-86042911</v>
      </c>
      <c r="DY31" s="11">
        <v>-167140044.33900002</v>
      </c>
      <c r="DZ31" s="11">
        <v>-85035794.676000029</v>
      </c>
      <c r="EA31" s="11">
        <v>72287322.694999993</v>
      </c>
      <c r="EB31" s="11">
        <v>80987861.645999998</v>
      </c>
      <c r="EC31" s="11">
        <v>36440711.228</v>
      </c>
      <c r="ED31" s="11">
        <v>60063277.477999985</v>
      </c>
      <c r="EE31" s="11">
        <v>5490122.7883333219</v>
      </c>
      <c r="EF31" s="11">
        <v>2264119.9780000001</v>
      </c>
      <c r="EG31" s="11">
        <v>7514119.9780000001</v>
      </c>
      <c r="EH31" s="151"/>
      <c r="EI31" s="11">
        <v>0</v>
      </c>
      <c r="EJ31" s="11">
        <v>-5226014</v>
      </c>
      <c r="EK31" s="11">
        <v>-23957533</v>
      </c>
      <c r="EL31" s="11">
        <v>-56859364</v>
      </c>
      <c r="EM31" s="11">
        <v>-46236307.664000005</v>
      </c>
      <c r="EN31" s="11">
        <v>-43375652.628999993</v>
      </c>
      <c r="EO31" s="11">
        <v>-38092245.533</v>
      </c>
      <c r="EP31" s="11">
        <v>-39435838.513000004</v>
      </c>
      <c r="EQ31" s="11">
        <v>-32044040.716000002</v>
      </c>
      <c r="ER31" s="11">
        <v>-25728426.175999999</v>
      </c>
      <c r="ES31" s="11">
        <v>-21309661.344999999</v>
      </c>
      <c r="ET31" s="11">
        <v>-5953666.4390000002</v>
      </c>
      <c r="EU31" s="11">
        <v>8510619.5570000038</v>
      </c>
      <c r="EV31" s="11">
        <v>16718767.586999997</v>
      </c>
      <c r="EW31" s="11">
        <v>22831691.580999997</v>
      </c>
      <c r="EX31" s="11">
        <v>24226243.969999999</v>
      </c>
      <c r="EY31" s="11">
        <v>34434747.469999999</v>
      </c>
      <c r="EZ31" s="11">
        <v>23651068.798</v>
      </c>
      <c r="FA31" s="11">
        <v>13705839.746000001</v>
      </c>
      <c r="FB31" s="11">
        <v>9196205.6319999993</v>
      </c>
      <c r="FC31" s="11">
        <v>7396125.2880000006</v>
      </c>
      <c r="FD31" s="11">
        <v>6003155.3420000002</v>
      </c>
      <c r="FE31" s="11">
        <v>6757612.2909999993</v>
      </c>
      <c r="FF31" s="11">
        <v>16283818.307</v>
      </c>
      <c r="FG31" s="11">
        <v>14091637.943</v>
      </c>
      <c r="FH31" s="11">
        <v>13813890.274666667</v>
      </c>
      <c r="FI31" s="11">
        <v>11957319.197333325</v>
      </c>
      <c r="FJ31" s="11">
        <v>20200430.06299999</v>
      </c>
      <c r="FK31" s="11">
        <v>4011206.8046666551</v>
      </c>
      <c r="FL31" s="11">
        <v>346855.99466666643</v>
      </c>
      <c r="FM31" s="11">
        <v>1132059.9890000001</v>
      </c>
      <c r="FN31" s="11">
        <v>0</v>
      </c>
      <c r="FO31" s="11">
        <v>1132059.9890000001</v>
      </c>
      <c r="FP31" s="11">
        <v>0</v>
      </c>
      <c r="FQ31" s="11">
        <v>1132059.9890000001</v>
      </c>
      <c r="FR31" s="11">
        <v>0</v>
      </c>
      <c r="FS31" s="11">
        <v>0</v>
      </c>
      <c r="FT31" s="11">
        <v>1132059.9890000001</v>
      </c>
      <c r="FU31" s="11">
        <v>0</v>
      </c>
      <c r="FV31" s="11">
        <v>6382059.9890000001</v>
      </c>
    </row>
    <row r="32" spans="3:178" x14ac:dyDescent="0.3">
      <c r="D32" s="4" t="s">
        <v>80</v>
      </c>
      <c r="E32" s="49">
        <v>32</v>
      </c>
      <c r="F32" s="10" t="s">
        <v>5</v>
      </c>
      <c r="G32" s="11">
        <v>-1137599.74</v>
      </c>
      <c r="H32" s="11">
        <v>-1835226.59</v>
      </c>
      <c r="I32" s="11">
        <v>-1822909.07</v>
      </c>
      <c r="J32" s="11">
        <v>-1315578.07</v>
      </c>
      <c r="K32" s="11">
        <v>-1340829.01</v>
      </c>
      <c r="L32" s="11">
        <v>-1340829.01</v>
      </c>
      <c r="M32" s="11">
        <v>-1246572.2999999998</v>
      </c>
      <c r="N32" s="11">
        <v>-1373656.13</v>
      </c>
      <c r="O32" s="11">
        <v>-1405471.16</v>
      </c>
      <c r="P32" s="11">
        <v>-1460983.92</v>
      </c>
      <c r="Q32" s="11">
        <v>-1488876.15</v>
      </c>
      <c r="R32" s="11">
        <v>-1682840.23</v>
      </c>
      <c r="S32" s="11">
        <v>-1708161.2189999998</v>
      </c>
      <c r="T32" s="11">
        <v>-1783782.841</v>
      </c>
      <c r="U32" s="11">
        <v>-1749605.4010000001</v>
      </c>
      <c r="V32" s="11">
        <v>-1822993.8470000003</v>
      </c>
      <c r="W32" s="11">
        <v>-1817325.463</v>
      </c>
      <c r="X32" s="11">
        <v>-1778168.1449999998</v>
      </c>
      <c r="Y32" s="11">
        <v>-1782450.5350000001</v>
      </c>
      <c r="Z32" s="11">
        <v>-1807149.9499999997</v>
      </c>
      <c r="AA32" s="11">
        <v>-1833205.5410000004</v>
      </c>
      <c r="AB32" s="11">
        <v>-1847493.906</v>
      </c>
      <c r="AC32" s="11">
        <v>-1857471.21</v>
      </c>
      <c r="AD32" s="11">
        <v>-1871598.1399999994</v>
      </c>
      <c r="AE32" s="11">
        <v>-1872007.3699999996</v>
      </c>
      <c r="AF32" s="11">
        <v>-1905803.5499999996</v>
      </c>
      <c r="AG32" s="11">
        <v>-1887677.46</v>
      </c>
      <c r="AH32" s="11">
        <v>-1925928.8399999999</v>
      </c>
      <c r="AI32" s="11">
        <v>-1943085.0700000003</v>
      </c>
      <c r="AJ32" s="11">
        <v>-1913813.01</v>
      </c>
      <c r="AK32" s="11">
        <v>-2010110.54</v>
      </c>
      <c r="AL32" s="11">
        <v>-1947950.6299999994</v>
      </c>
      <c r="AM32" s="11">
        <v>-1910475.65</v>
      </c>
      <c r="AN32" s="11">
        <v>-1942333.9100000006</v>
      </c>
      <c r="AO32" s="11">
        <v>-1943815.7879999999</v>
      </c>
      <c r="AP32" s="11">
        <v>-2007669.6749999996</v>
      </c>
      <c r="AQ32" s="11">
        <v>-2004521.2999999998</v>
      </c>
      <c r="AR32" s="11">
        <v>-2012932.5330000003</v>
      </c>
      <c r="AS32" s="11">
        <v>-2022151.5719999997</v>
      </c>
      <c r="AT32" s="11">
        <v>-2089724.9699999997</v>
      </c>
      <c r="AU32" s="11">
        <v>-2152439.9409999996</v>
      </c>
      <c r="AV32" s="11">
        <v>-846805.46600000001</v>
      </c>
      <c r="AW32" s="11">
        <v>-2224830.0379999997</v>
      </c>
      <c r="AX32" s="11">
        <v>-2038768.4320000003</v>
      </c>
      <c r="AY32" s="11">
        <v>-2194245.6380000003</v>
      </c>
      <c r="AZ32" s="11">
        <v>-2254604.4639999997</v>
      </c>
      <c r="BA32" s="11">
        <v>-2141727.9380000001</v>
      </c>
      <c r="BB32" s="11">
        <v>-2208620.0049999999</v>
      </c>
      <c r="BC32" s="11">
        <v>-2914352.3259999999</v>
      </c>
      <c r="BD32" s="11">
        <v>-2435227.2039999999</v>
      </c>
      <c r="BE32" s="11">
        <v>-2542523.8130000005</v>
      </c>
      <c r="BF32" s="11">
        <v>-2556552.2540000002</v>
      </c>
      <c r="BG32" s="11">
        <v>-2616594.6320000007</v>
      </c>
      <c r="BH32" s="11">
        <v>-2615768.2359999996</v>
      </c>
      <c r="BI32" s="11">
        <v>-2646251.6679999996</v>
      </c>
      <c r="BJ32" s="11">
        <v>-2754600.1599999997</v>
      </c>
      <c r="BK32" s="11">
        <v>-3518470.69</v>
      </c>
      <c r="BL32" s="11">
        <v>-2811950.64</v>
      </c>
      <c r="BM32" s="11">
        <v>-2740565.73</v>
      </c>
      <c r="BN32" s="11">
        <v>-3019853.5100000002</v>
      </c>
      <c r="BO32" s="11">
        <v>-3048502.54</v>
      </c>
      <c r="BP32" s="11">
        <v>-3091599.1199999996</v>
      </c>
      <c r="BQ32" s="11">
        <v>-3382487.6100000003</v>
      </c>
      <c r="BR32" s="11">
        <v>-3215474.3899999997</v>
      </c>
      <c r="BS32" s="11">
        <v>-3317388.8930000006</v>
      </c>
      <c r="BT32" s="11">
        <v>-3181422.1779999994</v>
      </c>
      <c r="BU32" s="11">
        <v>-3587599.3820000002</v>
      </c>
      <c r="BV32" s="11">
        <v>-3760343.126000002</v>
      </c>
      <c r="BW32" s="11">
        <v>-3305906.2010000004</v>
      </c>
      <c r="BX32" s="11">
        <v>-3558322.56</v>
      </c>
      <c r="BY32" s="11">
        <v>-3283212.899999999</v>
      </c>
      <c r="BZ32" s="11">
        <v>-6373895.96</v>
      </c>
      <c r="CA32" s="11">
        <v>-3231867.53</v>
      </c>
      <c r="CB32" s="11">
        <v>-3253943.46</v>
      </c>
      <c r="CC32" s="11">
        <v>-4622687.2600000007</v>
      </c>
      <c r="CD32" s="11">
        <v>-3511767.7600000007</v>
      </c>
      <c r="CE32" s="11">
        <v>-4521612.0629460132</v>
      </c>
      <c r="CF32" s="11">
        <v>-4599129.3374897214</v>
      </c>
      <c r="CG32" s="11">
        <v>-4677907.7539931871</v>
      </c>
      <c r="CH32" s="11">
        <v>-4753353.5941961678</v>
      </c>
      <c r="CI32" s="11">
        <v>-4812529.5485689742</v>
      </c>
      <c r="CJ32" s="11">
        <v>-4862256.0112322532</v>
      </c>
      <c r="CK32" s="11">
        <v>-4905355.7718884861</v>
      </c>
      <c r="CL32" s="11">
        <v>-4946623.0559712537</v>
      </c>
      <c r="CM32" s="11">
        <v>-4977513.9914780315</v>
      </c>
      <c r="CN32" s="11">
        <v>-5041311.9134046491</v>
      </c>
      <c r="CO32" s="11">
        <v>-5129504.1024786551</v>
      </c>
      <c r="CP32" s="11">
        <v>-5205345.4176995941</v>
      </c>
      <c r="CQ32" s="11">
        <v>-5276585.6799681783</v>
      </c>
      <c r="CR32" s="11">
        <v>-5338220.6587781338</v>
      </c>
      <c r="CS32" s="11">
        <v>-5408566.3072077874</v>
      </c>
      <c r="CT32" s="11">
        <v>-5485606.9297098713</v>
      </c>
      <c r="CU32" s="11">
        <v>-5547779.5839676373</v>
      </c>
      <c r="CV32" s="11">
        <v>-5593425.2614509929</v>
      </c>
      <c r="CW32" s="11">
        <v>-5628446.3228286346</v>
      </c>
      <c r="CX32" s="11">
        <v>-5667068.8531105947</v>
      </c>
      <c r="CY32" s="11">
        <v>-5680119.5952524822</v>
      </c>
      <c r="CZ32" s="11">
        <v>-5722192.4014540324</v>
      </c>
      <c r="DA32" s="11">
        <v>-5787026.9135874659</v>
      </c>
      <c r="DB32" s="11">
        <v>-5842710.0087533519</v>
      </c>
      <c r="DC32" s="11">
        <v>-5894659.1046602353</v>
      </c>
      <c r="DD32" s="11">
        <v>-5942441.2768429639</v>
      </c>
      <c r="DE32" s="11">
        <v>-5991984.8050401248</v>
      </c>
      <c r="DF32" s="11">
        <v>-6038891.489628939</v>
      </c>
      <c r="DG32" s="11">
        <v>-6081888.4009712636</v>
      </c>
      <c r="DH32" s="11">
        <v>-6111842.4264700506</v>
      </c>
      <c r="DI32" s="11">
        <v>-6119926.5236218637</v>
      </c>
      <c r="DJ32" s="11">
        <v>-6127667.7266198751</v>
      </c>
      <c r="DK32" s="11">
        <v>-6124629.1640756847</v>
      </c>
      <c r="DL32" s="11">
        <v>-6127388.1108147008</v>
      </c>
      <c r="DM32" s="11">
        <v>-6127512.6626213212</v>
      </c>
      <c r="DN32" s="11">
        <v>-6126922.9251201991</v>
      </c>
      <c r="DO32" s="11">
        <v>-6125489.8029075237</v>
      </c>
      <c r="DP32" s="11">
        <v>-6123601.5542511083</v>
      </c>
      <c r="DQ32" s="11">
        <v>-6120781.1333997594</v>
      </c>
      <c r="DR32" s="11">
        <v>-6117212.2229557373</v>
      </c>
      <c r="DS32" s="11">
        <v>-6113387.8511860305</v>
      </c>
      <c r="DT32" s="11">
        <v>-6109027.4509225832</v>
      </c>
      <c r="DU32" s="11">
        <v>-6104294.2389618615</v>
      </c>
      <c r="DV32" s="11">
        <v>-6098286.8825780191</v>
      </c>
      <c r="DW32" s="150"/>
      <c r="DX32" s="11">
        <v>-17451371.379999999</v>
      </c>
      <c r="DY32" s="11">
        <v>-21659406.198000003</v>
      </c>
      <c r="DZ32" s="11">
        <v>-23210671.492999997</v>
      </c>
      <c r="EA32" s="11">
        <v>-24191372.297000002</v>
      </c>
      <c r="EB32" s="11">
        <v>-33172710.863000005</v>
      </c>
      <c r="EC32" s="11">
        <v>-43106154.859999999</v>
      </c>
      <c r="ED32" s="11">
        <v>-52699033.146286055</v>
      </c>
      <c r="EE32" s="11">
        <v>-64299375.022082761</v>
      </c>
      <c r="EF32" s="11">
        <v>-71341350.672902644</v>
      </c>
      <c r="EG32" s="11">
        <v>-73418533.999794528</v>
      </c>
      <c r="EH32" s="151"/>
      <c r="EI32" s="11">
        <v>-4795735.4000000004</v>
      </c>
      <c r="EJ32" s="11">
        <v>-3997236.09</v>
      </c>
      <c r="EK32" s="11">
        <v>-4025699.59</v>
      </c>
      <c r="EL32" s="11">
        <v>-4632700.3</v>
      </c>
      <c r="EM32" s="11">
        <v>-5241549.4609999992</v>
      </c>
      <c r="EN32" s="11">
        <v>-5418487.4550000001</v>
      </c>
      <c r="EO32" s="11">
        <v>-5422806.0260000005</v>
      </c>
      <c r="EP32" s="11">
        <v>-5576563.2559999991</v>
      </c>
      <c r="EQ32" s="11">
        <v>-5665488.379999999</v>
      </c>
      <c r="ER32" s="11">
        <v>-5782826.9199999999</v>
      </c>
      <c r="ES32" s="11">
        <v>-5868536.8199999994</v>
      </c>
      <c r="ET32" s="11">
        <v>-5893819.3730000006</v>
      </c>
      <c r="EU32" s="11">
        <v>-6039605.4049999993</v>
      </c>
      <c r="EV32" s="11">
        <v>-5088970.3769999994</v>
      </c>
      <c r="EW32" s="11">
        <v>-6457844.108</v>
      </c>
      <c r="EX32" s="11">
        <v>-6604952.4069999997</v>
      </c>
      <c r="EY32" s="11">
        <v>-7892103.3430000003</v>
      </c>
      <c r="EZ32" s="11">
        <v>-7788915.1220000004</v>
      </c>
      <c r="FA32" s="11">
        <v>-8919322.5179999992</v>
      </c>
      <c r="FB32" s="11">
        <v>-8572369.8800000008</v>
      </c>
      <c r="FC32" s="11">
        <v>-9522589.2699999996</v>
      </c>
      <c r="FD32" s="11">
        <v>-9714285.4609999992</v>
      </c>
      <c r="FE32" s="11">
        <v>-10653848.709000003</v>
      </c>
      <c r="FF32" s="11">
        <v>-13215431.419999998</v>
      </c>
      <c r="FG32" s="11">
        <v>-11108498.25</v>
      </c>
      <c r="FH32" s="11">
        <v>-12632509.160435736</v>
      </c>
      <c r="FI32" s="11">
        <v>-14243790.896758329</v>
      </c>
      <c r="FJ32" s="11">
        <v>-14714234.839091994</v>
      </c>
      <c r="FK32" s="11">
        <v>-15148330.007361336</v>
      </c>
      <c r="FL32" s="11">
        <v>-15820151.756445907</v>
      </c>
      <c r="FM32" s="11">
        <v>-16441952.820885297</v>
      </c>
      <c r="FN32" s="11">
        <v>-16888940.437390223</v>
      </c>
      <c r="FO32" s="11">
        <v>-17189338.910293981</v>
      </c>
      <c r="FP32" s="11">
        <v>-17679810.39025655</v>
      </c>
      <c r="FQ32" s="11">
        <v>-18112764.695640326</v>
      </c>
      <c r="FR32" s="11">
        <v>-18359436.67671179</v>
      </c>
      <c r="FS32" s="11">
        <v>-18379529.937511705</v>
      </c>
      <c r="FT32" s="11">
        <v>-18376014.282278832</v>
      </c>
      <c r="FU32" s="11">
        <v>-18351381.207541525</v>
      </c>
      <c r="FV32" s="11">
        <v>-18311608.572462462</v>
      </c>
    </row>
    <row r="33" spans="1:178" x14ac:dyDescent="0.3">
      <c r="D33" s="4" t="s">
        <v>80</v>
      </c>
      <c r="E33" s="49">
        <v>33</v>
      </c>
      <c r="F33" s="10" t="s">
        <v>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-1034174.33</v>
      </c>
      <c r="AV33" s="11">
        <v>-1006545.4199999999</v>
      </c>
      <c r="AW33" s="11">
        <v>-1011131.9500000001</v>
      </c>
      <c r="AX33" s="11">
        <v>-589777.69000000006</v>
      </c>
      <c r="AY33" s="11">
        <v>-464199.13</v>
      </c>
      <c r="AZ33" s="11">
        <v>-418570.86</v>
      </c>
      <c r="BA33" s="11">
        <v>-328828.22000000003</v>
      </c>
      <c r="BB33" s="11">
        <v>-331408.06</v>
      </c>
      <c r="BC33" s="11">
        <v>-362801.16000000003</v>
      </c>
      <c r="BD33" s="11">
        <v>-337722.43</v>
      </c>
      <c r="BE33" s="11">
        <v>-347994.87099999993</v>
      </c>
      <c r="BF33" s="11">
        <v>-262574.41499999998</v>
      </c>
      <c r="BG33" s="11">
        <v>-191266.24100000001</v>
      </c>
      <c r="BH33" s="11">
        <v>-196141.9</v>
      </c>
      <c r="BI33" s="11">
        <v>-213329.44999999998</v>
      </c>
      <c r="BJ33" s="11">
        <v>-193286.77699999997</v>
      </c>
      <c r="BK33" s="11">
        <v>-192512.90300000002</v>
      </c>
      <c r="BL33" s="11">
        <v>-166560.23699999996</v>
      </c>
      <c r="BM33" s="11">
        <v>-7418121.1699999999</v>
      </c>
      <c r="BN33" s="11">
        <v>-910585.89500000002</v>
      </c>
      <c r="BO33" s="11">
        <v>-824474.14299999992</v>
      </c>
      <c r="BP33" s="11">
        <v>-895333.88</v>
      </c>
      <c r="BQ33" s="11">
        <v>-875746.14099999995</v>
      </c>
      <c r="BR33" s="11">
        <v>-862810.97100000002</v>
      </c>
      <c r="BS33" s="11">
        <v>-833589.60999999987</v>
      </c>
      <c r="BT33" s="11">
        <v>-771074.94700000004</v>
      </c>
      <c r="BU33" s="11">
        <v>-818484.69799999997</v>
      </c>
      <c r="BV33" s="11">
        <v>-804532.44000000006</v>
      </c>
      <c r="BW33" s="11">
        <v>-873550.11399999994</v>
      </c>
      <c r="BX33" s="11">
        <v>-881201.4</v>
      </c>
      <c r="BY33" s="11">
        <v>-953971.23</v>
      </c>
      <c r="BZ33" s="11">
        <v>-953326.78</v>
      </c>
      <c r="CA33" s="11">
        <v>-829949.21000000008</v>
      </c>
      <c r="CB33" s="11">
        <v>-749660.03</v>
      </c>
      <c r="CC33" s="11">
        <v>-735812.64</v>
      </c>
      <c r="CD33" s="11">
        <v>-712538.94</v>
      </c>
      <c r="CE33" s="11">
        <v>39549</v>
      </c>
      <c r="CF33" s="11">
        <v>-250000</v>
      </c>
      <c r="CG33" s="11">
        <v>-250000</v>
      </c>
      <c r="CH33" s="11">
        <v>-250000</v>
      </c>
      <c r="CI33" s="11">
        <v>-250000</v>
      </c>
      <c r="CJ33" s="11">
        <v>-250000</v>
      </c>
      <c r="CK33" s="11">
        <v>-250000</v>
      </c>
      <c r="CL33" s="11">
        <v>-250000</v>
      </c>
      <c r="CM33" s="11">
        <v>-250000</v>
      </c>
      <c r="CN33" s="11">
        <v>-250000</v>
      </c>
      <c r="CO33" s="11">
        <v>-250000</v>
      </c>
      <c r="CP33" s="11">
        <v>-250000</v>
      </c>
      <c r="CQ33" s="11">
        <v>-250000</v>
      </c>
      <c r="CR33" s="11">
        <v>-250000</v>
      </c>
      <c r="CS33" s="11">
        <v>-250000</v>
      </c>
      <c r="CT33" s="11">
        <v>-250000</v>
      </c>
      <c r="CU33" s="11">
        <v>-250000</v>
      </c>
      <c r="CV33" s="11">
        <v>-250000</v>
      </c>
      <c r="CW33" s="11">
        <v>-250000</v>
      </c>
      <c r="CX33" s="11">
        <v>-250000</v>
      </c>
      <c r="CY33" s="11">
        <v>-250000</v>
      </c>
      <c r="CZ33" s="11">
        <v>-250000</v>
      </c>
      <c r="DA33" s="11">
        <v>-250000</v>
      </c>
      <c r="DB33" s="11">
        <v>-250000</v>
      </c>
      <c r="DC33" s="11">
        <v>-250000</v>
      </c>
      <c r="DD33" s="11">
        <v>-250000</v>
      </c>
      <c r="DE33" s="11">
        <v>-250000</v>
      </c>
      <c r="DF33" s="11">
        <v>-250000</v>
      </c>
      <c r="DG33" s="11">
        <v>-250000</v>
      </c>
      <c r="DH33" s="11">
        <v>-250000</v>
      </c>
      <c r="DI33" s="11">
        <v>-250000</v>
      </c>
      <c r="DJ33" s="11">
        <v>-250000</v>
      </c>
      <c r="DK33" s="11">
        <v>-250000</v>
      </c>
      <c r="DL33" s="11">
        <v>-250000</v>
      </c>
      <c r="DM33" s="11">
        <v>-250000</v>
      </c>
      <c r="DN33" s="11">
        <v>-250000</v>
      </c>
      <c r="DO33" s="11">
        <v>-250000</v>
      </c>
      <c r="DP33" s="11">
        <v>-250000</v>
      </c>
      <c r="DQ33" s="11">
        <v>-250000</v>
      </c>
      <c r="DR33" s="11">
        <v>-250000</v>
      </c>
      <c r="DS33" s="11">
        <v>-250000</v>
      </c>
      <c r="DT33" s="11">
        <v>-250000</v>
      </c>
      <c r="DU33" s="11">
        <v>-250000</v>
      </c>
      <c r="DV33" s="11">
        <v>-250000</v>
      </c>
      <c r="DW33" s="150"/>
      <c r="DX33" s="11">
        <v>0</v>
      </c>
      <c r="DY33" s="11">
        <v>0</v>
      </c>
      <c r="DZ33" s="11">
        <v>0</v>
      </c>
      <c r="EA33" s="11">
        <v>-5184635.6599999992</v>
      </c>
      <c r="EB33" s="11">
        <v>-10792897.448999999</v>
      </c>
      <c r="EC33" s="11">
        <v>-10348096.353999998</v>
      </c>
      <c r="ED33" s="11">
        <v>-4738411.82</v>
      </c>
      <c r="EE33" s="11">
        <v>-3000000</v>
      </c>
      <c r="EF33" s="11">
        <v>-3000000</v>
      </c>
      <c r="EG33" s="11">
        <v>-3000000</v>
      </c>
      <c r="EH33" s="151"/>
      <c r="EI33" s="11">
        <v>0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0</v>
      </c>
      <c r="EU33" s="11">
        <v>0</v>
      </c>
      <c r="EV33" s="11">
        <v>-2040719.75</v>
      </c>
      <c r="EW33" s="11">
        <v>-2065108.77</v>
      </c>
      <c r="EX33" s="11">
        <v>-1078807.1400000001</v>
      </c>
      <c r="EY33" s="11">
        <v>-1048518.461</v>
      </c>
      <c r="EZ33" s="11">
        <v>-649982.55599999998</v>
      </c>
      <c r="FA33" s="11">
        <v>-599129.13</v>
      </c>
      <c r="FB33" s="11">
        <v>-8495267.3019999992</v>
      </c>
      <c r="FC33" s="11">
        <v>-2595554.1639999999</v>
      </c>
      <c r="FD33" s="11">
        <v>-2467475.5279999999</v>
      </c>
      <c r="FE33" s="11">
        <v>-2496567.2519999999</v>
      </c>
      <c r="FF33" s="11">
        <v>-2788499.41</v>
      </c>
      <c r="FG33" s="11">
        <v>-2315421.8800000004</v>
      </c>
      <c r="FH33" s="11">
        <v>-922989.94</v>
      </c>
      <c r="FI33" s="11">
        <v>-750000</v>
      </c>
      <c r="FJ33" s="11">
        <v>-750000</v>
      </c>
      <c r="FK33" s="11">
        <v>-750000</v>
      </c>
      <c r="FL33" s="11">
        <v>-750000</v>
      </c>
      <c r="FM33" s="11">
        <v>-750000</v>
      </c>
      <c r="FN33" s="11">
        <v>-750000</v>
      </c>
      <c r="FO33" s="11">
        <v>-750000</v>
      </c>
      <c r="FP33" s="11">
        <v>-750000</v>
      </c>
      <c r="FQ33" s="11">
        <v>-750000</v>
      </c>
      <c r="FR33" s="11">
        <v>-750000</v>
      </c>
      <c r="FS33" s="11">
        <v>-750000</v>
      </c>
      <c r="FT33" s="11">
        <v>-750000</v>
      </c>
      <c r="FU33" s="11">
        <v>-750000</v>
      </c>
      <c r="FV33" s="11">
        <v>-750000</v>
      </c>
    </row>
    <row r="34" spans="1:178" s="14" customFormat="1" x14ac:dyDescent="0.3">
      <c r="A34" s="4"/>
      <c r="B34" s="4"/>
      <c r="C34" s="49"/>
      <c r="D34" s="4" t="s">
        <v>80</v>
      </c>
      <c r="E34" s="49">
        <v>34</v>
      </c>
      <c r="F34" s="12" t="s">
        <v>7</v>
      </c>
      <c r="G34" s="13">
        <v>119024907.40799999</v>
      </c>
      <c r="H34" s="13">
        <v>114221739.59200001</v>
      </c>
      <c r="I34" s="13">
        <v>128147696.67000002</v>
      </c>
      <c r="J34" s="13">
        <v>126600124.76199999</v>
      </c>
      <c r="K34" s="13">
        <v>133860045.23999999</v>
      </c>
      <c r="L34" s="13">
        <v>127372098.19999999</v>
      </c>
      <c r="M34" s="13">
        <v>129292284.11000001</v>
      </c>
      <c r="N34" s="13">
        <v>142330977.09799999</v>
      </c>
      <c r="O34" s="13">
        <v>186061618.47300005</v>
      </c>
      <c r="P34" s="13">
        <v>193190666.86899999</v>
      </c>
      <c r="Q34" s="13">
        <v>186074841.26400006</v>
      </c>
      <c r="R34" s="13">
        <v>189602751.01099998</v>
      </c>
      <c r="S34" s="13">
        <v>212929687.13899997</v>
      </c>
      <c r="T34" s="13">
        <v>199967274.507</v>
      </c>
      <c r="U34" s="13">
        <v>219307130.25600007</v>
      </c>
      <c r="V34" s="13">
        <v>210593353.39700001</v>
      </c>
      <c r="W34" s="13">
        <v>212553508.77500001</v>
      </c>
      <c r="X34" s="13">
        <v>203699016.82399997</v>
      </c>
      <c r="Y34" s="13">
        <v>207230245.49700001</v>
      </c>
      <c r="Z34" s="13">
        <v>206974121.456</v>
      </c>
      <c r="AA34" s="13">
        <v>202962186.51999998</v>
      </c>
      <c r="AB34" s="13">
        <v>204830566.37900001</v>
      </c>
      <c r="AC34" s="13">
        <v>198105597.11199996</v>
      </c>
      <c r="AD34" s="13">
        <v>326602808.57400012</v>
      </c>
      <c r="AE34" s="13">
        <v>237816421.215</v>
      </c>
      <c r="AF34" s="13">
        <v>227633620.50499994</v>
      </c>
      <c r="AG34" s="13">
        <v>246007693.23199996</v>
      </c>
      <c r="AH34" s="13">
        <v>237354141.52499995</v>
      </c>
      <c r="AI34" s="13">
        <v>245277378.23800004</v>
      </c>
      <c r="AJ34" s="13">
        <v>239351987.26699996</v>
      </c>
      <c r="AK34" s="13">
        <v>250198393.13300005</v>
      </c>
      <c r="AL34" s="13">
        <v>251633814.11399999</v>
      </c>
      <c r="AM34" s="13">
        <v>253036329.50400004</v>
      </c>
      <c r="AN34" s="13">
        <v>269051156.04099995</v>
      </c>
      <c r="AO34" s="13">
        <v>261754795.28900006</v>
      </c>
      <c r="AP34" s="13">
        <v>259788639.26500005</v>
      </c>
      <c r="AQ34" s="13">
        <v>267246693.13499999</v>
      </c>
      <c r="AR34" s="13">
        <v>257288840.55500001</v>
      </c>
      <c r="AS34" s="13">
        <v>287372176.15599996</v>
      </c>
      <c r="AT34" s="13">
        <v>284280472.53400004</v>
      </c>
      <c r="AU34" s="13">
        <v>301449335.91300011</v>
      </c>
      <c r="AV34" s="13">
        <v>314640433.46599996</v>
      </c>
      <c r="AW34" s="13">
        <v>333450632.93699998</v>
      </c>
      <c r="AX34" s="13">
        <v>342313129.0800001</v>
      </c>
      <c r="AY34" s="13">
        <v>335732746.56600004</v>
      </c>
      <c r="AZ34" s="13">
        <v>357690402.29900002</v>
      </c>
      <c r="BA34" s="13">
        <v>346016164.64599991</v>
      </c>
      <c r="BB34" s="13">
        <v>345591180.10799998</v>
      </c>
      <c r="BC34" s="13">
        <v>370363851.77600008</v>
      </c>
      <c r="BD34" s="13">
        <v>367590525.4000001</v>
      </c>
      <c r="BE34" s="13">
        <v>402374756.85299999</v>
      </c>
      <c r="BF34" s="13">
        <v>384287902.4709999</v>
      </c>
      <c r="BG34" s="13">
        <v>394951794.17200005</v>
      </c>
      <c r="BH34" s="13">
        <v>384207986.02399993</v>
      </c>
      <c r="BI34" s="13">
        <v>395923088.95400006</v>
      </c>
      <c r="BJ34" s="13">
        <v>399586033.85899991</v>
      </c>
      <c r="BK34" s="13">
        <v>382318988.31400001</v>
      </c>
      <c r="BL34" s="13">
        <v>384128279.25699997</v>
      </c>
      <c r="BM34" s="13">
        <v>376069266.90099996</v>
      </c>
      <c r="BN34" s="13">
        <v>390044748.18299979</v>
      </c>
      <c r="BO34" s="13">
        <v>406028119.51199991</v>
      </c>
      <c r="BP34" s="13">
        <v>386611231.22100002</v>
      </c>
      <c r="BQ34" s="13">
        <v>437362331.875</v>
      </c>
      <c r="BR34" s="13">
        <v>433707120.9000001</v>
      </c>
      <c r="BS34" s="13">
        <v>444743576.18599993</v>
      </c>
      <c r="BT34" s="13">
        <v>442794640.29699993</v>
      </c>
      <c r="BU34" s="13">
        <v>446029642.16600001</v>
      </c>
      <c r="BV34" s="13">
        <v>453129201.02600008</v>
      </c>
      <c r="BW34" s="13">
        <v>435496210.111</v>
      </c>
      <c r="BX34" s="13">
        <v>453672400.08499998</v>
      </c>
      <c r="BY34" s="13">
        <v>425338046.43899983</v>
      </c>
      <c r="BZ34" s="13">
        <v>486248746.93800008</v>
      </c>
      <c r="CA34" s="13">
        <v>445219835.47300005</v>
      </c>
      <c r="CB34" s="13">
        <v>429070225.5200001</v>
      </c>
      <c r="CC34" s="13">
        <v>467472927.31500006</v>
      </c>
      <c r="CD34" s="13">
        <v>438627500.57499999</v>
      </c>
      <c r="CE34" s="13">
        <v>436654085.64793688</v>
      </c>
      <c r="CF34" s="13">
        <v>424402238.04148388</v>
      </c>
      <c r="CG34" s="13">
        <v>436367354.90741646</v>
      </c>
      <c r="CH34" s="13">
        <v>437846661.40210027</v>
      </c>
      <c r="CI34" s="13">
        <v>426420179.42858905</v>
      </c>
      <c r="CJ34" s="13">
        <v>413891126.89536393</v>
      </c>
      <c r="CK34" s="13">
        <v>401421005.27869332</v>
      </c>
      <c r="CL34" s="13">
        <v>411348770.09985518</v>
      </c>
      <c r="CM34" s="13">
        <v>404024542.00884169</v>
      </c>
      <c r="CN34" s="13">
        <v>377747015.2774362</v>
      </c>
      <c r="CO34" s="13">
        <v>412116588.77072191</v>
      </c>
      <c r="CP34" s="13">
        <v>395515484.90574759</v>
      </c>
      <c r="CQ34" s="13">
        <v>398268443.57284737</v>
      </c>
      <c r="CR34" s="13">
        <v>378574281.90608877</v>
      </c>
      <c r="CS34" s="13">
        <v>392662749.30238271</v>
      </c>
      <c r="CT34" s="13">
        <v>391904927.36300546</v>
      </c>
      <c r="CU34" s="13">
        <v>379674123.98319817</v>
      </c>
      <c r="CV34" s="13">
        <v>392450855.77305305</v>
      </c>
      <c r="CW34" s="13">
        <v>382856820.42637324</v>
      </c>
      <c r="CX34" s="13">
        <v>394048083.55514902</v>
      </c>
      <c r="CY34" s="13">
        <v>399694959.44278657</v>
      </c>
      <c r="CZ34" s="13">
        <v>372863192.31322515</v>
      </c>
      <c r="DA34" s="13">
        <v>419935121.12387216</v>
      </c>
      <c r="DB34" s="13">
        <v>404420696.40800172</v>
      </c>
      <c r="DC34" s="13">
        <v>406190760.75641745</v>
      </c>
      <c r="DD34" s="13">
        <v>392474531.47096658</v>
      </c>
      <c r="DE34" s="13">
        <v>406773993.01212806</v>
      </c>
      <c r="DF34" s="13">
        <v>410979969.62763882</v>
      </c>
      <c r="DG34" s="13">
        <v>404525945.50944948</v>
      </c>
      <c r="DH34" s="13">
        <v>418090886.69602728</v>
      </c>
      <c r="DI34" s="13">
        <v>406968552.46235657</v>
      </c>
      <c r="DJ34" s="13">
        <v>423422096.4400059</v>
      </c>
      <c r="DK34" s="13">
        <v>430230829.01664329</v>
      </c>
      <c r="DL34" s="13">
        <v>400182119.20453739</v>
      </c>
      <c r="DM34" s="13">
        <v>452412449.85312468</v>
      </c>
      <c r="DN34" s="13">
        <v>438246123.75582367</v>
      </c>
      <c r="DO34" s="13">
        <v>439664054.80134261</v>
      </c>
      <c r="DP34" s="13">
        <v>425456063.51801109</v>
      </c>
      <c r="DQ34" s="13">
        <v>441914201.09380996</v>
      </c>
      <c r="DR34" s="13">
        <v>447788156.51450062</v>
      </c>
      <c r="DS34" s="13">
        <v>439548911.83690047</v>
      </c>
      <c r="DT34" s="13">
        <v>456056956.46896106</v>
      </c>
      <c r="DU34" s="13">
        <v>450405415.7640534</v>
      </c>
      <c r="DV34" s="13">
        <v>460594492.36193752</v>
      </c>
      <c r="DW34" s="150"/>
      <c r="DX34" s="13">
        <v>1775779750.697</v>
      </c>
      <c r="DY34" s="13">
        <v>2605755496.4359999</v>
      </c>
      <c r="DZ34" s="13">
        <v>2978904369.3279996</v>
      </c>
      <c r="EA34" s="13">
        <v>3773072207.3950005</v>
      </c>
      <c r="EB34" s="13">
        <v>4631847222.1639986</v>
      </c>
      <c r="EC34" s="13">
        <v>5251161266.7559996</v>
      </c>
      <c r="ED34" s="13">
        <v>5168741910.5844383</v>
      </c>
      <c r="EE34" s="13">
        <v>4699843916.8448458</v>
      </c>
      <c r="EF34" s="13">
        <v>4866340705.2628746</v>
      </c>
      <c r="EG34" s="13">
        <v>5282499774.1896448</v>
      </c>
      <c r="EH34" s="152"/>
      <c r="EI34" s="13">
        <v>361394343.67000002</v>
      </c>
      <c r="EJ34" s="13">
        <v>387832268.20200002</v>
      </c>
      <c r="EK34" s="13">
        <v>457684879.68100011</v>
      </c>
      <c r="EL34" s="13">
        <v>568868259.14400005</v>
      </c>
      <c r="EM34" s="13">
        <v>632204091.90200007</v>
      </c>
      <c r="EN34" s="13">
        <v>626845878.99599993</v>
      </c>
      <c r="EO34" s="13">
        <v>617166553.47299993</v>
      </c>
      <c r="EP34" s="13">
        <v>729538972.06500006</v>
      </c>
      <c r="EQ34" s="13">
        <v>711457734.95200002</v>
      </c>
      <c r="ER34" s="13">
        <v>721983507.02999997</v>
      </c>
      <c r="ES34" s="13">
        <v>754868536.75099993</v>
      </c>
      <c r="ET34" s="13">
        <v>790594590.59500003</v>
      </c>
      <c r="EU34" s="13">
        <v>811907709.84600008</v>
      </c>
      <c r="EV34" s="13">
        <v>900370241.91300011</v>
      </c>
      <c r="EW34" s="13">
        <v>1011496508.5830002</v>
      </c>
      <c r="EX34" s="13">
        <v>1049297747.0530001</v>
      </c>
      <c r="EY34" s="13">
        <v>1140329134.029</v>
      </c>
      <c r="EZ34" s="13">
        <v>1163447682.6670001</v>
      </c>
      <c r="FA34" s="13">
        <v>1177828111.1270001</v>
      </c>
      <c r="FB34" s="13">
        <v>1150242294.3409996</v>
      </c>
      <c r="FC34" s="13">
        <v>1230001682.608</v>
      </c>
      <c r="FD34" s="13">
        <v>1321245337.3829999</v>
      </c>
      <c r="FE34" s="13">
        <v>1334655053.3029997</v>
      </c>
      <c r="FF34" s="13">
        <v>1365259193.4619997</v>
      </c>
      <c r="FG34" s="13">
        <v>1341762988.3079998</v>
      </c>
      <c r="FH34" s="13">
        <v>1299683824.264421</v>
      </c>
      <c r="FI34" s="13">
        <v>1300634195.7381058</v>
      </c>
      <c r="FJ34" s="13">
        <v>1226660902.2739122</v>
      </c>
      <c r="FK34" s="13">
        <v>1193888146.0569999</v>
      </c>
      <c r="FL34" s="13">
        <v>1172358210.3846838</v>
      </c>
      <c r="FM34" s="13">
        <v>1164241800.6485863</v>
      </c>
      <c r="FN34" s="13">
        <v>1169355759.7545753</v>
      </c>
      <c r="FO34" s="13">
        <v>1192493272.8798835</v>
      </c>
      <c r="FP34" s="13">
        <v>1203085988.6353855</v>
      </c>
      <c r="FQ34" s="13">
        <v>1222279908.1492164</v>
      </c>
      <c r="FR34" s="13">
        <v>1248481535.5983899</v>
      </c>
      <c r="FS34" s="13">
        <v>1282825398.0743053</v>
      </c>
      <c r="FT34" s="13">
        <v>1303366242.0751777</v>
      </c>
      <c r="FU34" s="13">
        <v>1329251269.4452112</v>
      </c>
      <c r="FV34" s="13">
        <v>1367056864.5949519</v>
      </c>
    </row>
    <row r="35" spans="1:178" s="14" customFormat="1" x14ac:dyDescent="0.3">
      <c r="A35" s="4"/>
      <c r="B35" s="4"/>
      <c r="C35" s="49"/>
      <c r="D35" s="4" t="s">
        <v>80</v>
      </c>
      <c r="E35" s="49">
        <v>35</v>
      </c>
      <c r="F35" s="12" t="s">
        <v>8</v>
      </c>
      <c r="G35" s="15">
        <v>0</v>
      </c>
      <c r="H35" s="15">
        <v>0</v>
      </c>
      <c r="I35" s="15">
        <v>0</v>
      </c>
      <c r="J35" s="15">
        <v>4530865.9000000004</v>
      </c>
      <c r="K35" s="15">
        <v>935861.37</v>
      </c>
      <c r="L35" s="15">
        <v>9309716.6400000006</v>
      </c>
      <c r="M35" s="15">
        <v>2140666.14</v>
      </c>
      <c r="N35" s="15">
        <v>2934063.04</v>
      </c>
      <c r="O35" s="15">
        <v>515728.65</v>
      </c>
      <c r="P35" s="15">
        <v>534869.54</v>
      </c>
      <c r="Q35" s="15">
        <v>535682.05000000005</v>
      </c>
      <c r="R35" s="15">
        <v>554647.81999999995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817.26</v>
      </c>
      <c r="AT35" s="15">
        <v>40039.919999999998</v>
      </c>
      <c r="AU35" s="15">
        <v>2105054.915</v>
      </c>
      <c r="AV35" s="15">
        <v>5443724.7179999994</v>
      </c>
      <c r="AW35" s="15">
        <v>9054022.626000002</v>
      </c>
      <c r="AX35" s="15">
        <v>12146104.489999998</v>
      </c>
      <c r="AY35" s="15">
        <v>15640948.124</v>
      </c>
      <c r="AZ35" s="15">
        <v>19957571.096000005</v>
      </c>
      <c r="BA35" s="15">
        <v>23020360.894000001</v>
      </c>
      <c r="BB35" s="15">
        <v>26482913.224999998</v>
      </c>
      <c r="BC35" s="15">
        <v>31111159.729999993</v>
      </c>
      <c r="BD35" s="15">
        <v>35379899.509000003</v>
      </c>
      <c r="BE35" s="15">
        <v>39716462.465000004</v>
      </c>
      <c r="BF35" s="15">
        <v>44762730.914000005</v>
      </c>
      <c r="BG35" s="15">
        <v>59459040.379999995</v>
      </c>
      <c r="BH35" s="15">
        <v>56091316.034000039</v>
      </c>
      <c r="BI35" s="15">
        <v>55355411.959000006</v>
      </c>
      <c r="BJ35" s="15">
        <v>59474844.200000003</v>
      </c>
      <c r="BK35" s="15">
        <v>66882249.995999999</v>
      </c>
      <c r="BL35" s="15">
        <v>65466094.704999998</v>
      </c>
      <c r="BM35" s="15">
        <v>75061144.338999987</v>
      </c>
      <c r="BN35" s="15">
        <v>71732558.808000013</v>
      </c>
      <c r="BO35" s="15">
        <v>76302207.311000004</v>
      </c>
      <c r="BP35" s="15">
        <v>78771806.905000001</v>
      </c>
      <c r="BQ35" s="15">
        <v>76542528.849999994</v>
      </c>
      <c r="BR35" s="15">
        <v>80723429.453000039</v>
      </c>
      <c r="BS35" s="15">
        <v>83725144.671999991</v>
      </c>
      <c r="BT35" s="15">
        <v>79408142.10799998</v>
      </c>
      <c r="BU35" s="15">
        <v>84686825.138999999</v>
      </c>
      <c r="BV35" s="15">
        <v>89197040.203000009</v>
      </c>
      <c r="BW35" s="15">
        <v>93326618.753999978</v>
      </c>
      <c r="BX35" s="15">
        <v>95780388.520000026</v>
      </c>
      <c r="BY35" s="15">
        <v>97727235.25</v>
      </c>
      <c r="BZ35" s="15">
        <v>101602027.13</v>
      </c>
      <c r="CA35" s="15">
        <v>105342679.63000001</v>
      </c>
      <c r="CB35" s="15">
        <v>109656762.83</v>
      </c>
      <c r="CC35" s="15">
        <v>114792765.98000003</v>
      </c>
      <c r="CD35" s="15">
        <v>118719887.96000001</v>
      </c>
      <c r="CE35" s="15">
        <v>122834146.19520602</v>
      </c>
      <c r="CF35" s="15">
        <v>129909551.16932867</v>
      </c>
      <c r="CG35" s="15">
        <v>131454644.666153</v>
      </c>
      <c r="CH35" s="15">
        <v>133335625.87857956</v>
      </c>
      <c r="CI35" s="15">
        <v>133963019.92573132</v>
      </c>
      <c r="CJ35" s="15">
        <v>133832294.93870336</v>
      </c>
      <c r="CK35" s="15">
        <v>134330305.91454309</v>
      </c>
      <c r="CL35" s="15">
        <v>134965985.77727398</v>
      </c>
      <c r="CM35" s="15">
        <v>134453628.19676465</v>
      </c>
      <c r="CN35" s="15">
        <v>134646253.12946695</v>
      </c>
      <c r="CO35" s="15">
        <v>134984958.59806263</v>
      </c>
      <c r="CP35" s="15">
        <v>134715695.62013081</v>
      </c>
      <c r="CQ35" s="15">
        <v>134832064.36008891</v>
      </c>
      <c r="CR35" s="15">
        <v>134194759.66657655</v>
      </c>
      <c r="CS35" s="15">
        <v>133042167.23204502</v>
      </c>
      <c r="CT35" s="15">
        <v>132417745.88677096</v>
      </c>
      <c r="CU35" s="15">
        <v>132224735.167446</v>
      </c>
      <c r="CV35" s="15">
        <v>132455554.38898933</v>
      </c>
      <c r="CW35" s="15">
        <v>132940800.37065896</v>
      </c>
      <c r="CX35" s="15">
        <v>132788762.589637</v>
      </c>
      <c r="CY35" s="15">
        <v>131950762.95277061</v>
      </c>
      <c r="CZ35" s="15">
        <v>132178072.21711257</v>
      </c>
      <c r="DA35" s="15">
        <v>132330494.52451363</v>
      </c>
      <c r="DB35" s="15">
        <v>132160199.92123291</v>
      </c>
      <c r="DC35" s="15">
        <v>132201197.42659217</v>
      </c>
      <c r="DD35" s="15">
        <v>130201728.00599977</v>
      </c>
      <c r="DE35" s="15">
        <v>127815020.14153911</v>
      </c>
      <c r="DF35" s="15">
        <v>125906277.86459607</v>
      </c>
      <c r="DG35" s="15">
        <v>124672260.60473248</v>
      </c>
      <c r="DH35" s="15">
        <v>123653876.21943289</v>
      </c>
      <c r="DI35" s="15">
        <v>123198437.60695633</v>
      </c>
      <c r="DJ35" s="15">
        <v>122546819.1194768</v>
      </c>
      <c r="DK35" s="15">
        <v>121511706.29744451</v>
      </c>
      <c r="DL35" s="15">
        <v>119885516.10644214</v>
      </c>
      <c r="DM35" s="15">
        <v>117958465.64998575</v>
      </c>
      <c r="DN35" s="15">
        <v>116114641.29170784</v>
      </c>
      <c r="DO35" s="15">
        <v>114265133.54673722</v>
      </c>
      <c r="DP35" s="15">
        <v>112636616.75225721</v>
      </c>
      <c r="DQ35" s="15">
        <v>111152893.02069478</v>
      </c>
      <c r="DR35" s="15">
        <v>109616372.54882891</v>
      </c>
      <c r="DS35" s="15">
        <v>108740200.42113657</v>
      </c>
      <c r="DT35" s="15">
        <v>107931471.31770441</v>
      </c>
      <c r="DU35" s="15">
        <v>107135656.41135144</v>
      </c>
      <c r="DV35" s="15">
        <v>106291723.57899544</v>
      </c>
      <c r="DW35" s="150"/>
      <c r="DX35" s="11">
        <v>21992101.149999999</v>
      </c>
      <c r="DY35" s="11">
        <v>0</v>
      </c>
      <c r="DZ35" s="11">
        <v>0</v>
      </c>
      <c r="EA35" s="11">
        <v>113891557.26800001</v>
      </c>
      <c r="EB35" s="11">
        <v>660492913.03899992</v>
      </c>
      <c r="EC35" s="11">
        <v>1037793394.295</v>
      </c>
      <c r="ED35" s="11">
        <v>1503137670.865519</v>
      </c>
      <c r="EE35" s="11">
        <v>1603697125.2066376</v>
      </c>
      <c r="EF35" s="11">
        <v>1538815146.6049554</v>
      </c>
      <c r="EG35" s="11">
        <v>1353240396.9432862</v>
      </c>
      <c r="EH35" s="151"/>
      <c r="EI35" s="15">
        <v>0</v>
      </c>
      <c r="EJ35" s="15">
        <v>14776443.91</v>
      </c>
      <c r="EK35" s="15">
        <v>5590457.8300000001</v>
      </c>
      <c r="EL35" s="15">
        <v>1625199.4100000001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817.26</v>
      </c>
      <c r="EV35" s="15">
        <v>7588819.5529999994</v>
      </c>
      <c r="EW35" s="15">
        <v>36841075.240000002</v>
      </c>
      <c r="EX35" s="15">
        <v>69460845.215000004</v>
      </c>
      <c r="EY35" s="15">
        <v>106207521.704</v>
      </c>
      <c r="EZ35" s="15">
        <v>160313087.32800004</v>
      </c>
      <c r="FA35" s="15">
        <v>181712506.155</v>
      </c>
      <c r="FB35" s="15">
        <v>212259797.852</v>
      </c>
      <c r="FC35" s="15">
        <v>231616543.06600001</v>
      </c>
      <c r="FD35" s="15">
        <v>243856716.23300001</v>
      </c>
      <c r="FE35" s="15">
        <v>267210484.09599999</v>
      </c>
      <c r="FF35" s="15">
        <v>295109650.90000004</v>
      </c>
      <c r="FG35" s="15">
        <v>329792208.44000006</v>
      </c>
      <c r="FH35" s="15">
        <v>371463585.32453471</v>
      </c>
      <c r="FI35" s="15">
        <v>398753290.47046387</v>
      </c>
      <c r="FJ35" s="15">
        <v>403128586.63052046</v>
      </c>
      <c r="FK35" s="15">
        <v>404084839.92429423</v>
      </c>
      <c r="FL35" s="15">
        <v>403742519.64679629</v>
      </c>
      <c r="FM35" s="15">
        <v>397684648.28626198</v>
      </c>
      <c r="FN35" s="15">
        <v>398185117.3492853</v>
      </c>
      <c r="FO35" s="15">
        <v>396459329.69439685</v>
      </c>
      <c r="FP35" s="15">
        <v>394563125.35382485</v>
      </c>
      <c r="FQ35" s="15">
        <v>378393558.61086762</v>
      </c>
      <c r="FR35" s="15">
        <v>369399132.94586599</v>
      </c>
      <c r="FS35" s="15">
        <v>359355688.05387241</v>
      </c>
      <c r="FT35" s="15">
        <v>343016391.5907023</v>
      </c>
      <c r="FU35" s="15">
        <v>329509465.99066025</v>
      </c>
      <c r="FV35" s="15">
        <v>321358851.30805129</v>
      </c>
    </row>
    <row r="36" spans="1:178" s="14" customFormat="1" x14ac:dyDescent="0.3">
      <c r="A36" s="4"/>
      <c r="B36" s="4"/>
      <c r="C36" s="49"/>
      <c r="D36" s="4" t="s">
        <v>80</v>
      </c>
      <c r="E36" s="49">
        <v>36</v>
      </c>
      <c r="F36" s="12" t="s">
        <v>9</v>
      </c>
      <c r="G36" s="15">
        <v>1524556.4700000002</v>
      </c>
      <c r="H36" s="15">
        <v>1371845.31</v>
      </c>
      <c r="I36" s="15">
        <v>1617580.56</v>
      </c>
      <c r="J36" s="15">
        <v>1424340.94</v>
      </c>
      <c r="K36" s="15">
        <v>1496524.7799999998</v>
      </c>
      <c r="L36" s="15">
        <v>1395006.53</v>
      </c>
      <c r="M36" s="15">
        <v>1655340.4</v>
      </c>
      <c r="N36" s="15">
        <v>1238905.7300000002</v>
      </c>
      <c r="O36" s="15">
        <v>1354409.78</v>
      </c>
      <c r="P36" s="15">
        <v>1434955.86</v>
      </c>
      <c r="Q36" s="15">
        <v>1362646.84</v>
      </c>
      <c r="R36" s="15">
        <v>1416290.8800000001</v>
      </c>
      <c r="S36" s="15">
        <v>1360484.3900000001</v>
      </c>
      <c r="T36" s="15">
        <v>1214133.4300000002</v>
      </c>
      <c r="U36" s="15">
        <v>1450124.39</v>
      </c>
      <c r="V36" s="15">
        <v>1262683.6300000001</v>
      </c>
      <c r="W36" s="15">
        <v>1317250.1600000001</v>
      </c>
      <c r="X36" s="15">
        <v>1217304.67</v>
      </c>
      <c r="Y36" s="15">
        <v>1269378.9400000002</v>
      </c>
      <c r="Z36" s="15">
        <v>1212261.25</v>
      </c>
      <c r="AA36" s="15">
        <v>1164591.56</v>
      </c>
      <c r="AB36" s="15">
        <v>1204255.27</v>
      </c>
      <c r="AC36" s="15">
        <v>1098988.8599999999</v>
      </c>
      <c r="AD36" s="15">
        <v>792351.20499999984</v>
      </c>
      <c r="AE36" s="15">
        <v>1432639.2489999998</v>
      </c>
      <c r="AF36" s="15">
        <v>1000318.105</v>
      </c>
      <c r="AG36" s="15">
        <v>1106449.4400000002</v>
      </c>
      <c r="AH36" s="15">
        <v>982224.47200000007</v>
      </c>
      <c r="AI36" s="15">
        <v>1019273.0160000001</v>
      </c>
      <c r="AJ36" s="15">
        <v>947867.63300000003</v>
      </c>
      <c r="AK36" s="15">
        <v>1014379.1629999999</v>
      </c>
      <c r="AL36" s="15">
        <v>962251.96</v>
      </c>
      <c r="AM36" s="15">
        <v>993472.31499999994</v>
      </c>
      <c r="AN36" s="15">
        <v>964944.54</v>
      </c>
      <c r="AO36" s="15">
        <v>1682020.4230000002</v>
      </c>
      <c r="AP36" s="15">
        <v>652425.09399999992</v>
      </c>
      <c r="AQ36" s="15">
        <v>946446.36999999988</v>
      </c>
      <c r="AR36" s="15">
        <v>836180.875</v>
      </c>
      <c r="AS36" s="15">
        <v>901492.71499999997</v>
      </c>
      <c r="AT36" s="15">
        <v>763283.2969999999</v>
      </c>
      <c r="AU36" s="15">
        <v>743760.54200000013</v>
      </c>
      <c r="AV36" s="15">
        <v>653880.44299999997</v>
      </c>
      <c r="AW36" s="15">
        <v>-622252.6449999999</v>
      </c>
      <c r="AX36" s="15">
        <v>1597299.2919999999</v>
      </c>
      <c r="AY36" s="15">
        <v>49489.85</v>
      </c>
      <c r="AZ36" s="15">
        <v>45452.639999999992</v>
      </c>
      <c r="BA36" s="15">
        <v>52029.7</v>
      </c>
      <c r="BB36" s="15">
        <v>42566.19</v>
      </c>
      <c r="BC36" s="15">
        <v>45038.1</v>
      </c>
      <c r="BD36" s="15">
        <v>45250.210000000006</v>
      </c>
      <c r="BE36" s="15">
        <v>159421.10999999999</v>
      </c>
      <c r="BF36" s="15">
        <v>165614.69</v>
      </c>
      <c r="BG36" s="15">
        <v>284510.43</v>
      </c>
      <c r="BH36" s="15">
        <v>424272.59</v>
      </c>
      <c r="BI36" s="15">
        <v>648988.54</v>
      </c>
      <c r="BJ36" s="15">
        <v>810752.88</v>
      </c>
      <c r="BK36" s="15">
        <v>1051925.095</v>
      </c>
      <c r="BL36" s="15">
        <v>1233153.2660000001</v>
      </c>
      <c r="BM36" s="15">
        <v>1462731.7000000002</v>
      </c>
      <c r="BN36" s="15">
        <v>1735844.12</v>
      </c>
      <c r="BO36" s="15">
        <v>2114266.2710000002</v>
      </c>
      <c r="BP36" s="15">
        <v>2595155.3909999998</v>
      </c>
      <c r="BQ36" s="15">
        <v>2631167.0329999998</v>
      </c>
      <c r="BR36" s="15">
        <v>2835644.7110000001</v>
      </c>
      <c r="BS36" s="15">
        <v>2516270.6510000005</v>
      </c>
      <c r="BT36" s="15">
        <v>1386859.8370000001</v>
      </c>
      <c r="BU36" s="15">
        <v>5227633</v>
      </c>
      <c r="BV36" s="15">
        <v>2092458.71</v>
      </c>
      <c r="BW36" s="15">
        <v>2014012.69</v>
      </c>
      <c r="BX36" s="15">
        <v>1987026.08</v>
      </c>
      <c r="BY36" s="15">
        <v>264986.91999999993</v>
      </c>
      <c r="BZ36" s="15">
        <v>-7500574.5299999993</v>
      </c>
      <c r="CA36" s="15">
        <v>1594823.51</v>
      </c>
      <c r="CB36" s="15">
        <v>1053447.57</v>
      </c>
      <c r="CC36" s="15">
        <v>1263494.25</v>
      </c>
      <c r="CD36" s="15">
        <v>1365098.9100000001</v>
      </c>
      <c r="CE36" s="15">
        <v>1264985.1093449818</v>
      </c>
      <c r="CF36" s="15">
        <v>492649.9900943751</v>
      </c>
      <c r="CG36" s="15">
        <v>510517.57362709177</v>
      </c>
      <c r="CH36" s="15">
        <v>514415.15568387118</v>
      </c>
      <c r="CI36" s="15">
        <v>506711.67659551621</v>
      </c>
      <c r="CJ36" s="15">
        <v>511388.53196684457</v>
      </c>
      <c r="CK36" s="15">
        <v>515496.6008957848</v>
      </c>
      <c r="CL36" s="15">
        <v>520105.20104724827</v>
      </c>
      <c r="CM36" s="15">
        <v>519842.20493775269</v>
      </c>
      <c r="CN36" s="15">
        <v>493539.11663801398</v>
      </c>
      <c r="CO36" s="15">
        <v>526613.86006086646</v>
      </c>
      <c r="CP36" s="15">
        <v>520750.97713017004</v>
      </c>
      <c r="CQ36" s="15">
        <v>543563.92395083746</v>
      </c>
      <c r="CR36" s="15">
        <v>526917.35012193711</v>
      </c>
      <c r="CS36" s="15">
        <v>537992.59482398198</v>
      </c>
      <c r="CT36" s="15">
        <v>545625.6696154034</v>
      </c>
      <c r="CU36" s="15">
        <v>535963.77913748939</v>
      </c>
      <c r="CV36" s="15">
        <v>554638.70938545908</v>
      </c>
      <c r="CW36" s="15">
        <v>550482.74460534658</v>
      </c>
      <c r="CX36" s="15">
        <v>558635.96607273561</v>
      </c>
      <c r="CY36" s="15">
        <v>563108.63463581272</v>
      </c>
      <c r="CZ36" s="15">
        <v>539066.97685016389</v>
      </c>
      <c r="DA36" s="15">
        <v>580252.62894044514</v>
      </c>
      <c r="DB36" s="15">
        <v>565761.04319386382</v>
      </c>
      <c r="DC36" s="15">
        <v>578397.54138470441</v>
      </c>
      <c r="DD36" s="15">
        <v>585369.2697555772</v>
      </c>
      <c r="DE36" s="15">
        <v>589810.64991657669</v>
      </c>
      <c r="DF36" s="15">
        <v>601684.60807578196</v>
      </c>
      <c r="DG36" s="15">
        <v>594942.79922337132</v>
      </c>
      <c r="DH36" s="15">
        <v>594792.51284660317</v>
      </c>
      <c r="DI36" s="15">
        <v>592006.72703467077</v>
      </c>
      <c r="DJ36" s="15">
        <v>589556.68451949966</v>
      </c>
      <c r="DK36" s="15">
        <v>596546.6298250556</v>
      </c>
      <c r="DL36" s="15">
        <v>560224.32552050194</v>
      </c>
      <c r="DM36" s="15">
        <v>601098.06693503098</v>
      </c>
      <c r="DN36" s="15">
        <v>580128.24704908789</v>
      </c>
      <c r="DO36" s="15">
        <v>587526.74282387155</v>
      </c>
      <c r="DP36" s="15">
        <v>585560.58226007491</v>
      </c>
      <c r="DQ36" s="15">
        <v>588775.16586974729</v>
      </c>
      <c r="DR36" s="15">
        <v>592258.33992288844</v>
      </c>
      <c r="DS36" s="15">
        <v>579169.19817029382</v>
      </c>
      <c r="DT36" s="15">
        <v>598219.18152691913</v>
      </c>
      <c r="DU36" s="15">
        <v>576828.03820323653</v>
      </c>
      <c r="DV36" s="15">
        <v>587661.14146714332</v>
      </c>
      <c r="DW36" s="150"/>
      <c r="DX36" s="11">
        <v>17292404.079999998</v>
      </c>
      <c r="DY36" s="11">
        <v>14563807.754999999</v>
      </c>
      <c r="DZ36" s="11">
        <v>12758265.41</v>
      </c>
      <c r="EA36" s="11">
        <v>6009629.2690000003</v>
      </c>
      <c r="EB36" s="11">
        <v>8067502.7310000006</v>
      </c>
      <c r="EC36" s="11">
        <v>18164906.764000006</v>
      </c>
      <c r="ED36" s="11">
        <v>10113134.079255715</v>
      </c>
      <c r="EE36" s="11">
        <v>6414566.8964799941</v>
      </c>
      <c r="EF36" s="11">
        <v>6974750.0763770696</v>
      </c>
      <c r="EG36" s="11">
        <v>7033995.6595738512</v>
      </c>
      <c r="EH36" s="151"/>
      <c r="EI36" s="15">
        <v>4513982.34</v>
      </c>
      <c r="EJ36" s="15">
        <v>4315872.25</v>
      </c>
      <c r="EK36" s="15">
        <v>4248655.91</v>
      </c>
      <c r="EL36" s="15">
        <v>4213893.58</v>
      </c>
      <c r="EM36" s="15">
        <v>4024742.21</v>
      </c>
      <c r="EN36" s="15">
        <v>3797238.46</v>
      </c>
      <c r="EO36" s="15">
        <v>3646231.7500000005</v>
      </c>
      <c r="EP36" s="15">
        <v>3095595.335</v>
      </c>
      <c r="EQ36" s="15">
        <v>3539406.7939999998</v>
      </c>
      <c r="ER36" s="15">
        <v>2949365.1210000003</v>
      </c>
      <c r="ES36" s="15">
        <v>2970103.4380000001</v>
      </c>
      <c r="ET36" s="15">
        <v>3299390.0570000005</v>
      </c>
      <c r="EU36" s="15">
        <v>2684119.96</v>
      </c>
      <c r="EV36" s="15">
        <v>2160924.2820000001</v>
      </c>
      <c r="EW36" s="15">
        <v>1024536.497</v>
      </c>
      <c r="EX36" s="15">
        <v>140048.53</v>
      </c>
      <c r="EY36" s="15">
        <v>249709.41999999998</v>
      </c>
      <c r="EZ36" s="15">
        <v>874397.71</v>
      </c>
      <c r="FA36" s="15">
        <v>2511666.5149999997</v>
      </c>
      <c r="FB36" s="15">
        <v>4431729.0860000001</v>
      </c>
      <c r="FC36" s="15">
        <v>7340588.6950000003</v>
      </c>
      <c r="FD36" s="15">
        <v>6738775.199000001</v>
      </c>
      <c r="FE36" s="15">
        <v>9334104.4000000004</v>
      </c>
      <c r="FF36" s="15">
        <v>-5248561.5299999993</v>
      </c>
      <c r="FG36" s="15">
        <v>3911765.33</v>
      </c>
      <c r="FH36" s="15">
        <v>3122734.0094393566</v>
      </c>
      <c r="FI36" s="15">
        <v>1531644.4059064791</v>
      </c>
      <c r="FJ36" s="15">
        <v>1546990.3339098776</v>
      </c>
      <c r="FK36" s="15">
        <v>1539995.1816366331</v>
      </c>
      <c r="FL36" s="15">
        <v>1591232.2512029447</v>
      </c>
      <c r="FM36" s="15">
        <v>1619582.0435768748</v>
      </c>
      <c r="FN36" s="15">
        <v>1663757.4200635413</v>
      </c>
      <c r="FO36" s="15">
        <v>1682428.2404264219</v>
      </c>
      <c r="FP36" s="15">
        <v>1729527.8543341453</v>
      </c>
      <c r="FQ36" s="15">
        <v>1786438.05721573</v>
      </c>
      <c r="FR36" s="15">
        <v>1776355.9244007734</v>
      </c>
      <c r="FS36" s="15">
        <v>1757869.0222805885</v>
      </c>
      <c r="FT36" s="15">
        <v>1753215.5721330345</v>
      </c>
      <c r="FU36" s="15">
        <v>1760202.7039629295</v>
      </c>
      <c r="FV36" s="15">
        <v>1762708.3611972989</v>
      </c>
    </row>
    <row r="37" spans="1:178" s="14" customFormat="1" x14ac:dyDescent="0.3">
      <c r="A37" s="4"/>
      <c r="B37" s="4"/>
      <c r="C37" s="49"/>
      <c r="D37" s="4" t="s">
        <v>80</v>
      </c>
      <c r="E37" s="49">
        <v>37</v>
      </c>
      <c r="F37" s="16" t="s">
        <v>10</v>
      </c>
      <c r="G37" s="13">
        <v>120549463.87799999</v>
      </c>
      <c r="H37" s="13">
        <v>115593584.90200001</v>
      </c>
      <c r="I37" s="13">
        <v>129765277.23000002</v>
      </c>
      <c r="J37" s="13">
        <v>132555331.602</v>
      </c>
      <c r="K37" s="13">
        <v>136292431.38999999</v>
      </c>
      <c r="L37" s="13">
        <v>138076821.36999997</v>
      </c>
      <c r="M37" s="13">
        <v>133088290.65000002</v>
      </c>
      <c r="N37" s="13">
        <v>146503945.86799997</v>
      </c>
      <c r="O37" s="13">
        <v>187931756.90300006</v>
      </c>
      <c r="P37" s="13">
        <v>195160492.26899999</v>
      </c>
      <c r="Q37" s="13">
        <v>187973170.15400007</v>
      </c>
      <c r="R37" s="13">
        <v>191573689.71099997</v>
      </c>
      <c r="S37" s="13">
        <v>214290171.52899995</v>
      </c>
      <c r="T37" s="13">
        <v>201181407.93700001</v>
      </c>
      <c r="U37" s="13">
        <v>220757254.64600006</v>
      </c>
      <c r="V37" s="13">
        <v>211856037.02700001</v>
      </c>
      <c r="W37" s="13">
        <v>213870758.935</v>
      </c>
      <c r="X37" s="13">
        <v>204916321.49399996</v>
      </c>
      <c r="Y37" s="13">
        <v>208499624.43700001</v>
      </c>
      <c r="Z37" s="13">
        <v>208186382.706</v>
      </c>
      <c r="AA37" s="13">
        <v>204126778.07999998</v>
      </c>
      <c r="AB37" s="13">
        <v>206034821.64900002</v>
      </c>
      <c r="AC37" s="13">
        <v>199204585.97199997</v>
      </c>
      <c r="AD37" s="13">
        <v>327395159.7790001</v>
      </c>
      <c r="AE37" s="13">
        <v>239249060.46400002</v>
      </c>
      <c r="AF37" s="13">
        <v>228633938.60999992</v>
      </c>
      <c r="AG37" s="13">
        <v>247114142.67199996</v>
      </c>
      <c r="AH37" s="13">
        <v>238336365.99699995</v>
      </c>
      <c r="AI37" s="13">
        <v>246296651.25400004</v>
      </c>
      <c r="AJ37" s="13">
        <v>240299854.89999995</v>
      </c>
      <c r="AK37" s="13">
        <v>251212772.29600003</v>
      </c>
      <c r="AL37" s="13">
        <v>252596066.074</v>
      </c>
      <c r="AM37" s="13">
        <v>254029801.81900004</v>
      </c>
      <c r="AN37" s="13">
        <v>270016100.58099997</v>
      </c>
      <c r="AO37" s="13">
        <v>263436815.71200007</v>
      </c>
      <c r="AP37" s="13">
        <v>260441064.35900006</v>
      </c>
      <c r="AQ37" s="13">
        <v>268193139.505</v>
      </c>
      <c r="AR37" s="13">
        <v>258125021.43000001</v>
      </c>
      <c r="AS37" s="13">
        <v>288274486.13099992</v>
      </c>
      <c r="AT37" s="13">
        <v>285083795.75100005</v>
      </c>
      <c r="AU37" s="13">
        <v>304298151.37000012</v>
      </c>
      <c r="AV37" s="13">
        <v>320738038.62699997</v>
      </c>
      <c r="AW37" s="13">
        <v>341882402.91799998</v>
      </c>
      <c r="AX37" s="13">
        <v>356056532.86200011</v>
      </c>
      <c r="AY37" s="13">
        <v>351423184.54000008</v>
      </c>
      <c r="AZ37" s="13">
        <v>377693426.03500003</v>
      </c>
      <c r="BA37" s="13">
        <v>369088555.23999989</v>
      </c>
      <c r="BB37" s="13">
        <v>372116659.523</v>
      </c>
      <c r="BC37" s="13">
        <v>401520049.60600013</v>
      </c>
      <c r="BD37" s="13">
        <v>403015675.11900008</v>
      </c>
      <c r="BE37" s="13">
        <v>442250640.42799997</v>
      </c>
      <c r="BF37" s="13">
        <v>429216248.07499987</v>
      </c>
      <c r="BG37" s="13">
        <v>454695344.98200005</v>
      </c>
      <c r="BH37" s="13">
        <v>440723574.64799994</v>
      </c>
      <c r="BI37" s="13">
        <v>451927489.45300007</v>
      </c>
      <c r="BJ37" s="13">
        <v>459871630.93899989</v>
      </c>
      <c r="BK37" s="13">
        <v>450253163.40500003</v>
      </c>
      <c r="BL37" s="13">
        <v>450827527.22799993</v>
      </c>
      <c r="BM37" s="13">
        <v>452593142.93999994</v>
      </c>
      <c r="BN37" s="13">
        <v>463513151.11099982</v>
      </c>
      <c r="BO37" s="13">
        <v>484444593.09399992</v>
      </c>
      <c r="BP37" s="13">
        <v>467978193.51700002</v>
      </c>
      <c r="BQ37" s="13">
        <v>516536027.75800002</v>
      </c>
      <c r="BR37" s="13">
        <v>517266195.06400019</v>
      </c>
      <c r="BS37" s="13">
        <v>530984991.50899994</v>
      </c>
      <c r="BT37" s="13">
        <v>523589642.24199992</v>
      </c>
      <c r="BU37" s="13">
        <v>535944100.30500001</v>
      </c>
      <c r="BV37" s="13">
        <v>544418699.93900013</v>
      </c>
      <c r="BW37" s="13">
        <v>530836841.55500001</v>
      </c>
      <c r="BX37" s="13">
        <v>551439814.68500006</v>
      </c>
      <c r="BY37" s="13">
        <v>523330268.60899985</v>
      </c>
      <c r="BZ37" s="13">
        <v>580350199.53800011</v>
      </c>
      <c r="CA37" s="13">
        <v>552157338.61300004</v>
      </c>
      <c r="CB37" s="13">
        <v>539780435.9200002</v>
      </c>
      <c r="CC37" s="13">
        <v>583529187.54500008</v>
      </c>
      <c r="CD37" s="13">
        <v>558712487.44499993</v>
      </c>
      <c r="CE37" s="13">
        <v>560753216.95248783</v>
      </c>
      <c r="CF37" s="13">
        <v>554804439.20090699</v>
      </c>
      <c r="CG37" s="13">
        <v>568332517.14719653</v>
      </c>
      <c r="CH37" s="13">
        <v>571696702.4363637</v>
      </c>
      <c r="CI37" s="13">
        <v>560889911.03091598</v>
      </c>
      <c r="CJ37" s="13">
        <v>548234810.36603415</v>
      </c>
      <c r="CK37" s="13">
        <v>536266807.79413217</v>
      </c>
      <c r="CL37" s="13">
        <v>546834861.0781765</v>
      </c>
      <c r="CM37" s="13">
        <v>538998012.41054404</v>
      </c>
      <c r="CN37" s="13">
        <v>512886807.52354115</v>
      </c>
      <c r="CO37" s="13">
        <v>547628161.22884536</v>
      </c>
      <c r="CP37" s="13">
        <v>530751931.5030086</v>
      </c>
      <c r="CQ37" s="13">
        <v>533644071.85688716</v>
      </c>
      <c r="CR37" s="13">
        <v>513295958.92278725</v>
      </c>
      <c r="CS37" s="13">
        <v>526242909.12925172</v>
      </c>
      <c r="CT37" s="13">
        <v>524868298.91939181</v>
      </c>
      <c r="CU37" s="13">
        <v>512434822.92978168</v>
      </c>
      <c r="CV37" s="13">
        <v>525461048.87142783</v>
      </c>
      <c r="CW37" s="13">
        <v>516348103.5416376</v>
      </c>
      <c r="CX37" s="13">
        <v>527395482.11085874</v>
      </c>
      <c r="CY37" s="13">
        <v>532208831.03019297</v>
      </c>
      <c r="CZ37" s="13">
        <v>505580331.50718784</v>
      </c>
      <c r="DA37" s="13">
        <v>552845868.27732623</v>
      </c>
      <c r="DB37" s="13">
        <v>537146657.37242842</v>
      </c>
      <c r="DC37" s="13">
        <v>538970355.72439432</v>
      </c>
      <c r="DD37" s="13">
        <v>523261628.74672198</v>
      </c>
      <c r="DE37" s="13">
        <v>535178823.80358374</v>
      </c>
      <c r="DF37" s="13">
        <v>537487932.10031068</v>
      </c>
      <c r="DG37" s="13">
        <v>529793148.91340536</v>
      </c>
      <c r="DH37" s="13">
        <v>542339555.4283067</v>
      </c>
      <c r="DI37" s="13">
        <v>530758996.79634762</v>
      </c>
      <c r="DJ37" s="13">
        <v>546558472.24400222</v>
      </c>
      <c r="DK37" s="13">
        <v>552339081.94391274</v>
      </c>
      <c r="DL37" s="13">
        <v>520627859.63650006</v>
      </c>
      <c r="DM37" s="13">
        <v>570972013.57004547</v>
      </c>
      <c r="DN37" s="13">
        <v>554940893.29458058</v>
      </c>
      <c r="DO37" s="13">
        <v>554516715.09090364</v>
      </c>
      <c r="DP37" s="13">
        <v>538678240.85252845</v>
      </c>
      <c r="DQ37" s="13">
        <v>553655869.28037441</v>
      </c>
      <c r="DR37" s="13">
        <v>557996787.40325248</v>
      </c>
      <c r="DS37" s="13">
        <v>548868281.45620739</v>
      </c>
      <c r="DT37" s="13">
        <v>564586646.96819234</v>
      </c>
      <c r="DU37" s="13">
        <v>558117900.21360803</v>
      </c>
      <c r="DV37" s="13">
        <v>567473877.08240008</v>
      </c>
      <c r="DW37" s="150"/>
      <c r="DX37" s="13">
        <v>1815064255.927</v>
      </c>
      <c r="DY37" s="13">
        <v>2620319304.191</v>
      </c>
      <c r="DZ37" s="13">
        <v>2991662634.7379994</v>
      </c>
      <c r="EA37" s="13">
        <v>3892973393.9320006</v>
      </c>
      <c r="EB37" s="13">
        <v>5300407637.9339981</v>
      </c>
      <c r="EC37" s="13">
        <v>6307119567.8149996</v>
      </c>
      <c r="ED37" s="13">
        <v>6681992715.529213</v>
      </c>
      <c r="EE37" s="13">
        <v>6309955608.9479628</v>
      </c>
      <c r="EF37" s="13">
        <v>6412130601.9442072</v>
      </c>
      <c r="EG37" s="13">
        <v>6642774166.7925043</v>
      </c>
      <c r="EH37" s="152"/>
      <c r="EI37" s="13">
        <v>365908326.00999999</v>
      </c>
      <c r="EJ37" s="13">
        <v>406924584.36200005</v>
      </c>
      <c r="EK37" s="13">
        <v>467523993.42100012</v>
      </c>
      <c r="EL37" s="13">
        <v>574707352.13400006</v>
      </c>
      <c r="EM37" s="13">
        <v>636228834.11200011</v>
      </c>
      <c r="EN37" s="13">
        <v>630643117.45599997</v>
      </c>
      <c r="EO37" s="13">
        <v>620812785.22299993</v>
      </c>
      <c r="EP37" s="13">
        <v>732634567.4000001</v>
      </c>
      <c r="EQ37" s="13">
        <v>714997141.74600005</v>
      </c>
      <c r="ER37" s="13">
        <v>724932872.15100002</v>
      </c>
      <c r="ES37" s="13">
        <v>757838640.18899989</v>
      </c>
      <c r="ET37" s="13">
        <v>793893980.65200007</v>
      </c>
      <c r="EU37" s="13">
        <v>814592647.0660001</v>
      </c>
      <c r="EV37" s="13">
        <v>910119985.74800003</v>
      </c>
      <c r="EW37" s="13">
        <v>1049362120.3200002</v>
      </c>
      <c r="EX37" s="13">
        <v>1118898640.7980001</v>
      </c>
      <c r="EY37" s="13">
        <v>1246786365.1530001</v>
      </c>
      <c r="EZ37" s="13">
        <v>1324635167.7050002</v>
      </c>
      <c r="FA37" s="13">
        <v>1362052283.7970002</v>
      </c>
      <c r="FB37" s="13">
        <v>1366933821.2789996</v>
      </c>
      <c r="FC37" s="13">
        <v>1468958814.369</v>
      </c>
      <c r="FD37" s="13">
        <v>1571840828.8150001</v>
      </c>
      <c r="FE37" s="13">
        <v>1611199641.7989998</v>
      </c>
      <c r="FF37" s="13">
        <v>1655120282.8319998</v>
      </c>
      <c r="FG37" s="13">
        <v>1675466962.0779998</v>
      </c>
      <c r="FH37" s="13">
        <v>1674270143.5983951</v>
      </c>
      <c r="FI37" s="13">
        <v>1700919130.614476</v>
      </c>
      <c r="FJ37" s="13">
        <v>1631336479.2383428</v>
      </c>
      <c r="FK37" s="13">
        <v>1599512981.1629307</v>
      </c>
      <c r="FL37" s="13">
        <v>1577691962.2826831</v>
      </c>
      <c r="FM37" s="13">
        <v>1563546030.9784253</v>
      </c>
      <c r="FN37" s="13">
        <v>1569204634.5239241</v>
      </c>
      <c r="FO37" s="13">
        <v>1590635030.8147068</v>
      </c>
      <c r="FP37" s="13">
        <v>1599378641.8435445</v>
      </c>
      <c r="FQ37" s="13">
        <v>1602459904.8172998</v>
      </c>
      <c r="FR37" s="13">
        <v>1619657024.4686565</v>
      </c>
      <c r="FS37" s="13">
        <v>1643938955.1504583</v>
      </c>
      <c r="FT37" s="13">
        <v>1648135849.238013</v>
      </c>
      <c r="FU37" s="13">
        <v>1660520938.1398344</v>
      </c>
      <c r="FV37" s="13">
        <v>1690178424.2642004</v>
      </c>
    </row>
    <row r="38" spans="1:178" ht="20.100000000000001" customHeight="1" x14ac:dyDescent="0.3">
      <c r="D38" s="4" t="s">
        <v>80</v>
      </c>
      <c r="E38" s="49">
        <v>38</v>
      </c>
      <c r="F38" s="10" t="s">
        <v>11</v>
      </c>
      <c r="G38" s="11">
        <v>341.71000000000004</v>
      </c>
      <c r="H38" s="11">
        <v>44.940000000000005</v>
      </c>
      <c r="I38" s="11">
        <v>6.04</v>
      </c>
      <c r="J38" s="11">
        <v>6851.14</v>
      </c>
      <c r="K38" s="11">
        <v>-6239.51</v>
      </c>
      <c r="L38" s="11">
        <v>0</v>
      </c>
      <c r="M38" s="11">
        <v>1620.4699999999998</v>
      </c>
      <c r="N38" s="11">
        <v>278.54999999999995</v>
      </c>
      <c r="O38" s="11">
        <v>1864.01</v>
      </c>
      <c r="P38" s="11">
        <v>894.10000000000014</v>
      </c>
      <c r="Q38" s="11">
        <v>-971.35000000000014</v>
      </c>
      <c r="R38" s="11">
        <v>131.79</v>
      </c>
      <c r="S38" s="11">
        <v>8753807.0309999995</v>
      </c>
      <c r="T38" s="11">
        <v>7757319.6209999993</v>
      </c>
      <c r="U38" s="11">
        <v>8511117.540000001</v>
      </c>
      <c r="V38" s="11">
        <v>8877986.7490000017</v>
      </c>
      <c r="W38" s="11">
        <v>8178034.2339999992</v>
      </c>
      <c r="X38" s="11">
        <v>7151465.7300000004</v>
      </c>
      <c r="Y38" s="11">
        <v>7036532.8259999994</v>
      </c>
      <c r="Z38" s="11">
        <v>3128989.3639999991</v>
      </c>
      <c r="AA38" s="11">
        <v>4503150.7850000001</v>
      </c>
      <c r="AB38" s="11">
        <v>4963348.3910000008</v>
      </c>
      <c r="AC38" s="11">
        <v>4974112.8830000004</v>
      </c>
      <c r="AD38" s="11">
        <v>4331284.085</v>
      </c>
      <c r="AE38" s="11">
        <v>6748888.3729999997</v>
      </c>
      <c r="AF38" s="11">
        <v>5642692.8970000008</v>
      </c>
      <c r="AG38" s="11">
        <v>4445114.5189999985</v>
      </c>
      <c r="AH38" s="11">
        <v>5745731.0140000004</v>
      </c>
      <c r="AI38" s="11">
        <v>5576717.4000000004</v>
      </c>
      <c r="AJ38" s="11">
        <v>6385523.9779999992</v>
      </c>
      <c r="AK38" s="11">
        <v>5813808.4589999998</v>
      </c>
      <c r="AL38" s="11">
        <v>7809009.9800000014</v>
      </c>
      <c r="AM38" s="11">
        <v>7039130.9129999997</v>
      </c>
      <c r="AN38" s="11">
        <v>10891201.880999999</v>
      </c>
      <c r="AO38" s="11">
        <v>7130550.5359999994</v>
      </c>
      <c r="AP38" s="11">
        <v>4461859.1880000001</v>
      </c>
      <c r="AQ38" s="11">
        <v>7524448.6339999996</v>
      </c>
      <c r="AR38" s="11">
        <v>5967123.8289999999</v>
      </c>
      <c r="AS38" s="11">
        <v>6753958.8459999999</v>
      </c>
      <c r="AT38" s="11">
        <v>7208713.580000001</v>
      </c>
      <c r="AU38" s="11">
        <v>10563489.16</v>
      </c>
      <c r="AV38" s="11">
        <v>12798124.763999999</v>
      </c>
      <c r="AW38" s="11">
        <v>13124946.996000001</v>
      </c>
      <c r="AX38" s="11">
        <v>14050701.283999998</v>
      </c>
      <c r="AY38" s="11">
        <v>14692571.564999999</v>
      </c>
      <c r="AZ38" s="11">
        <v>12703019.341000002</v>
      </c>
      <c r="BA38" s="11">
        <v>14959269.409</v>
      </c>
      <c r="BB38" s="11">
        <v>14537578.745000003</v>
      </c>
      <c r="BC38" s="11">
        <v>16024563.495000003</v>
      </c>
      <c r="BD38" s="11">
        <v>14316051.582999999</v>
      </c>
      <c r="BE38" s="11">
        <v>15830685.677999998</v>
      </c>
      <c r="BF38" s="11">
        <v>14951756.160000002</v>
      </c>
      <c r="BG38" s="11">
        <v>15356013.199000003</v>
      </c>
      <c r="BH38" s="11">
        <v>16014914.793</v>
      </c>
      <c r="BI38" s="11">
        <v>16359574.629999999</v>
      </c>
      <c r="BJ38" s="11">
        <v>17233577.539999999</v>
      </c>
      <c r="BK38" s="11">
        <v>17001710.862</v>
      </c>
      <c r="BL38" s="11">
        <v>17286026.004000001</v>
      </c>
      <c r="BM38" s="11">
        <v>16666799.842000002</v>
      </c>
      <c r="BN38" s="11">
        <v>17699913.733999994</v>
      </c>
      <c r="BO38" s="11">
        <v>17730400.550000001</v>
      </c>
      <c r="BP38" s="11">
        <v>16332532.299999999</v>
      </c>
      <c r="BQ38" s="11">
        <v>18213375.224999998</v>
      </c>
      <c r="BR38" s="11">
        <v>21553027.520000003</v>
      </c>
      <c r="BS38" s="11">
        <v>19404906.379999995</v>
      </c>
      <c r="BT38" s="11">
        <v>16266789.75</v>
      </c>
      <c r="BU38" s="11">
        <v>17346512.390000001</v>
      </c>
      <c r="BV38" s="11">
        <v>19284749.41</v>
      </c>
      <c r="BW38" s="11">
        <v>18382838.401000004</v>
      </c>
      <c r="BX38" s="11">
        <v>17777842.892999995</v>
      </c>
      <c r="BY38" s="11">
        <v>17773619.946000002</v>
      </c>
      <c r="BZ38" s="11">
        <v>21254963.355999999</v>
      </c>
      <c r="CA38" s="11">
        <v>24720002.402000003</v>
      </c>
      <c r="CB38" s="11">
        <v>22309242.702000003</v>
      </c>
      <c r="CC38" s="11">
        <v>26404135.773000002</v>
      </c>
      <c r="CD38" s="11">
        <v>25650978.930999998</v>
      </c>
      <c r="CE38" s="11">
        <v>27195288.901865005</v>
      </c>
      <c r="CF38" s="11">
        <v>28386859.84274352</v>
      </c>
      <c r="CG38" s="11">
        <v>29389879.645377338</v>
      </c>
      <c r="CH38" s="11">
        <v>30330052.456826005</v>
      </c>
      <c r="CI38" s="11">
        <v>30008639.632477041</v>
      </c>
      <c r="CJ38" s="11">
        <v>29261073.354704313</v>
      </c>
      <c r="CK38" s="11">
        <v>28384764.690817177</v>
      </c>
      <c r="CL38" s="11">
        <v>29683128.683316171</v>
      </c>
      <c r="CM38" s="11">
        <v>30427363.464210834</v>
      </c>
      <c r="CN38" s="11">
        <v>32144139.017381713</v>
      </c>
      <c r="CO38" s="11">
        <v>35632358.31448222</v>
      </c>
      <c r="CP38" s="11">
        <v>37207165.523194522</v>
      </c>
      <c r="CQ38" s="11">
        <v>37458102.573787086</v>
      </c>
      <c r="CR38" s="11">
        <v>36944419.514123246</v>
      </c>
      <c r="CS38" s="11">
        <v>39165274.428534195</v>
      </c>
      <c r="CT38" s="11">
        <v>39131231.903645322</v>
      </c>
      <c r="CU38" s="11">
        <v>40615902.797139123</v>
      </c>
      <c r="CV38" s="11">
        <v>43139569.821952276</v>
      </c>
      <c r="CW38" s="11">
        <v>43750845.00598029</v>
      </c>
      <c r="CX38" s="11">
        <v>46165871.454810224</v>
      </c>
      <c r="CY38" s="11">
        <v>46169706.025745749</v>
      </c>
      <c r="CZ38" s="11">
        <v>44089122.670079388</v>
      </c>
      <c r="DA38" s="11">
        <v>49523751.149777219</v>
      </c>
      <c r="DB38" s="11">
        <v>50949410.910443306</v>
      </c>
      <c r="DC38" s="11">
        <v>53020828.484404095</v>
      </c>
      <c r="DD38" s="11">
        <v>49249945.291856207</v>
      </c>
      <c r="DE38" s="11">
        <v>53617485.496244729</v>
      </c>
      <c r="DF38" s="11">
        <v>52061894.802927896</v>
      </c>
      <c r="DG38" s="11">
        <v>50736647.18602667</v>
      </c>
      <c r="DH38" s="11">
        <v>55325195.854985245</v>
      </c>
      <c r="DI38" s="11">
        <v>51543488.44210425</v>
      </c>
      <c r="DJ38" s="11">
        <v>56541327.375755928</v>
      </c>
      <c r="DK38" s="11">
        <v>55055657.167894065</v>
      </c>
      <c r="DL38" s="11">
        <v>52871212.091080412</v>
      </c>
      <c r="DM38" s="11">
        <v>56279506.949682735</v>
      </c>
      <c r="DN38" s="11">
        <v>57371741.799725018</v>
      </c>
      <c r="DO38" s="11">
        <v>58528075.023036413</v>
      </c>
      <c r="DP38" s="11">
        <v>53206465.173314914</v>
      </c>
      <c r="DQ38" s="11">
        <v>55563607.730207339</v>
      </c>
      <c r="DR38" s="11">
        <v>54905069.623494431</v>
      </c>
      <c r="DS38" s="11">
        <v>54790227.891454719</v>
      </c>
      <c r="DT38" s="11">
        <v>54853946.308550671</v>
      </c>
      <c r="DU38" s="11">
        <v>56525233.539422125</v>
      </c>
      <c r="DV38" s="11">
        <v>58072577.787401229</v>
      </c>
      <c r="DW38" s="150"/>
      <c r="DX38" s="11">
        <v>4821.8899999999994</v>
      </c>
      <c r="DY38" s="11">
        <v>78167149.238999993</v>
      </c>
      <c r="DZ38" s="11">
        <v>77690229.137999997</v>
      </c>
      <c r="EA38" s="11">
        <v>134883946.153</v>
      </c>
      <c r="EB38" s="11">
        <v>194741587.52000001</v>
      </c>
      <c r="EC38" s="11">
        <v>221321558.12100002</v>
      </c>
      <c r="ED38" s="11">
        <v>331724047.01612657</v>
      </c>
      <c r="EE38" s="11">
        <v>461782243.81924111</v>
      </c>
      <c r="EF38" s="11">
        <v>612828803.69035065</v>
      </c>
      <c r="EG38" s="11">
        <v>668023321.08526409</v>
      </c>
      <c r="EH38" s="151"/>
      <c r="EI38" s="11">
        <v>392.69000000000005</v>
      </c>
      <c r="EJ38" s="11">
        <v>611.63000000000011</v>
      </c>
      <c r="EK38" s="11">
        <v>3763.0299999999997</v>
      </c>
      <c r="EL38" s="11">
        <v>54.539999999999992</v>
      </c>
      <c r="EM38" s="11">
        <v>25022244.192000002</v>
      </c>
      <c r="EN38" s="11">
        <v>24207486.713000003</v>
      </c>
      <c r="EO38" s="11">
        <v>14668672.974999998</v>
      </c>
      <c r="EP38" s="11">
        <v>14268745.359000001</v>
      </c>
      <c r="EQ38" s="11">
        <v>16836695.788999997</v>
      </c>
      <c r="ER38" s="11">
        <v>17707972.392000001</v>
      </c>
      <c r="ES38" s="11">
        <v>20661949.352000002</v>
      </c>
      <c r="ET38" s="11">
        <v>22483611.605</v>
      </c>
      <c r="EU38" s="11">
        <v>20245531.309</v>
      </c>
      <c r="EV38" s="11">
        <v>30570327.504000001</v>
      </c>
      <c r="EW38" s="11">
        <v>41868219.844999999</v>
      </c>
      <c r="EX38" s="11">
        <v>42199867.495000005</v>
      </c>
      <c r="EY38" s="11">
        <v>46171300.755999997</v>
      </c>
      <c r="EZ38" s="11">
        <v>46322684.152000003</v>
      </c>
      <c r="FA38" s="11">
        <v>50594863.032000005</v>
      </c>
      <c r="FB38" s="11">
        <v>51652739.579999998</v>
      </c>
      <c r="FC38" s="11">
        <v>52276308.075000003</v>
      </c>
      <c r="FD38" s="11">
        <v>57224723.649999999</v>
      </c>
      <c r="FE38" s="11">
        <v>55014100.201000005</v>
      </c>
      <c r="FF38" s="11">
        <v>56806426.195</v>
      </c>
      <c r="FG38" s="11">
        <v>73433380.877000004</v>
      </c>
      <c r="FH38" s="11">
        <v>81233127.675608516</v>
      </c>
      <c r="FI38" s="11">
        <v>89728571.734680384</v>
      </c>
      <c r="FJ38" s="11">
        <v>87328966.728837669</v>
      </c>
      <c r="FK38" s="11">
        <v>98203860.796074778</v>
      </c>
      <c r="FL38" s="11">
        <v>111609687.61110486</v>
      </c>
      <c r="FM38" s="11">
        <v>118912409.12931864</v>
      </c>
      <c r="FN38" s="11">
        <v>133056286.2827428</v>
      </c>
      <c r="FO38" s="11">
        <v>139782579.84560233</v>
      </c>
      <c r="FP38" s="11">
        <v>153220184.68670359</v>
      </c>
      <c r="FQ38" s="11">
        <v>156416027.4851993</v>
      </c>
      <c r="FR38" s="11">
        <v>163410011.67284542</v>
      </c>
      <c r="FS38" s="11">
        <v>164206376.20865721</v>
      </c>
      <c r="FT38" s="11">
        <v>169106281.99607635</v>
      </c>
      <c r="FU38" s="11">
        <v>165258905.2451565</v>
      </c>
      <c r="FV38" s="11">
        <v>169451757.63537401</v>
      </c>
    </row>
    <row r="39" spans="1:178" x14ac:dyDescent="0.3">
      <c r="D39" s="4" t="s">
        <v>80</v>
      </c>
      <c r="E39" s="49">
        <v>39</v>
      </c>
      <c r="F39" s="10" t="s">
        <v>12</v>
      </c>
      <c r="G39" s="11">
        <v>4834518.148</v>
      </c>
      <c r="H39" s="11">
        <v>4562513.9299999988</v>
      </c>
      <c r="I39" s="11">
        <v>4216892.4509999994</v>
      </c>
      <c r="J39" s="11">
        <v>1249251.8219999999</v>
      </c>
      <c r="K39" s="11">
        <v>3780334.2909999997</v>
      </c>
      <c r="L39" s="11">
        <v>5294033.8230000008</v>
      </c>
      <c r="M39" s="11">
        <v>6414418.3300000001</v>
      </c>
      <c r="N39" s="11">
        <v>6659294.8250000002</v>
      </c>
      <c r="O39" s="11">
        <v>15583366.486</v>
      </c>
      <c r="P39" s="11">
        <v>14154008.721999999</v>
      </c>
      <c r="Q39" s="11">
        <v>14128869.976999998</v>
      </c>
      <c r="R39" s="11">
        <v>14756046.095000001</v>
      </c>
      <c r="S39" s="11">
        <v>14644621.052000001</v>
      </c>
      <c r="T39" s="11">
        <v>12235231.613999998</v>
      </c>
      <c r="U39" s="11">
        <v>13636224.372</v>
      </c>
      <c r="V39" s="11">
        <v>12836234.479000002</v>
      </c>
      <c r="W39" s="11">
        <v>13346547.107999999</v>
      </c>
      <c r="X39" s="11">
        <v>14459444.848999999</v>
      </c>
      <c r="Y39" s="11">
        <v>13780294.477</v>
      </c>
      <c r="Z39" s="11">
        <v>13702326.468000002</v>
      </c>
      <c r="AA39" s="11">
        <v>13838319.393000001</v>
      </c>
      <c r="AB39" s="11">
        <v>15509519.486</v>
      </c>
      <c r="AC39" s="11">
        <v>14729761.512</v>
      </c>
      <c r="AD39" s="11">
        <v>24558225.213</v>
      </c>
      <c r="AE39" s="11">
        <v>19782898.886</v>
      </c>
      <c r="AF39" s="11">
        <v>18903443.173000004</v>
      </c>
      <c r="AG39" s="11">
        <v>19338719.395999998</v>
      </c>
      <c r="AH39" s="11">
        <v>19674226.254000004</v>
      </c>
      <c r="AI39" s="11">
        <v>20166490.068000004</v>
      </c>
      <c r="AJ39" s="11">
        <v>19968932.93</v>
      </c>
      <c r="AK39" s="11">
        <v>21165931.789000005</v>
      </c>
      <c r="AL39" s="11">
        <v>21040413.129999995</v>
      </c>
      <c r="AM39" s="11">
        <v>19285651.178999998</v>
      </c>
      <c r="AN39" s="11">
        <v>20946053.996999998</v>
      </c>
      <c r="AO39" s="11">
        <v>20052144.352000002</v>
      </c>
      <c r="AP39" s="11">
        <v>9259518.9210000001</v>
      </c>
      <c r="AQ39" s="11">
        <v>19079685.605</v>
      </c>
      <c r="AR39" s="11">
        <v>18795704.246000003</v>
      </c>
      <c r="AS39" s="11">
        <v>18948850.547000002</v>
      </c>
      <c r="AT39" s="11">
        <v>18719356.734999999</v>
      </c>
      <c r="AU39" s="11">
        <v>18707264.777999997</v>
      </c>
      <c r="AV39" s="11">
        <v>18440338.906000003</v>
      </c>
      <c r="AW39" s="11">
        <v>18599098.012999997</v>
      </c>
      <c r="AX39" s="11">
        <v>18827053.087000001</v>
      </c>
      <c r="AY39" s="11">
        <v>19841982.859999996</v>
      </c>
      <c r="AZ39" s="11">
        <v>19279816.478999998</v>
      </c>
      <c r="BA39" s="11">
        <v>19175695.680999998</v>
      </c>
      <c r="BB39" s="11">
        <v>20888177.810999997</v>
      </c>
      <c r="BC39" s="11">
        <v>19537704.563000001</v>
      </c>
      <c r="BD39" s="11">
        <v>19937115.463999998</v>
      </c>
      <c r="BE39" s="11">
        <v>19687811.847999997</v>
      </c>
      <c r="BF39" s="11">
        <v>19398951.537999999</v>
      </c>
      <c r="BG39" s="11">
        <v>16857926.974000003</v>
      </c>
      <c r="BH39" s="11">
        <v>20277367.873999998</v>
      </c>
      <c r="BI39" s="11">
        <v>20547917.395999998</v>
      </c>
      <c r="BJ39" s="11">
        <v>19464513.041999999</v>
      </c>
      <c r="BK39" s="11">
        <v>19943307.634</v>
      </c>
      <c r="BL39" s="11">
        <v>20331021.592999998</v>
      </c>
      <c r="BM39" s="11">
        <v>19641216.135000002</v>
      </c>
      <c r="BN39" s="11">
        <v>20050437.963999998</v>
      </c>
      <c r="BO39" s="11">
        <v>19741477.827000003</v>
      </c>
      <c r="BP39" s="11">
        <v>19297048.837000001</v>
      </c>
      <c r="BQ39" s="11">
        <v>21104017.717999987</v>
      </c>
      <c r="BR39" s="11">
        <v>21852512.752</v>
      </c>
      <c r="BS39" s="11">
        <v>22183450.091000002</v>
      </c>
      <c r="BT39" s="11">
        <v>23743944.539000005</v>
      </c>
      <c r="BU39" s="11">
        <v>25178248.589999996</v>
      </c>
      <c r="BV39" s="11">
        <v>25515582.739999998</v>
      </c>
      <c r="BW39" s="11">
        <v>24296130.040000003</v>
      </c>
      <c r="BX39" s="11">
        <v>25654053.731000002</v>
      </c>
      <c r="BY39" s="11">
        <v>26075904.999000005</v>
      </c>
      <c r="BZ39" s="11">
        <v>25781703.379999999</v>
      </c>
      <c r="CA39" s="11">
        <v>26442226.75</v>
      </c>
      <c r="CB39" s="11">
        <v>28708328.109999996</v>
      </c>
      <c r="CC39" s="11">
        <v>28988048.879999995</v>
      </c>
      <c r="CD39" s="11">
        <v>29224854.159999996</v>
      </c>
      <c r="CE39" s="11">
        <v>35001999.311164953</v>
      </c>
      <c r="CF39" s="11">
        <v>36073109.958522521</v>
      </c>
      <c r="CG39" s="11">
        <v>36755861.89857775</v>
      </c>
      <c r="CH39" s="11">
        <v>37970643.218899503</v>
      </c>
      <c r="CI39" s="11">
        <v>38492614.036012217</v>
      </c>
      <c r="CJ39" s="11">
        <v>39270924.404902562</v>
      </c>
      <c r="CK39" s="11">
        <v>40282817.18463739</v>
      </c>
      <c r="CL39" s="11">
        <v>41031774.042061418</v>
      </c>
      <c r="CM39" s="11">
        <v>42019995.182946935</v>
      </c>
      <c r="CN39" s="11">
        <v>40716478.108974732</v>
      </c>
      <c r="CO39" s="11">
        <v>42266604.816113017</v>
      </c>
      <c r="CP39" s="11">
        <v>42960488.135085933</v>
      </c>
      <c r="CQ39" s="11">
        <v>44332520.713351615</v>
      </c>
      <c r="CR39" s="11">
        <v>44760275.005652301</v>
      </c>
      <c r="CS39" s="11">
        <v>45062626.361180916</v>
      </c>
      <c r="CT39" s="11">
        <v>46349602.848586701</v>
      </c>
      <c r="CU39" s="11">
        <v>45962438.197320446</v>
      </c>
      <c r="CV39" s="11">
        <v>47666799.419503659</v>
      </c>
      <c r="CW39" s="11">
        <v>48281286.403726436</v>
      </c>
      <c r="CX39" s="11">
        <v>48705470.175185874</v>
      </c>
      <c r="CY39" s="11">
        <v>49060260.043666512</v>
      </c>
      <c r="CZ39" s="11">
        <v>49306610.870625965</v>
      </c>
      <c r="DA39" s="11">
        <v>52258064.638536803</v>
      </c>
      <c r="DB39" s="11">
        <v>52318608.278546505</v>
      </c>
      <c r="DC39" s="11">
        <v>51488437.587439023</v>
      </c>
      <c r="DD39" s="11">
        <v>52497894.40644668</v>
      </c>
      <c r="DE39" s="11">
        <v>54880223.596540153</v>
      </c>
      <c r="DF39" s="11">
        <v>55269223.6592132</v>
      </c>
      <c r="DG39" s="11">
        <v>57251412.095604897</v>
      </c>
      <c r="DH39" s="11">
        <v>57759695.932458058</v>
      </c>
      <c r="DI39" s="11">
        <v>57805027.109858781</v>
      </c>
      <c r="DJ39" s="11">
        <v>58991006.00814876</v>
      </c>
      <c r="DK39" s="11">
        <v>58395596.155972652</v>
      </c>
      <c r="DL39" s="11">
        <v>58782717.016980074</v>
      </c>
      <c r="DM39" s="11">
        <v>60871057.216418661</v>
      </c>
      <c r="DN39" s="11">
        <v>60581066.72660803</v>
      </c>
      <c r="DO39" s="11">
        <v>59142353.315635428</v>
      </c>
      <c r="DP39" s="11">
        <v>59857624.659487523</v>
      </c>
      <c r="DQ39" s="11">
        <v>62520036.872756682</v>
      </c>
      <c r="DR39" s="11">
        <v>62862124.829977803</v>
      </c>
      <c r="DS39" s="11">
        <v>63023974.354062028</v>
      </c>
      <c r="DT39" s="11">
        <v>65342753.408942781</v>
      </c>
      <c r="DU39" s="11">
        <v>64251510.567121506</v>
      </c>
      <c r="DV39" s="11">
        <v>64082203.231478862</v>
      </c>
      <c r="DW39" s="150"/>
      <c r="DX39" s="11">
        <v>95633548.899999991</v>
      </c>
      <c r="DY39" s="11">
        <v>177276750.023</v>
      </c>
      <c r="DZ39" s="11">
        <v>229584424.07500002</v>
      </c>
      <c r="EA39" s="11">
        <v>229303024.74799997</v>
      </c>
      <c r="EB39" s="11">
        <v>235675292.02499998</v>
      </c>
      <c r="EC39" s="11">
        <v>280424075.24400002</v>
      </c>
      <c r="ED39" s="11">
        <v>418243201.95477831</v>
      </c>
      <c r="EE39" s="11">
        <v>539084585.36762869</v>
      </c>
      <c r="EF39" s="11">
        <v>648886464.22708535</v>
      </c>
      <c r="EG39" s="11">
        <v>739713018.35544205</v>
      </c>
      <c r="EH39" s="151"/>
      <c r="EI39" s="11">
        <v>13613924.528999997</v>
      </c>
      <c r="EJ39" s="11">
        <v>10323619.936000001</v>
      </c>
      <c r="EK39" s="11">
        <v>28657079.641000003</v>
      </c>
      <c r="EL39" s="11">
        <v>43038924.794</v>
      </c>
      <c r="EM39" s="11">
        <v>40516077.038000003</v>
      </c>
      <c r="EN39" s="11">
        <v>40642226.436000004</v>
      </c>
      <c r="EO39" s="11">
        <v>41320940.338</v>
      </c>
      <c r="EP39" s="11">
        <v>54797506.210999995</v>
      </c>
      <c r="EQ39" s="11">
        <v>58025061.454999998</v>
      </c>
      <c r="ER39" s="11">
        <v>59809649.252000012</v>
      </c>
      <c r="ES39" s="11">
        <v>61491996.097999997</v>
      </c>
      <c r="ET39" s="11">
        <v>50257717.269999996</v>
      </c>
      <c r="EU39" s="11">
        <v>56824240.398000002</v>
      </c>
      <c r="EV39" s="11">
        <v>55866960.419</v>
      </c>
      <c r="EW39" s="11">
        <v>57268133.959999993</v>
      </c>
      <c r="EX39" s="11">
        <v>59343689.970999993</v>
      </c>
      <c r="EY39" s="11">
        <v>59162631.874999993</v>
      </c>
      <c r="EZ39" s="11">
        <v>56534246.386</v>
      </c>
      <c r="FA39" s="11">
        <v>59955738.071999997</v>
      </c>
      <c r="FB39" s="11">
        <v>60022675.692000002</v>
      </c>
      <c r="FC39" s="11">
        <v>60142544.381999992</v>
      </c>
      <c r="FD39" s="11">
        <v>67779907.381999999</v>
      </c>
      <c r="FE39" s="11">
        <v>74989961.370000005</v>
      </c>
      <c r="FF39" s="11">
        <v>77511662.109999999</v>
      </c>
      <c r="FG39" s="11">
        <v>84138603.739999995</v>
      </c>
      <c r="FH39" s="11">
        <v>100299963.42968747</v>
      </c>
      <c r="FI39" s="11">
        <v>113219119.15348947</v>
      </c>
      <c r="FJ39" s="11">
        <v>120585515.63160136</v>
      </c>
      <c r="FK39" s="11">
        <v>125003078.1080347</v>
      </c>
      <c r="FL39" s="11">
        <v>132053283.85408986</v>
      </c>
      <c r="FM39" s="11">
        <v>137374667.40708804</v>
      </c>
      <c r="FN39" s="11">
        <v>144653555.99841595</v>
      </c>
      <c r="FO39" s="11">
        <v>150624935.5528293</v>
      </c>
      <c r="FP39" s="11">
        <v>156304940.27243221</v>
      </c>
      <c r="FQ39" s="11">
        <v>167400859.35135823</v>
      </c>
      <c r="FR39" s="11">
        <v>174555729.05046558</v>
      </c>
      <c r="FS39" s="11">
        <v>178049370.3893714</v>
      </c>
      <c r="FT39" s="11">
        <v>179581044.70173097</v>
      </c>
      <c r="FU39" s="11">
        <v>188406136.05679652</v>
      </c>
      <c r="FV39" s="11">
        <v>193676467.20754316</v>
      </c>
    </row>
    <row r="40" spans="1:178" x14ac:dyDescent="0.3">
      <c r="D40" s="4" t="s">
        <v>80</v>
      </c>
      <c r="E40" s="49">
        <v>40</v>
      </c>
      <c r="F40" s="10" t="s">
        <v>13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1673838.43</v>
      </c>
      <c r="T40" s="11">
        <v>1906863.12</v>
      </c>
      <c r="U40" s="11">
        <v>2595131.3199999998</v>
      </c>
      <c r="V40" s="11">
        <v>3782418.7</v>
      </c>
      <c r="W40" s="11">
        <v>3204495.54</v>
      </c>
      <c r="X40" s="11">
        <v>2217511</v>
      </c>
      <c r="Y40" s="11">
        <v>1619776.36</v>
      </c>
      <c r="Z40" s="11">
        <v>2252840.83</v>
      </c>
      <c r="AA40" s="11">
        <v>2152053.66</v>
      </c>
      <c r="AB40" s="11">
        <v>1704360.3</v>
      </c>
      <c r="AC40" s="11">
        <v>1197212.5</v>
      </c>
      <c r="AD40" s="11">
        <v>1913968.82</v>
      </c>
      <c r="AE40" s="11">
        <v>149492.18999999994</v>
      </c>
      <c r="AF40" s="11">
        <v>-129598.827</v>
      </c>
      <c r="AG40" s="11">
        <v>0</v>
      </c>
      <c r="AH40" s="11">
        <v>0</v>
      </c>
      <c r="AI40" s="11">
        <v>0</v>
      </c>
      <c r="AJ40" s="11">
        <v>6191.44</v>
      </c>
      <c r="AK40" s="11">
        <v>0</v>
      </c>
      <c r="AL40" s="11">
        <v>8744.31</v>
      </c>
      <c r="AM40" s="11">
        <v>127429.95</v>
      </c>
      <c r="AN40" s="11">
        <v>342567.39</v>
      </c>
      <c r="AO40" s="11">
        <v>-44660.42</v>
      </c>
      <c r="AP40" s="11">
        <v>361609.54</v>
      </c>
      <c r="AQ40" s="11">
        <v>84130.966</v>
      </c>
      <c r="AR40" s="11">
        <v>0</v>
      </c>
      <c r="AS40" s="11">
        <v>0</v>
      </c>
      <c r="AT40" s="11">
        <v>0</v>
      </c>
      <c r="AU40" s="11">
        <v>60673.35</v>
      </c>
      <c r="AV40" s="11">
        <v>388533.92</v>
      </c>
      <c r="AW40" s="11">
        <v>1397685.15</v>
      </c>
      <c r="AX40" s="11">
        <v>2005966.3640000001</v>
      </c>
      <c r="AY40" s="11">
        <v>1487750.1500000001</v>
      </c>
      <c r="AZ40" s="11">
        <v>2195551.84</v>
      </c>
      <c r="BA40" s="11">
        <v>2248722.9500000002</v>
      </c>
      <c r="BB40" s="11">
        <v>2125456.59</v>
      </c>
      <c r="BC40" s="11">
        <v>2681803.9109999998</v>
      </c>
      <c r="BD40" s="11">
        <v>3033039.5000000005</v>
      </c>
      <c r="BE40" s="11">
        <v>4429141.51</v>
      </c>
      <c r="BF40" s="11">
        <v>5077499.25</v>
      </c>
      <c r="BG40" s="11">
        <v>3797789.91</v>
      </c>
      <c r="BH40" s="11">
        <v>3055456.1300000004</v>
      </c>
      <c r="BI40" s="11">
        <v>3266860.7199999997</v>
      </c>
      <c r="BJ40" s="11">
        <v>3435933.0900000008</v>
      </c>
      <c r="BK40" s="11">
        <v>3598591.649999999</v>
      </c>
      <c r="BL40" s="11">
        <v>3739976.27</v>
      </c>
      <c r="BM40" s="11">
        <v>4476176.08</v>
      </c>
      <c r="BN40" s="11">
        <v>4821818.71</v>
      </c>
      <c r="BO40" s="11">
        <v>5337115.3399999989</v>
      </c>
      <c r="BP40" s="11">
        <v>5074626.0199999996</v>
      </c>
      <c r="BQ40" s="11">
        <v>5395701.4299999997</v>
      </c>
      <c r="BR40" s="11">
        <v>2605141.2900000005</v>
      </c>
      <c r="BS40" s="11">
        <v>5050945.0199999996</v>
      </c>
      <c r="BT40" s="11">
        <v>5270357.6400000015</v>
      </c>
      <c r="BU40" s="11">
        <v>5247844.41</v>
      </c>
      <c r="BV40" s="11">
        <v>5416340.7400000002</v>
      </c>
      <c r="BW40" s="11">
        <v>6108861.0240000011</v>
      </c>
      <c r="BX40" s="11">
        <v>5572517.3169999998</v>
      </c>
      <c r="BY40" s="11">
        <v>4684535.932</v>
      </c>
      <c r="BZ40" s="11">
        <v>4240409.1519999998</v>
      </c>
      <c r="CA40" s="11">
        <v>4193413.8619999993</v>
      </c>
      <c r="CB40" s="11">
        <v>3680605.55</v>
      </c>
      <c r="CC40" s="11">
        <v>3816552.5410000002</v>
      </c>
      <c r="CD40" s="11">
        <v>4756197.6050000004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50"/>
      <c r="DX40" s="11">
        <v>0</v>
      </c>
      <c r="DY40" s="11">
        <v>26220470.579999998</v>
      </c>
      <c r="DZ40" s="11">
        <v>821775.57299999997</v>
      </c>
      <c r="EA40" s="11">
        <v>11994471.280000001</v>
      </c>
      <c r="EB40" s="11">
        <v>45414086.730999999</v>
      </c>
      <c r="EC40" s="11">
        <v>60004395.315000005</v>
      </c>
      <c r="ED40" s="11">
        <v>16446769.557999998</v>
      </c>
      <c r="EE40" s="11">
        <v>0</v>
      </c>
      <c r="EF40" s="11">
        <v>0</v>
      </c>
      <c r="EG40" s="11">
        <v>0</v>
      </c>
      <c r="EH40" s="151"/>
      <c r="EI40" s="11">
        <v>0</v>
      </c>
      <c r="EJ40" s="11">
        <v>0</v>
      </c>
      <c r="EK40" s="11">
        <v>0</v>
      </c>
      <c r="EL40" s="11">
        <v>0</v>
      </c>
      <c r="EM40" s="11">
        <v>6175832.8699999992</v>
      </c>
      <c r="EN40" s="11">
        <v>9204425.2400000002</v>
      </c>
      <c r="EO40" s="11">
        <v>6024670.8500000006</v>
      </c>
      <c r="EP40" s="11">
        <v>4815541.62</v>
      </c>
      <c r="EQ40" s="11">
        <v>19893.362999999939</v>
      </c>
      <c r="ER40" s="11">
        <v>6191.44</v>
      </c>
      <c r="ES40" s="11">
        <v>136174.26</v>
      </c>
      <c r="ET40" s="11">
        <v>659516.51</v>
      </c>
      <c r="EU40" s="11">
        <v>84130.966</v>
      </c>
      <c r="EV40" s="11">
        <v>449207.26999999996</v>
      </c>
      <c r="EW40" s="11">
        <v>4891401.6639999999</v>
      </c>
      <c r="EX40" s="11">
        <v>6569731.3799999999</v>
      </c>
      <c r="EY40" s="11">
        <v>10143984.921</v>
      </c>
      <c r="EZ40" s="11">
        <v>11930745.290000001</v>
      </c>
      <c r="FA40" s="11">
        <v>10301385.459999999</v>
      </c>
      <c r="FB40" s="11">
        <v>13037971.059999999</v>
      </c>
      <c r="FC40" s="11">
        <v>15807442.789999999</v>
      </c>
      <c r="FD40" s="11">
        <v>12926443.950000003</v>
      </c>
      <c r="FE40" s="11">
        <v>16773046.174000002</v>
      </c>
      <c r="FF40" s="11">
        <v>14497462.401000001</v>
      </c>
      <c r="FG40" s="11">
        <v>11690571.952999998</v>
      </c>
      <c r="FH40" s="11">
        <v>4756197.6050000004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</row>
    <row r="41" spans="1:178" x14ac:dyDescent="0.3">
      <c r="D41" s="4" t="s">
        <v>80</v>
      </c>
      <c r="E41" s="49">
        <v>41</v>
      </c>
      <c r="F41" s="10" t="s">
        <v>14</v>
      </c>
      <c r="G41" s="11">
        <v>3780035.8339999998</v>
      </c>
      <c r="H41" s="11">
        <v>3745274.3059999999</v>
      </c>
      <c r="I41" s="11">
        <v>3833784.8820000002</v>
      </c>
      <c r="J41" s="11">
        <v>3259638.13</v>
      </c>
      <c r="K41" s="11">
        <v>3465210.534</v>
      </c>
      <c r="L41" s="11">
        <v>10579853.841</v>
      </c>
      <c r="M41" s="11">
        <v>5326678.67</v>
      </c>
      <c r="N41" s="11">
        <v>1926718.6849999998</v>
      </c>
      <c r="O41" s="11">
        <v>9154128.0109999999</v>
      </c>
      <c r="P41" s="11">
        <v>5877168.1780000003</v>
      </c>
      <c r="Q41" s="11">
        <v>5857076.8089999994</v>
      </c>
      <c r="R41" s="11">
        <v>5409176.7700000005</v>
      </c>
      <c r="S41" s="11">
        <v>6281938.0269999998</v>
      </c>
      <c r="T41" s="11">
        <v>4087623.108</v>
      </c>
      <c r="U41" s="11">
        <v>6362765.4210000001</v>
      </c>
      <c r="V41" s="11">
        <v>5129857.8569999989</v>
      </c>
      <c r="W41" s="11">
        <v>6849114.3360000001</v>
      </c>
      <c r="X41" s="11">
        <v>6129448.4920000006</v>
      </c>
      <c r="Y41" s="11">
        <v>6209826.3570000008</v>
      </c>
      <c r="Z41" s="11">
        <v>6833585.8039999995</v>
      </c>
      <c r="AA41" s="11">
        <v>5976355.642</v>
      </c>
      <c r="AB41" s="11">
        <v>6634208.419999999</v>
      </c>
      <c r="AC41" s="11">
        <v>5918844.5859999983</v>
      </c>
      <c r="AD41" s="11">
        <v>7003697.5209999988</v>
      </c>
      <c r="AE41" s="11">
        <v>7104393.3949999996</v>
      </c>
      <c r="AF41" s="11">
        <v>5967957.9170000004</v>
      </c>
      <c r="AG41" s="11">
        <v>6931657.0699999994</v>
      </c>
      <c r="AH41" s="11">
        <v>6418270.4409999996</v>
      </c>
      <c r="AI41" s="11">
        <v>6273436.6170000006</v>
      </c>
      <c r="AJ41" s="11">
        <v>5687585.9239999996</v>
      </c>
      <c r="AK41" s="11">
        <v>5912249.7560000001</v>
      </c>
      <c r="AL41" s="11">
        <v>5591892.3969999999</v>
      </c>
      <c r="AM41" s="11">
        <v>4858862.2240000004</v>
      </c>
      <c r="AN41" s="11">
        <v>5556143.023</v>
      </c>
      <c r="AO41" s="11">
        <v>4896023.9529999997</v>
      </c>
      <c r="AP41" s="11">
        <v>4771407.3670000006</v>
      </c>
      <c r="AQ41" s="11">
        <v>4558184.6979999999</v>
      </c>
      <c r="AR41" s="11">
        <v>3961536.1869999999</v>
      </c>
      <c r="AS41" s="11">
        <v>3797802.0610000002</v>
      </c>
      <c r="AT41" s="11">
        <v>4228222.8810000001</v>
      </c>
      <c r="AU41" s="11">
        <v>3758155.6010000003</v>
      </c>
      <c r="AV41" s="11">
        <v>3188031.0449999999</v>
      </c>
      <c r="AW41" s="11">
        <v>5779475.8089999994</v>
      </c>
      <c r="AX41" s="11">
        <v>4796792.5099999988</v>
      </c>
      <c r="AY41" s="11">
        <v>4762709.8169999998</v>
      </c>
      <c r="AZ41" s="11">
        <v>4353664.0520000001</v>
      </c>
      <c r="BA41" s="11">
        <v>4736358.3910000008</v>
      </c>
      <c r="BB41" s="11">
        <v>5239617.8609999996</v>
      </c>
      <c r="BC41" s="11">
        <v>4789162.2100000009</v>
      </c>
      <c r="BD41" s="11">
        <v>5155225.4579999996</v>
      </c>
      <c r="BE41" s="11">
        <v>3957174.4960000003</v>
      </c>
      <c r="BF41" s="11">
        <v>5368580.0240000002</v>
      </c>
      <c r="BG41" s="11">
        <v>5627092.4509999985</v>
      </c>
      <c r="BH41" s="11">
        <v>5457067.926</v>
      </c>
      <c r="BI41" s="11">
        <v>4537693.3779999986</v>
      </c>
      <c r="BJ41" s="11">
        <v>5642647.0399999991</v>
      </c>
      <c r="BK41" s="11">
        <v>5731646.0800000001</v>
      </c>
      <c r="BL41" s="11">
        <v>5761467.1879999982</v>
      </c>
      <c r="BM41" s="11">
        <v>6592543.2340000002</v>
      </c>
      <c r="BN41" s="11">
        <v>5786256.8770000003</v>
      </c>
      <c r="BO41" s="11">
        <v>6478046.1960000005</v>
      </c>
      <c r="BP41" s="11">
        <v>5318132.0410000002</v>
      </c>
      <c r="BQ41" s="11">
        <v>6403766.5389999999</v>
      </c>
      <c r="BR41" s="11">
        <v>6725597.7299999995</v>
      </c>
      <c r="BS41" s="11">
        <v>6455873.3769999994</v>
      </c>
      <c r="BT41" s="11">
        <v>6363529.7260000007</v>
      </c>
      <c r="BU41" s="11">
        <v>8001617.0789999999</v>
      </c>
      <c r="BV41" s="11">
        <v>5715143.5530000012</v>
      </c>
      <c r="BW41" s="11">
        <v>7179509.4289999995</v>
      </c>
      <c r="BX41" s="11">
        <v>7094562.2719999999</v>
      </c>
      <c r="BY41" s="11">
        <v>6569868.4910000004</v>
      </c>
      <c r="BZ41" s="11">
        <v>6614725.8810000001</v>
      </c>
      <c r="CA41" s="11">
        <v>5453379.3160000006</v>
      </c>
      <c r="CB41" s="11">
        <v>5055931.0219999999</v>
      </c>
      <c r="CC41" s="11">
        <v>4963079.6280000005</v>
      </c>
      <c r="CD41" s="11">
        <v>5335562.3750000009</v>
      </c>
      <c r="CE41" s="11">
        <v>4723106.9621062279</v>
      </c>
      <c r="CF41" s="11">
        <v>4772671.128769761</v>
      </c>
      <c r="CG41" s="11">
        <v>4704610.0958925597</v>
      </c>
      <c r="CH41" s="11">
        <v>4426818.5118406657</v>
      </c>
      <c r="CI41" s="11">
        <v>4933881.0612596264</v>
      </c>
      <c r="CJ41" s="11">
        <v>4221545.6830342216</v>
      </c>
      <c r="CK41" s="11">
        <v>4650466.8119572084</v>
      </c>
      <c r="CL41" s="11">
        <v>4664150.6705410276</v>
      </c>
      <c r="CM41" s="11">
        <v>3708435.9878071113</v>
      </c>
      <c r="CN41" s="11">
        <v>3083284.7758081686</v>
      </c>
      <c r="CO41" s="11">
        <v>1874556.2059596439</v>
      </c>
      <c r="CP41" s="11">
        <v>1028992.0036225893</v>
      </c>
      <c r="CQ41" s="11">
        <v>309295.27271038241</v>
      </c>
      <c r="CR41" s="11">
        <v>45765.136975265974</v>
      </c>
      <c r="CS41" s="11">
        <v>-64458.238993023726</v>
      </c>
      <c r="CT41" s="11">
        <v>-488126.54885841493</v>
      </c>
      <c r="CU41" s="11">
        <v>-1498377.9321309645</v>
      </c>
      <c r="CV41" s="11">
        <v>-2597848.1055606236</v>
      </c>
      <c r="CW41" s="11">
        <v>-4024302.136936218</v>
      </c>
      <c r="CX41" s="11">
        <v>-4927192.8134899465</v>
      </c>
      <c r="CY41" s="11">
        <v>-5520170.3092074739</v>
      </c>
      <c r="CZ41" s="11">
        <v>-6983069.6776478626</v>
      </c>
      <c r="DA41" s="11">
        <v>-7166867.5780514311</v>
      </c>
      <c r="DB41" s="11">
        <v>-8966226.0249172542</v>
      </c>
      <c r="DC41" s="11">
        <v>-10495670.057143368</v>
      </c>
      <c r="DD41" s="11">
        <v>-12525247.041193258</v>
      </c>
      <c r="DE41" s="11">
        <v>-12336773.646441976</v>
      </c>
      <c r="DF41" s="11">
        <v>-13934369.330394581</v>
      </c>
      <c r="DG41" s="11">
        <v>-14335747.019069396</v>
      </c>
      <c r="DH41" s="11">
        <v>-14020614.284811944</v>
      </c>
      <c r="DI41" s="11">
        <v>-15314317.001795331</v>
      </c>
      <c r="DJ41" s="11">
        <v>-12757614.586128103</v>
      </c>
      <c r="DK41" s="11">
        <v>-13892284.483724862</v>
      </c>
      <c r="DL41" s="11">
        <v>-14374285.960846029</v>
      </c>
      <c r="DM41" s="11">
        <v>-11294788.535834316</v>
      </c>
      <c r="DN41" s="11">
        <v>-12531685.186425554</v>
      </c>
      <c r="DO41" s="11">
        <v>-12670758.428884013</v>
      </c>
      <c r="DP41" s="11">
        <v>-12023692.549706006</v>
      </c>
      <c r="DQ41" s="11">
        <v>-10954867.326276088</v>
      </c>
      <c r="DR41" s="11">
        <v>-11567779.776948046</v>
      </c>
      <c r="DS41" s="11">
        <v>-10222051.393934302</v>
      </c>
      <c r="DT41" s="11">
        <v>-10923569.651292147</v>
      </c>
      <c r="DU41" s="11">
        <v>-11852000.166279739</v>
      </c>
      <c r="DV41" s="11">
        <v>-9744809.8738491777</v>
      </c>
      <c r="DW41" s="150"/>
      <c r="DX41" s="11">
        <v>62214744.650000006</v>
      </c>
      <c r="DY41" s="11">
        <v>73417265.570999995</v>
      </c>
      <c r="DZ41" s="11">
        <v>69969880.084000006</v>
      </c>
      <c r="EA41" s="11">
        <v>53160550.913000003</v>
      </c>
      <c r="EB41" s="11">
        <v>64406556.361999989</v>
      </c>
      <c r="EC41" s="11">
        <v>78920372.31400001</v>
      </c>
      <c r="ED41" s="11">
        <v>57905203.266401298</v>
      </c>
      <c r="EE41" s="11">
        <v>-3549976.3930860288</v>
      </c>
      <c r="EF41" s="11">
        <v>-134356686.55680197</v>
      </c>
      <c r="EG41" s="11">
        <v>-142052573.33400029</v>
      </c>
      <c r="EH41" s="151"/>
      <c r="EI41" s="11">
        <v>11359095.022</v>
      </c>
      <c r="EJ41" s="11">
        <v>17304702.504999999</v>
      </c>
      <c r="EK41" s="11">
        <v>16407525.366</v>
      </c>
      <c r="EL41" s="11">
        <v>17143421.756999999</v>
      </c>
      <c r="EM41" s="11">
        <v>16732326.556</v>
      </c>
      <c r="EN41" s="11">
        <v>18108420.685000002</v>
      </c>
      <c r="EO41" s="11">
        <v>19019767.802999999</v>
      </c>
      <c r="EP41" s="11">
        <v>19556750.526999995</v>
      </c>
      <c r="EQ41" s="11">
        <v>20004008.381999999</v>
      </c>
      <c r="ER41" s="11">
        <v>18379292.982000001</v>
      </c>
      <c r="ES41" s="11">
        <v>16363004.377</v>
      </c>
      <c r="ET41" s="11">
        <v>15223574.343</v>
      </c>
      <c r="EU41" s="11">
        <v>12317522.946</v>
      </c>
      <c r="EV41" s="11">
        <v>11174409.527000001</v>
      </c>
      <c r="EW41" s="11">
        <v>15338978.135999998</v>
      </c>
      <c r="EX41" s="11">
        <v>14329640.304</v>
      </c>
      <c r="EY41" s="11">
        <v>13901562.164000001</v>
      </c>
      <c r="EZ41" s="11">
        <v>16452740.400999997</v>
      </c>
      <c r="FA41" s="11">
        <v>15911986.497999998</v>
      </c>
      <c r="FB41" s="11">
        <v>18140267.298999999</v>
      </c>
      <c r="FC41" s="11">
        <v>18199944.776000001</v>
      </c>
      <c r="FD41" s="11">
        <v>19545000.833000001</v>
      </c>
      <c r="FE41" s="11">
        <v>20896270.061000001</v>
      </c>
      <c r="FF41" s="11">
        <v>20279156.644000001</v>
      </c>
      <c r="FG41" s="11">
        <v>15472389.966</v>
      </c>
      <c r="FH41" s="11">
        <v>14831340.465875989</v>
      </c>
      <c r="FI41" s="11">
        <v>14065309.668992851</v>
      </c>
      <c r="FJ41" s="11">
        <v>13536163.165532457</v>
      </c>
      <c r="FK41" s="11">
        <v>8666276.9695749246</v>
      </c>
      <c r="FL41" s="11">
        <v>1384052.4133082377</v>
      </c>
      <c r="FM41" s="11">
        <v>-2050962.7199824031</v>
      </c>
      <c r="FN41" s="11">
        <v>-11549343.055986788</v>
      </c>
      <c r="FO41" s="11">
        <v>-19670107.564906769</v>
      </c>
      <c r="FP41" s="11">
        <v>-31987143.123253878</v>
      </c>
      <c r="FQ41" s="11">
        <v>-40606889.995905951</v>
      </c>
      <c r="FR41" s="11">
        <v>-42092545.872735374</v>
      </c>
      <c r="FS41" s="11">
        <v>-39561358.980405211</v>
      </c>
      <c r="FT41" s="11">
        <v>-37226136.165015571</v>
      </c>
      <c r="FU41" s="11">
        <v>-32744698.497158438</v>
      </c>
      <c r="FV41" s="11">
        <v>-32520379.691421062</v>
      </c>
    </row>
    <row r="42" spans="1:178" x14ac:dyDescent="0.3">
      <c r="D42" s="4" t="s">
        <v>80</v>
      </c>
      <c r="E42" s="49">
        <v>42</v>
      </c>
      <c r="F42" s="10" t="s">
        <v>15</v>
      </c>
      <c r="G42" s="11">
        <v>6172368.5879999995</v>
      </c>
      <c r="H42" s="11">
        <v>2220234.8309999998</v>
      </c>
      <c r="I42" s="11">
        <v>-4468462.9870000007</v>
      </c>
      <c r="J42" s="11">
        <v>-1225171.6839999997</v>
      </c>
      <c r="K42" s="11">
        <v>2077099.63</v>
      </c>
      <c r="L42" s="11">
        <v>6129970.5640000012</v>
      </c>
      <c r="M42" s="11">
        <v>-255705.37100000121</v>
      </c>
      <c r="N42" s="11">
        <v>1999558.5240000002</v>
      </c>
      <c r="O42" s="11">
        <v>-3695769.65</v>
      </c>
      <c r="P42" s="11">
        <v>-714324.90399999986</v>
      </c>
      <c r="Q42" s="11">
        <v>-3800952.3989999997</v>
      </c>
      <c r="R42" s="11">
        <v>-3799974.1069999998</v>
      </c>
      <c r="S42" s="11">
        <v>478204.77099999948</v>
      </c>
      <c r="T42" s="11">
        <v>-2060117.2149999999</v>
      </c>
      <c r="U42" s="11">
        <v>-3135257.5460000001</v>
      </c>
      <c r="V42" s="11">
        <v>330781.33199999999</v>
      </c>
      <c r="W42" s="11">
        <v>-448365.31200000009</v>
      </c>
      <c r="X42" s="11">
        <v>-2224412.3650000002</v>
      </c>
      <c r="Y42" s="11">
        <v>-886007.94699999993</v>
      </c>
      <c r="Z42" s="11">
        <v>-976665.03799999994</v>
      </c>
      <c r="AA42" s="11">
        <v>-1645959.8560000001</v>
      </c>
      <c r="AB42" s="11">
        <v>-1042724.9410000001</v>
      </c>
      <c r="AC42" s="11">
        <v>-3123505.0329999998</v>
      </c>
      <c r="AD42" s="11">
        <v>51691762.346000001</v>
      </c>
      <c r="AE42" s="11">
        <v>16983631.162999995</v>
      </c>
      <c r="AF42" s="11">
        <v>-8920323.938000001</v>
      </c>
      <c r="AG42" s="11">
        <v>-5584814.7229999993</v>
      </c>
      <c r="AH42" s="11">
        <v>1920932.1239999998</v>
      </c>
      <c r="AI42" s="11">
        <v>-1169141.5440000002</v>
      </c>
      <c r="AJ42" s="11">
        <v>-1371100.49</v>
      </c>
      <c r="AK42" s="11">
        <v>3869067.9720000001</v>
      </c>
      <c r="AL42" s="11">
        <v>-2272712.1569999997</v>
      </c>
      <c r="AM42" s="11">
        <v>-2199647.1269999994</v>
      </c>
      <c r="AN42" s="11">
        <v>-4814647.699</v>
      </c>
      <c r="AO42" s="11">
        <v>-844562.25799999991</v>
      </c>
      <c r="AP42" s="11">
        <v>-3923028.9280000003</v>
      </c>
      <c r="AQ42" s="11">
        <v>-4022113.9250000003</v>
      </c>
      <c r="AR42" s="11">
        <v>-132497.815</v>
      </c>
      <c r="AS42" s="11">
        <v>-2463697.14</v>
      </c>
      <c r="AT42" s="11">
        <v>91701.950000000012</v>
      </c>
      <c r="AU42" s="11">
        <v>-6404164.5630000001</v>
      </c>
      <c r="AV42" s="11">
        <v>-4398600.0029999996</v>
      </c>
      <c r="AW42" s="11">
        <v>-1171055.3079999988</v>
      </c>
      <c r="AX42" s="11">
        <v>-620259.19600000046</v>
      </c>
      <c r="AY42" s="11">
        <v>2885445.3339999989</v>
      </c>
      <c r="AZ42" s="11">
        <v>2433450.821</v>
      </c>
      <c r="BA42" s="11">
        <v>1419967.7990000008</v>
      </c>
      <c r="BB42" s="11">
        <v>-8698498.8080000002</v>
      </c>
      <c r="BC42" s="11">
        <v>1067452.1989999996</v>
      </c>
      <c r="BD42" s="11">
        <v>-204204.89199999999</v>
      </c>
      <c r="BE42" s="11">
        <v>-5921410.8930000002</v>
      </c>
      <c r="BF42" s="11">
        <v>506897.61899999995</v>
      </c>
      <c r="BG42" s="11">
        <v>1012492.5750000001</v>
      </c>
      <c r="BH42" s="11">
        <v>-4572894.0999999996</v>
      </c>
      <c r="BI42" s="11">
        <v>-6357588.4830000009</v>
      </c>
      <c r="BJ42" s="11">
        <v>2520726.4029999999</v>
      </c>
      <c r="BK42" s="11">
        <v>-3919364.923</v>
      </c>
      <c r="BL42" s="11">
        <v>3020106.2620000006</v>
      </c>
      <c r="BM42" s="11">
        <v>-829429.00899999985</v>
      </c>
      <c r="BN42" s="11">
        <v>-3864081.3220000002</v>
      </c>
      <c r="BO42" s="11">
        <v>7443012.6960000005</v>
      </c>
      <c r="BP42" s="11">
        <v>-6000968.9849999994</v>
      </c>
      <c r="BQ42" s="11">
        <v>987355.03000000014</v>
      </c>
      <c r="BR42" s="11">
        <v>-340173.19299999997</v>
      </c>
      <c r="BS42" s="11">
        <v>-3432341.6309999996</v>
      </c>
      <c r="BT42" s="11">
        <v>-3081076.3789999997</v>
      </c>
      <c r="BU42" s="11">
        <v>-1003746.9359999993</v>
      </c>
      <c r="BV42" s="11">
        <v>1794832.5509999995</v>
      </c>
      <c r="BW42" s="11">
        <v>2955176.2160000005</v>
      </c>
      <c r="BX42" s="11">
        <v>-3397584.0119999996</v>
      </c>
      <c r="BY42" s="11">
        <v>-4540154.2180000003</v>
      </c>
      <c r="BZ42" s="11">
        <v>-3264129.0359999998</v>
      </c>
      <c r="CA42" s="11">
        <v>6613729.7290000003</v>
      </c>
      <c r="CB42" s="11">
        <v>-451214.93500000041</v>
      </c>
      <c r="CC42" s="11">
        <v>-663870.55399999977</v>
      </c>
      <c r="CD42" s="11">
        <v>8.6736173798840355E-19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50"/>
      <c r="DX42" s="11">
        <v>638871.03500000108</v>
      </c>
      <c r="DY42" s="11">
        <v>36957733.196000002</v>
      </c>
      <c r="DZ42" s="11">
        <v>-8326347.6050000051</v>
      </c>
      <c r="EA42" s="11">
        <v>-21080320.854000002</v>
      </c>
      <c r="EB42" s="11">
        <v>-17541298.563999999</v>
      </c>
      <c r="EC42" s="11">
        <v>-11879797.896999996</v>
      </c>
      <c r="ED42" s="11">
        <v>5498644.2400000002</v>
      </c>
      <c r="EE42" s="11">
        <v>0</v>
      </c>
      <c r="EF42" s="11">
        <v>0</v>
      </c>
      <c r="EG42" s="11">
        <v>0</v>
      </c>
      <c r="EH42" s="151"/>
      <c r="EI42" s="11">
        <v>3924140.4319999991</v>
      </c>
      <c r="EJ42" s="11">
        <v>6981898.5100000016</v>
      </c>
      <c r="EK42" s="11">
        <v>-1951916.4970000009</v>
      </c>
      <c r="EL42" s="11">
        <v>-8315251.4099999992</v>
      </c>
      <c r="EM42" s="11">
        <v>-4717169.99</v>
      </c>
      <c r="EN42" s="11">
        <v>-2341996.3450000002</v>
      </c>
      <c r="EO42" s="11">
        <v>-3508632.841</v>
      </c>
      <c r="EP42" s="11">
        <v>47525532.372000001</v>
      </c>
      <c r="EQ42" s="11">
        <v>2478492.5019999947</v>
      </c>
      <c r="ER42" s="11">
        <v>-619309.91000000038</v>
      </c>
      <c r="ES42" s="11">
        <v>-603291.31199999899</v>
      </c>
      <c r="ET42" s="11">
        <v>-9582238.8850000016</v>
      </c>
      <c r="EU42" s="11">
        <v>-6618308.8800000008</v>
      </c>
      <c r="EV42" s="11">
        <v>-10711062.616</v>
      </c>
      <c r="EW42" s="11">
        <v>1094130.8299999996</v>
      </c>
      <c r="EX42" s="11">
        <v>-4845080.1879999992</v>
      </c>
      <c r="EY42" s="11">
        <v>-5058163.5860000011</v>
      </c>
      <c r="EZ42" s="11">
        <v>-3053503.9059999995</v>
      </c>
      <c r="FA42" s="11">
        <v>-7756227.0030000005</v>
      </c>
      <c r="FB42" s="11">
        <v>-1673404.0689999997</v>
      </c>
      <c r="FC42" s="11">
        <v>2429398.7410000013</v>
      </c>
      <c r="FD42" s="11">
        <v>-6853591.2029999997</v>
      </c>
      <c r="FE42" s="11">
        <v>3746261.8310000007</v>
      </c>
      <c r="FF42" s="11">
        <v>-11201867.266000001</v>
      </c>
      <c r="FG42" s="11">
        <v>5498644.2400000002</v>
      </c>
      <c r="FH42" s="11">
        <v>8.6736173798840355E-19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</row>
    <row r="43" spans="1:178" x14ac:dyDescent="0.3">
      <c r="D43" s="4" t="s">
        <v>80</v>
      </c>
      <c r="E43" s="49">
        <v>43</v>
      </c>
      <c r="F43" s="10" t="s">
        <v>16</v>
      </c>
      <c r="G43" s="11">
        <v>246096.52799999999</v>
      </c>
      <c r="H43" s="11">
        <v>281645.14999999997</v>
      </c>
      <c r="I43" s="11">
        <v>223099.315</v>
      </c>
      <c r="J43" s="11">
        <v>222675.68899999998</v>
      </c>
      <c r="K43" s="11">
        <v>233912.49400000001</v>
      </c>
      <c r="L43" s="11">
        <v>238791.67199999996</v>
      </c>
      <c r="M43" s="11">
        <v>358020.83599999989</v>
      </c>
      <c r="N43" s="11">
        <v>383593.74800000002</v>
      </c>
      <c r="O43" s="11">
        <v>351562.5</v>
      </c>
      <c r="P43" s="11">
        <v>363281.20200000005</v>
      </c>
      <c r="Q43" s="11">
        <v>326822.92199999996</v>
      </c>
      <c r="R43" s="11">
        <v>319444.44900000002</v>
      </c>
      <c r="S43" s="11">
        <v>215277.78899999999</v>
      </c>
      <c r="T43" s="11">
        <v>-18914.563000000002</v>
      </c>
      <c r="U43" s="11">
        <v>-37993.106</v>
      </c>
      <c r="V43" s="11">
        <v>39754.206999999995</v>
      </c>
      <c r="W43" s="11">
        <v>47361.111000000004</v>
      </c>
      <c r="X43" s="11">
        <v>57767.360999999997</v>
      </c>
      <c r="Y43" s="11">
        <v>54927.082999999999</v>
      </c>
      <c r="Z43" s="11">
        <v>50396.528000000006</v>
      </c>
      <c r="AA43" s="11">
        <v>104166.66500000001</v>
      </c>
      <c r="AB43" s="11">
        <v>107638.89399999999</v>
      </c>
      <c r="AC43" s="11">
        <v>104166.66499999999</v>
      </c>
      <c r="AD43" s="11">
        <v>107638.889</v>
      </c>
      <c r="AE43" s="11">
        <v>107638.89500000002</v>
      </c>
      <c r="AF43" s="11">
        <v>100694.444</v>
      </c>
      <c r="AG43" s="11">
        <v>107638.889</v>
      </c>
      <c r="AH43" s="11">
        <v>104166.66499999999</v>
      </c>
      <c r="AI43" s="11">
        <v>107638.88299999999</v>
      </c>
      <c r="AJ43" s="11">
        <v>-85416.661999999997</v>
      </c>
      <c r="AK43" s="11">
        <v>43055.555999999997</v>
      </c>
      <c r="AL43" s="11">
        <v>43055.555</v>
      </c>
      <c r="AM43" s="11">
        <v>41666.667000000001</v>
      </c>
      <c r="AN43" s="11">
        <v>65277.782000000007</v>
      </c>
      <c r="AO43" s="11">
        <v>41666.660000000003</v>
      </c>
      <c r="AP43" s="11">
        <v>574873.72</v>
      </c>
      <c r="AQ43" s="11">
        <v>61791.570000000007</v>
      </c>
      <c r="AR43" s="11">
        <v>38888.879999999997</v>
      </c>
      <c r="AS43" s="11">
        <v>43055.56</v>
      </c>
      <c r="AT43" s="11">
        <v>41666.67</v>
      </c>
      <c r="AU43" s="11">
        <v>43055.55</v>
      </c>
      <c r="AV43" s="11">
        <v>41666.67</v>
      </c>
      <c r="AW43" s="11">
        <v>0</v>
      </c>
      <c r="AX43" s="11">
        <v>84722.22</v>
      </c>
      <c r="AY43" s="11">
        <v>43055.56</v>
      </c>
      <c r="AZ43" s="11">
        <v>43055.56</v>
      </c>
      <c r="BA43" s="11">
        <v>41666.660000000003</v>
      </c>
      <c r="BB43" s="11">
        <v>43055.56</v>
      </c>
      <c r="BC43" s="11">
        <v>43055.56</v>
      </c>
      <c r="BD43" s="11">
        <v>38888.879999999997</v>
      </c>
      <c r="BE43" s="11">
        <v>43055.56</v>
      </c>
      <c r="BF43" s="11">
        <v>41666.67</v>
      </c>
      <c r="BG43" s="11">
        <v>43055.55</v>
      </c>
      <c r="BH43" s="11">
        <v>41666.67</v>
      </c>
      <c r="BI43" s="11">
        <v>43055.56</v>
      </c>
      <c r="BJ43" s="11">
        <v>43055.55</v>
      </c>
      <c r="BK43" s="11">
        <v>41666.67</v>
      </c>
      <c r="BL43" s="11">
        <v>43055.56</v>
      </c>
      <c r="BM43" s="11">
        <v>41666.660000000003</v>
      </c>
      <c r="BN43" s="11">
        <v>43055.56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1">
        <v>0</v>
      </c>
      <c r="DD43" s="11">
        <v>0</v>
      </c>
      <c r="DE43" s="11">
        <v>0</v>
      </c>
      <c r="DF43" s="11">
        <v>0</v>
      </c>
      <c r="DG43" s="11">
        <v>0</v>
      </c>
      <c r="DH43" s="11">
        <v>0</v>
      </c>
      <c r="DI43" s="11">
        <v>0</v>
      </c>
      <c r="DJ43" s="11">
        <v>0</v>
      </c>
      <c r="DK43" s="11">
        <v>0</v>
      </c>
      <c r="DL43" s="11">
        <v>0</v>
      </c>
      <c r="DM43" s="11">
        <v>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0</v>
      </c>
      <c r="DV43" s="11">
        <v>0</v>
      </c>
      <c r="DW43" s="150"/>
      <c r="DX43" s="11">
        <v>3548946.5049999999</v>
      </c>
      <c r="DY43" s="11">
        <v>832187.52299999993</v>
      </c>
      <c r="DZ43" s="11">
        <v>1251957.054</v>
      </c>
      <c r="EA43" s="11">
        <v>525680.46</v>
      </c>
      <c r="EB43" s="11">
        <v>506944.4499999999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51"/>
      <c r="EI43" s="11">
        <v>750840.99300000002</v>
      </c>
      <c r="EJ43" s="11">
        <v>695379.85499999998</v>
      </c>
      <c r="EK43" s="11">
        <v>1093177.0839999998</v>
      </c>
      <c r="EL43" s="11">
        <v>1009548.5730000001</v>
      </c>
      <c r="EM43" s="11">
        <v>158370.12</v>
      </c>
      <c r="EN43" s="11">
        <v>144882.679</v>
      </c>
      <c r="EO43" s="11">
        <v>209490.27600000001</v>
      </c>
      <c r="EP43" s="11">
        <v>319444.44799999997</v>
      </c>
      <c r="EQ43" s="11">
        <v>315972.228</v>
      </c>
      <c r="ER43" s="11">
        <v>126388.88599999998</v>
      </c>
      <c r="ES43" s="11">
        <v>127777.77800000001</v>
      </c>
      <c r="ET43" s="11">
        <v>681818.16200000001</v>
      </c>
      <c r="EU43" s="11">
        <v>143736.01</v>
      </c>
      <c r="EV43" s="11">
        <v>126388.89</v>
      </c>
      <c r="EW43" s="11">
        <v>127777.78</v>
      </c>
      <c r="EX43" s="11">
        <v>127777.78</v>
      </c>
      <c r="EY43" s="11">
        <v>125000</v>
      </c>
      <c r="EZ43" s="11">
        <v>126388.89</v>
      </c>
      <c r="FA43" s="11">
        <v>127777.78</v>
      </c>
      <c r="FB43" s="11">
        <v>127777.78</v>
      </c>
      <c r="FC43" s="11">
        <v>0</v>
      </c>
      <c r="FD43" s="11">
        <v>0</v>
      </c>
      <c r="FE43" s="11">
        <v>0</v>
      </c>
      <c r="FF43" s="11">
        <v>0</v>
      </c>
      <c r="FG43" s="11">
        <v>0</v>
      </c>
      <c r="FH43" s="11">
        <v>0</v>
      </c>
      <c r="FI43" s="11">
        <v>0</v>
      </c>
      <c r="FJ43" s="11">
        <v>0</v>
      </c>
      <c r="FK43" s="11">
        <v>0</v>
      </c>
      <c r="FL43" s="11">
        <v>0</v>
      </c>
      <c r="FM43" s="11">
        <v>0</v>
      </c>
      <c r="FN43" s="11">
        <v>0</v>
      </c>
      <c r="FO43" s="11">
        <v>0</v>
      </c>
      <c r="FP43" s="11">
        <v>0</v>
      </c>
      <c r="FQ43" s="11">
        <v>0</v>
      </c>
      <c r="FR43" s="11">
        <v>0</v>
      </c>
      <c r="FS43" s="11">
        <v>0</v>
      </c>
      <c r="FT43" s="11">
        <v>0</v>
      </c>
      <c r="FU43" s="11">
        <v>0</v>
      </c>
      <c r="FV43" s="11">
        <v>0</v>
      </c>
    </row>
    <row r="44" spans="1:178" s="14" customFormat="1" x14ac:dyDescent="0.3">
      <c r="A44" s="4"/>
      <c r="B44" s="4"/>
      <c r="C44" s="49"/>
      <c r="D44" s="4" t="s">
        <v>80</v>
      </c>
      <c r="E44" s="49">
        <v>44</v>
      </c>
      <c r="F44" s="12" t="s">
        <v>17</v>
      </c>
      <c r="G44" s="13">
        <v>15033360.808</v>
      </c>
      <c r="H44" s="13">
        <v>10809713.157</v>
      </c>
      <c r="I44" s="13">
        <v>3805319.700999999</v>
      </c>
      <c r="J44" s="13">
        <v>3513245.0970000005</v>
      </c>
      <c r="K44" s="13">
        <v>9550317.4390000012</v>
      </c>
      <c r="L44" s="13">
        <v>22242649.899999999</v>
      </c>
      <c r="M44" s="13">
        <v>11845032.934999997</v>
      </c>
      <c r="N44" s="13">
        <v>10969444.332</v>
      </c>
      <c r="O44" s="13">
        <v>21395151.357000001</v>
      </c>
      <c r="P44" s="13">
        <v>19681027.298</v>
      </c>
      <c r="Q44" s="13">
        <v>16510845.958999997</v>
      </c>
      <c r="R44" s="13">
        <v>16684824.997000001</v>
      </c>
      <c r="S44" s="13">
        <v>32047687.099999998</v>
      </c>
      <c r="T44" s="13">
        <v>23908005.684999999</v>
      </c>
      <c r="U44" s="13">
        <v>27931988.001000002</v>
      </c>
      <c r="V44" s="13">
        <v>30997033.324000001</v>
      </c>
      <c r="W44" s="13">
        <v>31177187.017000001</v>
      </c>
      <c r="X44" s="13">
        <v>27791225.067000002</v>
      </c>
      <c r="Y44" s="13">
        <v>27815349.155999999</v>
      </c>
      <c r="Z44" s="13">
        <v>24991473.956</v>
      </c>
      <c r="AA44" s="13">
        <v>24928086.289000005</v>
      </c>
      <c r="AB44" s="13">
        <v>27876350.550000001</v>
      </c>
      <c r="AC44" s="13">
        <v>23800593.112999998</v>
      </c>
      <c r="AD44" s="13">
        <v>89606576.873999998</v>
      </c>
      <c r="AE44" s="13">
        <v>50876942.901999995</v>
      </c>
      <c r="AF44" s="13">
        <v>21564865.666000001</v>
      </c>
      <c r="AG44" s="13">
        <v>25238315.150999993</v>
      </c>
      <c r="AH44" s="13">
        <v>33863326.498000003</v>
      </c>
      <c r="AI44" s="13">
        <v>30955141.424000002</v>
      </c>
      <c r="AJ44" s="13">
        <v>30591717.120000001</v>
      </c>
      <c r="AK44" s="13">
        <v>36804113.532000005</v>
      </c>
      <c r="AL44" s="13">
        <v>32220403.214999996</v>
      </c>
      <c r="AM44" s="13">
        <v>29153093.805999994</v>
      </c>
      <c r="AN44" s="13">
        <v>32986596.374000002</v>
      </c>
      <c r="AO44" s="13">
        <v>31231162.822999995</v>
      </c>
      <c r="AP44" s="13">
        <v>15506239.808000004</v>
      </c>
      <c r="AQ44" s="13">
        <v>27286127.547999997</v>
      </c>
      <c r="AR44" s="13">
        <v>28630755.327</v>
      </c>
      <c r="AS44" s="13">
        <v>27079969.874000002</v>
      </c>
      <c r="AT44" s="13">
        <v>30289661.816000003</v>
      </c>
      <c r="AU44" s="13">
        <v>26728473.875999998</v>
      </c>
      <c r="AV44" s="13">
        <v>30458095.302000009</v>
      </c>
      <c r="AW44" s="13">
        <v>37730150.659999996</v>
      </c>
      <c r="AX44" s="13">
        <v>39144976.268999994</v>
      </c>
      <c r="AY44" s="13">
        <v>43713515.285999998</v>
      </c>
      <c r="AZ44" s="13">
        <v>41008558.093000002</v>
      </c>
      <c r="BA44" s="13">
        <v>42581680.890000001</v>
      </c>
      <c r="BB44" s="13">
        <v>34135387.759000003</v>
      </c>
      <c r="BC44" s="13">
        <v>44143741.938000008</v>
      </c>
      <c r="BD44" s="13">
        <v>42276115.993000001</v>
      </c>
      <c r="BE44" s="13">
        <v>38026458.198999994</v>
      </c>
      <c r="BF44" s="13">
        <v>45345351.261000007</v>
      </c>
      <c r="BG44" s="13">
        <v>42694370.659000002</v>
      </c>
      <c r="BH44" s="13">
        <v>40273579.292999998</v>
      </c>
      <c r="BI44" s="13">
        <v>38397513.20099999</v>
      </c>
      <c r="BJ44" s="13">
        <v>48340452.664999999</v>
      </c>
      <c r="BK44" s="13">
        <v>42397557.972999997</v>
      </c>
      <c r="BL44" s="13">
        <v>50181652.877000012</v>
      </c>
      <c r="BM44" s="13">
        <v>46588972.941999994</v>
      </c>
      <c r="BN44" s="13">
        <v>44537401.523000002</v>
      </c>
      <c r="BO44" s="13">
        <v>56730052.609000005</v>
      </c>
      <c r="BP44" s="13">
        <v>40021370.213000007</v>
      </c>
      <c r="BQ44" s="13">
        <v>52104215.941999987</v>
      </c>
      <c r="BR44" s="13">
        <v>52396106.098999992</v>
      </c>
      <c r="BS44" s="13">
        <v>49662833.236999996</v>
      </c>
      <c r="BT44" s="13">
        <v>48563545.276000008</v>
      </c>
      <c r="BU44" s="13">
        <v>54770475.533</v>
      </c>
      <c r="BV44" s="13">
        <v>57726648.994000003</v>
      </c>
      <c r="BW44" s="13">
        <v>58922515.110000007</v>
      </c>
      <c r="BX44" s="13">
        <v>52701392.200999998</v>
      </c>
      <c r="BY44" s="13">
        <v>50563775.149999999</v>
      </c>
      <c r="BZ44" s="13">
        <v>54627672.733000003</v>
      </c>
      <c r="CA44" s="13">
        <v>67422752.059</v>
      </c>
      <c r="CB44" s="13">
        <v>59302892.448999994</v>
      </c>
      <c r="CC44" s="13">
        <v>63507946.267999999</v>
      </c>
      <c r="CD44" s="13">
        <v>64967593.070999995</v>
      </c>
      <c r="CE44" s="13">
        <v>66920395.175136186</v>
      </c>
      <c r="CF44" s="13">
        <v>69232640.9300358</v>
      </c>
      <c r="CG44" s="13">
        <v>70850351.639847651</v>
      </c>
      <c r="CH44" s="13">
        <v>72727514.187566176</v>
      </c>
      <c r="CI44" s="13">
        <v>73435134.72974889</v>
      </c>
      <c r="CJ44" s="13">
        <v>72753543.442641094</v>
      </c>
      <c r="CK44" s="13">
        <v>73318048.687411785</v>
      </c>
      <c r="CL44" s="13">
        <v>75379053.395918623</v>
      </c>
      <c r="CM44" s="13">
        <v>76155794.634964883</v>
      </c>
      <c r="CN44" s="13">
        <v>75943901.902164623</v>
      </c>
      <c r="CO44" s="13">
        <v>79773519.336554885</v>
      </c>
      <c r="CP44" s="13">
        <v>81196645.661903054</v>
      </c>
      <c r="CQ44" s="13">
        <v>82099918.559849083</v>
      </c>
      <c r="CR44" s="13">
        <v>81750459.656750798</v>
      </c>
      <c r="CS44" s="13">
        <v>84163442.550722092</v>
      </c>
      <c r="CT44" s="13">
        <v>84992708.203373596</v>
      </c>
      <c r="CU44" s="13">
        <v>85079963.062328607</v>
      </c>
      <c r="CV44" s="13">
        <v>88208521.135895312</v>
      </c>
      <c r="CW44" s="13">
        <v>88007829.272770509</v>
      </c>
      <c r="CX44" s="13">
        <v>89944148.816506147</v>
      </c>
      <c r="CY44" s="13">
        <v>89709795.760204792</v>
      </c>
      <c r="CZ44" s="13">
        <v>86412663.863057494</v>
      </c>
      <c r="DA44" s="13">
        <v>94614948.210262582</v>
      </c>
      <c r="DB44" s="13">
        <v>94301793.164072558</v>
      </c>
      <c r="DC44" s="13">
        <v>94013596.014699757</v>
      </c>
      <c r="DD44" s="13">
        <v>89222592.657109633</v>
      </c>
      <c r="DE44" s="13">
        <v>96160935.4463429</v>
      </c>
      <c r="DF44" s="13">
        <v>93396749.131746516</v>
      </c>
      <c r="DG44" s="13">
        <v>93652312.262562156</v>
      </c>
      <c r="DH44" s="13">
        <v>99064277.502631366</v>
      </c>
      <c r="DI44" s="13">
        <v>94034198.550167695</v>
      </c>
      <c r="DJ44" s="13">
        <v>102774718.79777659</v>
      </c>
      <c r="DK44" s="13">
        <v>99558968.840141863</v>
      </c>
      <c r="DL44" s="13">
        <v>97279643.147214442</v>
      </c>
      <c r="DM44" s="13">
        <v>105855775.63026708</v>
      </c>
      <c r="DN44" s="13">
        <v>105421123.3399075</v>
      </c>
      <c r="DO44" s="13">
        <v>104999669.90978782</v>
      </c>
      <c r="DP44" s="13">
        <v>101040397.28309643</v>
      </c>
      <c r="DQ44" s="13">
        <v>107128777.27668792</v>
      </c>
      <c r="DR44" s="13">
        <v>106199414.67652418</v>
      </c>
      <c r="DS44" s="13">
        <v>107592150.85158244</v>
      </c>
      <c r="DT44" s="13">
        <v>109273130.0662013</v>
      </c>
      <c r="DU44" s="13">
        <v>108924743.9402639</v>
      </c>
      <c r="DV44" s="13">
        <v>112409971.14503092</v>
      </c>
      <c r="DW44" s="150"/>
      <c r="DX44" s="13">
        <v>162040932.97999999</v>
      </c>
      <c r="DY44" s="13">
        <v>392871556.13199997</v>
      </c>
      <c r="DZ44" s="13">
        <v>370991918.31900001</v>
      </c>
      <c r="EA44" s="13">
        <v>408787352.69999999</v>
      </c>
      <c r="EB44" s="13">
        <v>523203168.52399999</v>
      </c>
      <c r="EC44" s="13">
        <v>628790603.09700012</v>
      </c>
      <c r="ED44" s="13">
        <v>829817866.0353061</v>
      </c>
      <c r="EE44" s="13">
        <v>997316852.79378378</v>
      </c>
      <c r="EF44" s="13">
        <v>1127358581.3606341</v>
      </c>
      <c r="EG44" s="13">
        <v>1265683766.1067059</v>
      </c>
      <c r="EH44" s="152"/>
      <c r="EI44" s="13">
        <v>29648393.665999997</v>
      </c>
      <c r="EJ44" s="13">
        <v>35306212.435999997</v>
      </c>
      <c r="EK44" s="13">
        <v>44209628.623999998</v>
      </c>
      <c r="EL44" s="13">
        <v>52876698.254000001</v>
      </c>
      <c r="EM44" s="13">
        <v>83887680.786000013</v>
      </c>
      <c r="EN44" s="13">
        <v>89965445.408000007</v>
      </c>
      <c r="EO44" s="13">
        <v>77734909.400999978</v>
      </c>
      <c r="EP44" s="13">
        <v>141283520.537</v>
      </c>
      <c r="EQ44" s="13">
        <v>97680123.718999982</v>
      </c>
      <c r="ER44" s="13">
        <v>95410185.042000026</v>
      </c>
      <c r="ES44" s="13">
        <v>98177610.553000003</v>
      </c>
      <c r="ET44" s="13">
        <v>79723999.004999995</v>
      </c>
      <c r="EU44" s="13">
        <v>82996852.749000013</v>
      </c>
      <c r="EV44" s="13">
        <v>87476230.994000003</v>
      </c>
      <c r="EW44" s="13">
        <v>120588642.21499999</v>
      </c>
      <c r="EX44" s="13">
        <v>117725626.742</v>
      </c>
      <c r="EY44" s="13">
        <v>124446316.13</v>
      </c>
      <c r="EZ44" s="13">
        <v>128313301.213</v>
      </c>
      <c r="FA44" s="13">
        <v>129135523.839</v>
      </c>
      <c r="FB44" s="13">
        <v>141308027.34200001</v>
      </c>
      <c r="FC44" s="13">
        <v>148855638.76399997</v>
      </c>
      <c r="FD44" s="13">
        <v>150622484.61199999</v>
      </c>
      <c r="FE44" s="13">
        <v>171419639.63699999</v>
      </c>
      <c r="FF44" s="13">
        <v>157892840.08399999</v>
      </c>
      <c r="FG44" s="13">
        <v>190233590.77599999</v>
      </c>
      <c r="FH44" s="13">
        <v>201120629.17617196</v>
      </c>
      <c r="FI44" s="13">
        <v>217013000.5571627</v>
      </c>
      <c r="FJ44" s="13">
        <v>221450645.5259715</v>
      </c>
      <c r="FK44" s="13">
        <v>231873215.87368441</v>
      </c>
      <c r="FL44" s="13">
        <v>245047023.87850294</v>
      </c>
      <c r="FM44" s="13">
        <v>254236113.81642428</v>
      </c>
      <c r="FN44" s="13">
        <v>266160499.22517195</v>
      </c>
      <c r="FO44" s="13">
        <v>270737407.83352488</v>
      </c>
      <c r="FP44" s="13">
        <v>277537981.83588189</v>
      </c>
      <c r="FQ44" s="13">
        <v>283209996.84065157</v>
      </c>
      <c r="FR44" s="13">
        <v>295873194.85057563</v>
      </c>
      <c r="FS44" s="13">
        <v>302694387.61762339</v>
      </c>
      <c r="FT44" s="13">
        <v>311461190.53279173</v>
      </c>
      <c r="FU44" s="13">
        <v>320920342.80479455</v>
      </c>
      <c r="FV44" s="13">
        <v>330607845.15149617</v>
      </c>
    </row>
    <row r="45" spans="1:178" s="14" customFormat="1" x14ac:dyDescent="0.3">
      <c r="A45" s="4"/>
      <c r="B45" s="4"/>
      <c r="C45" s="49"/>
      <c r="D45" s="4" t="s">
        <v>80</v>
      </c>
      <c r="E45" s="49">
        <v>45</v>
      </c>
      <c r="F45" s="12" t="s">
        <v>18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686.99</v>
      </c>
      <c r="AT45" s="15">
        <v>34250.93</v>
      </c>
      <c r="AU45" s="15">
        <v>1272591.8810000001</v>
      </c>
      <c r="AV45" s="15">
        <v>3279668.9399999995</v>
      </c>
      <c r="AW45" s="15">
        <v>5354923.5360000003</v>
      </c>
      <c r="AX45" s="15">
        <v>10047701.390000002</v>
      </c>
      <c r="AY45" s="15">
        <v>12824740.787000002</v>
      </c>
      <c r="AZ45" s="15">
        <v>13592079.594999999</v>
      </c>
      <c r="BA45" s="15">
        <v>16085118.743000001</v>
      </c>
      <c r="BB45" s="15">
        <v>18001458.642999999</v>
      </c>
      <c r="BC45" s="15">
        <v>24595184.239</v>
      </c>
      <c r="BD45" s="15">
        <v>26243231.478000008</v>
      </c>
      <c r="BE45" s="15">
        <v>28315611.434999999</v>
      </c>
      <c r="BF45" s="15">
        <v>32658463.390999984</v>
      </c>
      <c r="BG45" s="15">
        <v>48553981.852000006</v>
      </c>
      <c r="BH45" s="15">
        <v>39296698.215999991</v>
      </c>
      <c r="BI45" s="15">
        <v>40695274.769000024</v>
      </c>
      <c r="BJ45" s="15">
        <v>35337826.753000021</v>
      </c>
      <c r="BK45" s="15">
        <v>42928926.229999982</v>
      </c>
      <c r="BL45" s="15">
        <v>48526030.500999987</v>
      </c>
      <c r="BM45" s="15">
        <v>54597792.917999983</v>
      </c>
      <c r="BN45" s="15">
        <v>49234202.750000045</v>
      </c>
      <c r="BO45" s="15">
        <v>60375939.082999997</v>
      </c>
      <c r="BP45" s="15">
        <v>61703813.984999999</v>
      </c>
      <c r="BQ45" s="15">
        <v>49654447.702000014</v>
      </c>
      <c r="BR45" s="15">
        <v>58604056.617999993</v>
      </c>
      <c r="BS45" s="15">
        <v>59219798.22200001</v>
      </c>
      <c r="BT45" s="15">
        <v>52013786.905000024</v>
      </c>
      <c r="BU45" s="15">
        <v>53320434.011999972</v>
      </c>
      <c r="BV45" s="15">
        <v>57562194.46199999</v>
      </c>
      <c r="BW45" s="15">
        <v>63142764.697000012</v>
      </c>
      <c r="BX45" s="15">
        <v>63028054.537000008</v>
      </c>
      <c r="BY45" s="15">
        <v>68049627.950000003</v>
      </c>
      <c r="BZ45" s="15">
        <v>75215380.98299998</v>
      </c>
      <c r="CA45" s="15">
        <v>75259113.570000023</v>
      </c>
      <c r="CB45" s="15">
        <v>68546467.319999993</v>
      </c>
      <c r="CC45" s="15">
        <v>74973110.040000051</v>
      </c>
      <c r="CD45" s="15">
        <v>80736658.479999974</v>
      </c>
      <c r="CE45" s="15">
        <v>82411999.230694935</v>
      </c>
      <c r="CF45" s="15">
        <v>86972901.736833408</v>
      </c>
      <c r="CG45" s="15">
        <v>86944682.588082463</v>
      </c>
      <c r="CH45" s="15">
        <v>87856405.853390679</v>
      </c>
      <c r="CI45" s="15">
        <v>87234313.362128466</v>
      </c>
      <c r="CJ45" s="15">
        <v>86142880.709169284</v>
      </c>
      <c r="CK45" s="15">
        <v>86029364.102478445</v>
      </c>
      <c r="CL45" s="15">
        <v>86473340.762851968</v>
      </c>
      <c r="CM45" s="15">
        <v>85197786.880118668</v>
      </c>
      <c r="CN45" s="15">
        <v>85397000.503749639</v>
      </c>
      <c r="CO45" s="15">
        <v>84956198.965704113</v>
      </c>
      <c r="CP45" s="15">
        <v>83532618.786157936</v>
      </c>
      <c r="CQ45" s="15">
        <v>83074781.761655599</v>
      </c>
      <c r="CR45" s="15">
        <v>81871296.223732471</v>
      </c>
      <c r="CS45" s="15">
        <v>80384468.075837657</v>
      </c>
      <c r="CT45" s="15">
        <v>79625690.708068043</v>
      </c>
      <c r="CU45" s="15">
        <v>79464493.480624661</v>
      </c>
      <c r="CV45" s="15">
        <v>79627980.507474706</v>
      </c>
      <c r="CW45" s="15">
        <v>80077916.367131755</v>
      </c>
      <c r="CX45" s="15">
        <v>79636249.094080061</v>
      </c>
      <c r="CY45" s="15">
        <v>78258254.911745518</v>
      </c>
      <c r="CZ45" s="15">
        <v>78700978.753206417</v>
      </c>
      <c r="DA45" s="15">
        <v>79246332.562506303</v>
      </c>
      <c r="DB45" s="15">
        <v>78806942.842891827</v>
      </c>
      <c r="DC45" s="15">
        <v>79094911.441727161</v>
      </c>
      <c r="DD45" s="15">
        <v>77116817.844465226</v>
      </c>
      <c r="DE45" s="15">
        <v>74547198.560057983</v>
      </c>
      <c r="DF45" s="15">
        <v>73343405.361822337</v>
      </c>
      <c r="DG45" s="15">
        <v>72977567.323531792</v>
      </c>
      <c r="DH45" s="15">
        <v>72847105.181389466</v>
      </c>
      <c r="DI45" s="15">
        <v>73113990.400126666</v>
      </c>
      <c r="DJ45" s="15">
        <v>72908097.980737135</v>
      </c>
      <c r="DK45" s="15">
        <v>71782267.437428012</v>
      </c>
      <c r="DL45" s="15">
        <v>70624277.749209315</v>
      </c>
      <c r="DM45" s="15">
        <v>68889326.977452055</v>
      </c>
      <c r="DN45" s="15">
        <v>67693236.906651244</v>
      </c>
      <c r="DO45" s="15">
        <v>66834305.769441567</v>
      </c>
      <c r="DP45" s="15">
        <v>66101636.058429085</v>
      </c>
      <c r="DQ45" s="15">
        <v>65658149.603510007</v>
      </c>
      <c r="DR45" s="15">
        <v>64730181.776264623</v>
      </c>
      <c r="DS45" s="15">
        <v>64412892.84498179</v>
      </c>
      <c r="DT45" s="15">
        <v>64446104.127801359</v>
      </c>
      <c r="DU45" s="15">
        <v>64205095.469498932</v>
      </c>
      <c r="DV45" s="15">
        <v>63764578.357584156</v>
      </c>
      <c r="DW45" s="150"/>
      <c r="DX45" s="11">
        <v>0</v>
      </c>
      <c r="DY45" s="11">
        <v>0</v>
      </c>
      <c r="DZ45" s="11">
        <v>0</v>
      </c>
      <c r="EA45" s="11">
        <v>80493221.435000002</v>
      </c>
      <c r="EB45" s="11">
        <v>470983224.53200001</v>
      </c>
      <c r="EC45" s="11">
        <v>721890299.15600014</v>
      </c>
      <c r="ED45" s="11">
        <v>989581237.75562978</v>
      </c>
      <c r="EE45" s="11">
        <v>982846481.35433519</v>
      </c>
      <c r="EF45" s="11">
        <v>910961603.16420782</v>
      </c>
      <c r="EG45" s="11">
        <v>799142053.07825196</v>
      </c>
      <c r="EH45" s="151"/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686.99</v>
      </c>
      <c r="EV45" s="15">
        <v>4586511.7509999992</v>
      </c>
      <c r="EW45" s="15">
        <v>28227365.713000007</v>
      </c>
      <c r="EX45" s="15">
        <v>47678656.980999999</v>
      </c>
      <c r="EY45" s="15">
        <v>79154027.15200001</v>
      </c>
      <c r="EZ45" s="15">
        <v>120509143.45899998</v>
      </c>
      <c r="FA45" s="15">
        <v>118962027.75200003</v>
      </c>
      <c r="FB45" s="15">
        <v>152358026.16900003</v>
      </c>
      <c r="FC45" s="15">
        <v>171734200.77000001</v>
      </c>
      <c r="FD45" s="15">
        <v>169837641.74500003</v>
      </c>
      <c r="FE45" s="15">
        <v>174025393.17099997</v>
      </c>
      <c r="FF45" s="15">
        <v>206293063.47</v>
      </c>
      <c r="FG45" s="15">
        <v>218778690.93000007</v>
      </c>
      <c r="FH45" s="15">
        <v>250121559.4475283</v>
      </c>
      <c r="FI45" s="15">
        <v>262035401.80360159</v>
      </c>
      <c r="FJ45" s="15">
        <v>258645585.57449967</v>
      </c>
      <c r="FK45" s="15">
        <v>255550986.34957242</v>
      </c>
      <c r="FL45" s="15">
        <v>248478696.77154601</v>
      </c>
      <c r="FM45" s="15">
        <v>239474652.26453036</v>
      </c>
      <c r="FN45" s="15">
        <v>239342145.96868652</v>
      </c>
      <c r="FO45" s="15">
        <v>236205566.22745824</v>
      </c>
      <c r="FP45" s="15">
        <v>235018672.1290842</v>
      </c>
      <c r="FQ45" s="15">
        <v>220868171.24541211</v>
      </c>
      <c r="FR45" s="15">
        <v>218869193.5622533</v>
      </c>
      <c r="FS45" s="15">
        <v>211295872.16408938</v>
      </c>
      <c r="FT45" s="15">
        <v>200629178.7345219</v>
      </c>
      <c r="FU45" s="15">
        <v>194801224.22475642</v>
      </c>
      <c r="FV45" s="15">
        <v>192415777.95488444</v>
      </c>
    </row>
    <row r="46" spans="1:178" s="14" customFormat="1" x14ac:dyDescent="0.3">
      <c r="A46" s="4"/>
      <c r="B46" s="4"/>
      <c r="C46" s="49"/>
      <c r="D46" s="4" t="s">
        <v>80</v>
      </c>
      <c r="E46" s="49">
        <v>46</v>
      </c>
      <c r="F46" s="16" t="s">
        <v>19</v>
      </c>
      <c r="G46" s="13">
        <v>105516103.06999999</v>
      </c>
      <c r="H46" s="13">
        <v>104783871.745</v>
      </c>
      <c r="I46" s="13">
        <v>125959957.52900001</v>
      </c>
      <c r="J46" s="13">
        <v>129042086.505</v>
      </c>
      <c r="K46" s="13">
        <v>126742113.95099999</v>
      </c>
      <c r="L46" s="13">
        <v>115834171.46999997</v>
      </c>
      <c r="M46" s="13">
        <v>121243257.71500002</v>
      </c>
      <c r="N46" s="13">
        <v>135534501.53599998</v>
      </c>
      <c r="O46" s="13">
        <v>166536605.54600006</v>
      </c>
      <c r="P46" s="13">
        <v>175479464.97099999</v>
      </c>
      <c r="Q46" s="13">
        <v>171462324.19500008</v>
      </c>
      <c r="R46" s="13">
        <v>174888864.71399996</v>
      </c>
      <c r="S46" s="13">
        <v>182242484.42899996</v>
      </c>
      <c r="T46" s="13">
        <v>177273402.252</v>
      </c>
      <c r="U46" s="13">
        <v>192825266.64500004</v>
      </c>
      <c r="V46" s="13">
        <v>180859003.70300001</v>
      </c>
      <c r="W46" s="13">
        <v>182693571.91800001</v>
      </c>
      <c r="X46" s="13">
        <v>177125096.42699996</v>
      </c>
      <c r="Y46" s="13">
        <v>180684275.28100002</v>
      </c>
      <c r="Z46" s="13">
        <v>183194908.75</v>
      </c>
      <c r="AA46" s="13">
        <v>179198691.79099998</v>
      </c>
      <c r="AB46" s="13">
        <v>178158471.09900001</v>
      </c>
      <c r="AC46" s="13">
        <v>175403992.85899997</v>
      </c>
      <c r="AD46" s="13">
        <v>237788582.90500009</v>
      </c>
      <c r="AE46" s="13">
        <v>188372117.56200004</v>
      </c>
      <c r="AF46" s="13">
        <v>207069072.94399992</v>
      </c>
      <c r="AG46" s="13">
        <v>221875827.52099997</v>
      </c>
      <c r="AH46" s="13">
        <v>204473039.49899995</v>
      </c>
      <c r="AI46" s="13">
        <v>215341509.83000004</v>
      </c>
      <c r="AJ46" s="13">
        <v>209708137.77999994</v>
      </c>
      <c r="AK46" s="13">
        <v>214408658.76400003</v>
      </c>
      <c r="AL46" s="13">
        <v>220375662.859</v>
      </c>
      <c r="AM46" s="13">
        <v>224876708.01300004</v>
      </c>
      <c r="AN46" s="13">
        <v>237029504.20699996</v>
      </c>
      <c r="AO46" s="13">
        <v>232205652.88900009</v>
      </c>
      <c r="AP46" s="13">
        <v>244934824.55100006</v>
      </c>
      <c r="AQ46" s="13">
        <v>240907011.95699999</v>
      </c>
      <c r="AR46" s="13">
        <v>229494266.10300002</v>
      </c>
      <c r="AS46" s="13">
        <v>261193829.2669999</v>
      </c>
      <c r="AT46" s="13">
        <v>254759883.00500003</v>
      </c>
      <c r="AU46" s="13">
        <v>276297085.61300015</v>
      </c>
      <c r="AV46" s="13">
        <v>287000274.38499999</v>
      </c>
      <c r="AW46" s="13">
        <v>298797328.722</v>
      </c>
      <c r="AX46" s="13">
        <v>306863855.20300013</v>
      </c>
      <c r="AY46" s="13">
        <v>294884928.46700007</v>
      </c>
      <c r="AZ46" s="13">
        <v>323092788.347</v>
      </c>
      <c r="BA46" s="13">
        <v>310421755.60699987</v>
      </c>
      <c r="BB46" s="13">
        <v>319979813.12099999</v>
      </c>
      <c r="BC46" s="13">
        <v>332781123.42900008</v>
      </c>
      <c r="BD46" s="13">
        <v>334496327.64800006</v>
      </c>
      <c r="BE46" s="13">
        <v>375908570.79399997</v>
      </c>
      <c r="BF46" s="13">
        <v>351212433.42299992</v>
      </c>
      <c r="BG46" s="13">
        <v>363446992.47100008</v>
      </c>
      <c r="BH46" s="13">
        <v>361153297.13899994</v>
      </c>
      <c r="BI46" s="13">
        <v>372834701.48300004</v>
      </c>
      <c r="BJ46" s="13">
        <v>376193351.52099985</v>
      </c>
      <c r="BK46" s="13">
        <v>364926679.20200008</v>
      </c>
      <c r="BL46" s="13">
        <v>352119843.8499999</v>
      </c>
      <c r="BM46" s="13">
        <v>351406377.07999998</v>
      </c>
      <c r="BN46" s="13">
        <v>369741546.83799976</v>
      </c>
      <c r="BO46" s="13">
        <v>367338601.40199989</v>
      </c>
      <c r="BP46" s="13">
        <v>366253009.31900001</v>
      </c>
      <c r="BQ46" s="13">
        <v>414777364.11400002</v>
      </c>
      <c r="BR46" s="13">
        <v>406266032.34700024</v>
      </c>
      <c r="BS46" s="13">
        <v>422102360.04999995</v>
      </c>
      <c r="BT46" s="13">
        <v>423012310.06099987</v>
      </c>
      <c r="BU46" s="13">
        <v>427853190.76000005</v>
      </c>
      <c r="BV46" s="13">
        <v>429129856.4830001</v>
      </c>
      <c r="BW46" s="13">
        <v>408771561.74799997</v>
      </c>
      <c r="BX46" s="13">
        <v>435710367.94700009</v>
      </c>
      <c r="BY46" s="13">
        <v>404716865.50899988</v>
      </c>
      <c r="BZ46" s="13">
        <v>450507145.82200015</v>
      </c>
      <c r="CA46" s="13">
        <v>409475472.98399997</v>
      </c>
      <c r="CB46" s="13">
        <v>411931076.1510002</v>
      </c>
      <c r="CC46" s="13">
        <v>445048131.23699999</v>
      </c>
      <c r="CD46" s="13">
        <v>413008235.89399999</v>
      </c>
      <c r="CE46" s="13">
        <v>411420822.54665667</v>
      </c>
      <c r="CF46" s="13">
        <v>398598896.53403777</v>
      </c>
      <c r="CG46" s="13">
        <v>410537482.91926646</v>
      </c>
      <c r="CH46" s="13">
        <v>411112782.39540684</v>
      </c>
      <c r="CI46" s="13">
        <v>400220462.93903863</v>
      </c>
      <c r="CJ46" s="13">
        <v>389338386.2142238</v>
      </c>
      <c r="CK46" s="13">
        <v>376919395.00424194</v>
      </c>
      <c r="CL46" s="13">
        <v>384982466.91940594</v>
      </c>
      <c r="CM46" s="13">
        <v>377644430.89546049</v>
      </c>
      <c r="CN46" s="13">
        <v>351545905.11762691</v>
      </c>
      <c r="CO46" s="13">
        <v>382898442.92658639</v>
      </c>
      <c r="CP46" s="13">
        <v>366022667.05494761</v>
      </c>
      <c r="CQ46" s="13">
        <v>368469371.53538251</v>
      </c>
      <c r="CR46" s="13">
        <v>349674203.04230398</v>
      </c>
      <c r="CS46" s="13">
        <v>361694998.50269192</v>
      </c>
      <c r="CT46" s="13">
        <v>360249900.00795019</v>
      </c>
      <c r="CU46" s="13">
        <v>347890366.38682842</v>
      </c>
      <c r="CV46" s="13">
        <v>357624547.2280578</v>
      </c>
      <c r="CW46" s="13">
        <v>348262357.90173531</v>
      </c>
      <c r="CX46" s="13">
        <v>357815084.20027256</v>
      </c>
      <c r="CY46" s="13">
        <v>364240780.35824263</v>
      </c>
      <c r="CZ46" s="13">
        <v>340466688.89092392</v>
      </c>
      <c r="DA46" s="13">
        <v>378984587.50455731</v>
      </c>
      <c r="DB46" s="13">
        <v>364037921.36546403</v>
      </c>
      <c r="DC46" s="13">
        <v>365861848.2679674</v>
      </c>
      <c r="DD46" s="13">
        <v>356922218.24514711</v>
      </c>
      <c r="DE46" s="13">
        <v>364470689.79718286</v>
      </c>
      <c r="DF46" s="13">
        <v>370747777.60674179</v>
      </c>
      <c r="DG46" s="13">
        <v>363163269.3273114</v>
      </c>
      <c r="DH46" s="13">
        <v>370428172.74428588</v>
      </c>
      <c r="DI46" s="13">
        <v>363610807.84605324</v>
      </c>
      <c r="DJ46" s="13">
        <v>370875655.46548849</v>
      </c>
      <c r="DK46" s="13">
        <v>380997845.66634285</v>
      </c>
      <c r="DL46" s="13">
        <v>352723938.7400763</v>
      </c>
      <c r="DM46" s="13">
        <v>396226910.96232635</v>
      </c>
      <c r="DN46" s="13">
        <v>381826533.04802179</v>
      </c>
      <c r="DO46" s="13">
        <v>382682739.41167426</v>
      </c>
      <c r="DP46" s="13">
        <v>371536207.51100296</v>
      </c>
      <c r="DQ46" s="13">
        <v>380868942.40017647</v>
      </c>
      <c r="DR46" s="13">
        <v>387067190.95046371</v>
      </c>
      <c r="DS46" s="13">
        <v>376863237.7596432</v>
      </c>
      <c r="DT46" s="13">
        <v>390867412.77418965</v>
      </c>
      <c r="DU46" s="13">
        <v>384988060.80384523</v>
      </c>
      <c r="DV46" s="13">
        <v>391299327.57978499</v>
      </c>
      <c r="DW46" s="150"/>
      <c r="DX46" s="13">
        <v>1653023322.947</v>
      </c>
      <c r="DY46" s="13">
        <v>2227447748.059</v>
      </c>
      <c r="DZ46" s="13">
        <v>2620670716.4189997</v>
      </c>
      <c r="EA46" s="13">
        <v>3403692819.7970009</v>
      </c>
      <c r="EB46" s="13">
        <v>4306221244.8779984</v>
      </c>
      <c r="EC46" s="13">
        <v>4956438665.5619993</v>
      </c>
      <c r="ED46" s="13">
        <v>4862593611.7382774</v>
      </c>
      <c r="EE46" s="13">
        <v>4329792274.7998438</v>
      </c>
      <c r="EF46" s="13">
        <v>4373810417.4193659</v>
      </c>
      <c r="EG46" s="13">
        <v>4577948347.6075468</v>
      </c>
      <c r="EH46" s="152"/>
      <c r="EI46" s="13">
        <v>336259932.34399998</v>
      </c>
      <c r="EJ46" s="13">
        <v>371618371.92600006</v>
      </c>
      <c r="EK46" s="13">
        <v>423314364.79700011</v>
      </c>
      <c r="EL46" s="13">
        <v>521830653.88000005</v>
      </c>
      <c r="EM46" s="13">
        <v>552341153.32600009</v>
      </c>
      <c r="EN46" s="13">
        <v>540677672.04799998</v>
      </c>
      <c r="EO46" s="13">
        <v>543077875.82199991</v>
      </c>
      <c r="EP46" s="13">
        <v>591351046.86300015</v>
      </c>
      <c r="EQ46" s="13">
        <v>617317018.02700007</v>
      </c>
      <c r="ER46" s="13">
        <v>629522687.10899997</v>
      </c>
      <c r="ES46" s="13">
        <v>659661029.63599992</v>
      </c>
      <c r="ET46" s="13">
        <v>714169981.64700007</v>
      </c>
      <c r="EU46" s="13">
        <v>731595107.32700014</v>
      </c>
      <c r="EV46" s="13">
        <v>818057243.00300002</v>
      </c>
      <c r="EW46" s="13">
        <v>900546112.39200008</v>
      </c>
      <c r="EX46" s="13">
        <v>953494357.07500017</v>
      </c>
      <c r="EY46" s="13">
        <v>1043186021.8710003</v>
      </c>
      <c r="EZ46" s="13">
        <v>1075812723.0330002</v>
      </c>
      <c r="FA46" s="13">
        <v>1113954732.2060001</v>
      </c>
      <c r="FB46" s="13">
        <v>1073267767.7679995</v>
      </c>
      <c r="FC46" s="13">
        <v>1148368974.835</v>
      </c>
      <c r="FD46" s="13">
        <v>1251380702.4579999</v>
      </c>
      <c r="FE46" s="13">
        <v>1265754608.9909997</v>
      </c>
      <c r="FF46" s="13">
        <v>1290934379.2779996</v>
      </c>
      <c r="FG46" s="13">
        <v>1266454680.3719997</v>
      </c>
      <c r="FH46" s="13">
        <v>1223027954.9746947</v>
      </c>
      <c r="FI46" s="13">
        <v>1221870728.2537117</v>
      </c>
      <c r="FJ46" s="13">
        <v>1151240248.1378717</v>
      </c>
      <c r="FK46" s="13">
        <v>1112088778.9396739</v>
      </c>
      <c r="FL46" s="13">
        <v>1084166241.6326342</v>
      </c>
      <c r="FM46" s="13">
        <v>1069835264.8974705</v>
      </c>
      <c r="FN46" s="13">
        <v>1063701989.3300655</v>
      </c>
      <c r="FO46" s="13">
        <v>1083692056.7537236</v>
      </c>
      <c r="FP46" s="13">
        <v>1086821987.8785784</v>
      </c>
      <c r="FQ46" s="13">
        <v>1098381736.7312362</v>
      </c>
      <c r="FR46" s="13">
        <v>1104914636.0558276</v>
      </c>
      <c r="FS46" s="13">
        <v>1129948695.3687456</v>
      </c>
      <c r="FT46" s="13">
        <v>1136045479.9706993</v>
      </c>
      <c r="FU46" s="13">
        <v>1144799371.1102834</v>
      </c>
      <c r="FV46" s="13">
        <v>1167154801.1578197</v>
      </c>
    </row>
    <row r="47" spans="1:178" ht="20.100000000000001" customHeight="1" x14ac:dyDescent="0.3">
      <c r="D47" s="4" t="s">
        <v>80</v>
      </c>
      <c r="E47" s="49">
        <v>47</v>
      </c>
      <c r="F47" s="17" t="s">
        <v>20</v>
      </c>
      <c r="G47" s="11">
        <v>74927216.969999999</v>
      </c>
      <c r="H47" s="11">
        <v>64051942.79999999</v>
      </c>
      <c r="I47" s="11">
        <v>46239334.560000017</v>
      </c>
      <c r="J47" s="11">
        <v>38487440.530000001</v>
      </c>
      <c r="K47" s="11">
        <v>39543656.140000001</v>
      </c>
      <c r="L47" s="11">
        <v>45402538.859999992</v>
      </c>
      <c r="M47" s="11">
        <v>35335167.080000006</v>
      </c>
      <c r="N47" s="11">
        <v>49795397.05999998</v>
      </c>
      <c r="O47" s="11">
        <v>56445418.659999989</v>
      </c>
      <c r="P47" s="11">
        <v>52716047.590000011</v>
      </c>
      <c r="Q47" s="11">
        <v>53375050.160000004</v>
      </c>
      <c r="R47" s="11">
        <v>60577846.224999994</v>
      </c>
      <c r="S47" s="11">
        <v>64262290.515000008</v>
      </c>
      <c r="T47" s="11">
        <v>54342630.106999993</v>
      </c>
      <c r="U47" s="11">
        <v>46179986.131000012</v>
      </c>
      <c r="V47" s="11">
        <v>45487617.342999987</v>
      </c>
      <c r="W47" s="11">
        <v>43429151.629000001</v>
      </c>
      <c r="X47" s="11">
        <v>50566873.071999997</v>
      </c>
      <c r="Y47" s="11">
        <v>56331741.618000008</v>
      </c>
      <c r="Z47" s="11">
        <v>66342849.774999991</v>
      </c>
      <c r="AA47" s="11">
        <v>66946467.633000001</v>
      </c>
      <c r="AB47" s="11">
        <v>70250592.436000004</v>
      </c>
      <c r="AC47" s="11">
        <v>74430705.207000032</v>
      </c>
      <c r="AD47" s="11">
        <v>73093721.246999994</v>
      </c>
      <c r="AE47" s="11">
        <v>76435798.641000018</v>
      </c>
      <c r="AF47" s="11">
        <v>63008236.634000003</v>
      </c>
      <c r="AG47" s="11">
        <v>53898191.118999995</v>
      </c>
      <c r="AH47" s="11">
        <v>49882269.964999996</v>
      </c>
      <c r="AI47" s="11">
        <v>56206468.018999994</v>
      </c>
      <c r="AJ47" s="11">
        <v>62540904.954000011</v>
      </c>
      <c r="AK47" s="11">
        <v>69765144.722000003</v>
      </c>
      <c r="AL47" s="11">
        <v>82871832.133999959</v>
      </c>
      <c r="AM47" s="11">
        <v>110351321.27800001</v>
      </c>
      <c r="AN47" s="11">
        <v>128035332.45299998</v>
      </c>
      <c r="AO47" s="11">
        <v>124402158.75200006</v>
      </c>
      <c r="AP47" s="11">
        <v>122780399.99999991</v>
      </c>
      <c r="AQ47" s="11">
        <v>141331567.058</v>
      </c>
      <c r="AR47" s="11">
        <v>123514996.13699999</v>
      </c>
      <c r="AS47" s="11">
        <v>119879236.53400002</v>
      </c>
      <c r="AT47" s="11">
        <v>114918626.22000001</v>
      </c>
      <c r="AU47" s="11">
        <v>124574193.566</v>
      </c>
      <c r="AV47" s="11">
        <v>129909143.62600002</v>
      </c>
      <c r="AW47" s="11">
        <v>156840129.655</v>
      </c>
      <c r="AX47" s="11">
        <v>182988291.99900001</v>
      </c>
      <c r="AY47" s="11">
        <v>203939349.53199998</v>
      </c>
      <c r="AZ47" s="11">
        <v>254027501.50900006</v>
      </c>
      <c r="BA47" s="11">
        <v>253115876.85999998</v>
      </c>
      <c r="BB47" s="11">
        <v>262844967.32999998</v>
      </c>
      <c r="BC47" s="11">
        <v>295553177.24999994</v>
      </c>
      <c r="BD47" s="11">
        <v>255466939.00999993</v>
      </c>
      <c r="BE47" s="11">
        <v>242492488.19700003</v>
      </c>
      <c r="BF47" s="11">
        <v>247030494.22300002</v>
      </c>
      <c r="BG47" s="11">
        <v>247339466.1719999</v>
      </c>
      <c r="BH47" s="11">
        <v>273561036.86899996</v>
      </c>
      <c r="BI47" s="11">
        <v>327461438.11899984</v>
      </c>
      <c r="BJ47" s="11">
        <v>333843508.11800003</v>
      </c>
      <c r="BK47" s="11">
        <v>357487760.37900007</v>
      </c>
      <c r="BL47" s="11">
        <v>362375020.69700015</v>
      </c>
      <c r="BM47" s="11">
        <v>323674884.58599991</v>
      </c>
      <c r="BN47" s="11">
        <v>361895326.65400004</v>
      </c>
      <c r="BO47" s="11">
        <v>381821316.97799999</v>
      </c>
      <c r="BP47" s="11">
        <v>333988382.778</v>
      </c>
      <c r="BQ47" s="11">
        <v>314667802.46099979</v>
      </c>
      <c r="BR47" s="11">
        <v>300436105.80299991</v>
      </c>
      <c r="BS47" s="11">
        <v>304926712.24400008</v>
      </c>
      <c r="BT47" s="11">
        <v>342870936.42100006</v>
      </c>
      <c r="BU47" s="11">
        <v>368958776.38199997</v>
      </c>
      <c r="BV47" s="11">
        <v>400964584.60499996</v>
      </c>
      <c r="BW47" s="11">
        <v>886706756.87099993</v>
      </c>
      <c r="BX47" s="11">
        <v>443190710.64100003</v>
      </c>
      <c r="BY47" s="11">
        <v>396771679.70899987</v>
      </c>
      <c r="BZ47" s="11">
        <v>346303499.8599999</v>
      </c>
      <c r="CA47" s="11">
        <v>423425383.61000013</v>
      </c>
      <c r="CB47" s="11">
        <v>402535239.18999994</v>
      </c>
      <c r="CC47" s="11">
        <v>379008622.95999974</v>
      </c>
      <c r="CD47" s="11">
        <v>343729121.10000008</v>
      </c>
      <c r="CE47" s="11">
        <v>344971723.08985734</v>
      </c>
      <c r="CF47" s="11">
        <v>381603863.29749596</v>
      </c>
      <c r="CG47" s="11">
        <v>428884857.43308777</v>
      </c>
      <c r="CH47" s="11">
        <v>473029060.16303784</v>
      </c>
      <c r="CI47" s="11">
        <v>477890897.7702778</v>
      </c>
      <c r="CJ47" s="11">
        <v>493494245.77648598</v>
      </c>
      <c r="CK47" s="11">
        <v>471457056.99776316</v>
      </c>
      <c r="CL47" s="11">
        <v>476195406.05840087</v>
      </c>
      <c r="CM47" s="11">
        <v>494663490.75713623</v>
      </c>
      <c r="CN47" s="11">
        <v>416713093.932217</v>
      </c>
      <c r="CO47" s="11">
        <v>397095568.57227987</v>
      </c>
      <c r="CP47" s="11">
        <v>352403674.88942236</v>
      </c>
      <c r="CQ47" s="11">
        <v>322373496.41150725</v>
      </c>
      <c r="CR47" s="11">
        <v>371799117.2438271</v>
      </c>
      <c r="CS47" s="11">
        <v>409835199.91842514</v>
      </c>
      <c r="CT47" s="11">
        <v>442700237.4606896</v>
      </c>
      <c r="CU47" s="11">
        <v>441150600.07738584</v>
      </c>
      <c r="CV47" s="11">
        <v>455447093.73767173</v>
      </c>
      <c r="CW47" s="11">
        <v>433190560.34878725</v>
      </c>
      <c r="CX47" s="11">
        <v>442439984.91652602</v>
      </c>
      <c r="CY47" s="11">
        <v>461295217.37028354</v>
      </c>
      <c r="CZ47" s="11">
        <v>388340919.25904053</v>
      </c>
      <c r="DA47" s="11">
        <v>370437805.88649923</v>
      </c>
      <c r="DB47" s="11">
        <v>327904024.21333033</v>
      </c>
      <c r="DC47" s="11">
        <v>298777607.00088298</v>
      </c>
      <c r="DD47" s="11">
        <v>344727283.06750619</v>
      </c>
      <c r="DE47" s="11">
        <v>382023948.58220255</v>
      </c>
      <c r="DF47" s="11">
        <v>414525984.83046067</v>
      </c>
      <c r="DG47" s="11">
        <v>413562497.39157635</v>
      </c>
      <c r="DH47" s="11">
        <v>426257752.63102651</v>
      </c>
      <c r="DI47" s="11">
        <v>404711237.0943048</v>
      </c>
      <c r="DJ47" s="11">
        <v>411979919.58801562</v>
      </c>
      <c r="DK47" s="11">
        <v>446095829.38088375</v>
      </c>
      <c r="DL47" s="11">
        <v>376315691.7641474</v>
      </c>
      <c r="DM47" s="11">
        <v>357631383.11534387</v>
      </c>
      <c r="DN47" s="11">
        <v>317243406.44388926</v>
      </c>
      <c r="DO47" s="11">
        <v>290062658.01471359</v>
      </c>
      <c r="DP47" s="11">
        <v>334822671.68040264</v>
      </c>
      <c r="DQ47" s="11">
        <v>371885457.06415182</v>
      </c>
      <c r="DR47" s="11">
        <v>404859988.41929907</v>
      </c>
      <c r="DS47" s="11">
        <v>403990968.64566582</v>
      </c>
      <c r="DT47" s="11">
        <v>416199653.6890682</v>
      </c>
      <c r="DU47" s="11">
        <v>395678717.55869901</v>
      </c>
      <c r="DV47" s="11">
        <v>402579023.68553996</v>
      </c>
      <c r="DW47" s="150"/>
      <c r="DX47" s="11">
        <v>616897056.63499999</v>
      </c>
      <c r="DY47" s="11">
        <v>711664626.71300006</v>
      </c>
      <c r="DZ47" s="11">
        <v>1000178058.6709999</v>
      </c>
      <c r="EA47" s="11">
        <v>2067883880.026</v>
      </c>
      <c r="EB47" s="11">
        <v>3628181540.2740002</v>
      </c>
      <c r="EC47" s="11">
        <v>4821607264.7529993</v>
      </c>
      <c r="ED47" s="11">
        <v>5096225477.4464073</v>
      </c>
      <c r="EE47" s="11">
        <v>4979812118.2658749</v>
      </c>
      <c r="EF47" s="11">
        <v>4644544196.9151297</v>
      </c>
      <c r="EG47" s="11">
        <v>4517365449.4618044</v>
      </c>
      <c r="EH47" s="151"/>
      <c r="EI47" s="11">
        <v>185218494.32999998</v>
      </c>
      <c r="EJ47" s="11">
        <v>123433635.53</v>
      </c>
      <c r="EK47" s="11">
        <v>141575982.79999998</v>
      </c>
      <c r="EL47" s="11">
        <v>166668943.97500002</v>
      </c>
      <c r="EM47" s="11">
        <v>164784906.75300002</v>
      </c>
      <c r="EN47" s="11">
        <v>139483642.04399997</v>
      </c>
      <c r="EO47" s="11">
        <v>189621059.02600002</v>
      </c>
      <c r="EP47" s="11">
        <v>217775018.89000005</v>
      </c>
      <c r="EQ47" s="11">
        <v>193342226.39400002</v>
      </c>
      <c r="ER47" s="11">
        <v>168629642.93800002</v>
      </c>
      <c r="ES47" s="11">
        <v>262988298.13399994</v>
      </c>
      <c r="ET47" s="11">
        <v>375217891.20499992</v>
      </c>
      <c r="EU47" s="11">
        <v>384725799.72900003</v>
      </c>
      <c r="EV47" s="11">
        <v>369401963.41200006</v>
      </c>
      <c r="EW47" s="11">
        <v>543767771.18599999</v>
      </c>
      <c r="EX47" s="11">
        <v>769988345.69900012</v>
      </c>
      <c r="EY47" s="11">
        <v>793512604.4569999</v>
      </c>
      <c r="EZ47" s="11">
        <v>767930997.26399994</v>
      </c>
      <c r="FA47" s="11">
        <v>1018792706.6159999</v>
      </c>
      <c r="FB47" s="11">
        <v>1047945231.937</v>
      </c>
      <c r="FC47" s="11">
        <v>1030477502.2169998</v>
      </c>
      <c r="FD47" s="11">
        <v>948233754.46799994</v>
      </c>
      <c r="FE47" s="11">
        <v>1656630117.8579998</v>
      </c>
      <c r="FF47" s="11">
        <v>1186265890.2099998</v>
      </c>
      <c r="FG47" s="11">
        <v>1204969245.7599998</v>
      </c>
      <c r="FH47" s="11">
        <v>1070304707.4873534</v>
      </c>
      <c r="FI47" s="11">
        <v>1379804815.3664033</v>
      </c>
      <c r="FJ47" s="11">
        <v>1441146708.8326499</v>
      </c>
      <c r="FK47" s="11">
        <v>1308472153.2616332</v>
      </c>
      <c r="FL47" s="11">
        <v>1046576288.5447567</v>
      </c>
      <c r="FM47" s="11">
        <v>1293686037.4565005</v>
      </c>
      <c r="FN47" s="11">
        <v>1331077639.002985</v>
      </c>
      <c r="FO47" s="11">
        <v>1220073942.5158234</v>
      </c>
      <c r="FP47" s="11">
        <v>971408914.28171957</v>
      </c>
      <c r="FQ47" s="11">
        <v>1210112430.8042395</v>
      </c>
      <c r="FR47" s="11">
        <v>1242948909.3133469</v>
      </c>
      <c r="FS47" s="11">
        <v>1180042904.260375</v>
      </c>
      <c r="FT47" s="11">
        <v>942128736.13900554</v>
      </c>
      <c r="FU47" s="11">
        <v>1180736414.1291168</v>
      </c>
      <c r="FV47" s="11">
        <v>1214457394.9333072</v>
      </c>
    </row>
    <row r="48" spans="1:178" x14ac:dyDescent="0.3">
      <c r="D48" s="4" t="s">
        <v>80</v>
      </c>
      <c r="E48" s="49">
        <v>48</v>
      </c>
      <c r="F48" s="17" t="s">
        <v>21</v>
      </c>
      <c r="G48" s="11">
        <v>-18726739.699999999</v>
      </c>
      <c r="H48" s="11">
        <v>-23987566.900000002</v>
      </c>
      <c r="I48" s="11">
        <v>-21028591.309999999</v>
      </c>
      <c r="J48" s="11">
        <v>-15988326.000000004</v>
      </c>
      <c r="K48" s="11">
        <v>-17207755.369999997</v>
      </c>
      <c r="L48" s="11">
        <v>-16149368.310000002</v>
      </c>
      <c r="M48" s="11">
        <v>-1337717.3800000001</v>
      </c>
      <c r="N48" s="11">
        <v>-16699984.354000004</v>
      </c>
      <c r="O48" s="11">
        <v>-13776984.649999997</v>
      </c>
      <c r="P48" s="11">
        <v>-16788273.299999997</v>
      </c>
      <c r="Q48" s="11">
        <v>-16452303.359999998</v>
      </c>
      <c r="R48" s="11">
        <v>-18953083.158</v>
      </c>
      <c r="S48" s="11">
        <v>-18284989.529999994</v>
      </c>
      <c r="T48" s="11">
        <v>-21173872.240000002</v>
      </c>
      <c r="U48" s="11">
        <v>-27797159.239999998</v>
      </c>
      <c r="V48" s="11">
        <v>-20461857.940000001</v>
      </c>
      <c r="W48" s="11">
        <v>-23033017.906000003</v>
      </c>
      <c r="X48" s="11">
        <v>-16727790.091999996</v>
      </c>
      <c r="Y48" s="11">
        <v>-14199675.470000001</v>
      </c>
      <c r="Z48" s="11">
        <v>-19005059.649999999</v>
      </c>
      <c r="AA48" s="11">
        <v>-17833752.549999997</v>
      </c>
      <c r="AB48" s="11">
        <v>-22553684.590000004</v>
      </c>
      <c r="AC48" s="11">
        <v>-27943345.690000005</v>
      </c>
      <c r="AD48" s="11">
        <v>-31305320.13000001</v>
      </c>
      <c r="AE48" s="11">
        <v>-27287696.530000016</v>
      </c>
      <c r="AF48" s="11">
        <v>-32787787.359999988</v>
      </c>
      <c r="AG48" s="11">
        <v>-29063047.729999993</v>
      </c>
      <c r="AH48" s="11">
        <v>-25982252.629999995</v>
      </c>
      <c r="AI48" s="11">
        <v>-25500137.290000003</v>
      </c>
      <c r="AJ48" s="11">
        <v>-21898516.710000005</v>
      </c>
      <c r="AK48" s="11">
        <v>-23900320.179999992</v>
      </c>
      <c r="AL48" s="11">
        <v>-28490530.300000004</v>
      </c>
      <c r="AM48" s="11">
        <v>-50900173.919999994</v>
      </c>
      <c r="AN48" s="11">
        <v>-63265763.160000011</v>
      </c>
      <c r="AO48" s="11">
        <v>-58534133.659999952</v>
      </c>
      <c r="AP48" s="11">
        <v>-55643208.729999997</v>
      </c>
      <c r="AQ48" s="11">
        <v>-99172262.970000029</v>
      </c>
      <c r="AR48" s="11">
        <v>-68641776.50000003</v>
      </c>
      <c r="AS48" s="11">
        <v>-70520511.010000005</v>
      </c>
      <c r="AT48" s="11">
        <v>-65719319.420000009</v>
      </c>
      <c r="AU48" s="11">
        <v>-71442617.059999987</v>
      </c>
      <c r="AV48" s="11">
        <v>-60653395.059999995</v>
      </c>
      <c r="AW48" s="11">
        <v>-73673912.980000034</v>
      </c>
      <c r="AX48" s="11">
        <v>-104624816.07999997</v>
      </c>
      <c r="AY48" s="11">
        <v>-82588948.789999977</v>
      </c>
      <c r="AZ48" s="11">
        <v>-107203441.07000002</v>
      </c>
      <c r="BA48" s="11">
        <v>-107637417.72000001</v>
      </c>
      <c r="BB48" s="11">
        <v>-108145454.29000002</v>
      </c>
      <c r="BC48" s="11">
        <v>-134343837.20000002</v>
      </c>
      <c r="BD48" s="11">
        <v>-135308172.62999997</v>
      </c>
      <c r="BE48" s="11">
        <v>-140785259.02000004</v>
      </c>
      <c r="BF48" s="11">
        <v>-143219884.72</v>
      </c>
      <c r="BG48" s="11">
        <v>-135569879.90000004</v>
      </c>
      <c r="BH48" s="11">
        <v>-125364793.54000002</v>
      </c>
      <c r="BI48" s="11">
        <v>-153703043.79000002</v>
      </c>
      <c r="BJ48" s="11">
        <v>-151823415.15999994</v>
      </c>
      <c r="BK48" s="11">
        <v>-156607363.71000004</v>
      </c>
      <c r="BL48" s="11">
        <v>-166195064.41</v>
      </c>
      <c r="BM48" s="11">
        <v>-141951167.15000001</v>
      </c>
      <c r="BN48" s="11">
        <v>-161839609.94999996</v>
      </c>
      <c r="BO48" s="11">
        <v>-188995839.41000003</v>
      </c>
      <c r="BP48" s="11">
        <v>-177286364.65999997</v>
      </c>
      <c r="BQ48" s="11">
        <v>-185072730.32999998</v>
      </c>
      <c r="BR48" s="11">
        <v>-210668904.66300002</v>
      </c>
      <c r="BS48" s="11">
        <v>-152274167.63999996</v>
      </c>
      <c r="BT48" s="11">
        <v>-181962057.93000004</v>
      </c>
      <c r="BU48" s="11">
        <v>-161473559.47</v>
      </c>
      <c r="BV48" s="11">
        <v>-165667352.21000007</v>
      </c>
      <c r="BW48" s="11">
        <v>-187374157.37100005</v>
      </c>
      <c r="BX48" s="11">
        <v>-178958878.69899997</v>
      </c>
      <c r="BY48" s="11">
        <v>-179727714.98000002</v>
      </c>
      <c r="BZ48" s="11">
        <v>-187169775.63000003</v>
      </c>
      <c r="CA48" s="11">
        <v>-184879731.48999995</v>
      </c>
      <c r="CB48" s="11">
        <v>-205002503.33000007</v>
      </c>
      <c r="CC48" s="11">
        <v>-230321811.76999995</v>
      </c>
      <c r="CD48" s="11">
        <v>-209170133.52999997</v>
      </c>
      <c r="CE48" s="11">
        <v>-198040984.56245339</v>
      </c>
      <c r="CF48" s="11">
        <v>-208197779.3135938</v>
      </c>
      <c r="CG48" s="11">
        <v>-204298445.10740665</v>
      </c>
      <c r="CH48" s="11">
        <v>-223995552.04852608</v>
      </c>
      <c r="CI48" s="11">
        <v>-213127170.70699412</v>
      </c>
      <c r="CJ48" s="11">
        <v>-225263978.59509915</v>
      </c>
      <c r="CK48" s="11">
        <v>-220137126.27608433</v>
      </c>
      <c r="CL48" s="11">
        <v>-220478493.87552229</v>
      </c>
      <c r="CM48" s="11">
        <v>-215731107.02425539</v>
      </c>
      <c r="CN48" s="11">
        <v>-214189152.74302116</v>
      </c>
      <c r="CO48" s="11">
        <v>-230778716.72696412</v>
      </c>
      <c r="CP48" s="11">
        <v>-196430870.40936315</v>
      </c>
      <c r="CQ48" s="11">
        <v>-176094704.02816644</v>
      </c>
      <c r="CR48" s="11">
        <v>-178794176.44365197</v>
      </c>
      <c r="CS48" s="11">
        <v>-185002093.96107799</v>
      </c>
      <c r="CT48" s="11">
        <v>-196615472.17232084</v>
      </c>
      <c r="CU48" s="11">
        <v>-187076634.07168049</v>
      </c>
      <c r="CV48" s="11">
        <v>-199016281.91910806</v>
      </c>
      <c r="CW48" s="11">
        <v>-195113543.1213764</v>
      </c>
      <c r="CX48" s="11">
        <v>-197232870.04811645</v>
      </c>
      <c r="CY48" s="11">
        <v>-199020170.32761282</v>
      </c>
      <c r="CZ48" s="11">
        <v>-198810109.98055658</v>
      </c>
      <c r="DA48" s="11">
        <v>-214188729.24349761</v>
      </c>
      <c r="DB48" s="11">
        <v>-181386476.88672912</v>
      </c>
      <c r="DC48" s="11">
        <v>-162041147.46668938</v>
      </c>
      <c r="DD48" s="11">
        <v>-164195700.36552772</v>
      </c>
      <c r="DE48" s="11">
        <v>-170765965.58044302</v>
      </c>
      <c r="DF48" s="11">
        <v>-182276047.11437908</v>
      </c>
      <c r="DG48" s="11">
        <v>-173920353.21016487</v>
      </c>
      <c r="DH48" s="11">
        <v>-184816252.58143756</v>
      </c>
      <c r="DI48" s="11">
        <v>-181129022.37353244</v>
      </c>
      <c r="DJ48" s="11">
        <v>-182485400.42743698</v>
      </c>
      <c r="DK48" s="11">
        <v>-190876104.84908983</v>
      </c>
      <c r="DL48" s="11">
        <v>-191450428.76322562</v>
      </c>
      <c r="DM48" s="11">
        <v>-205600517.53262863</v>
      </c>
      <c r="DN48" s="11">
        <v>-174153678.97952813</v>
      </c>
      <c r="DO48" s="11">
        <v>-156145551.51091906</v>
      </c>
      <c r="DP48" s="11">
        <v>-158293964.52667266</v>
      </c>
      <c r="DQ48" s="11">
        <v>-165103137.61337587</v>
      </c>
      <c r="DR48" s="11">
        <v>-176901300.90419528</v>
      </c>
      <c r="DS48" s="11">
        <v>-168928670.33022514</v>
      </c>
      <c r="DT48" s="11">
        <v>-179463414.91434628</v>
      </c>
      <c r="DU48" s="11">
        <v>-176213541.20752105</v>
      </c>
      <c r="DV48" s="11">
        <v>-177273438.19057432</v>
      </c>
      <c r="DW48" s="150"/>
      <c r="DX48" s="11">
        <v>-197096693.79199997</v>
      </c>
      <c r="DY48" s="11">
        <v>-260319525.028</v>
      </c>
      <c r="DZ48" s="11">
        <v>-443253568.19999999</v>
      </c>
      <c r="EA48" s="11">
        <v>-1020023872.95</v>
      </c>
      <c r="EB48" s="11">
        <v>-1746711491.1800001</v>
      </c>
      <c r="EC48" s="11">
        <v>-2156631502.993</v>
      </c>
      <c r="ED48" s="11">
        <v>-2542913710.6056795</v>
      </c>
      <c r="EE48" s="11">
        <v>-2372075622.6691027</v>
      </c>
      <c r="EF48" s="11">
        <v>-2195035375.5580072</v>
      </c>
      <c r="EG48" s="11">
        <v>-2120403749.3223019</v>
      </c>
      <c r="EH48" s="151"/>
      <c r="EI48" s="11">
        <v>-63742897.909999996</v>
      </c>
      <c r="EJ48" s="11">
        <v>-49345449.680000007</v>
      </c>
      <c r="EK48" s="11">
        <v>-31814686.384000003</v>
      </c>
      <c r="EL48" s="11">
        <v>-52193659.817999996</v>
      </c>
      <c r="EM48" s="11">
        <v>-67256021.00999999</v>
      </c>
      <c r="EN48" s="11">
        <v>-60222665.937999994</v>
      </c>
      <c r="EO48" s="11">
        <v>-51038487.669999994</v>
      </c>
      <c r="EP48" s="11">
        <v>-81802350.410000026</v>
      </c>
      <c r="EQ48" s="11">
        <v>-89138531.61999999</v>
      </c>
      <c r="ER48" s="11">
        <v>-73380906.63000001</v>
      </c>
      <c r="ES48" s="11">
        <v>-103291024.39999999</v>
      </c>
      <c r="ET48" s="11">
        <v>-177443105.54999995</v>
      </c>
      <c r="EU48" s="11">
        <v>-238334550.48000008</v>
      </c>
      <c r="EV48" s="11">
        <v>-197815331.53999999</v>
      </c>
      <c r="EW48" s="11">
        <v>-260887677.84999996</v>
      </c>
      <c r="EX48" s="11">
        <v>-322986313.08000004</v>
      </c>
      <c r="EY48" s="11">
        <v>-410437268.85000002</v>
      </c>
      <c r="EZ48" s="11">
        <v>-404154558.16000003</v>
      </c>
      <c r="FA48" s="11">
        <v>-462133822.65999997</v>
      </c>
      <c r="FB48" s="11">
        <v>-469985841.50999999</v>
      </c>
      <c r="FC48" s="11">
        <v>-551354934.39999998</v>
      </c>
      <c r="FD48" s="11">
        <v>-544905130.23300004</v>
      </c>
      <c r="FE48" s="11">
        <v>-514515069.05100012</v>
      </c>
      <c r="FF48" s="11">
        <v>-545856369.30900002</v>
      </c>
      <c r="FG48" s="11">
        <v>-620204046.59000003</v>
      </c>
      <c r="FH48" s="11">
        <v>-615408897.40604711</v>
      </c>
      <c r="FI48" s="11">
        <v>-641421167.86292684</v>
      </c>
      <c r="FJ48" s="11">
        <v>-665879598.74670577</v>
      </c>
      <c r="FK48" s="11">
        <v>-660698976.49424064</v>
      </c>
      <c r="FL48" s="11">
        <v>-551319750.88118148</v>
      </c>
      <c r="FM48" s="11">
        <v>-568694200.20507932</v>
      </c>
      <c r="FN48" s="11">
        <v>-591362695.08860087</v>
      </c>
      <c r="FO48" s="11">
        <v>-612019009.55166698</v>
      </c>
      <c r="FP48" s="11">
        <v>-507623324.71894622</v>
      </c>
      <c r="FQ48" s="11">
        <v>-526962365.90498698</v>
      </c>
      <c r="FR48" s="11">
        <v>-548430675.38240695</v>
      </c>
      <c r="FS48" s="11">
        <v>-587927051.14494407</v>
      </c>
      <c r="FT48" s="11">
        <v>-488593195.01711982</v>
      </c>
      <c r="FU48" s="11">
        <v>-510933108.84779632</v>
      </c>
      <c r="FV48" s="11">
        <v>-532950394.31244159</v>
      </c>
    </row>
    <row r="49" spans="1:178" s="14" customFormat="1" x14ac:dyDescent="0.3">
      <c r="A49" s="4"/>
      <c r="B49" s="4"/>
      <c r="C49" s="49"/>
      <c r="D49" s="4" t="s">
        <v>80</v>
      </c>
      <c r="E49" s="49">
        <v>49</v>
      </c>
      <c r="F49" s="18" t="s">
        <v>22</v>
      </c>
      <c r="G49" s="13">
        <v>56200477.269999996</v>
      </c>
      <c r="H49" s="13">
        <v>40064375.899999991</v>
      </c>
      <c r="I49" s="13">
        <v>25210743.250000019</v>
      </c>
      <c r="J49" s="13">
        <v>22499114.529999997</v>
      </c>
      <c r="K49" s="13">
        <v>22335900.770000003</v>
      </c>
      <c r="L49" s="13">
        <v>29253170.54999999</v>
      </c>
      <c r="M49" s="13">
        <v>33997449.700000003</v>
      </c>
      <c r="N49" s="13">
        <v>33095412.705999978</v>
      </c>
      <c r="O49" s="13">
        <v>42668434.00999999</v>
      </c>
      <c r="P49" s="13">
        <v>35927774.290000014</v>
      </c>
      <c r="Q49" s="13">
        <v>36922746.800000004</v>
      </c>
      <c r="R49" s="13">
        <v>41624763.066999994</v>
      </c>
      <c r="S49" s="13">
        <v>45977300.985000014</v>
      </c>
      <c r="T49" s="13">
        <v>33168757.866999991</v>
      </c>
      <c r="U49" s="13">
        <v>18382826.891000014</v>
      </c>
      <c r="V49" s="13">
        <v>25025759.402999986</v>
      </c>
      <c r="W49" s="13">
        <v>20396133.722999997</v>
      </c>
      <c r="X49" s="13">
        <v>33839082.980000004</v>
      </c>
      <c r="Y49" s="13">
        <v>42132066.148000009</v>
      </c>
      <c r="Z49" s="13">
        <v>47337790.124999993</v>
      </c>
      <c r="AA49" s="13">
        <v>49112715.083000004</v>
      </c>
      <c r="AB49" s="13">
        <v>47696907.846000001</v>
      </c>
      <c r="AC49" s="13">
        <v>46487359.517000027</v>
      </c>
      <c r="AD49" s="13">
        <v>41788401.116999984</v>
      </c>
      <c r="AE49" s="13">
        <v>49148102.111000001</v>
      </c>
      <c r="AF49" s="13">
        <v>30220449.274000015</v>
      </c>
      <c r="AG49" s="13">
        <v>24835143.389000002</v>
      </c>
      <c r="AH49" s="13">
        <v>23900017.335000001</v>
      </c>
      <c r="AI49" s="13">
        <v>30706330.728999991</v>
      </c>
      <c r="AJ49" s="13">
        <v>40642388.244000003</v>
      </c>
      <c r="AK49" s="13">
        <v>45864824.542000011</v>
      </c>
      <c r="AL49" s="13">
        <v>54381301.833999954</v>
      </c>
      <c r="AM49" s="13">
        <v>59451147.358000018</v>
      </c>
      <c r="AN49" s="13">
        <v>64769569.292999968</v>
      </c>
      <c r="AO49" s="13">
        <v>65868025.092000112</v>
      </c>
      <c r="AP49" s="13">
        <v>67137191.269999921</v>
      </c>
      <c r="AQ49" s="13">
        <v>42159304.08799997</v>
      </c>
      <c r="AR49" s="13">
        <v>54873219.636999965</v>
      </c>
      <c r="AS49" s="13">
        <v>49358725.524000019</v>
      </c>
      <c r="AT49" s="13">
        <v>49199306.800000004</v>
      </c>
      <c r="AU49" s="13">
        <v>53131576.506000012</v>
      </c>
      <c r="AV49" s="13">
        <v>69255748.566000015</v>
      </c>
      <c r="AW49" s="13">
        <v>83166216.674999967</v>
      </c>
      <c r="AX49" s="13">
        <v>78363475.919000044</v>
      </c>
      <c r="AY49" s="13">
        <v>121350400.742</v>
      </c>
      <c r="AZ49" s="13">
        <v>146824060.43900004</v>
      </c>
      <c r="BA49" s="13">
        <v>145478459.13999999</v>
      </c>
      <c r="BB49" s="13">
        <v>154699513.03999996</v>
      </c>
      <c r="BC49" s="13">
        <v>161209340.04999992</v>
      </c>
      <c r="BD49" s="13">
        <v>120158766.37999997</v>
      </c>
      <c r="BE49" s="13">
        <v>101707229.17699999</v>
      </c>
      <c r="BF49" s="13">
        <v>103810609.50300002</v>
      </c>
      <c r="BG49" s="13">
        <v>111769586.27199987</v>
      </c>
      <c r="BH49" s="13">
        <v>148196243.32899994</v>
      </c>
      <c r="BI49" s="13">
        <v>173758394.32899982</v>
      </c>
      <c r="BJ49" s="13">
        <v>182020092.95800009</v>
      </c>
      <c r="BK49" s="13">
        <v>200880396.66900003</v>
      </c>
      <c r="BL49" s="13">
        <v>196179956.28700015</v>
      </c>
      <c r="BM49" s="13">
        <v>181723717.4359999</v>
      </c>
      <c r="BN49" s="13">
        <v>200055716.70400009</v>
      </c>
      <c r="BO49" s="13">
        <v>192825477.56799996</v>
      </c>
      <c r="BP49" s="13">
        <v>156702018.11800003</v>
      </c>
      <c r="BQ49" s="13">
        <v>129595072.1309998</v>
      </c>
      <c r="BR49" s="13">
        <v>89767201.139999896</v>
      </c>
      <c r="BS49" s="13">
        <v>152652544.60400012</v>
      </c>
      <c r="BT49" s="13">
        <v>160908878.49100003</v>
      </c>
      <c r="BU49" s="13">
        <v>207485216.91199997</v>
      </c>
      <c r="BV49" s="13">
        <v>235297232.39499989</v>
      </c>
      <c r="BW49" s="13">
        <v>699332599.49999988</v>
      </c>
      <c r="BX49" s="13">
        <v>264231831.94200006</v>
      </c>
      <c r="BY49" s="13">
        <v>217043964.72899985</v>
      </c>
      <c r="BZ49" s="13">
        <v>159133724.22999987</v>
      </c>
      <c r="CA49" s="13">
        <v>238545652.12000018</v>
      </c>
      <c r="CB49" s="13">
        <v>197532735.85999987</v>
      </c>
      <c r="CC49" s="13">
        <v>148686811.18999979</v>
      </c>
      <c r="CD49" s="13">
        <v>134558987.57000011</v>
      </c>
      <c r="CE49" s="153">
        <v>146930738.52740395</v>
      </c>
      <c r="CF49" s="13">
        <v>173406083.98390216</v>
      </c>
      <c r="CG49" s="13">
        <v>224586412.32568112</v>
      </c>
      <c r="CH49" s="13">
        <v>249033508.11451176</v>
      </c>
      <c r="CI49" s="13">
        <v>264763727.06328368</v>
      </c>
      <c r="CJ49" s="13">
        <v>268230267.18138683</v>
      </c>
      <c r="CK49" s="13">
        <v>251319930.72167882</v>
      </c>
      <c r="CL49" s="13">
        <v>255716912.18287858</v>
      </c>
      <c r="CM49" s="13">
        <v>278932383.73288083</v>
      </c>
      <c r="CN49" s="13">
        <v>202523941.18919584</v>
      </c>
      <c r="CO49" s="13">
        <v>166316851.84531575</v>
      </c>
      <c r="CP49" s="13">
        <v>155972804.48005921</v>
      </c>
      <c r="CQ49" s="13">
        <v>146278792.38334081</v>
      </c>
      <c r="CR49" s="13">
        <v>193004940.80017513</v>
      </c>
      <c r="CS49" s="13">
        <v>224833105.95734715</v>
      </c>
      <c r="CT49" s="13">
        <v>246084765.28836876</v>
      </c>
      <c r="CU49" s="13">
        <v>254073966.00570536</v>
      </c>
      <c r="CV49" s="13">
        <v>256430811.81856367</v>
      </c>
      <c r="CW49" s="13">
        <v>238077017.22741085</v>
      </c>
      <c r="CX49" s="13">
        <v>245207114.86840957</v>
      </c>
      <c r="CY49" s="13">
        <v>262275047.04267073</v>
      </c>
      <c r="CZ49" s="13">
        <v>189530809.27848396</v>
      </c>
      <c r="DA49" s="13">
        <v>156249076.64300162</v>
      </c>
      <c r="DB49" s="13">
        <v>146517547.32660121</v>
      </c>
      <c r="DC49" s="13">
        <v>136736459.53419361</v>
      </c>
      <c r="DD49" s="13">
        <v>180531582.70197847</v>
      </c>
      <c r="DE49" s="13">
        <v>211257983.00175953</v>
      </c>
      <c r="DF49" s="13">
        <v>232249937.71608159</v>
      </c>
      <c r="DG49" s="13">
        <v>239642144.18141147</v>
      </c>
      <c r="DH49" s="13">
        <v>241441500.04958895</v>
      </c>
      <c r="DI49" s="13">
        <v>223582214.72077236</v>
      </c>
      <c r="DJ49" s="13">
        <v>229494519.16057864</v>
      </c>
      <c r="DK49" s="13">
        <v>255219724.53179392</v>
      </c>
      <c r="DL49" s="13">
        <v>184865263.00092179</v>
      </c>
      <c r="DM49" s="13">
        <v>152030865.58271524</v>
      </c>
      <c r="DN49" s="13">
        <v>143089727.46436113</v>
      </c>
      <c r="DO49" s="13">
        <v>133917106.50379452</v>
      </c>
      <c r="DP49" s="13">
        <v>176528707.15372998</v>
      </c>
      <c r="DQ49" s="13">
        <v>206782319.45077595</v>
      </c>
      <c r="DR49" s="13">
        <v>227958687.51510379</v>
      </c>
      <c r="DS49" s="13">
        <v>235062298.31544068</v>
      </c>
      <c r="DT49" s="13">
        <v>236736238.77472192</v>
      </c>
      <c r="DU49" s="13">
        <v>219465176.35117796</v>
      </c>
      <c r="DV49" s="13">
        <v>225305585.49496564</v>
      </c>
      <c r="DW49" s="150"/>
      <c r="DX49" s="13">
        <v>419800362.84300005</v>
      </c>
      <c r="DY49" s="13">
        <v>451345101.68500006</v>
      </c>
      <c r="DZ49" s="13">
        <v>556924490.47099996</v>
      </c>
      <c r="EA49" s="13">
        <v>1047860007.076</v>
      </c>
      <c r="EB49" s="13">
        <v>1881470049.0940001</v>
      </c>
      <c r="EC49" s="13">
        <v>2664975761.7599993</v>
      </c>
      <c r="ED49" s="13">
        <v>2553311766.8407278</v>
      </c>
      <c r="EE49" s="13">
        <v>2607736495.5967722</v>
      </c>
      <c r="EF49" s="13">
        <v>2449508821.3571224</v>
      </c>
      <c r="EG49" s="13">
        <v>2396961700.1395025</v>
      </c>
      <c r="EH49" s="152"/>
      <c r="EI49" s="13">
        <v>121475596.41999999</v>
      </c>
      <c r="EJ49" s="13">
        <v>74088185.849999994</v>
      </c>
      <c r="EK49" s="13">
        <v>109761296.41599998</v>
      </c>
      <c r="EL49" s="13">
        <v>114475284.15700004</v>
      </c>
      <c r="EM49" s="13">
        <v>97528885.743000031</v>
      </c>
      <c r="EN49" s="13">
        <v>79260976.105999976</v>
      </c>
      <c r="EO49" s="13">
        <v>138582571.35600004</v>
      </c>
      <c r="EP49" s="13">
        <v>135972668.48000002</v>
      </c>
      <c r="EQ49" s="13">
        <v>104203694.77400003</v>
      </c>
      <c r="ER49" s="13">
        <v>95248736.308000013</v>
      </c>
      <c r="ES49" s="13">
        <v>159697273.73399997</v>
      </c>
      <c r="ET49" s="13">
        <v>197774785.65499997</v>
      </c>
      <c r="EU49" s="13">
        <v>146391249.24899995</v>
      </c>
      <c r="EV49" s="13">
        <v>171586631.87200007</v>
      </c>
      <c r="EW49" s="13">
        <v>282880093.33600003</v>
      </c>
      <c r="EX49" s="13">
        <v>447002032.61900008</v>
      </c>
      <c r="EY49" s="13">
        <v>383075335.60699987</v>
      </c>
      <c r="EZ49" s="13">
        <v>363776439.10399991</v>
      </c>
      <c r="FA49" s="13">
        <v>556658883.95599997</v>
      </c>
      <c r="FB49" s="13">
        <v>577959390.42700005</v>
      </c>
      <c r="FC49" s="13">
        <v>479122567.81699979</v>
      </c>
      <c r="FD49" s="13">
        <v>403328624.2349999</v>
      </c>
      <c r="FE49" s="13">
        <v>1142115048.8069997</v>
      </c>
      <c r="FF49" s="13">
        <v>640409520.90099978</v>
      </c>
      <c r="FG49" s="13">
        <v>584765199.16999972</v>
      </c>
      <c r="FH49" s="13">
        <v>454895810.08130634</v>
      </c>
      <c r="FI49" s="13">
        <v>738383647.5034765</v>
      </c>
      <c r="FJ49" s="13">
        <v>775267110.08594418</v>
      </c>
      <c r="FK49" s="13">
        <v>647773176.76739252</v>
      </c>
      <c r="FL49" s="13">
        <v>495256537.66357517</v>
      </c>
      <c r="FM49" s="13">
        <v>724991837.25142121</v>
      </c>
      <c r="FN49" s="13">
        <v>739714943.91438413</v>
      </c>
      <c r="FO49" s="13">
        <v>608054932.96415639</v>
      </c>
      <c r="FP49" s="13">
        <v>463785589.56277335</v>
      </c>
      <c r="FQ49" s="13">
        <v>683150064.89925253</v>
      </c>
      <c r="FR49" s="13">
        <v>694518233.93093991</v>
      </c>
      <c r="FS49" s="13">
        <v>592115853.11543095</v>
      </c>
      <c r="FT49" s="13">
        <v>453535541.12188572</v>
      </c>
      <c r="FU49" s="13">
        <v>669803305.28132045</v>
      </c>
      <c r="FV49" s="13">
        <v>681507000.62086558</v>
      </c>
    </row>
    <row r="50" spans="1:178" x14ac:dyDescent="0.3">
      <c r="D50" s="4" t="s">
        <v>80</v>
      </c>
      <c r="E50" s="49">
        <v>50</v>
      </c>
      <c r="F50" s="17" t="s">
        <v>23</v>
      </c>
      <c r="G50" s="11">
        <v>4000000</v>
      </c>
      <c r="H50" s="11">
        <v>21200000</v>
      </c>
      <c r="I50" s="11">
        <v>55050000</v>
      </c>
      <c r="J50" s="11">
        <v>52141223.939999998</v>
      </c>
      <c r="K50" s="11">
        <v>56000000</v>
      </c>
      <c r="L50" s="11">
        <v>56419000</v>
      </c>
      <c r="M50" s="11">
        <v>35400000</v>
      </c>
      <c r="N50" s="11">
        <v>66500000</v>
      </c>
      <c r="O50" s="11">
        <v>69200000</v>
      </c>
      <c r="P50" s="11">
        <v>71300000</v>
      </c>
      <c r="Q50" s="11">
        <v>7892532</v>
      </c>
      <c r="R50" s="11">
        <v>-176500000</v>
      </c>
      <c r="S50" s="11">
        <v>-2998000</v>
      </c>
      <c r="T50" s="11">
        <v>7000000</v>
      </c>
      <c r="U50" s="11">
        <v>20211625.995000035</v>
      </c>
      <c r="V50" s="11">
        <v>42800000</v>
      </c>
      <c r="W50" s="11">
        <v>22700000</v>
      </c>
      <c r="X50" s="11">
        <v>30000000.00800002</v>
      </c>
      <c r="Y50" s="11">
        <v>41200000</v>
      </c>
      <c r="Z50" s="11">
        <v>7099999.9670000225</v>
      </c>
      <c r="AA50" s="11">
        <v>-9299999.9860000014</v>
      </c>
      <c r="AB50" s="11">
        <v>60999999.980000004</v>
      </c>
      <c r="AC50" s="11">
        <v>23499999.967000008</v>
      </c>
      <c r="AD50" s="11">
        <v>46999999.999999955</v>
      </c>
      <c r="AE50" s="11">
        <v>-13699999.984000001</v>
      </c>
      <c r="AF50" s="11">
        <v>23300000.011</v>
      </c>
      <c r="AG50" s="11">
        <v>8000000</v>
      </c>
      <c r="AH50" s="11">
        <v>78999999.931999981</v>
      </c>
      <c r="AI50" s="11">
        <v>67249999.973999992</v>
      </c>
      <c r="AJ50" s="11">
        <v>121639999.96900001</v>
      </c>
      <c r="AK50" s="11">
        <v>65000000</v>
      </c>
      <c r="AL50" s="11">
        <v>10999999.977999995</v>
      </c>
      <c r="AM50" s="11">
        <v>46600000.004999995</v>
      </c>
      <c r="AN50" s="11">
        <v>62999999.958999991</v>
      </c>
      <c r="AO50" s="11">
        <v>63999999.969000012</v>
      </c>
      <c r="AP50" s="11">
        <v>113899999.98700005</v>
      </c>
      <c r="AQ50" s="11">
        <v>50750000</v>
      </c>
      <c r="AR50" s="11">
        <v>32499999.998999998</v>
      </c>
      <c r="AS50" s="11">
        <v>26529999.956</v>
      </c>
      <c r="AT50" s="11">
        <v>61461235.994999997</v>
      </c>
      <c r="AU50" s="11">
        <v>109287229.97500001</v>
      </c>
      <c r="AV50" s="11">
        <v>69161613.999999985</v>
      </c>
      <c r="AW50" s="11">
        <v>101914899.99999997</v>
      </c>
      <c r="AX50" s="11">
        <v>71300999.999999985</v>
      </c>
      <c r="AY50" s="11">
        <v>48387250</v>
      </c>
      <c r="AZ50" s="11">
        <v>46811169.751000002</v>
      </c>
      <c r="BA50" s="11">
        <v>104142880.24899998</v>
      </c>
      <c r="BB50" s="11">
        <v>55014366.010000035</v>
      </c>
      <c r="BC50" s="11">
        <v>78546386.809999973</v>
      </c>
      <c r="BD50" s="11">
        <v>40520500.000000022</v>
      </c>
      <c r="BE50" s="11">
        <v>122762993.54299994</v>
      </c>
      <c r="BF50" s="11">
        <v>127007969.60400002</v>
      </c>
      <c r="BG50" s="11">
        <v>115841017.44800001</v>
      </c>
      <c r="BH50" s="11">
        <v>-49271225.028999999</v>
      </c>
      <c r="BI50" s="11">
        <v>73863261.231000036</v>
      </c>
      <c r="BJ50" s="11">
        <v>80764531.631999999</v>
      </c>
      <c r="BK50" s="11">
        <v>95864185.361000016</v>
      </c>
      <c r="BL50" s="11">
        <v>51345901.462999977</v>
      </c>
      <c r="BM50" s="11">
        <v>-617677.69599998463</v>
      </c>
      <c r="BN50" s="11">
        <v>102426949.38600001</v>
      </c>
      <c r="BO50" s="11">
        <v>-9423211.8080000002</v>
      </c>
      <c r="BP50" s="11">
        <v>10962014.365000004</v>
      </c>
      <c r="BQ50" s="11">
        <v>199127220.61599988</v>
      </c>
      <c r="BR50" s="11">
        <v>150641437.081</v>
      </c>
      <c r="BS50" s="11">
        <v>147887532.61700001</v>
      </c>
      <c r="BT50" s="11">
        <v>-81513584.605000034</v>
      </c>
      <c r="BU50" s="11">
        <v>118939742.58099996</v>
      </c>
      <c r="BV50" s="11">
        <v>81757095.415000007</v>
      </c>
      <c r="BW50" s="11">
        <v>-568400758.84200001</v>
      </c>
      <c r="BX50" s="11">
        <v>48923979.165999979</v>
      </c>
      <c r="BY50" s="11">
        <v>72267132.99000001</v>
      </c>
      <c r="BZ50" s="11">
        <v>142872253.03299999</v>
      </c>
      <c r="CA50" s="11">
        <v>8837954.8399999924</v>
      </c>
      <c r="CB50" s="11">
        <v>45626254.530000024</v>
      </c>
      <c r="CC50" s="11">
        <v>69240531.940000013</v>
      </c>
      <c r="CD50" s="11">
        <v>126137213.17999998</v>
      </c>
      <c r="CE50" s="11">
        <v>9.8283635452389717E-8</v>
      </c>
      <c r="CF50" s="11">
        <v>11115293.495169964</v>
      </c>
      <c r="CG50" s="11">
        <v>11738380.589813193</v>
      </c>
      <c r="CH50" s="11">
        <v>6778448.7965858504</v>
      </c>
      <c r="CI50" s="11">
        <v>6814632.2288837526</v>
      </c>
      <c r="CJ50" s="11">
        <v>6847235.2209210973</v>
      </c>
      <c r="CK50" s="11">
        <v>6876539.8315162566</v>
      </c>
      <c r="CL50" s="11">
        <v>6902807.4325305466</v>
      </c>
      <c r="CM50" s="11">
        <v>-2287494.4717555637</v>
      </c>
      <c r="CN50" s="11">
        <v>-2266592.244485491</v>
      </c>
      <c r="CO50" s="11">
        <v>-2248052.7828899701</v>
      </c>
      <c r="CP50" s="11">
        <v>-2231683.7050781669</v>
      </c>
      <c r="CQ50" s="11">
        <v>-2217306.9055406461</v>
      </c>
      <c r="CR50" s="11">
        <v>-2204757.5315156598</v>
      </c>
      <c r="CS50" s="11">
        <v>-2193883.0317281289</v>
      </c>
      <c r="CT50" s="11">
        <v>-2184542.2724418691</v>
      </c>
      <c r="CU50" s="11">
        <v>-2176604.7160551809</v>
      </c>
      <c r="CV50" s="11">
        <v>-2169949.657873089</v>
      </c>
      <c r="CW50" s="11">
        <v>-2164465.5169432629</v>
      </c>
      <c r="CX50" s="11">
        <v>-2160049.1771634887</v>
      </c>
      <c r="CY50" s="11">
        <v>-3852014.4888376938</v>
      </c>
      <c r="CZ50" s="11">
        <v>-3849455.2450581724</v>
      </c>
      <c r="DA50" s="11">
        <v>-3847699.3357083797</v>
      </c>
      <c r="DB50" s="11">
        <v>-3846671.8017533305</v>
      </c>
      <c r="DC50" s="11">
        <v>-3846303.4930674518</v>
      </c>
      <c r="DD50" s="11">
        <v>-3846530.6449421048</v>
      </c>
      <c r="DE50" s="11">
        <v>-3847294.4847699692</v>
      </c>
      <c r="DF50" s="11">
        <v>-3848540.8667394337</v>
      </c>
      <c r="DG50" s="11">
        <v>-3850219.9325692765</v>
      </c>
      <c r="DH50" s="11">
        <v>-3852285.7964731157</v>
      </c>
      <c r="DI50" s="11">
        <v>-3854696.2526041558</v>
      </c>
      <c r="DJ50" s="11">
        <v>-3857412.5034307553</v>
      </c>
      <c r="DK50" s="11">
        <v>3823872.1632687664</v>
      </c>
      <c r="DL50" s="11">
        <v>3820648.3253707159</v>
      </c>
      <c r="DM50" s="11">
        <v>3817217.0684920447</v>
      </c>
      <c r="DN50" s="11">
        <v>3813605.904589959</v>
      </c>
      <c r="DO50" s="11">
        <v>3809840.0300060096</v>
      </c>
      <c r="DP50" s="11">
        <v>3805942.4992529326</v>
      </c>
      <c r="DQ50" s="11">
        <v>3801934.3862836407</v>
      </c>
      <c r="DR50" s="11">
        <v>3797834.9341352046</v>
      </c>
      <c r="DS50" s="11">
        <v>3793661.6937624719</v>
      </c>
      <c r="DT50" s="11">
        <v>3789430.6528357784</v>
      </c>
      <c r="DU50" s="11">
        <v>3785156.3552193162</v>
      </c>
      <c r="DV50" s="11">
        <v>3780852.0117646353</v>
      </c>
      <c r="DW50" s="150"/>
      <c r="DX50" s="11">
        <v>318602755.94</v>
      </c>
      <c r="DY50" s="11">
        <v>290213625.93100005</v>
      </c>
      <c r="DZ50" s="11">
        <v>648989999.79999995</v>
      </c>
      <c r="EA50" s="11">
        <v>777261645.93499994</v>
      </c>
      <c r="EB50" s="11">
        <v>839054793.75300002</v>
      </c>
      <c r="EC50" s="11">
        <v>314040852.60899985</v>
      </c>
      <c r="ED50" s="11">
        <v>306915292.08542073</v>
      </c>
      <c r="EE50" s="11">
        <v>-26505382.013470516</v>
      </c>
      <c r="EF50" s="11">
        <v>-46199124.845953837</v>
      </c>
      <c r="EG50" s="11">
        <v>45639996.024981484</v>
      </c>
      <c r="EH50" s="151"/>
      <c r="EI50" s="11">
        <v>80250000</v>
      </c>
      <c r="EJ50" s="11">
        <v>164560223.94</v>
      </c>
      <c r="EK50" s="11">
        <v>171100000</v>
      </c>
      <c r="EL50" s="11">
        <v>-97307468</v>
      </c>
      <c r="EM50" s="11">
        <v>24213625.995000035</v>
      </c>
      <c r="EN50" s="11">
        <v>95500000.008000016</v>
      </c>
      <c r="EO50" s="11">
        <v>38999999.981000021</v>
      </c>
      <c r="EP50" s="11">
        <v>131499999.94699997</v>
      </c>
      <c r="EQ50" s="11">
        <v>17600000.026999999</v>
      </c>
      <c r="ER50" s="11">
        <v>267889999.87499997</v>
      </c>
      <c r="ES50" s="11">
        <v>122599999.983</v>
      </c>
      <c r="ET50" s="11">
        <v>240899999.91500005</v>
      </c>
      <c r="EU50" s="11">
        <v>109779999.955</v>
      </c>
      <c r="EV50" s="11">
        <v>239910079.96999997</v>
      </c>
      <c r="EW50" s="11">
        <v>221603149.99999994</v>
      </c>
      <c r="EX50" s="11">
        <v>205968416.01000005</v>
      </c>
      <c r="EY50" s="11">
        <v>241829880.35299993</v>
      </c>
      <c r="EZ50" s="11">
        <v>193577762.02300006</v>
      </c>
      <c r="FA50" s="11">
        <v>250491978.22400004</v>
      </c>
      <c r="FB50" s="11">
        <v>153155173.153</v>
      </c>
      <c r="FC50" s="11">
        <v>200666023.17299989</v>
      </c>
      <c r="FD50" s="11">
        <v>217015385.09299999</v>
      </c>
      <c r="FE50" s="11">
        <v>-367703920.84600008</v>
      </c>
      <c r="FF50" s="11">
        <v>264063365.18899998</v>
      </c>
      <c r="FG50" s="11">
        <v>123704741.31000003</v>
      </c>
      <c r="FH50" s="11">
        <v>137252506.67517003</v>
      </c>
      <c r="FI50" s="11">
        <v>25331461.615282796</v>
      </c>
      <c r="FJ50" s="11">
        <v>20626582.484967902</v>
      </c>
      <c r="FK50" s="11">
        <v>-6802139.4991310239</v>
      </c>
      <c r="FL50" s="11">
        <v>-6653748.1421344727</v>
      </c>
      <c r="FM50" s="11">
        <v>-6555030.0202251785</v>
      </c>
      <c r="FN50" s="11">
        <v>-6494464.3519798405</v>
      </c>
      <c r="FO50" s="11">
        <v>-11549169.069604246</v>
      </c>
      <c r="FP50" s="11">
        <v>-11539505.939762887</v>
      </c>
      <c r="FQ50" s="11">
        <v>-11546055.28407868</v>
      </c>
      <c r="FR50" s="11">
        <v>-11564394.552508026</v>
      </c>
      <c r="FS50" s="11">
        <v>11461737.557131527</v>
      </c>
      <c r="FT50" s="11">
        <v>11429388.433848901</v>
      </c>
      <c r="FU50" s="11">
        <v>11393431.014181318</v>
      </c>
      <c r="FV50" s="11">
        <v>11355439.019819729</v>
      </c>
    </row>
    <row r="51" spans="1:178" x14ac:dyDescent="0.3">
      <c r="D51" s="4" t="s">
        <v>80</v>
      </c>
      <c r="E51" s="49">
        <v>51</v>
      </c>
      <c r="F51" s="17" t="s">
        <v>24</v>
      </c>
      <c r="G51" s="11">
        <v>0</v>
      </c>
      <c r="H51" s="11">
        <v>0</v>
      </c>
      <c r="I51" s="11">
        <v>0</v>
      </c>
      <c r="J51" s="11">
        <v>15000000</v>
      </c>
      <c r="K51" s="11">
        <v>0</v>
      </c>
      <c r="L51" s="11">
        <v>-15000000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137600000.01000002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-26500000</v>
      </c>
      <c r="Y51" s="11">
        <v>0</v>
      </c>
      <c r="Z51" s="11">
        <v>19780000</v>
      </c>
      <c r="AA51" s="11">
        <v>41149999.995999999</v>
      </c>
      <c r="AB51" s="11">
        <v>31000000</v>
      </c>
      <c r="AC51" s="11">
        <v>0</v>
      </c>
      <c r="AD51" s="11">
        <v>12232000</v>
      </c>
      <c r="AE51" s="11">
        <v>0</v>
      </c>
      <c r="AF51" s="11">
        <v>0</v>
      </c>
      <c r="AG51" s="11">
        <v>-9615999.9999999981</v>
      </c>
      <c r="AH51" s="11">
        <v>0</v>
      </c>
      <c r="AI51" s="11">
        <v>0</v>
      </c>
      <c r="AJ51" s="11">
        <v>-999001.00000000163</v>
      </c>
      <c r="AK51" s="11">
        <v>-8000000</v>
      </c>
      <c r="AL51" s="11">
        <v>0</v>
      </c>
      <c r="AM51" s="11">
        <v>-88422999.986999959</v>
      </c>
      <c r="AN51" s="11">
        <v>0</v>
      </c>
      <c r="AO51" s="11">
        <v>0</v>
      </c>
      <c r="AP51" s="11">
        <v>23575999.995999996</v>
      </c>
      <c r="AQ51" s="11">
        <v>-9326999.998999998</v>
      </c>
      <c r="AR51" s="11">
        <v>-31296999.999999996</v>
      </c>
      <c r="AS51" s="11">
        <v>1645999.9970000004</v>
      </c>
      <c r="AT51" s="11">
        <v>-5005400.01</v>
      </c>
      <c r="AU51" s="11">
        <v>-186830.00099999981</v>
      </c>
      <c r="AV51" s="11">
        <v>2106400.0489999996</v>
      </c>
      <c r="AW51" s="11">
        <v>10622446.610000001</v>
      </c>
      <c r="AX51" s="11">
        <v>32113014.172999997</v>
      </c>
      <c r="AY51" s="11">
        <v>50982313.083000004</v>
      </c>
      <c r="AZ51" s="11">
        <v>-1086011.341</v>
      </c>
      <c r="BA51" s="11">
        <v>-7728693.6040000021</v>
      </c>
      <c r="BB51" s="11">
        <v>-35123064.370999992</v>
      </c>
      <c r="BC51" s="11">
        <v>-14287930.177000001</v>
      </c>
      <c r="BD51" s="11">
        <v>-1853004.2200000002</v>
      </c>
      <c r="BE51" s="11">
        <v>-4045000</v>
      </c>
      <c r="BF51" s="11">
        <v>-5148657.4190000007</v>
      </c>
      <c r="BG51" s="11">
        <v>-2394342.9959999998</v>
      </c>
      <c r="BH51" s="11">
        <v>-783000.00199999975</v>
      </c>
      <c r="BI51" s="11">
        <v>346000</v>
      </c>
      <c r="BJ51" s="11">
        <v>-3711449.9989999998</v>
      </c>
      <c r="BK51" s="11">
        <v>-1518500.0010000002</v>
      </c>
      <c r="BL51" s="11">
        <v>-1227499.996</v>
      </c>
      <c r="BM51" s="11">
        <v>-938000</v>
      </c>
      <c r="BN51" s="11">
        <v>-2155531.3790000007</v>
      </c>
      <c r="BO51" s="11">
        <v>-977008.96600000013</v>
      </c>
      <c r="BP51" s="11">
        <v>-2814565.4839999997</v>
      </c>
      <c r="BQ51" s="11">
        <v>-1310000.0009999999</v>
      </c>
      <c r="BR51" s="11">
        <v>-1469999.9979999999</v>
      </c>
      <c r="BS51" s="11">
        <v>-1985000.0000000002</v>
      </c>
      <c r="BT51" s="11">
        <v>-814999.99999999988</v>
      </c>
      <c r="BU51" s="11">
        <v>-1355000.0010000002</v>
      </c>
      <c r="BV51" s="11">
        <v>174898.95800000001</v>
      </c>
      <c r="BW51" s="11">
        <v>-1320000.0000000002</v>
      </c>
      <c r="BX51" s="11">
        <v>-922302.28799999994</v>
      </c>
      <c r="BY51" s="11">
        <v>-511818.95099999988</v>
      </c>
      <c r="BZ51" s="11">
        <v>-513000.00099999999</v>
      </c>
      <c r="CA51" s="11">
        <v>-423000</v>
      </c>
      <c r="CB51" s="11">
        <v>-674141.11</v>
      </c>
      <c r="CC51" s="11">
        <v>-798395.1399999999</v>
      </c>
      <c r="CD51" s="11">
        <v>-1227170.7850000001</v>
      </c>
      <c r="CE51" s="11">
        <v>-425000</v>
      </c>
      <c r="CF51" s="11">
        <v>6000000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1">
        <v>0</v>
      </c>
      <c r="DG51" s="11">
        <v>0</v>
      </c>
      <c r="DH51" s="11">
        <v>0</v>
      </c>
      <c r="DI51" s="11">
        <v>0</v>
      </c>
      <c r="DJ51" s="11">
        <v>0</v>
      </c>
      <c r="DK51" s="11">
        <v>0</v>
      </c>
      <c r="DL51" s="11">
        <v>0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50"/>
      <c r="DX51" s="11">
        <v>137600000.01000002</v>
      </c>
      <c r="DY51" s="11">
        <v>77661999.995999992</v>
      </c>
      <c r="DZ51" s="11">
        <v>-83462000.990999967</v>
      </c>
      <c r="EA51" s="11">
        <v>7716174.5860000178</v>
      </c>
      <c r="EB51" s="11">
        <v>-37716916.189000003</v>
      </c>
      <c r="EC51" s="11">
        <v>-13818796.731999999</v>
      </c>
      <c r="ED51" s="11">
        <v>2452292.9649999999</v>
      </c>
      <c r="EE51" s="11">
        <v>0</v>
      </c>
      <c r="EF51" s="11">
        <v>0</v>
      </c>
      <c r="EG51" s="11">
        <v>0</v>
      </c>
      <c r="EH51" s="151"/>
      <c r="EI51" s="11">
        <v>0</v>
      </c>
      <c r="EJ51" s="11">
        <v>0</v>
      </c>
      <c r="EK51" s="11">
        <v>0</v>
      </c>
      <c r="EL51" s="11">
        <v>137600000.01000002</v>
      </c>
      <c r="EM51" s="11">
        <v>0</v>
      </c>
      <c r="EN51" s="11">
        <v>-26500000</v>
      </c>
      <c r="EO51" s="11">
        <v>60929999.995999999</v>
      </c>
      <c r="EP51" s="11">
        <v>43232000</v>
      </c>
      <c r="EQ51" s="11">
        <v>-9615999.9999999981</v>
      </c>
      <c r="ER51" s="11">
        <v>-999001.00000000163</v>
      </c>
      <c r="ES51" s="11">
        <v>-96422999.986999959</v>
      </c>
      <c r="ET51" s="11">
        <v>23575999.995999996</v>
      </c>
      <c r="EU51" s="11">
        <v>-38978000.001999997</v>
      </c>
      <c r="EV51" s="11">
        <v>-3085829.9620000003</v>
      </c>
      <c r="EW51" s="11">
        <v>93717773.865999997</v>
      </c>
      <c r="EX51" s="11">
        <v>-43937769.315999992</v>
      </c>
      <c r="EY51" s="11">
        <v>-20185934.397</v>
      </c>
      <c r="EZ51" s="11">
        <v>-8326000.4170000004</v>
      </c>
      <c r="FA51" s="11">
        <v>-4883950</v>
      </c>
      <c r="FB51" s="11">
        <v>-4321031.3750000009</v>
      </c>
      <c r="FC51" s="11">
        <v>-5101574.4509999994</v>
      </c>
      <c r="FD51" s="11">
        <v>-4269999.9979999997</v>
      </c>
      <c r="FE51" s="11">
        <v>-2500101.0430000005</v>
      </c>
      <c r="FF51" s="11">
        <v>-1947121.2399999998</v>
      </c>
      <c r="FG51" s="11">
        <v>-1895536.2499999998</v>
      </c>
      <c r="FH51" s="11">
        <v>4347829.2149999999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1">
        <v>0</v>
      </c>
      <c r="FO51" s="11">
        <v>0</v>
      </c>
      <c r="FP51" s="11">
        <v>0</v>
      </c>
      <c r="FQ51" s="11">
        <v>0</v>
      </c>
      <c r="FR51" s="11">
        <v>0</v>
      </c>
      <c r="FS51" s="11">
        <v>0</v>
      </c>
      <c r="FT51" s="11">
        <v>0</v>
      </c>
      <c r="FU51" s="11">
        <v>0</v>
      </c>
      <c r="FV51" s="11">
        <v>0</v>
      </c>
    </row>
    <row r="52" spans="1:178" s="14" customFormat="1" x14ac:dyDescent="0.3">
      <c r="A52" s="4"/>
      <c r="B52" s="4"/>
      <c r="C52" s="49"/>
      <c r="D52" s="4" t="s">
        <v>80</v>
      </c>
      <c r="E52" s="49">
        <v>52</v>
      </c>
      <c r="F52" s="12" t="s">
        <v>25</v>
      </c>
      <c r="G52" s="13">
        <v>60200477.269999996</v>
      </c>
      <c r="H52" s="13">
        <v>61264375.899999991</v>
      </c>
      <c r="I52" s="13">
        <v>80260743.250000015</v>
      </c>
      <c r="J52" s="13">
        <v>89640338.469999999</v>
      </c>
      <c r="K52" s="13">
        <v>78335900.770000011</v>
      </c>
      <c r="L52" s="13">
        <v>70672170.549999982</v>
      </c>
      <c r="M52" s="13">
        <v>69397449.700000003</v>
      </c>
      <c r="N52" s="13">
        <v>99595412.70599997</v>
      </c>
      <c r="O52" s="13">
        <v>111868434.00999999</v>
      </c>
      <c r="P52" s="13">
        <v>107227774.29000002</v>
      </c>
      <c r="Q52" s="13">
        <v>44815278.800000004</v>
      </c>
      <c r="R52" s="13">
        <v>2724763.0770000219</v>
      </c>
      <c r="S52" s="13">
        <v>42979300.985000014</v>
      </c>
      <c r="T52" s="13">
        <v>40168757.866999991</v>
      </c>
      <c r="U52" s="13">
        <v>38594452.886000052</v>
      </c>
      <c r="V52" s="13">
        <v>67825759.402999982</v>
      </c>
      <c r="W52" s="13">
        <v>43096133.722999997</v>
      </c>
      <c r="X52" s="13">
        <v>37339082.98800002</v>
      </c>
      <c r="Y52" s="13">
        <v>83332066.148000002</v>
      </c>
      <c r="Z52" s="13">
        <v>74217790.092000008</v>
      </c>
      <c r="AA52" s="13">
        <v>80962715.092999995</v>
      </c>
      <c r="AB52" s="13">
        <v>139696907.82600001</v>
      </c>
      <c r="AC52" s="13">
        <v>69987359.484000027</v>
      </c>
      <c r="AD52" s="13">
        <v>101020401.11699994</v>
      </c>
      <c r="AE52" s="13">
        <v>35448102.127000004</v>
      </c>
      <c r="AF52" s="13">
        <v>53520449.285000011</v>
      </c>
      <c r="AG52" s="13">
        <v>23219143.389000006</v>
      </c>
      <c r="AH52" s="13">
        <v>102900017.26699999</v>
      </c>
      <c r="AI52" s="13">
        <v>97956330.702999979</v>
      </c>
      <c r="AJ52" s="13">
        <v>161283387.213</v>
      </c>
      <c r="AK52" s="13">
        <v>102864824.54200001</v>
      </c>
      <c r="AL52" s="13">
        <v>65381301.811999947</v>
      </c>
      <c r="AM52" s="13">
        <v>17628147.376000047</v>
      </c>
      <c r="AN52" s="13">
        <v>127769569.25199996</v>
      </c>
      <c r="AO52" s="13">
        <v>129868025.06100012</v>
      </c>
      <c r="AP52" s="13">
        <v>204613191.25299996</v>
      </c>
      <c r="AQ52" s="13">
        <v>83582304.088999972</v>
      </c>
      <c r="AR52" s="13">
        <v>56076219.635999963</v>
      </c>
      <c r="AS52" s="13">
        <v>77534725.477000013</v>
      </c>
      <c r="AT52" s="13">
        <v>105655142.785</v>
      </c>
      <c r="AU52" s="13">
        <v>162231976.48000002</v>
      </c>
      <c r="AV52" s="13">
        <v>140523762.61499998</v>
      </c>
      <c r="AW52" s="13">
        <v>195703563.28499997</v>
      </c>
      <c r="AX52" s="13">
        <v>181777490.09200004</v>
      </c>
      <c r="AY52" s="13">
        <v>220719963.82499999</v>
      </c>
      <c r="AZ52" s="13">
        <v>192549218.84900007</v>
      </c>
      <c r="BA52" s="13">
        <v>241892645.78499997</v>
      </c>
      <c r="BB52" s="13">
        <v>174590814.67900002</v>
      </c>
      <c r="BC52" s="13">
        <v>225467796.68299991</v>
      </c>
      <c r="BD52" s="13">
        <v>158826262.16</v>
      </c>
      <c r="BE52" s="13">
        <v>220425222.71999991</v>
      </c>
      <c r="BF52" s="13">
        <v>225669921.68800005</v>
      </c>
      <c r="BG52" s="13">
        <v>225216260.72399989</v>
      </c>
      <c r="BH52" s="13">
        <v>98142018.297999933</v>
      </c>
      <c r="BI52" s="13">
        <v>247967655.55999985</v>
      </c>
      <c r="BJ52" s="13">
        <v>259073174.59100008</v>
      </c>
      <c r="BK52" s="13">
        <v>295226082.02900004</v>
      </c>
      <c r="BL52" s="13">
        <v>246298357.75400013</v>
      </c>
      <c r="BM52" s="13">
        <v>180168039.73999992</v>
      </c>
      <c r="BN52" s="13">
        <v>300327134.71100008</v>
      </c>
      <c r="BO52" s="13">
        <v>182425256.79399997</v>
      </c>
      <c r="BP52" s="13">
        <v>164849466.99900004</v>
      </c>
      <c r="BQ52" s="13">
        <v>327412292.74599969</v>
      </c>
      <c r="BR52" s="13">
        <v>238938638.2229999</v>
      </c>
      <c r="BS52" s="13">
        <v>298555077.22100013</v>
      </c>
      <c r="BT52" s="13">
        <v>78580293.885999992</v>
      </c>
      <c r="BU52" s="13">
        <v>325069959.49199992</v>
      </c>
      <c r="BV52" s="13">
        <v>317229226.76799989</v>
      </c>
      <c r="BW52" s="13">
        <v>129611840.65799987</v>
      </c>
      <c r="BX52" s="13">
        <v>312233508.82000005</v>
      </c>
      <c r="BY52" s="13">
        <v>288799278.76799989</v>
      </c>
      <c r="BZ52" s="13">
        <v>301492977.26199991</v>
      </c>
      <c r="CA52" s="13">
        <v>246960606.96000019</v>
      </c>
      <c r="CB52" s="13">
        <v>242484849.27999988</v>
      </c>
      <c r="CC52" s="13">
        <v>217128947.98999983</v>
      </c>
      <c r="CD52" s="13">
        <v>259469029.96500009</v>
      </c>
      <c r="CE52" s="13">
        <v>146505738.52740404</v>
      </c>
      <c r="CF52" s="13">
        <v>190521377.47907212</v>
      </c>
      <c r="CG52" s="13">
        <v>236324792.91549432</v>
      </c>
      <c r="CH52" s="13">
        <v>255811956.91109762</v>
      </c>
      <c r="CI52" s="13">
        <v>271578359.29216743</v>
      </c>
      <c r="CJ52" s="13">
        <v>275077502.40230793</v>
      </c>
      <c r="CK52" s="13">
        <v>258196470.55319509</v>
      </c>
      <c r="CL52" s="13">
        <v>262619719.61540914</v>
      </c>
      <c r="CM52" s="13">
        <v>276644889.26112527</v>
      </c>
      <c r="CN52" s="13">
        <v>200257348.94471034</v>
      </c>
      <c r="CO52" s="13">
        <v>164068799.06242579</v>
      </c>
      <c r="CP52" s="13">
        <v>153741120.77498105</v>
      </c>
      <c r="CQ52" s="13">
        <v>144061485.47780016</v>
      </c>
      <c r="CR52" s="13">
        <v>190800183.26865947</v>
      </c>
      <c r="CS52" s="13">
        <v>222639222.92561904</v>
      </c>
      <c r="CT52" s="13">
        <v>243900223.0159269</v>
      </c>
      <c r="CU52" s="13">
        <v>251897361.28965017</v>
      </c>
      <c r="CV52" s="13">
        <v>254260862.16069058</v>
      </c>
      <c r="CW52" s="13">
        <v>235912551.71046758</v>
      </c>
      <c r="CX52" s="13">
        <v>243047065.69124609</v>
      </c>
      <c r="CY52" s="13">
        <v>258423032.55383304</v>
      </c>
      <c r="CZ52" s="13">
        <v>185681354.03342578</v>
      </c>
      <c r="DA52" s="13">
        <v>152401377.30729324</v>
      </c>
      <c r="DB52" s="13">
        <v>142670875.52484787</v>
      </c>
      <c r="DC52" s="13">
        <v>132890156.04112615</v>
      </c>
      <c r="DD52" s="13">
        <v>176685052.05703637</v>
      </c>
      <c r="DE52" s="13">
        <v>207410688.51698956</v>
      </c>
      <c r="DF52" s="13">
        <v>228401396.84934217</v>
      </c>
      <c r="DG52" s="13">
        <v>235791924.24884221</v>
      </c>
      <c r="DH52" s="13">
        <v>237589214.25311583</v>
      </c>
      <c r="DI52" s="13">
        <v>219727518.4681682</v>
      </c>
      <c r="DJ52" s="13">
        <v>225637106.65714788</v>
      </c>
      <c r="DK52" s="13">
        <v>259043596.6950627</v>
      </c>
      <c r="DL52" s="13">
        <v>188685911.32629251</v>
      </c>
      <c r="DM52" s="13">
        <v>155848082.6512073</v>
      </c>
      <c r="DN52" s="13">
        <v>146903333.36895108</v>
      </c>
      <c r="DO52" s="13">
        <v>137726946.53380054</v>
      </c>
      <c r="DP52" s="13">
        <v>180334649.65298292</v>
      </c>
      <c r="DQ52" s="13">
        <v>210584253.83705959</v>
      </c>
      <c r="DR52" s="13">
        <v>231756522.44923899</v>
      </c>
      <c r="DS52" s="13">
        <v>238855960.00920317</v>
      </c>
      <c r="DT52" s="13">
        <v>240525669.42755771</v>
      </c>
      <c r="DU52" s="13">
        <v>223250332.70639727</v>
      </c>
      <c r="DV52" s="13">
        <v>229086437.50673029</v>
      </c>
      <c r="DW52" s="150"/>
      <c r="DX52" s="13">
        <v>876003118.79299998</v>
      </c>
      <c r="DY52" s="13">
        <v>819220727.61200023</v>
      </c>
      <c r="DZ52" s="13">
        <v>1122452489.28</v>
      </c>
      <c r="EA52" s="13">
        <v>1832837827.5969999</v>
      </c>
      <c r="EB52" s="13">
        <v>2682807926.658</v>
      </c>
      <c r="EC52" s="13">
        <v>2965197817.6369991</v>
      </c>
      <c r="ED52" s="13">
        <v>2862679351.8911486</v>
      </c>
      <c r="EE52" s="13">
        <v>2581231113.5833015</v>
      </c>
      <c r="EF52" s="13">
        <v>2403309696.5111685</v>
      </c>
      <c r="EG52" s="13">
        <v>2442601696.164484</v>
      </c>
      <c r="EH52" s="152"/>
      <c r="EI52" s="13">
        <v>201725596.41999999</v>
      </c>
      <c r="EJ52" s="13">
        <v>238648409.78999999</v>
      </c>
      <c r="EK52" s="13">
        <v>280861296.41600001</v>
      </c>
      <c r="EL52" s="13">
        <v>154767816.16700006</v>
      </c>
      <c r="EM52" s="13">
        <v>121742511.73800007</v>
      </c>
      <c r="EN52" s="13">
        <v>148260976.11399999</v>
      </c>
      <c r="EO52" s="13">
        <v>238512571.33300006</v>
      </c>
      <c r="EP52" s="13">
        <v>310704668.42699999</v>
      </c>
      <c r="EQ52" s="13">
        <v>112187694.80100003</v>
      </c>
      <c r="ER52" s="13">
        <v>362139735.18299997</v>
      </c>
      <c r="ES52" s="13">
        <v>185874273.72999999</v>
      </c>
      <c r="ET52" s="13">
        <v>462250785.56600004</v>
      </c>
      <c r="EU52" s="13">
        <v>217193249.20199993</v>
      </c>
      <c r="EV52" s="13">
        <v>408410881.88</v>
      </c>
      <c r="EW52" s="13">
        <v>598201017.2019999</v>
      </c>
      <c r="EX52" s="13">
        <v>609032679.3130002</v>
      </c>
      <c r="EY52" s="13">
        <v>604719281.56299984</v>
      </c>
      <c r="EZ52" s="13">
        <v>549028200.70999992</v>
      </c>
      <c r="FA52" s="13">
        <v>802266912.18000007</v>
      </c>
      <c r="FB52" s="13">
        <v>726793532.20500004</v>
      </c>
      <c r="FC52" s="13">
        <v>674687016.53899968</v>
      </c>
      <c r="FD52" s="13">
        <v>616074009.3299998</v>
      </c>
      <c r="FE52" s="13">
        <v>771911026.91799963</v>
      </c>
      <c r="FF52" s="13">
        <v>902525764.84999979</v>
      </c>
      <c r="FG52" s="13">
        <v>706574404.22999978</v>
      </c>
      <c r="FH52" s="13">
        <v>596496145.97147644</v>
      </c>
      <c r="FI52" s="13">
        <v>763715109.11875927</v>
      </c>
      <c r="FJ52" s="13">
        <v>795893692.57091212</v>
      </c>
      <c r="FK52" s="13">
        <v>640971037.26826143</v>
      </c>
      <c r="FL52" s="13">
        <v>488602789.52144068</v>
      </c>
      <c r="FM52" s="13">
        <v>718436807.23119605</v>
      </c>
      <c r="FN52" s="13">
        <v>733220479.56240427</v>
      </c>
      <c r="FO52" s="13">
        <v>596505763.89455211</v>
      </c>
      <c r="FP52" s="13">
        <v>452246083.62301046</v>
      </c>
      <c r="FQ52" s="13">
        <v>671604009.61517382</v>
      </c>
      <c r="FR52" s="13">
        <v>682953839.37843192</v>
      </c>
      <c r="FS52" s="13">
        <v>603577590.67256248</v>
      </c>
      <c r="FT52" s="13">
        <v>464964929.55573463</v>
      </c>
      <c r="FU52" s="13">
        <v>681196736.29550183</v>
      </c>
      <c r="FV52" s="13">
        <v>692862439.64068532</v>
      </c>
    </row>
    <row r="53" spans="1:178" s="14" customFormat="1" x14ac:dyDescent="0.3">
      <c r="A53" s="4"/>
      <c r="B53" s="4"/>
      <c r="C53" s="49"/>
      <c r="D53" s="4" t="s">
        <v>80</v>
      </c>
      <c r="E53" s="49">
        <v>53</v>
      </c>
      <c r="F53" s="16" t="s">
        <v>26</v>
      </c>
      <c r="G53" s="19">
        <v>45315625.799999997</v>
      </c>
      <c r="H53" s="19">
        <v>43519495.845000014</v>
      </c>
      <c r="I53" s="19">
        <v>45699214.278999999</v>
      </c>
      <c r="J53" s="19">
        <v>39401748.034999996</v>
      </c>
      <c r="K53" s="19">
        <v>48406213.180999979</v>
      </c>
      <c r="L53" s="19">
        <v>45162000.919999987</v>
      </c>
      <c r="M53" s="19">
        <v>51845808.015000015</v>
      </c>
      <c r="N53" s="19">
        <v>35939088.830000013</v>
      </c>
      <c r="O53" s="19">
        <v>54668171.536000073</v>
      </c>
      <c r="P53" s="19">
        <v>68251690.680999964</v>
      </c>
      <c r="Q53" s="19">
        <v>126647045.39500007</v>
      </c>
      <c r="R53" s="19">
        <v>172164101.63699993</v>
      </c>
      <c r="S53" s="19">
        <v>139263183.44399995</v>
      </c>
      <c r="T53" s="19">
        <v>137104644.38500002</v>
      </c>
      <c r="U53" s="19">
        <v>154230813.759</v>
      </c>
      <c r="V53" s="19">
        <v>113033244.30000003</v>
      </c>
      <c r="W53" s="19">
        <v>139597438.19500002</v>
      </c>
      <c r="X53" s="19">
        <v>139786013.43899995</v>
      </c>
      <c r="Y53" s="19">
        <v>97352209.133000016</v>
      </c>
      <c r="Z53" s="19">
        <v>108977118.65799999</v>
      </c>
      <c r="AA53" s="19">
        <v>98235976.697999984</v>
      </c>
      <c r="AB53" s="19">
        <v>38461563.273000002</v>
      </c>
      <c r="AC53" s="19">
        <v>105416633.37499994</v>
      </c>
      <c r="AD53" s="19">
        <v>136768181.78800017</v>
      </c>
      <c r="AE53" s="19">
        <v>152924015.43500003</v>
      </c>
      <c r="AF53" s="19">
        <v>153548623.65899992</v>
      </c>
      <c r="AG53" s="19">
        <v>198656684.13199997</v>
      </c>
      <c r="AH53" s="19">
        <v>101573022.23199996</v>
      </c>
      <c r="AI53" s="19">
        <v>117385179.12700006</v>
      </c>
      <c r="AJ53" s="19">
        <v>48424750.566999942</v>
      </c>
      <c r="AK53" s="19">
        <v>111543834.22200002</v>
      </c>
      <c r="AL53" s="19">
        <v>154994361.04700005</v>
      </c>
      <c r="AM53" s="19">
        <v>207248560.63699999</v>
      </c>
      <c r="AN53" s="19">
        <v>109259934.955</v>
      </c>
      <c r="AO53" s="19">
        <v>102337627.82799996</v>
      </c>
      <c r="AP53" s="19">
        <v>40321633.298000097</v>
      </c>
      <c r="AQ53" s="19">
        <v>157324707.86800003</v>
      </c>
      <c r="AR53" s="19">
        <v>173418046.46700007</v>
      </c>
      <c r="AS53" s="19">
        <v>183659103.7899999</v>
      </c>
      <c r="AT53" s="19">
        <v>149104740.22000003</v>
      </c>
      <c r="AU53" s="19">
        <v>114065109.13300014</v>
      </c>
      <c r="AV53" s="19">
        <v>146476511.77000001</v>
      </c>
      <c r="AW53" s="19">
        <v>103093765.43700004</v>
      </c>
      <c r="AX53" s="19">
        <v>125086365.11100009</v>
      </c>
      <c r="AY53" s="19">
        <v>74164964.642000079</v>
      </c>
      <c r="AZ53" s="19">
        <v>130543569.49799994</v>
      </c>
      <c r="BA53" s="19">
        <v>68529109.821999907</v>
      </c>
      <c r="BB53" s="19">
        <v>145388998.44199997</v>
      </c>
      <c r="BC53" s="19">
        <v>107313326.74600017</v>
      </c>
      <c r="BD53" s="19">
        <v>175670065.48800007</v>
      </c>
      <c r="BE53" s="19">
        <v>155483348.07400006</v>
      </c>
      <c r="BF53" s="19">
        <v>125542511.73499987</v>
      </c>
      <c r="BG53" s="19">
        <v>138230731.74700019</v>
      </c>
      <c r="BH53" s="19">
        <v>263011278.84100002</v>
      </c>
      <c r="BI53" s="19">
        <v>124867045.92300019</v>
      </c>
      <c r="BJ53" s="19">
        <v>117120176.92999977</v>
      </c>
      <c r="BK53" s="19">
        <v>69700597.173000038</v>
      </c>
      <c r="BL53" s="19">
        <v>105821486.09599978</v>
      </c>
      <c r="BM53" s="19">
        <v>171238337.34000006</v>
      </c>
      <c r="BN53" s="19">
        <v>69414412.126999676</v>
      </c>
      <c r="BO53" s="19">
        <v>184913344.60799992</v>
      </c>
      <c r="BP53" s="19">
        <v>201403542.31999996</v>
      </c>
      <c r="BQ53" s="19">
        <v>87365071.368000329</v>
      </c>
      <c r="BR53" s="19">
        <v>167327394.12400034</v>
      </c>
      <c r="BS53" s="19">
        <v>123547282.82899982</v>
      </c>
      <c r="BT53" s="19">
        <v>344432016.17499989</v>
      </c>
      <c r="BU53" s="19">
        <v>102783231.26800013</v>
      </c>
      <c r="BV53" s="19">
        <v>111900629.71500021</v>
      </c>
      <c r="BW53" s="19">
        <v>279159721.09000009</v>
      </c>
      <c r="BX53" s="19">
        <v>123476859.12700003</v>
      </c>
      <c r="BY53" s="19">
        <v>115917586.741</v>
      </c>
      <c r="BZ53" s="19">
        <v>149014168.56000024</v>
      </c>
      <c r="CA53" s="19">
        <v>162514866.02399978</v>
      </c>
      <c r="CB53" s="19">
        <v>169446226.87100032</v>
      </c>
      <c r="CC53" s="19">
        <v>227919183.24700016</v>
      </c>
      <c r="CD53" s="19">
        <v>153539205.9289999</v>
      </c>
      <c r="CE53" s="19">
        <v>264915084.01925263</v>
      </c>
      <c r="CF53" s="19">
        <v>208077519.05496565</v>
      </c>
      <c r="CG53" s="19">
        <v>174212690.00377214</v>
      </c>
      <c r="CH53" s="19">
        <v>155300825.48430923</v>
      </c>
      <c r="CI53" s="19">
        <v>128642103.64687121</v>
      </c>
      <c r="CJ53" s="19">
        <v>114260883.81191587</v>
      </c>
      <c r="CK53" s="19">
        <v>118722924.45104685</v>
      </c>
      <c r="CL53" s="19">
        <v>122362747.3039968</v>
      </c>
      <c r="CM53" s="19">
        <v>100999541.63433522</v>
      </c>
      <c r="CN53" s="19">
        <v>151288556.17291656</v>
      </c>
      <c r="CO53" s="19">
        <v>218829643.8641606</v>
      </c>
      <c r="CP53" s="19">
        <v>212281546.27996656</v>
      </c>
      <c r="CQ53" s="19">
        <v>224407886.05758235</v>
      </c>
      <c r="CR53" s="19">
        <v>158874019.77364451</v>
      </c>
      <c r="CS53" s="19">
        <v>139055775.57707289</v>
      </c>
      <c r="CT53" s="19">
        <v>116349676.99202329</v>
      </c>
      <c r="CU53" s="19">
        <v>95993005.097178251</v>
      </c>
      <c r="CV53" s="19">
        <v>103363685.06736723</v>
      </c>
      <c r="CW53" s="19">
        <v>112349806.19126773</v>
      </c>
      <c r="CX53" s="19">
        <v>114768018.50902647</v>
      </c>
      <c r="CY53" s="19">
        <v>105817747.80440959</v>
      </c>
      <c r="CZ53" s="19">
        <v>154785334.85749814</v>
      </c>
      <c r="DA53" s="19">
        <v>226583210.19726408</v>
      </c>
      <c r="DB53" s="19">
        <v>221367045.84061617</v>
      </c>
      <c r="DC53" s="19">
        <v>232971692.22684127</v>
      </c>
      <c r="DD53" s="19">
        <v>180237166.18811074</v>
      </c>
      <c r="DE53" s="19">
        <v>157060001.2801933</v>
      </c>
      <c r="DF53" s="19">
        <v>142346380.75739962</v>
      </c>
      <c r="DG53" s="19">
        <v>127371345.07846919</v>
      </c>
      <c r="DH53" s="19">
        <v>132838958.49117005</v>
      </c>
      <c r="DI53" s="19">
        <v>143883289.37788504</v>
      </c>
      <c r="DJ53" s="19">
        <v>145238548.80834061</v>
      </c>
      <c r="DK53" s="19">
        <v>121954248.97128016</v>
      </c>
      <c r="DL53" s="19">
        <v>164038027.41378379</v>
      </c>
      <c r="DM53" s="19">
        <v>240378828.31111905</v>
      </c>
      <c r="DN53" s="19">
        <v>234923199.67907071</v>
      </c>
      <c r="DO53" s="19">
        <v>244955792.87787372</v>
      </c>
      <c r="DP53" s="19">
        <v>191201557.85802004</v>
      </c>
      <c r="DQ53" s="19">
        <v>170284688.56311688</v>
      </c>
      <c r="DR53" s="19">
        <v>155310668.50122473</v>
      </c>
      <c r="DS53" s="19">
        <v>138007277.75044003</v>
      </c>
      <c r="DT53" s="19">
        <v>150341743.34663194</v>
      </c>
      <c r="DU53" s="19">
        <v>161737728.09744796</v>
      </c>
      <c r="DV53" s="19">
        <v>162212890.0730547</v>
      </c>
      <c r="DW53" s="150"/>
      <c r="DX53" s="19">
        <v>777020204.15400004</v>
      </c>
      <c r="DY53" s="19">
        <v>1408227020.4469998</v>
      </c>
      <c r="DZ53" s="19">
        <v>1498218227.1389997</v>
      </c>
      <c r="EA53" s="19">
        <v>1570854992.200001</v>
      </c>
      <c r="EB53" s="19">
        <v>1623413318.2199984</v>
      </c>
      <c r="EC53" s="19">
        <v>1991240847.9250002</v>
      </c>
      <c r="ED53" s="19">
        <v>1999914259.8471289</v>
      </c>
      <c r="EE53" s="19">
        <v>1748561161.2165422</v>
      </c>
      <c r="EF53" s="19">
        <v>1970500720.9081974</v>
      </c>
      <c r="EG53" s="19">
        <v>2135346651.4430628</v>
      </c>
      <c r="EH53" s="154"/>
      <c r="EI53" s="19">
        <v>134534335.92399999</v>
      </c>
      <c r="EJ53" s="19">
        <v>132969962.13600007</v>
      </c>
      <c r="EK53" s="19">
        <v>142453068.3810001</v>
      </c>
      <c r="EL53" s="19">
        <v>367062837.713</v>
      </c>
      <c r="EM53" s="19">
        <v>430598641.58800006</v>
      </c>
      <c r="EN53" s="19">
        <v>392416695.93400002</v>
      </c>
      <c r="EO53" s="19">
        <v>304565304.48899984</v>
      </c>
      <c r="EP53" s="19">
        <v>280646378.43600017</v>
      </c>
      <c r="EQ53" s="19">
        <v>505129323.22600007</v>
      </c>
      <c r="ER53" s="19">
        <v>267382951.926</v>
      </c>
      <c r="ES53" s="19">
        <v>473786755.9059999</v>
      </c>
      <c r="ET53" s="19">
        <v>251919196.08100003</v>
      </c>
      <c r="EU53" s="19">
        <v>514401858.12500024</v>
      </c>
      <c r="EV53" s="19">
        <v>409646361.12300003</v>
      </c>
      <c r="EW53" s="19">
        <v>302345095.19000018</v>
      </c>
      <c r="EX53" s="19">
        <v>344461677.76199996</v>
      </c>
      <c r="EY53" s="19">
        <v>438466740.30800045</v>
      </c>
      <c r="EZ53" s="19">
        <v>526784522.32300031</v>
      </c>
      <c r="FA53" s="19">
        <v>311687820.02600002</v>
      </c>
      <c r="FB53" s="19">
        <v>346474235.56299949</v>
      </c>
      <c r="FC53" s="19">
        <v>473681958.29600036</v>
      </c>
      <c r="FD53" s="19">
        <v>635306693.12800014</v>
      </c>
      <c r="FE53" s="19">
        <v>493843582.07300007</v>
      </c>
      <c r="FF53" s="19">
        <v>388408614.42799985</v>
      </c>
      <c r="FG53" s="19">
        <v>559880276.14199996</v>
      </c>
      <c r="FH53" s="19">
        <v>626531809.00321829</v>
      </c>
      <c r="FI53" s="19">
        <v>458155619.13495243</v>
      </c>
      <c r="FJ53" s="19">
        <v>355346555.56695962</v>
      </c>
      <c r="FK53" s="19">
        <v>471117741.67141247</v>
      </c>
      <c r="FL53" s="19">
        <v>595563452.11119342</v>
      </c>
      <c r="FM53" s="19">
        <v>351398457.66627443</v>
      </c>
      <c r="FN53" s="19">
        <v>330481509.76766121</v>
      </c>
      <c r="FO53" s="19">
        <v>487186292.85917151</v>
      </c>
      <c r="FP53" s="19">
        <v>634575904.25556803</v>
      </c>
      <c r="FQ53" s="19">
        <v>426777727.1160624</v>
      </c>
      <c r="FR53" s="19">
        <v>421960796.6773957</v>
      </c>
      <c r="FS53" s="19">
        <v>526371104.69618309</v>
      </c>
      <c r="FT53" s="19">
        <v>671080550.41496468</v>
      </c>
      <c r="FU53" s="19">
        <v>463602634.81478155</v>
      </c>
      <c r="FV53" s="19">
        <v>474292361.51713443</v>
      </c>
    </row>
    <row r="54" spans="1:178" ht="20.100000000000001" customHeight="1" x14ac:dyDescent="0.3">
      <c r="D54" s="4" t="s">
        <v>80</v>
      </c>
      <c r="E54" s="49">
        <v>54</v>
      </c>
      <c r="F54" s="10" t="s">
        <v>27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80021.56</v>
      </c>
      <c r="AV54" s="11">
        <v>363833.76</v>
      </c>
      <c r="AW54" s="11">
        <v>613342.06999999995</v>
      </c>
      <c r="AX54" s="11">
        <v>234133.93</v>
      </c>
      <c r="AY54" s="11">
        <v>820139.58</v>
      </c>
      <c r="AZ54" s="11">
        <v>1546560.7</v>
      </c>
      <c r="BA54" s="11">
        <v>1954013.75</v>
      </c>
      <c r="BB54" s="11">
        <v>397112.96</v>
      </c>
      <c r="BC54" s="11">
        <v>669720.24</v>
      </c>
      <c r="BD54" s="11">
        <v>595149.59</v>
      </c>
      <c r="BE54" s="11">
        <v>2876463.42</v>
      </c>
      <c r="BF54" s="11">
        <v>1298208.372</v>
      </c>
      <c r="BG54" s="11">
        <v>1483060.378</v>
      </c>
      <c r="BH54" s="11">
        <v>2944716.05</v>
      </c>
      <c r="BI54" s="11">
        <v>1115589.8</v>
      </c>
      <c r="BJ54" s="11">
        <v>2300694.0580000002</v>
      </c>
      <c r="BK54" s="11">
        <v>5089161.58</v>
      </c>
      <c r="BL54" s="11">
        <v>1993323.08</v>
      </c>
      <c r="BM54" s="11">
        <v>3385492.59</v>
      </c>
      <c r="BN54" s="11">
        <v>1809730.77</v>
      </c>
      <c r="BO54" s="11">
        <v>1777476.82</v>
      </c>
      <c r="BP54" s="11">
        <v>1986950.98</v>
      </c>
      <c r="BQ54" s="11">
        <v>3391617.44</v>
      </c>
      <c r="BR54" s="11">
        <v>4272930.6780000003</v>
      </c>
      <c r="BS54" s="11">
        <v>3319147.0279999999</v>
      </c>
      <c r="BT54" s="11">
        <v>5813841.6950000003</v>
      </c>
      <c r="BU54" s="11">
        <v>3528138.6570000001</v>
      </c>
      <c r="BV54" s="11">
        <v>3821498.7149999999</v>
      </c>
      <c r="BW54" s="11">
        <v>3244430.773</v>
      </c>
      <c r="BX54" s="11">
        <v>3542578.9270000001</v>
      </c>
      <c r="BY54" s="11">
        <v>4634947.5999999996</v>
      </c>
      <c r="BZ54" s="11">
        <v>2471660.98</v>
      </c>
      <c r="CA54" s="11">
        <v>2324512.5</v>
      </c>
      <c r="CB54" s="11">
        <v>3706727.89</v>
      </c>
      <c r="CC54" s="11">
        <v>3653735.56</v>
      </c>
      <c r="CD54" s="11">
        <v>3548247.79</v>
      </c>
      <c r="CE54" s="11">
        <v>3557402.2676029098</v>
      </c>
      <c r="CF54" s="11">
        <v>6659328.3372514043</v>
      </c>
      <c r="CG54" s="11">
        <v>4966928.0244762842</v>
      </c>
      <c r="CH54" s="11">
        <v>5026804.2467167368</v>
      </c>
      <c r="CI54" s="11">
        <v>5265962.5406554677</v>
      </c>
      <c r="CJ54" s="11">
        <v>5551141.1678891014</v>
      </c>
      <c r="CK54" s="11">
        <v>5693719.9774656044</v>
      </c>
      <c r="CL54" s="11">
        <v>5692151.8599659475</v>
      </c>
      <c r="CM54" s="11">
        <v>5045009.6962634092</v>
      </c>
      <c r="CN54" s="11">
        <v>4890757.4277093634</v>
      </c>
      <c r="CO54" s="11">
        <v>4932261.0641298033</v>
      </c>
      <c r="CP54" s="11">
        <v>5008672.2742653415</v>
      </c>
      <c r="CQ54" s="11">
        <v>5132121.5298568131</v>
      </c>
      <c r="CR54" s="11">
        <v>5114361.3345594211</v>
      </c>
      <c r="CS54" s="11">
        <v>5257501.6824807068</v>
      </c>
      <c r="CT54" s="11">
        <v>5243123.075637171</v>
      </c>
      <c r="CU54" s="11">
        <v>5149057.54092051</v>
      </c>
      <c r="CV54" s="11">
        <v>5319250.1947613675</v>
      </c>
      <c r="CW54" s="11">
        <v>5562400.6794014759</v>
      </c>
      <c r="CX54" s="11">
        <v>5603832.0986373173</v>
      </c>
      <c r="CY54" s="11">
        <v>5957654.4347161911</v>
      </c>
      <c r="CZ54" s="11">
        <v>5880662.5248280363</v>
      </c>
      <c r="DA54" s="11">
        <v>5825120.6726518339</v>
      </c>
      <c r="DB54" s="11">
        <v>5820358.5263671232</v>
      </c>
      <c r="DC54" s="11">
        <v>5844381.7323163003</v>
      </c>
      <c r="DD54" s="11">
        <v>5938597.8654679311</v>
      </c>
      <c r="DE54" s="11">
        <v>5907902.4049673099</v>
      </c>
      <c r="DF54" s="11">
        <v>5969415.852106601</v>
      </c>
      <c r="DG54" s="11">
        <v>5901488.0862523429</v>
      </c>
      <c r="DH54" s="11">
        <v>5821536.19956447</v>
      </c>
      <c r="DI54" s="11">
        <v>5873220.4799571503</v>
      </c>
      <c r="DJ54" s="11">
        <v>5864372.8041483257</v>
      </c>
      <c r="DK54" s="11">
        <v>5942029.4664766071</v>
      </c>
      <c r="DL54" s="11">
        <v>6304657.3097550292</v>
      </c>
      <c r="DM54" s="11">
        <v>5872336.2348594274</v>
      </c>
      <c r="DN54" s="11">
        <v>5768698.4943229202</v>
      </c>
      <c r="DO54" s="11">
        <v>5736156.365696826</v>
      </c>
      <c r="DP54" s="11">
        <v>5697889.6421450209</v>
      </c>
      <c r="DQ54" s="11">
        <v>5598156.0409697397</v>
      </c>
      <c r="DR54" s="11">
        <v>5631495.0188189577</v>
      </c>
      <c r="DS54" s="11">
        <v>5568188.2743668742</v>
      </c>
      <c r="DT54" s="11">
        <v>5596668.5647937097</v>
      </c>
      <c r="DU54" s="11">
        <v>5558792.7176416889</v>
      </c>
      <c r="DV54" s="11">
        <v>5712665.6315739919</v>
      </c>
      <c r="DW54" s="150"/>
      <c r="DX54" s="11">
        <v>0</v>
      </c>
      <c r="DY54" s="11">
        <v>0</v>
      </c>
      <c r="DZ54" s="11">
        <v>0</v>
      </c>
      <c r="EA54" s="11">
        <v>6009158.3099999996</v>
      </c>
      <c r="EB54" s="11">
        <v>25561309.928000003</v>
      </c>
      <c r="EC54" s="11">
        <v>41805220.293000005</v>
      </c>
      <c r="ED54" s="11">
        <v>55646662.162023462</v>
      </c>
      <c r="EE54" s="11">
        <v>62258348.598622702</v>
      </c>
      <c r="EF54" s="11">
        <v>70604711.583343625</v>
      </c>
      <c r="EG54" s="11">
        <v>68987733.761420786</v>
      </c>
      <c r="EH54" s="151"/>
      <c r="EI54" s="11">
        <v>0</v>
      </c>
      <c r="EJ54" s="11">
        <v>0</v>
      </c>
      <c r="EK54" s="11">
        <v>0</v>
      </c>
      <c r="EL54" s="11">
        <v>0</v>
      </c>
      <c r="EM54" s="11">
        <v>0</v>
      </c>
      <c r="EN54" s="11">
        <v>0</v>
      </c>
      <c r="EO54" s="11">
        <v>0</v>
      </c>
      <c r="EP54" s="11">
        <v>0</v>
      </c>
      <c r="EQ54" s="11">
        <v>0</v>
      </c>
      <c r="ER54" s="11">
        <v>0</v>
      </c>
      <c r="ES54" s="11">
        <v>0</v>
      </c>
      <c r="ET54" s="11">
        <v>0</v>
      </c>
      <c r="EU54" s="11">
        <v>0</v>
      </c>
      <c r="EV54" s="11">
        <v>443855.32</v>
      </c>
      <c r="EW54" s="11">
        <v>1667615.58</v>
      </c>
      <c r="EX54" s="11">
        <v>3897687.41</v>
      </c>
      <c r="EY54" s="11">
        <v>4141333.25</v>
      </c>
      <c r="EZ54" s="11">
        <v>5725984.7999999998</v>
      </c>
      <c r="FA54" s="11">
        <v>8505445.438000001</v>
      </c>
      <c r="FB54" s="11">
        <v>7188546.4399999995</v>
      </c>
      <c r="FC54" s="11">
        <v>7156045.2400000002</v>
      </c>
      <c r="FD54" s="11">
        <v>13405919.401000001</v>
      </c>
      <c r="FE54" s="11">
        <v>10594068.145</v>
      </c>
      <c r="FF54" s="11">
        <v>10649187.506999999</v>
      </c>
      <c r="FG54" s="11">
        <v>9684975.9500000011</v>
      </c>
      <c r="FH54" s="11">
        <v>13764978.394854315</v>
      </c>
      <c r="FI54" s="11">
        <v>15259694.811848488</v>
      </c>
      <c r="FJ54" s="11">
        <v>16937013.005320653</v>
      </c>
      <c r="FK54" s="11">
        <v>14868028.188102577</v>
      </c>
      <c r="FL54" s="11">
        <v>15255155.138681576</v>
      </c>
      <c r="FM54" s="11">
        <v>15649682.299038388</v>
      </c>
      <c r="FN54" s="11">
        <v>16485482.972800162</v>
      </c>
      <c r="FO54" s="11">
        <v>17663437.632196061</v>
      </c>
      <c r="FP54" s="11">
        <v>17603338.124151357</v>
      </c>
      <c r="FQ54" s="11">
        <v>17778806.343326256</v>
      </c>
      <c r="FR54" s="11">
        <v>17559129.483669944</v>
      </c>
      <c r="FS54" s="11">
        <v>18119023.011091061</v>
      </c>
      <c r="FT54" s="11">
        <v>17202744.502164766</v>
      </c>
      <c r="FU54" s="11">
        <v>16797839.334155571</v>
      </c>
      <c r="FV54" s="11">
        <v>16868126.914009392</v>
      </c>
    </row>
    <row r="55" spans="1:178" x14ac:dyDescent="0.3">
      <c r="D55" s="4" t="s">
        <v>80</v>
      </c>
      <c r="E55" s="49">
        <v>55</v>
      </c>
      <c r="F55" s="10" t="s">
        <v>28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2002372.06</v>
      </c>
      <c r="AV55" s="11">
        <v>5117872.2300000004</v>
      </c>
      <c r="AW55" s="11">
        <v>7520301.7999999998</v>
      </c>
      <c r="AX55" s="11">
        <v>8804695.9199999999</v>
      </c>
      <c r="AY55" s="11">
        <v>9245666.2699999996</v>
      </c>
      <c r="AZ55" s="11">
        <v>14998376.26</v>
      </c>
      <c r="BA55" s="11">
        <v>12850741.6</v>
      </c>
      <c r="BB55" s="11">
        <v>11696404.060000001</v>
      </c>
      <c r="BC55" s="11">
        <v>10311764.33</v>
      </c>
      <c r="BD55" s="11">
        <v>7379939.75</v>
      </c>
      <c r="BE55" s="11">
        <v>10328105.220000001</v>
      </c>
      <c r="BF55" s="11">
        <v>5661923</v>
      </c>
      <c r="BG55" s="11">
        <v>7865135.1100000003</v>
      </c>
      <c r="BH55" s="11">
        <v>4802742.5599999996</v>
      </c>
      <c r="BI55" s="11">
        <v>-600645.76</v>
      </c>
      <c r="BJ55" s="11">
        <v>1466184.81</v>
      </c>
      <c r="BK55" s="11">
        <v>1184701.7000000002</v>
      </c>
      <c r="BL55" s="11">
        <v>964336.52</v>
      </c>
      <c r="BM55" s="11">
        <v>0</v>
      </c>
      <c r="BN55" s="11">
        <v>0</v>
      </c>
      <c r="BO55" s="11">
        <v>2480415.5499999998</v>
      </c>
      <c r="BP55" s="11">
        <v>2982700.52</v>
      </c>
      <c r="BQ55" s="11">
        <v>896839.49</v>
      </c>
      <c r="BR55" s="11">
        <v>4262934.66</v>
      </c>
      <c r="BS55" s="11">
        <v>4126157.18</v>
      </c>
      <c r="BT55" s="11">
        <v>-294160.87</v>
      </c>
      <c r="BU55" s="11">
        <v>-0.03</v>
      </c>
      <c r="BV55" s="11">
        <v>1190691.24</v>
      </c>
      <c r="BW55" s="11">
        <v>33338.550000000003</v>
      </c>
      <c r="BX55" s="11">
        <v>0</v>
      </c>
      <c r="BY55" s="11">
        <v>0</v>
      </c>
      <c r="BZ55" s="11">
        <v>0</v>
      </c>
      <c r="CA55" s="11">
        <v>1053751</v>
      </c>
      <c r="CB55" s="11">
        <v>955363.64</v>
      </c>
      <c r="CC55" s="11">
        <v>-300350.96999999997</v>
      </c>
      <c r="CD55" s="11">
        <v>1861715.04</v>
      </c>
      <c r="CE55" s="11">
        <v>2728168.6675820062</v>
      </c>
      <c r="CF55" s="11">
        <v>2947434.4112498229</v>
      </c>
      <c r="CG55" s="11">
        <v>0</v>
      </c>
      <c r="CH55" s="11">
        <v>1141234.5157013447</v>
      </c>
      <c r="CI55" s="11">
        <v>446109.18477196991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0</v>
      </c>
      <c r="DF55" s="11">
        <v>0</v>
      </c>
      <c r="DG55" s="11">
        <v>0</v>
      </c>
      <c r="DH55" s="11">
        <v>0</v>
      </c>
      <c r="DI55" s="11">
        <v>0</v>
      </c>
      <c r="DJ55" s="11">
        <v>0</v>
      </c>
      <c r="DK55" s="11">
        <v>0</v>
      </c>
      <c r="DL55" s="11">
        <v>0</v>
      </c>
      <c r="DM55" s="11">
        <v>0</v>
      </c>
      <c r="DN55" s="11">
        <v>0</v>
      </c>
      <c r="DO55" s="11">
        <v>0</v>
      </c>
      <c r="DP55" s="11">
        <v>0</v>
      </c>
      <c r="DQ55" s="11">
        <v>0</v>
      </c>
      <c r="DR55" s="11">
        <v>0</v>
      </c>
      <c r="DS55" s="11">
        <v>0</v>
      </c>
      <c r="DT55" s="11">
        <v>0</v>
      </c>
      <c r="DU55" s="11">
        <v>0</v>
      </c>
      <c r="DV55" s="11">
        <v>0</v>
      </c>
      <c r="DW55" s="150"/>
      <c r="DX55" s="11">
        <v>0</v>
      </c>
      <c r="DY55" s="11">
        <v>0</v>
      </c>
      <c r="DZ55" s="11">
        <v>0</v>
      </c>
      <c r="EA55" s="11">
        <v>72236430.200000003</v>
      </c>
      <c r="EB55" s="11">
        <v>49364187.24000001</v>
      </c>
      <c r="EC55" s="11">
        <v>15678916.290000003</v>
      </c>
      <c r="ED55" s="11">
        <v>10833425.489305144</v>
      </c>
      <c r="EE55" s="11">
        <v>0</v>
      </c>
      <c r="EF55" s="11">
        <v>0</v>
      </c>
      <c r="EG55" s="11">
        <v>0</v>
      </c>
      <c r="EH55" s="151"/>
      <c r="EI55" s="11">
        <v>0</v>
      </c>
      <c r="EJ55" s="11">
        <v>0</v>
      </c>
      <c r="EK55" s="11">
        <v>0</v>
      </c>
      <c r="EL55" s="11">
        <v>0</v>
      </c>
      <c r="EM55" s="11">
        <v>0</v>
      </c>
      <c r="EN55" s="11">
        <v>0</v>
      </c>
      <c r="EO55" s="11">
        <v>0</v>
      </c>
      <c r="EP55" s="11">
        <v>0</v>
      </c>
      <c r="EQ55" s="11">
        <v>0</v>
      </c>
      <c r="ER55" s="11">
        <v>0</v>
      </c>
      <c r="ES55" s="11">
        <v>0</v>
      </c>
      <c r="ET55" s="11">
        <v>0</v>
      </c>
      <c r="EU55" s="11">
        <v>0</v>
      </c>
      <c r="EV55" s="11">
        <v>7120244.290000001</v>
      </c>
      <c r="EW55" s="11">
        <v>25570663.989999998</v>
      </c>
      <c r="EX55" s="11">
        <v>39545521.920000002</v>
      </c>
      <c r="EY55" s="11">
        <v>28019809.299999997</v>
      </c>
      <c r="EZ55" s="11">
        <v>18329800.669999998</v>
      </c>
      <c r="FA55" s="11">
        <v>2050240.7500000002</v>
      </c>
      <c r="FB55" s="11">
        <v>964336.52</v>
      </c>
      <c r="FC55" s="11">
        <v>6359955.5600000005</v>
      </c>
      <c r="FD55" s="11">
        <v>8094930.9699999997</v>
      </c>
      <c r="FE55" s="11">
        <v>1224029.76</v>
      </c>
      <c r="FF55" s="11">
        <v>0</v>
      </c>
      <c r="FG55" s="11">
        <v>1708763.6700000002</v>
      </c>
      <c r="FH55" s="11">
        <v>7537318.1188318292</v>
      </c>
      <c r="FI55" s="11">
        <v>1587343.7004733146</v>
      </c>
      <c r="FJ55" s="11">
        <v>0</v>
      </c>
      <c r="FK55" s="11">
        <v>0</v>
      </c>
      <c r="FL55" s="11">
        <v>0</v>
      </c>
      <c r="FM55" s="11">
        <v>0</v>
      </c>
      <c r="FN55" s="11">
        <v>0</v>
      </c>
      <c r="FO55" s="11">
        <v>0</v>
      </c>
      <c r="FP55" s="11">
        <v>0</v>
      </c>
      <c r="FQ55" s="11">
        <v>0</v>
      </c>
      <c r="FR55" s="11">
        <v>0</v>
      </c>
      <c r="FS55" s="11">
        <v>0</v>
      </c>
      <c r="FT55" s="11">
        <v>0</v>
      </c>
      <c r="FU55" s="11">
        <v>0</v>
      </c>
      <c r="FV55" s="11">
        <v>0</v>
      </c>
    </row>
    <row r="56" spans="1:178" s="14" customFormat="1" x14ac:dyDescent="0.3">
      <c r="A56" s="4"/>
      <c r="B56" s="4"/>
      <c r="C56" s="49"/>
      <c r="D56" s="4" t="s">
        <v>80</v>
      </c>
      <c r="E56" s="49">
        <v>56</v>
      </c>
      <c r="F56" s="12" t="s">
        <v>29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2082393.62</v>
      </c>
      <c r="AV56" s="13">
        <v>5481705.9900000002</v>
      </c>
      <c r="AW56" s="13">
        <v>8133643.8700000001</v>
      </c>
      <c r="AX56" s="13">
        <v>9038829.8499999996</v>
      </c>
      <c r="AY56" s="13">
        <v>10065805.85</v>
      </c>
      <c r="AZ56" s="13">
        <v>16544936.959999999</v>
      </c>
      <c r="BA56" s="13">
        <v>14804755.35</v>
      </c>
      <c r="BB56" s="13">
        <v>12093517.020000001</v>
      </c>
      <c r="BC56" s="13">
        <v>10981484.57</v>
      </c>
      <c r="BD56" s="13">
        <v>7975089.3399999999</v>
      </c>
      <c r="BE56" s="13">
        <v>13204568.640000001</v>
      </c>
      <c r="BF56" s="13">
        <v>6960131.3719999995</v>
      </c>
      <c r="BG56" s="13">
        <v>9348195.4879999999</v>
      </c>
      <c r="BH56" s="13">
        <v>7747458.6099999994</v>
      </c>
      <c r="BI56" s="13">
        <v>514944.04000000004</v>
      </c>
      <c r="BJ56" s="13">
        <v>3766878.8680000002</v>
      </c>
      <c r="BK56" s="13">
        <v>6273863.2800000003</v>
      </c>
      <c r="BL56" s="13">
        <v>2957659.6</v>
      </c>
      <c r="BM56" s="13">
        <v>3385492.59</v>
      </c>
      <c r="BN56" s="13">
        <v>1809730.77</v>
      </c>
      <c r="BO56" s="13">
        <v>4257892.37</v>
      </c>
      <c r="BP56" s="13">
        <v>4969651.5</v>
      </c>
      <c r="BQ56" s="13">
        <v>4288456.93</v>
      </c>
      <c r="BR56" s="13">
        <v>8535865.3379999995</v>
      </c>
      <c r="BS56" s="13">
        <v>7445304.2080000006</v>
      </c>
      <c r="BT56" s="13">
        <v>5519680.8250000002</v>
      </c>
      <c r="BU56" s="13">
        <v>3528138.6270000003</v>
      </c>
      <c r="BV56" s="13">
        <v>5012189.9550000001</v>
      </c>
      <c r="BW56" s="13">
        <v>3277769.3229999999</v>
      </c>
      <c r="BX56" s="13">
        <v>3542578.9270000001</v>
      </c>
      <c r="BY56" s="13">
        <v>4634947.5999999996</v>
      </c>
      <c r="BZ56" s="13">
        <v>2471660.98</v>
      </c>
      <c r="CA56" s="13">
        <v>3378263.5</v>
      </c>
      <c r="CB56" s="13">
        <v>4662091.53</v>
      </c>
      <c r="CC56" s="13">
        <v>3353384.59</v>
      </c>
      <c r="CD56" s="13">
        <v>5409962.8300000001</v>
      </c>
      <c r="CE56" s="13">
        <v>6285570.9351849165</v>
      </c>
      <c r="CF56" s="13">
        <v>9606762.7485012263</v>
      </c>
      <c r="CG56" s="13">
        <v>4966928.0244762842</v>
      </c>
      <c r="CH56" s="13">
        <v>6168038.762418082</v>
      </c>
      <c r="CI56" s="13">
        <v>5712071.7254274376</v>
      </c>
      <c r="CJ56" s="13">
        <v>5551141.1678891014</v>
      </c>
      <c r="CK56" s="13">
        <v>5693719.9774656044</v>
      </c>
      <c r="CL56" s="13">
        <v>5692151.8599659475</v>
      </c>
      <c r="CM56" s="13">
        <v>5045009.6962634092</v>
      </c>
      <c r="CN56" s="13">
        <v>4890757.4277093634</v>
      </c>
      <c r="CO56" s="13">
        <v>4932261.0641298033</v>
      </c>
      <c r="CP56" s="13">
        <v>5008672.2742653415</v>
      </c>
      <c r="CQ56" s="13">
        <v>5132121.5298568131</v>
      </c>
      <c r="CR56" s="13">
        <v>5114361.3345594211</v>
      </c>
      <c r="CS56" s="13">
        <v>5257501.6824807068</v>
      </c>
      <c r="CT56" s="13">
        <v>5243123.075637171</v>
      </c>
      <c r="CU56" s="13">
        <v>5149057.54092051</v>
      </c>
      <c r="CV56" s="13">
        <v>5319250.1947613675</v>
      </c>
      <c r="CW56" s="13">
        <v>5562400.6794014759</v>
      </c>
      <c r="CX56" s="13">
        <v>5603832.0986373173</v>
      </c>
      <c r="CY56" s="13">
        <v>5957654.4347161911</v>
      </c>
      <c r="CZ56" s="13">
        <v>5880662.5248280363</v>
      </c>
      <c r="DA56" s="13">
        <v>5825120.6726518339</v>
      </c>
      <c r="DB56" s="13">
        <v>5820358.5263671232</v>
      </c>
      <c r="DC56" s="13">
        <v>5844381.7323163003</v>
      </c>
      <c r="DD56" s="13">
        <v>5938597.8654679311</v>
      </c>
      <c r="DE56" s="13">
        <v>5907902.4049673099</v>
      </c>
      <c r="DF56" s="13">
        <v>5969415.852106601</v>
      </c>
      <c r="DG56" s="13">
        <v>5901488.0862523429</v>
      </c>
      <c r="DH56" s="13">
        <v>5821536.19956447</v>
      </c>
      <c r="DI56" s="13">
        <v>5873220.4799571503</v>
      </c>
      <c r="DJ56" s="13">
        <v>5864372.8041483257</v>
      </c>
      <c r="DK56" s="13">
        <v>5942029.4664766071</v>
      </c>
      <c r="DL56" s="13">
        <v>6304657.3097550292</v>
      </c>
      <c r="DM56" s="13">
        <v>5872336.2348594274</v>
      </c>
      <c r="DN56" s="13">
        <v>5768698.4943229202</v>
      </c>
      <c r="DO56" s="13">
        <v>5736156.365696826</v>
      </c>
      <c r="DP56" s="13">
        <v>5697889.6421450209</v>
      </c>
      <c r="DQ56" s="13">
        <v>5598156.0409697397</v>
      </c>
      <c r="DR56" s="13">
        <v>5631495.0188189577</v>
      </c>
      <c r="DS56" s="13">
        <v>5568188.2743668742</v>
      </c>
      <c r="DT56" s="13">
        <v>5596668.5647937097</v>
      </c>
      <c r="DU56" s="13">
        <v>5558792.7176416889</v>
      </c>
      <c r="DV56" s="13">
        <v>5712665.6315739919</v>
      </c>
      <c r="DW56" s="150"/>
      <c r="DX56" s="13">
        <v>0</v>
      </c>
      <c r="DY56" s="13">
        <v>0</v>
      </c>
      <c r="DZ56" s="13">
        <v>0</v>
      </c>
      <c r="EA56" s="13">
        <v>78245588.510000005</v>
      </c>
      <c r="EB56" s="13">
        <v>74925497.168000013</v>
      </c>
      <c r="EC56" s="13">
        <v>57484136.583000004</v>
      </c>
      <c r="ED56" s="13">
        <v>66480087.651328608</v>
      </c>
      <c r="EE56" s="13">
        <v>62258348.598622702</v>
      </c>
      <c r="EF56" s="13">
        <v>70604711.583343625</v>
      </c>
      <c r="EG56" s="13">
        <v>68987733.761420786</v>
      </c>
      <c r="EH56" s="152"/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7564099.6100000013</v>
      </c>
      <c r="EW56" s="13">
        <v>27238279.57</v>
      </c>
      <c r="EX56" s="13">
        <v>43443209.329999998</v>
      </c>
      <c r="EY56" s="13">
        <v>32161142.549999997</v>
      </c>
      <c r="EZ56" s="13">
        <v>24055785.469999999</v>
      </c>
      <c r="FA56" s="13">
        <v>10555686.188000001</v>
      </c>
      <c r="FB56" s="13">
        <v>8152882.959999999</v>
      </c>
      <c r="FC56" s="13">
        <v>13516000.800000001</v>
      </c>
      <c r="FD56" s="13">
        <v>21500850.370999999</v>
      </c>
      <c r="FE56" s="13">
        <v>11818097.904999999</v>
      </c>
      <c r="FF56" s="13">
        <v>10649187.506999999</v>
      </c>
      <c r="FG56" s="13">
        <v>11393739.620000001</v>
      </c>
      <c r="FH56" s="13">
        <v>21302296.513686143</v>
      </c>
      <c r="FI56" s="13">
        <v>16847038.512321804</v>
      </c>
      <c r="FJ56" s="13">
        <v>16937013.005320653</v>
      </c>
      <c r="FK56" s="13">
        <v>14868028.188102577</v>
      </c>
      <c r="FL56" s="13">
        <v>15255155.138681576</v>
      </c>
      <c r="FM56" s="13">
        <v>15649682.299038388</v>
      </c>
      <c r="FN56" s="13">
        <v>16485482.972800162</v>
      </c>
      <c r="FO56" s="13">
        <v>17663437.632196061</v>
      </c>
      <c r="FP56" s="13">
        <v>17603338.124151357</v>
      </c>
      <c r="FQ56" s="13">
        <v>17778806.343326256</v>
      </c>
      <c r="FR56" s="13">
        <v>17559129.483669944</v>
      </c>
      <c r="FS56" s="13">
        <v>18119023.011091061</v>
      </c>
      <c r="FT56" s="13">
        <v>17202744.502164766</v>
      </c>
      <c r="FU56" s="13">
        <v>16797839.334155571</v>
      </c>
      <c r="FV56" s="13">
        <v>16868126.914009392</v>
      </c>
    </row>
    <row r="57" spans="1:178" s="14" customFormat="1" x14ac:dyDescent="0.3">
      <c r="A57" s="4"/>
      <c r="B57" s="4"/>
      <c r="C57" s="49"/>
      <c r="D57" s="4" t="s">
        <v>80</v>
      </c>
      <c r="E57" s="49">
        <v>57</v>
      </c>
      <c r="F57" s="16" t="s">
        <v>30</v>
      </c>
      <c r="G57" s="19">
        <v>45315625.799999997</v>
      </c>
      <c r="H57" s="19">
        <v>43519495.845000014</v>
      </c>
      <c r="I57" s="19">
        <v>45699214.278999999</v>
      </c>
      <c r="J57" s="19">
        <v>39401748.034999996</v>
      </c>
      <c r="K57" s="19">
        <v>48406213.180999979</v>
      </c>
      <c r="L57" s="19">
        <v>45162000.919999987</v>
      </c>
      <c r="M57" s="19">
        <v>51845808.015000015</v>
      </c>
      <c r="N57" s="19">
        <v>35939088.830000013</v>
      </c>
      <c r="O57" s="19">
        <v>54668171.536000073</v>
      </c>
      <c r="P57" s="19">
        <v>68251690.680999964</v>
      </c>
      <c r="Q57" s="19">
        <v>126647045.39500007</v>
      </c>
      <c r="R57" s="19">
        <v>172164101.63699993</v>
      </c>
      <c r="S57" s="19">
        <v>139263183.44399995</v>
      </c>
      <c r="T57" s="19">
        <v>137104644.38500002</v>
      </c>
      <c r="U57" s="19">
        <v>154230813.759</v>
      </c>
      <c r="V57" s="19">
        <v>113033244.30000003</v>
      </c>
      <c r="W57" s="19">
        <v>139597438.19500002</v>
      </c>
      <c r="X57" s="19">
        <v>139786013.43899995</v>
      </c>
      <c r="Y57" s="19">
        <v>97352209.133000016</v>
      </c>
      <c r="Z57" s="19">
        <v>108977118.65799999</v>
      </c>
      <c r="AA57" s="19">
        <v>98235976.697999984</v>
      </c>
      <c r="AB57" s="19">
        <v>38461563.273000002</v>
      </c>
      <c r="AC57" s="19">
        <v>105416633.37499994</v>
      </c>
      <c r="AD57" s="19">
        <v>136768181.78800017</v>
      </c>
      <c r="AE57" s="19">
        <v>152924015.43500003</v>
      </c>
      <c r="AF57" s="19">
        <v>153548623.65899992</v>
      </c>
      <c r="AG57" s="19">
        <v>198656684.13199997</v>
      </c>
      <c r="AH57" s="19">
        <v>101573022.23199996</v>
      </c>
      <c r="AI57" s="19">
        <v>117385179.12700006</v>
      </c>
      <c r="AJ57" s="19">
        <v>48424750.566999942</v>
      </c>
      <c r="AK57" s="19">
        <v>111543834.22200002</v>
      </c>
      <c r="AL57" s="19">
        <v>154994361.04700005</v>
      </c>
      <c r="AM57" s="19">
        <v>207248560.63699999</v>
      </c>
      <c r="AN57" s="19">
        <v>109259934.955</v>
      </c>
      <c r="AO57" s="19">
        <v>102337627.82799996</v>
      </c>
      <c r="AP57" s="19">
        <v>40321633.298000097</v>
      </c>
      <c r="AQ57" s="19">
        <v>157324707.86800003</v>
      </c>
      <c r="AR57" s="19">
        <v>173418046.46700007</v>
      </c>
      <c r="AS57" s="19">
        <v>183659103.7899999</v>
      </c>
      <c r="AT57" s="19">
        <v>149104740.22000003</v>
      </c>
      <c r="AU57" s="19">
        <v>111982715.51300013</v>
      </c>
      <c r="AV57" s="19">
        <v>140994805.78</v>
      </c>
      <c r="AW57" s="19">
        <v>94960121.567000031</v>
      </c>
      <c r="AX57" s="19">
        <v>116047535.2610001</v>
      </c>
      <c r="AY57" s="19">
        <v>64099158.792000078</v>
      </c>
      <c r="AZ57" s="19">
        <v>113998632.53799994</v>
      </c>
      <c r="BA57" s="19">
        <v>53724354.471999906</v>
      </c>
      <c r="BB57" s="19">
        <v>133295481.42199998</v>
      </c>
      <c r="BC57" s="19">
        <v>96331842.176000178</v>
      </c>
      <c r="BD57" s="19">
        <v>167694976.14800006</v>
      </c>
      <c r="BE57" s="19">
        <v>142278779.43400007</v>
      </c>
      <c r="BF57" s="19">
        <v>118582380.36299987</v>
      </c>
      <c r="BG57" s="19">
        <v>128882536.25900018</v>
      </c>
      <c r="BH57" s="19">
        <v>255263820.23100001</v>
      </c>
      <c r="BI57" s="19">
        <v>124352101.88300018</v>
      </c>
      <c r="BJ57" s="19">
        <v>113353298.06199977</v>
      </c>
      <c r="BK57" s="19">
        <v>63426733.893000036</v>
      </c>
      <c r="BL57" s="19">
        <v>102863826.49599978</v>
      </c>
      <c r="BM57" s="19">
        <v>167852844.75000006</v>
      </c>
      <c r="BN57" s="19">
        <v>67604681.35699968</v>
      </c>
      <c r="BO57" s="19">
        <v>180655452.23799992</v>
      </c>
      <c r="BP57" s="19">
        <v>196433890.81999996</v>
      </c>
      <c r="BQ57" s="19">
        <v>83076614.438000321</v>
      </c>
      <c r="BR57" s="19">
        <v>158791528.78600034</v>
      </c>
      <c r="BS57" s="19">
        <v>116101978.62099981</v>
      </c>
      <c r="BT57" s="19">
        <v>338912335.3499999</v>
      </c>
      <c r="BU57" s="19">
        <v>99255092.641000122</v>
      </c>
      <c r="BV57" s="19">
        <v>106888439.76000021</v>
      </c>
      <c r="BW57" s="19">
        <v>275881951.76700008</v>
      </c>
      <c r="BX57" s="19">
        <v>119934280.20000003</v>
      </c>
      <c r="BY57" s="19">
        <v>111282639.141</v>
      </c>
      <c r="BZ57" s="19">
        <v>146542507.58000025</v>
      </c>
      <c r="CA57" s="19">
        <v>159136602.52399978</v>
      </c>
      <c r="CB57" s="19">
        <v>164784135.34100032</v>
      </c>
      <c r="CC57" s="19">
        <v>224565798.65700015</v>
      </c>
      <c r="CD57" s="19">
        <v>148129243.09899989</v>
      </c>
      <c r="CE57" s="19">
        <v>258629513.0840677</v>
      </c>
      <c r="CF57" s="19">
        <v>198470756.30646443</v>
      </c>
      <c r="CG57" s="19">
        <v>169245761.97929585</v>
      </c>
      <c r="CH57" s="19">
        <v>149132786.72189113</v>
      </c>
      <c r="CI57" s="19">
        <v>122930031.92144378</v>
      </c>
      <c r="CJ57" s="19">
        <v>108709742.64402677</v>
      </c>
      <c r="CK57" s="19">
        <v>113029204.47358125</v>
      </c>
      <c r="CL57" s="19">
        <v>116670595.44403085</v>
      </c>
      <c r="CM57" s="19">
        <v>95954531.938071817</v>
      </c>
      <c r="CN57" s="19">
        <v>146397798.74520719</v>
      </c>
      <c r="CO57" s="19">
        <v>213897382.8000308</v>
      </c>
      <c r="CP57" s="19">
        <v>207272874.00570121</v>
      </c>
      <c r="CQ57" s="19">
        <v>219275764.52772555</v>
      </c>
      <c r="CR57" s="19">
        <v>153759658.4390851</v>
      </c>
      <c r="CS57" s="19">
        <v>133798273.89459218</v>
      </c>
      <c r="CT57" s="19">
        <v>111106553.91638611</v>
      </c>
      <c r="CU57" s="19">
        <v>90843947.55625774</v>
      </c>
      <c r="CV57" s="19">
        <v>98044434.87260586</v>
      </c>
      <c r="CW57" s="19">
        <v>106787405.51186626</v>
      </c>
      <c r="CX57" s="19">
        <v>109164186.41038916</v>
      </c>
      <c r="CY57" s="19">
        <v>99860093.369693398</v>
      </c>
      <c r="CZ57" s="19">
        <v>148904672.33267009</v>
      </c>
      <c r="DA57" s="19">
        <v>220758089.52461225</v>
      </c>
      <c r="DB57" s="19">
        <v>215546687.31424904</v>
      </c>
      <c r="DC57" s="19">
        <v>227127310.49452496</v>
      </c>
      <c r="DD57" s="19">
        <v>174298568.3226428</v>
      </c>
      <c r="DE57" s="19">
        <v>151152098.87522599</v>
      </c>
      <c r="DF57" s="19">
        <v>136376964.90529302</v>
      </c>
      <c r="DG57" s="19">
        <v>121469856.99221684</v>
      </c>
      <c r="DH57" s="19">
        <v>127017422.29160558</v>
      </c>
      <c r="DI57" s="19">
        <v>138010068.89792788</v>
      </c>
      <c r="DJ57" s="19">
        <v>139374176.00419229</v>
      </c>
      <c r="DK57" s="19">
        <v>116012219.50480355</v>
      </c>
      <c r="DL57" s="19">
        <v>157733370.10402876</v>
      </c>
      <c r="DM57" s="19">
        <v>234506492.07625961</v>
      </c>
      <c r="DN57" s="19">
        <v>229154501.18474779</v>
      </c>
      <c r="DO57" s="19">
        <v>239219636.5121769</v>
      </c>
      <c r="DP57" s="19">
        <v>185503668.21587503</v>
      </c>
      <c r="DQ57" s="19">
        <v>164686532.52214715</v>
      </c>
      <c r="DR57" s="19">
        <v>149679173.48240578</v>
      </c>
      <c r="DS57" s="19">
        <v>132439089.47607316</v>
      </c>
      <c r="DT57" s="19">
        <v>144745074.78183824</v>
      </c>
      <c r="DU57" s="19">
        <v>156178935.37980628</v>
      </c>
      <c r="DV57" s="19">
        <v>156500224.4414807</v>
      </c>
      <c r="DW57" s="150"/>
      <c r="DX57" s="19">
        <v>777020204.15400004</v>
      </c>
      <c r="DY57" s="19">
        <v>1408227020.4469998</v>
      </c>
      <c r="DZ57" s="19">
        <v>1498218227.1389997</v>
      </c>
      <c r="EA57" s="19">
        <v>1492609403.690001</v>
      </c>
      <c r="EB57" s="19">
        <v>1548487821.0519984</v>
      </c>
      <c r="EC57" s="19">
        <v>1933756711.3420002</v>
      </c>
      <c r="ED57" s="19">
        <v>1933434172.1958003</v>
      </c>
      <c r="EE57" s="19">
        <v>1686302812.6179194</v>
      </c>
      <c r="EF57" s="19">
        <v>1899896009.3248539</v>
      </c>
      <c r="EG57" s="19">
        <v>2066358917.6816421</v>
      </c>
      <c r="EH57" s="154"/>
      <c r="EI57" s="19">
        <v>134534335.92399999</v>
      </c>
      <c r="EJ57" s="19">
        <v>132969962.13600007</v>
      </c>
      <c r="EK57" s="19">
        <v>142453068.3810001</v>
      </c>
      <c r="EL57" s="19">
        <v>367062837.713</v>
      </c>
      <c r="EM57" s="19">
        <v>430598641.58800006</v>
      </c>
      <c r="EN57" s="19">
        <v>392416695.93400002</v>
      </c>
      <c r="EO57" s="19">
        <v>304565304.48899984</v>
      </c>
      <c r="EP57" s="19">
        <v>280646378.43600017</v>
      </c>
      <c r="EQ57" s="19">
        <v>505129323.22600007</v>
      </c>
      <c r="ER57" s="19">
        <v>267382951.926</v>
      </c>
      <c r="ES57" s="19">
        <v>473786755.9059999</v>
      </c>
      <c r="ET57" s="19">
        <v>251919196.08100003</v>
      </c>
      <c r="EU57" s="19">
        <v>514401858.12500024</v>
      </c>
      <c r="EV57" s="19">
        <v>402082261.51300001</v>
      </c>
      <c r="EW57" s="19">
        <v>275106815.62000018</v>
      </c>
      <c r="EX57" s="19">
        <v>301018468.43199998</v>
      </c>
      <c r="EY57" s="19">
        <v>406305597.75800043</v>
      </c>
      <c r="EZ57" s="19">
        <v>502728736.85300028</v>
      </c>
      <c r="FA57" s="19">
        <v>301132133.838</v>
      </c>
      <c r="FB57" s="19">
        <v>338321352.60299951</v>
      </c>
      <c r="FC57" s="19">
        <v>460165957.49600035</v>
      </c>
      <c r="FD57" s="19">
        <v>613805842.75700009</v>
      </c>
      <c r="FE57" s="19">
        <v>482025484.1680001</v>
      </c>
      <c r="FF57" s="19">
        <v>377759426.92099988</v>
      </c>
      <c r="FG57" s="19">
        <v>548486536.52199996</v>
      </c>
      <c r="FH57" s="19">
        <v>605229512.48953211</v>
      </c>
      <c r="FI57" s="19">
        <v>441308580.6226306</v>
      </c>
      <c r="FJ57" s="19">
        <v>338409542.56163895</v>
      </c>
      <c r="FK57" s="19">
        <v>456249713.48330986</v>
      </c>
      <c r="FL57" s="19">
        <v>580308296.97251189</v>
      </c>
      <c r="FM57" s="19">
        <v>335748775.36723602</v>
      </c>
      <c r="FN57" s="19">
        <v>313996026.79486108</v>
      </c>
      <c r="FO57" s="19">
        <v>469522855.22697544</v>
      </c>
      <c r="FP57" s="19">
        <v>616972566.13141668</v>
      </c>
      <c r="FQ57" s="19">
        <v>408998920.77273613</v>
      </c>
      <c r="FR57" s="19">
        <v>404401667.19372576</v>
      </c>
      <c r="FS57" s="19">
        <v>508252081.68509203</v>
      </c>
      <c r="FT57" s="19">
        <v>653877805.91279995</v>
      </c>
      <c r="FU57" s="19">
        <v>446804795.48062599</v>
      </c>
      <c r="FV57" s="19">
        <v>457424234.60312504</v>
      </c>
    </row>
    <row r="58" spans="1:178" ht="24.9" customHeight="1" x14ac:dyDescent="0.3">
      <c r="D58" s="4" t="s">
        <v>80</v>
      </c>
      <c r="E58" s="49">
        <v>58</v>
      </c>
      <c r="F58" s="10" t="s">
        <v>31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1271733.4000000001</v>
      </c>
      <c r="AW58" s="11">
        <v>2656712.2590000001</v>
      </c>
      <c r="AX58" s="11">
        <v>230721.15799999994</v>
      </c>
      <c r="AY58" s="11">
        <v>4790915.2710000016</v>
      </c>
      <c r="AZ58" s="11">
        <v>14388356.48</v>
      </c>
      <c r="BA58" s="11">
        <v>19781398.807999998</v>
      </c>
      <c r="BB58" s="11">
        <v>-2431300.4760000003</v>
      </c>
      <c r="BC58" s="11">
        <v>1340974.1060000006</v>
      </c>
      <c r="BD58" s="11">
        <v>292588.17899999901</v>
      </c>
      <c r="BE58" s="11">
        <v>34179975.625</v>
      </c>
      <c r="BF58" s="11">
        <v>5882479.5669999989</v>
      </c>
      <c r="BG58" s="11">
        <v>7305221.3749999991</v>
      </c>
      <c r="BH58" s="11">
        <v>8414389.4120000042</v>
      </c>
      <c r="BI58" s="11">
        <v>15154.579000000376</v>
      </c>
      <c r="BJ58" s="11">
        <v>1306768.7499999993</v>
      </c>
      <c r="BK58" s="11">
        <v>36693403.530000001</v>
      </c>
      <c r="BL58" s="11">
        <v>9374121.9099999983</v>
      </c>
      <c r="BM58" s="11">
        <v>7147248.5800000019</v>
      </c>
      <c r="BN58" s="11">
        <v>4812927.7200000007</v>
      </c>
      <c r="BO58" s="11">
        <v>5645856.3890000023</v>
      </c>
      <c r="BP58" s="11">
        <v>5407520.6620000005</v>
      </c>
      <c r="BQ58" s="11">
        <v>10193713.687999992</v>
      </c>
      <c r="BR58" s="11">
        <v>50620673.516999997</v>
      </c>
      <c r="BS58" s="11">
        <v>5486200.392</v>
      </c>
      <c r="BT58" s="11">
        <v>30560285.151999991</v>
      </c>
      <c r="BU58" s="11">
        <v>-2721032.2599999984</v>
      </c>
      <c r="BV58" s="11">
        <v>-2727686.254999965</v>
      </c>
      <c r="BW58" s="11">
        <v>7015142.695000004</v>
      </c>
      <c r="BX58" s="11">
        <v>2279329.79</v>
      </c>
      <c r="BY58" s="11">
        <v>-5339317.5060000028</v>
      </c>
      <c r="BZ58" s="11">
        <v>-222547811.49599999</v>
      </c>
      <c r="CA58" s="11">
        <v>-41381208.07</v>
      </c>
      <c r="CB58" s="11">
        <v>-17098743.384</v>
      </c>
      <c r="CC58" s="11">
        <v>-14670756.113000004</v>
      </c>
      <c r="CD58" s="11">
        <v>-25368266.500000004</v>
      </c>
      <c r="CE58" s="11">
        <v>-32651568.570624966</v>
      </c>
      <c r="CF58" s="11">
        <v>-32953125.88175346</v>
      </c>
      <c r="CG58" s="11">
        <v>-43985496.862830937</v>
      </c>
      <c r="CH58" s="11">
        <v>-37151716.302955031</v>
      </c>
      <c r="CI58" s="11">
        <v>-29100450.173516676</v>
      </c>
      <c r="CJ58" s="11">
        <v>275294.06563996017</v>
      </c>
      <c r="CK58" s="11">
        <v>-3868569.2931106691</v>
      </c>
      <c r="CL58" s="11">
        <v>383092.32246408105</v>
      </c>
      <c r="CM58" s="11">
        <v>-4068711.0320832897</v>
      </c>
      <c r="CN58" s="11">
        <v>493660.88375265774</v>
      </c>
      <c r="CO58" s="11">
        <v>478851.05724007846</v>
      </c>
      <c r="CP58" s="11">
        <v>-1839983.6425927216</v>
      </c>
      <c r="CQ58" s="11">
        <v>519685.03480065824</v>
      </c>
      <c r="CR58" s="11">
        <v>504094.48375663877</v>
      </c>
      <c r="CS58" s="11">
        <v>488971.64924393891</v>
      </c>
      <c r="CT58" s="11">
        <v>474302.4997666204</v>
      </c>
      <c r="CU58" s="11">
        <v>460073.42477362271</v>
      </c>
      <c r="CV58" s="11">
        <v>446271.22203041374</v>
      </c>
      <c r="CW58" s="11">
        <v>432883.08536950167</v>
      </c>
      <c r="CX58" s="11">
        <v>-1494347.8744915831</v>
      </c>
      <c r="CY58" s="11">
        <v>5298102.8374548983</v>
      </c>
      <c r="CZ58" s="11">
        <v>4463434.9635306038</v>
      </c>
      <c r="DA58" s="11">
        <v>3619183.3288226495</v>
      </c>
      <c r="DB58" s="11">
        <v>4752373.3064515078</v>
      </c>
      <c r="DC58" s="11">
        <v>2392715.2545751063</v>
      </c>
      <c r="DD58" s="11">
        <v>5714222.1487909965</v>
      </c>
      <c r="DE58" s="11">
        <v>5552058.1737143537</v>
      </c>
      <c r="DF58" s="11">
        <v>5890985.4882588778</v>
      </c>
      <c r="DG58" s="11">
        <v>6229501.4851739286</v>
      </c>
      <c r="DH58" s="11">
        <v>5993006.1275132857</v>
      </c>
      <c r="DI58" s="11">
        <v>6271425.7312009577</v>
      </c>
      <c r="DJ58" s="11">
        <v>3532146.1583454767</v>
      </c>
      <c r="DK58" s="11">
        <v>7153181.1631579204</v>
      </c>
      <c r="DL58" s="11">
        <v>6234505.2549485881</v>
      </c>
      <c r="DM58" s="11">
        <v>6736430.5583905913</v>
      </c>
      <c r="DN58" s="11">
        <v>6487643.3106934056</v>
      </c>
      <c r="DO58" s="11">
        <v>6349480.9879919505</v>
      </c>
      <c r="DP58" s="11">
        <v>7476382.0561133008</v>
      </c>
      <c r="DQ58" s="11">
        <v>7268378.685331448</v>
      </c>
      <c r="DR58" s="11">
        <v>5372697.7831027675</v>
      </c>
      <c r="DS58" s="11">
        <v>8089808.28016592</v>
      </c>
      <c r="DT58" s="11">
        <v>7832869.6163883777</v>
      </c>
      <c r="DU58" s="11">
        <v>8140841.5997934742</v>
      </c>
      <c r="DV58" s="11">
        <v>8304435.4013198949</v>
      </c>
      <c r="DW58" s="150"/>
      <c r="DX58" s="11">
        <v>0</v>
      </c>
      <c r="DY58" s="11">
        <v>0</v>
      </c>
      <c r="DZ58" s="11">
        <v>0</v>
      </c>
      <c r="EA58" s="11">
        <v>40688536.899999999</v>
      </c>
      <c r="EB58" s="11">
        <v>116765253.33299999</v>
      </c>
      <c r="EC58" s="11">
        <v>-116127125.23199996</v>
      </c>
      <c r="ED58" s="11">
        <v>-277571514.76368767</v>
      </c>
      <c r="EE58" s="11">
        <v>-3104249.2084334642</v>
      </c>
      <c r="EF58" s="11">
        <v>59709155.003832646</v>
      </c>
      <c r="EG58" s="11">
        <v>85446654.697397634</v>
      </c>
      <c r="EH58" s="151"/>
      <c r="EI58" s="11">
        <v>0</v>
      </c>
      <c r="EJ58" s="11">
        <v>0</v>
      </c>
      <c r="EK58" s="11">
        <v>0</v>
      </c>
      <c r="EL58" s="11">
        <v>0</v>
      </c>
      <c r="EM58" s="11">
        <v>0</v>
      </c>
      <c r="EN58" s="11">
        <v>0</v>
      </c>
      <c r="EO58" s="11">
        <v>0</v>
      </c>
      <c r="EP58" s="11">
        <v>0</v>
      </c>
      <c r="EQ58" s="11">
        <v>0</v>
      </c>
      <c r="ER58" s="11">
        <v>0</v>
      </c>
      <c r="ES58" s="11">
        <v>0</v>
      </c>
      <c r="ET58" s="11">
        <v>0</v>
      </c>
      <c r="EU58" s="11">
        <v>0</v>
      </c>
      <c r="EV58" s="11">
        <v>1271733.4000000001</v>
      </c>
      <c r="EW58" s="11">
        <v>7678348.688000001</v>
      </c>
      <c r="EX58" s="11">
        <v>31738454.812000003</v>
      </c>
      <c r="EY58" s="11">
        <v>35813537.909999996</v>
      </c>
      <c r="EZ58" s="11">
        <v>21602090.354000002</v>
      </c>
      <c r="FA58" s="11">
        <v>38015326.858999997</v>
      </c>
      <c r="FB58" s="11">
        <v>21334298.210000001</v>
      </c>
      <c r="FC58" s="11">
        <v>21247090.738999993</v>
      </c>
      <c r="FD58" s="11">
        <v>86667159.06099999</v>
      </c>
      <c r="FE58" s="11">
        <v>1566424.1800000407</v>
      </c>
      <c r="FF58" s="11">
        <v>-225607799.21199998</v>
      </c>
      <c r="FG58" s="11">
        <v>-73150707.567000002</v>
      </c>
      <c r="FH58" s="11">
        <v>-90972960.952378422</v>
      </c>
      <c r="FI58" s="11">
        <v>-110237663.33930264</v>
      </c>
      <c r="FJ58" s="11">
        <v>-3210182.905006628</v>
      </c>
      <c r="FK58" s="11">
        <v>-3096199.0910905534</v>
      </c>
      <c r="FL58" s="11">
        <v>-816204.12403542455</v>
      </c>
      <c r="FM58" s="11">
        <v>1423347.5737841821</v>
      </c>
      <c r="FN58" s="11">
        <v>-615193.56709166768</v>
      </c>
      <c r="FO58" s="11">
        <v>13380721.129808152</v>
      </c>
      <c r="FP58" s="11">
        <v>12859310.709817611</v>
      </c>
      <c r="FQ58" s="11">
        <v>17672545.14714716</v>
      </c>
      <c r="FR58" s="11">
        <v>15796578.017059721</v>
      </c>
      <c r="FS58" s="11">
        <v>20124116.976497099</v>
      </c>
      <c r="FT58" s="11">
        <v>20313506.35479866</v>
      </c>
      <c r="FU58" s="11">
        <v>20730884.748600133</v>
      </c>
      <c r="FV58" s="11">
        <v>24278146.617501747</v>
      </c>
    </row>
    <row r="59" spans="1:178" x14ac:dyDescent="0.3">
      <c r="D59" s="4" t="s">
        <v>80</v>
      </c>
      <c r="E59" s="49">
        <v>59</v>
      </c>
      <c r="F59" s="10" t="s">
        <v>32</v>
      </c>
      <c r="G59" s="11">
        <v>2838208.29</v>
      </c>
      <c r="H59" s="11">
        <v>2832554.52</v>
      </c>
      <c r="I59" s="11">
        <v>2738645.35</v>
      </c>
      <c r="J59" s="11">
        <v>2609533.9500000002</v>
      </c>
      <c r="K59" s="11">
        <v>2494746.35</v>
      </c>
      <c r="L59" s="11">
        <v>2394932.2799999998</v>
      </c>
      <c r="M59" s="11">
        <v>2356491.91</v>
      </c>
      <c r="N59" s="11">
        <v>2302084.38</v>
      </c>
      <c r="O59" s="11">
        <v>2200534.87</v>
      </c>
      <c r="P59" s="11">
        <v>2200819.5499999998</v>
      </c>
      <c r="Q59" s="11">
        <v>2142059.59</v>
      </c>
      <c r="R59" s="11">
        <v>2011257.22</v>
      </c>
      <c r="S59" s="11">
        <v>2286282.4699999997</v>
      </c>
      <c r="T59" s="11">
        <v>2294644.73</v>
      </c>
      <c r="U59" s="11">
        <v>3743275.98</v>
      </c>
      <c r="V59" s="11">
        <v>2329790</v>
      </c>
      <c r="W59" s="11">
        <v>3467137.8449999997</v>
      </c>
      <c r="X59" s="11">
        <v>2901381.818</v>
      </c>
      <c r="Y59" s="11">
        <v>3305107.4399999995</v>
      </c>
      <c r="Z59" s="11">
        <v>2851786.8720000004</v>
      </c>
      <c r="AA59" s="11">
        <v>2864357.0269999998</v>
      </c>
      <c r="AB59" s="11">
        <v>2644195.3060000003</v>
      </c>
      <c r="AC59" s="11">
        <v>2666855.3480000002</v>
      </c>
      <c r="AD59" s="11">
        <v>10192308.288000001</v>
      </c>
      <c r="AE59" s="11">
        <v>3816639.6700000004</v>
      </c>
      <c r="AF59" s="11">
        <v>2704046.3339999998</v>
      </c>
      <c r="AG59" s="11">
        <v>1875701.8339999998</v>
      </c>
      <c r="AH59" s="11">
        <v>2988012.946</v>
      </c>
      <c r="AI59" s="11">
        <v>2785611.9040000001</v>
      </c>
      <c r="AJ59" s="11">
        <v>2661313.6090000002</v>
      </c>
      <c r="AK59" s="11">
        <v>2407336.7919999999</v>
      </c>
      <c r="AL59" s="11">
        <v>2409201.5460000001</v>
      </c>
      <c r="AM59" s="11">
        <v>2314362.469</v>
      </c>
      <c r="AN59" s="11">
        <v>2278652.21</v>
      </c>
      <c r="AO59" s="11">
        <v>2170341.9110000003</v>
      </c>
      <c r="AP59" s="11">
        <v>2087186.7149999999</v>
      </c>
      <c r="AQ59" s="11">
        <v>2037982.4649999999</v>
      </c>
      <c r="AR59" s="11">
        <v>1995319.264</v>
      </c>
      <c r="AS59" s="11">
        <v>1948383.31</v>
      </c>
      <c r="AT59" s="11">
        <v>1795263.3640000001</v>
      </c>
      <c r="AU59" s="11">
        <v>1736657.1289999997</v>
      </c>
      <c r="AV59" s="11">
        <v>1734663.808</v>
      </c>
      <c r="AW59" s="11">
        <v>1993291.7390000001</v>
      </c>
      <c r="AX59" s="11">
        <v>2106128.1780000003</v>
      </c>
      <c r="AY59" s="11">
        <v>2316289.1330000004</v>
      </c>
      <c r="AZ59" s="11">
        <v>3268144.36</v>
      </c>
      <c r="BA59" s="11">
        <v>-3289464.9910000004</v>
      </c>
      <c r="BB59" s="11">
        <v>3439439.6670000004</v>
      </c>
      <c r="BC59" s="11">
        <v>1836562.3659999999</v>
      </c>
      <c r="BD59" s="11">
        <v>415207.37499999977</v>
      </c>
      <c r="BE59" s="11">
        <v>8163647.6950000003</v>
      </c>
      <c r="BF59" s="11">
        <v>9437526.0650000013</v>
      </c>
      <c r="BG59" s="11">
        <v>5742322.0310000004</v>
      </c>
      <c r="BH59" s="11">
        <v>6100223.466</v>
      </c>
      <c r="BI59" s="11">
        <v>6814051.2509999992</v>
      </c>
      <c r="BJ59" s="11">
        <v>7181800.3059999989</v>
      </c>
      <c r="BK59" s="11">
        <v>7374890.7040000018</v>
      </c>
      <c r="BL59" s="11">
        <v>5759294.4249999998</v>
      </c>
      <c r="BM59" s="11">
        <v>7599786.7129999995</v>
      </c>
      <c r="BN59" s="11">
        <v>6216774.5609999998</v>
      </c>
      <c r="BO59" s="11">
        <v>7833742.319000002</v>
      </c>
      <c r="BP59" s="11">
        <v>8017818.5590000004</v>
      </c>
      <c r="BQ59" s="11">
        <v>8951218.9859999958</v>
      </c>
      <c r="BR59" s="11">
        <v>7258557.2090000017</v>
      </c>
      <c r="BS59" s="11">
        <v>10222522.790000003</v>
      </c>
      <c r="BT59" s="11">
        <v>10562215.34</v>
      </c>
      <c r="BU59" s="11">
        <v>9800246.3549999967</v>
      </c>
      <c r="BV59" s="11">
        <v>12198936.602000002</v>
      </c>
      <c r="BW59" s="11">
        <v>13911178.596999999</v>
      </c>
      <c r="BX59" s="11">
        <v>11429541.999</v>
      </c>
      <c r="BY59" s="11">
        <v>16393305.100999994</v>
      </c>
      <c r="BZ59" s="11">
        <v>14533397.899999999</v>
      </c>
      <c r="CA59" s="11">
        <v>15950865.510000005</v>
      </c>
      <c r="CB59" s="11">
        <v>15001165.399999997</v>
      </c>
      <c r="CC59" s="11">
        <v>13542220.610000001</v>
      </c>
      <c r="CD59" s="11">
        <v>15362168.970000001</v>
      </c>
      <c r="CE59" s="11">
        <v>13921230.119064773</v>
      </c>
      <c r="CF59" s="11">
        <v>13192146.531860445</v>
      </c>
      <c r="CG59" s="11">
        <v>13128105.556709927</v>
      </c>
      <c r="CH59" s="11">
        <v>13031793.105933631</v>
      </c>
      <c r="CI59" s="11">
        <v>13015748.604856657</v>
      </c>
      <c r="CJ59" s="11">
        <v>13106792.090126909</v>
      </c>
      <c r="CK59" s="11">
        <v>12746587.118881654</v>
      </c>
      <c r="CL59" s="11">
        <v>13393990.717520902</v>
      </c>
      <c r="CM59" s="11">
        <v>13527474.462568033</v>
      </c>
      <c r="CN59" s="11">
        <v>13693245.81796745</v>
      </c>
      <c r="CO59" s="11">
        <v>15119747.865744937</v>
      </c>
      <c r="CP59" s="11">
        <v>14760483.815573679</v>
      </c>
      <c r="CQ59" s="11">
        <v>14360966.285338039</v>
      </c>
      <c r="CR59" s="11">
        <v>14906849.358869106</v>
      </c>
      <c r="CS59" s="11">
        <v>14757076.122184945</v>
      </c>
      <c r="CT59" s="11">
        <v>15012315.200115496</v>
      </c>
      <c r="CU59" s="11">
        <v>15402742.074756039</v>
      </c>
      <c r="CV59" s="11">
        <v>15033127.257756498</v>
      </c>
      <c r="CW59" s="11">
        <v>15129705.941379035</v>
      </c>
      <c r="CX59" s="11">
        <v>15517509.349289492</v>
      </c>
      <c r="CY59" s="11">
        <v>15180116.10432284</v>
      </c>
      <c r="CZ59" s="11">
        <v>15587232.999435645</v>
      </c>
      <c r="DA59" s="11">
        <v>15856127.049046503</v>
      </c>
      <c r="DB59" s="11">
        <v>16133354.921433011</v>
      </c>
      <c r="DC59" s="11">
        <v>15615168.917215658</v>
      </c>
      <c r="DD59" s="11">
        <v>15520241.064141162</v>
      </c>
      <c r="DE59" s="11">
        <v>15580051.610894637</v>
      </c>
      <c r="DF59" s="11">
        <v>15641380.290547432</v>
      </c>
      <c r="DG59" s="11">
        <v>15669445.777768321</v>
      </c>
      <c r="DH59" s="11">
        <v>15911395.803630633</v>
      </c>
      <c r="DI59" s="11">
        <v>16612634.355629906</v>
      </c>
      <c r="DJ59" s="11">
        <v>16371404.315594608</v>
      </c>
      <c r="DK59" s="11">
        <v>15815580.628347147</v>
      </c>
      <c r="DL59" s="11">
        <v>15967897.904351275</v>
      </c>
      <c r="DM59" s="11">
        <v>16101244.254546257</v>
      </c>
      <c r="DN59" s="11">
        <v>16442078.788566453</v>
      </c>
      <c r="DO59" s="11">
        <v>16593099.776711963</v>
      </c>
      <c r="DP59" s="11">
        <v>16684180.651945844</v>
      </c>
      <c r="DQ59" s="11">
        <v>16426818.344147934</v>
      </c>
      <c r="DR59" s="11">
        <v>16270672.96186389</v>
      </c>
      <c r="DS59" s="11">
        <v>16287533.084262865</v>
      </c>
      <c r="DT59" s="11">
        <v>16657280.206765613</v>
      </c>
      <c r="DU59" s="11">
        <v>16669578.574177373</v>
      </c>
      <c r="DV59" s="11">
        <v>16671555.190308331</v>
      </c>
      <c r="DW59" s="150"/>
      <c r="DX59" s="11">
        <v>29121868.259999998</v>
      </c>
      <c r="DY59" s="11">
        <v>41547123.124000005</v>
      </c>
      <c r="DZ59" s="11">
        <v>30498407.940000001</v>
      </c>
      <c r="EA59" s="11">
        <v>21082097.425999999</v>
      </c>
      <c r="EB59" s="11">
        <v>72642086.958000004</v>
      </c>
      <c r="EC59" s="11">
        <v>131112681.757</v>
      </c>
      <c r="ED59" s="11">
        <v>165392814.33495489</v>
      </c>
      <c r="EE59" s="11">
        <v>177221243.55154276</v>
      </c>
      <c r="EF59" s="11">
        <v>189678553.20966035</v>
      </c>
      <c r="EG59" s="11">
        <v>196587520.36599496</v>
      </c>
      <c r="EH59" s="151"/>
      <c r="EI59" s="11">
        <v>8409408.1600000001</v>
      </c>
      <c r="EJ59" s="11">
        <v>7499212.5800000001</v>
      </c>
      <c r="EK59" s="11">
        <v>6859111.1600000001</v>
      </c>
      <c r="EL59" s="11">
        <v>6354136.3599999994</v>
      </c>
      <c r="EM59" s="11">
        <v>8324203.1799999997</v>
      </c>
      <c r="EN59" s="11">
        <v>8698309.6629999988</v>
      </c>
      <c r="EO59" s="11">
        <v>9021251.3389999997</v>
      </c>
      <c r="EP59" s="11">
        <v>15503358.942000002</v>
      </c>
      <c r="EQ59" s="11">
        <v>8396387.8379999995</v>
      </c>
      <c r="ER59" s="11">
        <v>8434938.4589999989</v>
      </c>
      <c r="ES59" s="11">
        <v>7130900.807</v>
      </c>
      <c r="ET59" s="11">
        <v>6536180.8360000001</v>
      </c>
      <c r="EU59" s="11">
        <v>5981685.0389999999</v>
      </c>
      <c r="EV59" s="11">
        <v>5266584.301</v>
      </c>
      <c r="EW59" s="11">
        <v>6415709.0500000007</v>
      </c>
      <c r="EX59" s="11">
        <v>3418119.0359999998</v>
      </c>
      <c r="EY59" s="11">
        <v>10415417.436000001</v>
      </c>
      <c r="EZ59" s="11">
        <v>21280071.561999999</v>
      </c>
      <c r="FA59" s="11">
        <v>21370742.261</v>
      </c>
      <c r="FB59" s="11">
        <v>19575855.699000001</v>
      </c>
      <c r="FC59" s="11">
        <v>24802779.864</v>
      </c>
      <c r="FD59" s="11">
        <v>28043295.339000005</v>
      </c>
      <c r="FE59" s="11">
        <v>35910361.553999998</v>
      </c>
      <c r="FF59" s="11">
        <v>42356244.999999993</v>
      </c>
      <c r="FG59" s="11">
        <v>44494251.520000003</v>
      </c>
      <c r="FH59" s="11">
        <v>42475545.620925218</v>
      </c>
      <c r="FI59" s="11">
        <v>39175647.267500214</v>
      </c>
      <c r="FJ59" s="11">
        <v>39247369.926529467</v>
      </c>
      <c r="FK59" s="11">
        <v>42340468.146280423</v>
      </c>
      <c r="FL59" s="11">
        <v>44028299.459780827</v>
      </c>
      <c r="FM59" s="11">
        <v>45172133.397056483</v>
      </c>
      <c r="FN59" s="11">
        <v>45680342.548425026</v>
      </c>
      <c r="FO59" s="11">
        <v>46623476.152804986</v>
      </c>
      <c r="FP59" s="11">
        <v>47268764.902789831</v>
      </c>
      <c r="FQ59" s="11">
        <v>46890877.679210395</v>
      </c>
      <c r="FR59" s="11">
        <v>48895434.474855147</v>
      </c>
      <c r="FS59" s="11">
        <v>47884722.787244678</v>
      </c>
      <c r="FT59" s="11">
        <v>49719359.217224263</v>
      </c>
      <c r="FU59" s="11">
        <v>48985024.390274689</v>
      </c>
      <c r="FV59" s="11">
        <v>49998413.971251316</v>
      </c>
    </row>
    <row r="60" spans="1:178" x14ac:dyDescent="0.3">
      <c r="D60" s="4" t="s">
        <v>80</v>
      </c>
      <c r="E60" s="49">
        <v>60</v>
      </c>
      <c r="F60" s="10" t="s">
        <v>33</v>
      </c>
      <c r="G60" s="11">
        <v>3693650.84</v>
      </c>
      <c r="H60" s="11">
        <v>4947420.5180000002</v>
      </c>
      <c r="I60" s="11">
        <v>4221257.5129999993</v>
      </c>
      <c r="J60" s="11">
        <v>4914077.4000000004</v>
      </c>
      <c r="K60" s="11">
        <v>4802160.5200000005</v>
      </c>
      <c r="L60" s="11">
        <v>5289914.8100000005</v>
      </c>
      <c r="M60" s="11">
        <v>5184809.76</v>
      </c>
      <c r="N60" s="11">
        <v>5822696.7599999998</v>
      </c>
      <c r="O60" s="11">
        <v>10569179.75</v>
      </c>
      <c r="P60" s="11">
        <v>12458950.820000002</v>
      </c>
      <c r="Q60" s="11">
        <v>13185145.68</v>
      </c>
      <c r="R60" s="11">
        <v>14337594.170000002</v>
      </c>
      <c r="S60" s="11">
        <v>16120030.5</v>
      </c>
      <c r="T60" s="11">
        <v>17671747.709999997</v>
      </c>
      <c r="U60" s="11">
        <v>16070608.320000004</v>
      </c>
      <c r="V60" s="11">
        <v>14986310.889999999</v>
      </c>
      <c r="W60" s="11">
        <v>13866554.549999999</v>
      </c>
      <c r="X60" s="11">
        <v>13693522.799999999</v>
      </c>
      <c r="Y60" s="11">
        <v>14607740.739999996</v>
      </c>
      <c r="Z60" s="11">
        <v>13094331.119999999</v>
      </c>
      <c r="AA60" s="11">
        <v>14303155.149999995</v>
      </c>
      <c r="AB60" s="11">
        <v>88611353.379999995</v>
      </c>
      <c r="AC60" s="11">
        <v>17754957.02</v>
      </c>
      <c r="AD60" s="11">
        <v>11062091.831</v>
      </c>
      <c r="AE60" s="11">
        <v>17906841.349999998</v>
      </c>
      <c r="AF60" s="11">
        <v>22458433.759999998</v>
      </c>
      <c r="AG60" s="11">
        <v>21706247.009999998</v>
      </c>
      <c r="AH60" s="11">
        <v>8946981.8460000027</v>
      </c>
      <c r="AI60" s="11">
        <v>21034810.805999998</v>
      </c>
      <c r="AJ60" s="11">
        <v>55916490.011000007</v>
      </c>
      <c r="AK60" s="11">
        <v>21440323.054000005</v>
      </c>
      <c r="AL60" s="11">
        <v>21511779.467000008</v>
      </c>
      <c r="AM60" s="11">
        <v>24368593.810000002</v>
      </c>
      <c r="AN60" s="11">
        <v>17574189.418000001</v>
      </c>
      <c r="AO60" s="11">
        <v>16935069.054000005</v>
      </c>
      <c r="AP60" s="11">
        <v>15816470.436000001</v>
      </c>
      <c r="AQ60" s="11">
        <v>34467024.744999997</v>
      </c>
      <c r="AR60" s="11">
        <v>19402273.131000005</v>
      </c>
      <c r="AS60" s="11">
        <v>16338487.480999999</v>
      </c>
      <c r="AT60" s="11">
        <v>16737808.262000004</v>
      </c>
      <c r="AU60" s="11">
        <v>16556939.182</v>
      </c>
      <c r="AV60" s="11">
        <v>15441750.480999999</v>
      </c>
      <c r="AW60" s="11">
        <v>18964467.759999998</v>
      </c>
      <c r="AX60" s="11">
        <v>22727744.307</v>
      </c>
      <c r="AY60" s="11">
        <v>23187691.364</v>
      </c>
      <c r="AZ60" s="11">
        <v>22895342.431000009</v>
      </c>
      <c r="BA60" s="11">
        <v>24458955.739999998</v>
      </c>
      <c r="BB60" s="11">
        <v>20262622.692999993</v>
      </c>
      <c r="BC60" s="11">
        <v>28120493.741</v>
      </c>
      <c r="BD60" s="11">
        <v>31754273.095000003</v>
      </c>
      <c r="BE60" s="11">
        <v>29429524.665000003</v>
      </c>
      <c r="BF60" s="11">
        <v>39982859.386</v>
      </c>
      <c r="BG60" s="11">
        <v>30238022.271999996</v>
      </c>
      <c r="BH60" s="11">
        <v>24809235.651999999</v>
      </c>
      <c r="BI60" s="11">
        <v>31966903.692999996</v>
      </c>
      <c r="BJ60" s="11">
        <v>27477051.974000003</v>
      </c>
      <c r="BK60" s="11">
        <v>31954859.634</v>
      </c>
      <c r="BL60" s="11">
        <v>28657665.915999997</v>
      </c>
      <c r="BM60" s="11">
        <v>30307048.060999997</v>
      </c>
      <c r="BN60" s="11">
        <v>33589611.542999998</v>
      </c>
      <c r="BO60" s="11">
        <v>32713485.980999999</v>
      </c>
      <c r="BP60" s="11">
        <v>34764910.704000004</v>
      </c>
      <c r="BQ60" s="11">
        <v>33653708.737999998</v>
      </c>
      <c r="BR60" s="11">
        <v>31613857.432</v>
      </c>
      <c r="BS60" s="11">
        <v>32115721.34</v>
      </c>
      <c r="BT60" s="11">
        <v>30539732.052999996</v>
      </c>
      <c r="BU60" s="11">
        <v>29519771.755000006</v>
      </c>
      <c r="BV60" s="11">
        <v>30785981.692999996</v>
      </c>
      <c r="BW60" s="11">
        <v>32769901.157999996</v>
      </c>
      <c r="BX60" s="11">
        <v>30242803.513999995</v>
      </c>
      <c r="BY60" s="11">
        <v>28741032.307</v>
      </c>
      <c r="BZ60" s="11">
        <v>27617613.560999997</v>
      </c>
      <c r="CA60" s="11">
        <v>32898128.534999996</v>
      </c>
      <c r="CB60" s="11">
        <v>36363369.625</v>
      </c>
      <c r="CC60" s="11">
        <v>32073850.695</v>
      </c>
      <c r="CD60" s="11">
        <v>31550216.004999992</v>
      </c>
      <c r="CE60" s="11">
        <v>30698238.824386012</v>
      </c>
      <c r="CF60" s="11">
        <v>33755545.570790075</v>
      </c>
      <c r="CG60" s="11">
        <v>33958142.479947634</v>
      </c>
      <c r="CH60" s="11">
        <v>34758559.98346515</v>
      </c>
      <c r="CI60" s="11">
        <v>35026579.679407105</v>
      </c>
      <c r="CJ60" s="11">
        <v>15739790.480690408</v>
      </c>
      <c r="CK60" s="11">
        <v>15767775.833833486</v>
      </c>
      <c r="CL60" s="11">
        <v>15853916.97651653</v>
      </c>
      <c r="CM60" s="11">
        <v>16469117.250189157</v>
      </c>
      <c r="CN60" s="11">
        <v>16530769.424559578</v>
      </c>
      <c r="CO60" s="11">
        <v>16575945.185119921</v>
      </c>
      <c r="CP60" s="11">
        <v>16359470.599461272</v>
      </c>
      <c r="CQ60" s="11">
        <v>16416799.564930061</v>
      </c>
      <c r="CR60" s="11">
        <v>16212304.995014634</v>
      </c>
      <c r="CS60" s="11">
        <v>16100233.126006806</v>
      </c>
      <c r="CT60" s="11">
        <v>16178247.267455794</v>
      </c>
      <c r="CU60" s="11">
        <v>16121945.153960802</v>
      </c>
      <c r="CV60" s="11">
        <v>15989394.629207281</v>
      </c>
      <c r="CW60" s="11">
        <v>15951393.939011671</v>
      </c>
      <c r="CX60" s="11">
        <v>16037969.800599091</v>
      </c>
      <c r="CY60" s="11">
        <v>16234815.458931608</v>
      </c>
      <c r="CZ60" s="11">
        <v>16310001.612376755</v>
      </c>
      <c r="DA60" s="11">
        <v>16549655.980381651</v>
      </c>
      <c r="DB60" s="11">
        <v>16481695.835367825</v>
      </c>
      <c r="DC60" s="11">
        <v>16331392.322947685</v>
      </c>
      <c r="DD60" s="11">
        <v>16122250.341886196</v>
      </c>
      <c r="DE60" s="11">
        <v>16033930.374653481</v>
      </c>
      <c r="DF60" s="11">
        <v>16104207.173281793</v>
      </c>
      <c r="DG60" s="11">
        <v>16119083.071008854</v>
      </c>
      <c r="DH60" s="11">
        <v>16064291.44771301</v>
      </c>
      <c r="DI60" s="11">
        <v>16040060.826566722</v>
      </c>
      <c r="DJ60" s="11">
        <v>16191365.479008405</v>
      </c>
      <c r="DK60" s="11">
        <v>16422933.200301746</v>
      </c>
      <c r="DL60" s="11">
        <v>16489442.464221999</v>
      </c>
      <c r="DM60" s="11">
        <v>16653263.171415195</v>
      </c>
      <c r="DN60" s="11">
        <v>16536379.903261188</v>
      </c>
      <c r="DO60" s="11">
        <v>16555680.86623911</v>
      </c>
      <c r="DP60" s="11">
        <v>16308787.035970747</v>
      </c>
      <c r="DQ60" s="11">
        <v>16240142.293621046</v>
      </c>
      <c r="DR60" s="11">
        <v>16339159.989316806</v>
      </c>
      <c r="DS60" s="11">
        <v>16318120.820736863</v>
      </c>
      <c r="DT60" s="11">
        <v>16235325.755029954</v>
      </c>
      <c r="DU60" s="11">
        <v>16176999.624792216</v>
      </c>
      <c r="DV60" s="11">
        <v>16239890.268289248</v>
      </c>
      <c r="DW60" s="150"/>
      <c r="DX60" s="11">
        <v>89426858.540999994</v>
      </c>
      <c r="DY60" s="11">
        <v>251842404.01100001</v>
      </c>
      <c r="DZ60" s="11">
        <v>265616230.02200001</v>
      </c>
      <c r="EA60" s="11">
        <v>251441107.57699999</v>
      </c>
      <c r="EB60" s="11">
        <v>368287549.63199997</v>
      </c>
      <c r="EC60" s="11">
        <v>375078520.23599994</v>
      </c>
      <c r="ED60" s="11">
        <v>348444114.68903643</v>
      </c>
      <c r="EE60" s="11">
        <v>194943590.93551606</v>
      </c>
      <c r="EF60" s="11">
        <v>194582749.924124</v>
      </c>
      <c r="EG60" s="11">
        <v>196516125.39319611</v>
      </c>
      <c r="EH60" s="151"/>
      <c r="EI60" s="11">
        <v>12862328.870999999</v>
      </c>
      <c r="EJ60" s="11">
        <v>15006152.730000002</v>
      </c>
      <c r="EK60" s="11">
        <v>21576686.27</v>
      </c>
      <c r="EL60" s="11">
        <v>39981690.670000002</v>
      </c>
      <c r="EM60" s="11">
        <v>49862386.530000001</v>
      </c>
      <c r="EN60" s="11">
        <v>42546388.239999995</v>
      </c>
      <c r="EO60" s="11">
        <v>42005227.00999999</v>
      </c>
      <c r="EP60" s="11">
        <v>117428402.23099999</v>
      </c>
      <c r="EQ60" s="11">
        <v>62071522.119999997</v>
      </c>
      <c r="ER60" s="11">
        <v>85898282.663000017</v>
      </c>
      <c r="ES60" s="11">
        <v>67320696.331000015</v>
      </c>
      <c r="ET60" s="11">
        <v>50325728.908000007</v>
      </c>
      <c r="EU60" s="11">
        <v>70207785.356999993</v>
      </c>
      <c r="EV60" s="11">
        <v>48736497.925000004</v>
      </c>
      <c r="EW60" s="11">
        <v>64879903.431000002</v>
      </c>
      <c r="EX60" s="11">
        <v>67616920.863999993</v>
      </c>
      <c r="EY60" s="11">
        <v>89304291.501000002</v>
      </c>
      <c r="EZ60" s="11">
        <v>95030117.309999987</v>
      </c>
      <c r="FA60" s="11">
        <v>91398815.300999999</v>
      </c>
      <c r="FB60" s="11">
        <v>92554325.519999996</v>
      </c>
      <c r="FC60" s="11">
        <v>101132105.42300001</v>
      </c>
      <c r="FD60" s="11">
        <v>94269310.824999988</v>
      </c>
      <c r="FE60" s="11">
        <v>93075654.605999991</v>
      </c>
      <c r="FF60" s="11">
        <v>86601449.381999999</v>
      </c>
      <c r="FG60" s="11">
        <v>101335348.85499999</v>
      </c>
      <c r="FH60" s="11">
        <v>96004000.400176078</v>
      </c>
      <c r="FI60" s="11">
        <v>103743282.1428199</v>
      </c>
      <c r="FJ60" s="11">
        <v>47361483.291040421</v>
      </c>
      <c r="FK60" s="11">
        <v>49575831.859868653</v>
      </c>
      <c r="FL60" s="11">
        <v>48988575.159405962</v>
      </c>
      <c r="FM60" s="11">
        <v>48400425.5474234</v>
      </c>
      <c r="FN60" s="11">
        <v>47978758.368818045</v>
      </c>
      <c r="FO60" s="11">
        <v>49094473.051690012</v>
      </c>
      <c r="FP60" s="11">
        <v>48935338.500201702</v>
      </c>
      <c r="FQ60" s="11">
        <v>48257220.618944123</v>
      </c>
      <c r="FR60" s="11">
        <v>48295717.753288135</v>
      </c>
      <c r="FS60" s="11">
        <v>49565638.835938938</v>
      </c>
      <c r="FT60" s="11">
        <v>49400847.805471048</v>
      </c>
      <c r="FU60" s="11">
        <v>48897423.103674717</v>
      </c>
      <c r="FV60" s="11">
        <v>48652215.648111418</v>
      </c>
    </row>
    <row r="61" spans="1:178" s="14" customFormat="1" x14ac:dyDescent="0.3">
      <c r="A61" s="4"/>
      <c r="B61" s="4"/>
      <c r="C61" s="49"/>
      <c r="D61" s="4" t="s">
        <v>80</v>
      </c>
      <c r="E61" s="49">
        <v>61</v>
      </c>
      <c r="F61" s="12" t="s">
        <v>34</v>
      </c>
      <c r="G61" s="19">
        <v>6531859.1299999999</v>
      </c>
      <c r="H61" s="19">
        <v>7779975.0380000006</v>
      </c>
      <c r="I61" s="19">
        <v>6959902.8629999999</v>
      </c>
      <c r="J61" s="19">
        <v>7523611.3500000006</v>
      </c>
      <c r="K61" s="19">
        <v>7296906.870000001</v>
      </c>
      <c r="L61" s="19">
        <v>7684847.0899999999</v>
      </c>
      <c r="M61" s="19">
        <v>7541301.6699999999</v>
      </c>
      <c r="N61" s="19">
        <v>8124781.1399999997</v>
      </c>
      <c r="O61" s="19">
        <v>12769714.620000001</v>
      </c>
      <c r="P61" s="19">
        <v>14659770.370000001</v>
      </c>
      <c r="Q61" s="19">
        <v>15327205.27</v>
      </c>
      <c r="R61" s="19">
        <v>16348851.390000002</v>
      </c>
      <c r="S61" s="19">
        <v>18406312.969999999</v>
      </c>
      <c r="T61" s="19">
        <v>19966392.439999998</v>
      </c>
      <c r="U61" s="19">
        <v>19813884.300000004</v>
      </c>
      <c r="V61" s="19">
        <v>17316100.890000001</v>
      </c>
      <c r="W61" s="19">
        <v>17333692.395</v>
      </c>
      <c r="X61" s="19">
        <v>16594904.617999999</v>
      </c>
      <c r="Y61" s="19">
        <v>17912848.179999996</v>
      </c>
      <c r="Z61" s="19">
        <v>15946117.991999999</v>
      </c>
      <c r="AA61" s="19">
        <v>17167512.176999994</v>
      </c>
      <c r="AB61" s="19">
        <v>91255548.68599999</v>
      </c>
      <c r="AC61" s="19">
        <v>20421812.368000001</v>
      </c>
      <c r="AD61" s="19">
        <v>21254400.119000003</v>
      </c>
      <c r="AE61" s="19">
        <v>21723481.02</v>
      </c>
      <c r="AF61" s="19">
        <v>25162480.093999997</v>
      </c>
      <c r="AG61" s="19">
        <v>23581948.843999997</v>
      </c>
      <c r="AH61" s="19">
        <v>11934994.792000003</v>
      </c>
      <c r="AI61" s="19">
        <v>23820422.709999997</v>
      </c>
      <c r="AJ61" s="19">
        <v>58577803.620000005</v>
      </c>
      <c r="AK61" s="19">
        <v>23847659.846000005</v>
      </c>
      <c r="AL61" s="19">
        <v>23920981.013000008</v>
      </c>
      <c r="AM61" s="19">
        <v>26682956.279000003</v>
      </c>
      <c r="AN61" s="19">
        <v>19852841.628000002</v>
      </c>
      <c r="AO61" s="19">
        <v>19105410.965000004</v>
      </c>
      <c r="AP61" s="19">
        <v>17903657.151000001</v>
      </c>
      <c r="AQ61" s="19">
        <v>36505007.209999993</v>
      </c>
      <c r="AR61" s="19">
        <v>21397592.395000003</v>
      </c>
      <c r="AS61" s="19">
        <v>18286870.790999997</v>
      </c>
      <c r="AT61" s="19">
        <v>18533071.626000002</v>
      </c>
      <c r="AU61" s="19">
        <v>18293596.311000001</v>
      </c>
      <c r="AV61" s="19">
        <v>18448147.688999999</v>
      </c>
      <c r="AW61" s="19">
        <v>23614471.757999998</v>
      </c>
      <c r="AX61" s="19">
        <v>25064593.642999999</v>
      </c>
      <c r="AY61" s="19">
        <v>30294895.768000003</v>
      </c>
      <c r="AZ61" s="19">
        <v>40551843.271000013</v>
      </c>
      <c r="BA61" s="19">
        <v>40950889.556999996</v>
      </c>
      <c r="BB61" s="19">
        <v>21270761.883999992</v>
      </c>
      <c r="BC61" s="19">
        <v>31298030.213</v>
      </c>
      <c r="BD61" s="19">
        <v>32462068.649</v>
      </c>
      <c r="BE61" s="19">
        <v>71773147.984999999</v>
      </c>
      <c r="BF61" s="19">
        <v>55302865.017999999</v>
      </c>
      <c r="BG61" s="19">
        <v>43285565.677999996</v>
      </c>
      <c r="BH61" s="19">
        <v>39323848.530000001</v>
      </c>
      <c r="BI61" s="19">
        <v>38796109.522999994</v>
      </c>
      <c r="BJ61" s="19">
        <v>35965621.030000001</v>
      </c>
      <c r="BK61" s="19">
        <v>76023153.868000001</v>
      </c>
      <c r="BL61" s="19">
        <v>43791082.250999995</v>
      </c>
      <c r="BM61" s="19">
        <v>45054083.354000002</v>
      </c>
      <c r="BN61" s="19">
        <v>44619313.824000001</v>
      </c>
      <c r="BO61" s="19">
        <v>46193084.689000003</v>
      </c>
      <c r="BP61" s="19">
        <v>48190249.925000004</v>
      </c>
      <c r="BQ61" s="19">
        <v>52798641.411999986</v>
      </c>
      <c r="BR61" s="19">
        <v>89493088.157999992</v>
      </c>
      <c r="BS61" s="19">
        <v>47824444.522</v>
      </c>
      <c r="BT61" s="19">
        <v>71662232.544999987</v>
      </c>
      <c r="BU61" s="19">
        <v>36598985.850000009</v>
      </c>
      <c r="BV61" s="19">
        <v>40257232.040000036</v>
      </c>
      <c r="BW61" s="19">
        <v>53696222.450000003</v>
      </c>
      <c r="BX61" s="19">
        <v>43951675.302999996</v>
      </c>
      <c r="BY61" s="19">
        <v>39795019.901999995</v>
      </c>
      <c r="BZ61" s="19">
        <v>-180396800.035</v>
      </c>
      <c r="CA61" s="19">
        <v>7467785.9750000015</v>
      </c>
      <c r="CB61" s="19">
        <v>34265791.640999995</v>
      </c>
      <c r="CC61" s="19">
        <v>30945315.191999998</v>
      </c>
      <c r="CD61" s="19">
        <v>21544118.474999987</v>
      </c>
      <c r="CE61" s="19">
        <v>11967900.37282582</v>
      </c>
      <c r="CF61" s="19">
        <v>13994566.22089706</v>
      </c>
      <c r="CG61" s="19">
        <v>3100751.1738266237</v>
      </c>
      <c r="CH61" s="19">
        <v>10638636.786443748</v>
      </c>
      <c r="CI61" s="19">
        <v>18941878.110747084</v>
      </c>
      <c r="CJ61" s="19">
        <v>29121876.636457279</v>
      </c>
      <c r="CK61" s="19">
        <v>24645793.659604471</v>
      </c>
      <c r="CL61" s="19">
        <v>29631000.016501512</v>
      </c>
      <c r="CM61" s="19">
        <v>25927880.680673901</v>
      </c>
      <c r="CN61" s="19">
        <v>30717676.126279686</v>
      </c>
      <c r="CO61" s="19">
        <v>32174544.108104937</v>
      </c>
      <c r="CP61" s="19">
        <v>29279970.772442229</v>
      </c>
      <c r="CQ61" s="19">
        <v>31297450.885068759</v>
      </c>
      <c r="CR61" s="19">
        <v>31623248.837640379</v>
      </c>
      <c r="CS61" s="19">
        <v>31346280.897435691</v>
      </c>
      <c r="CT61" s="19">
        <v>31664864.96733791</v>
      </c>
      <c r="CU61" s="19">
        <v>31984760.653490461</v>
      </c>
      <c r="CV61" s="19">
        <v>31468793.108994193</v>
      </c>
      <c r="CW61" s="19">
        <v>31513982.965760209</v>
      </c>
      <c r="CX61" s="19">
        <v>30061131.275396999</v>
      </c>
      <c r="CY61" s="19">
        <v>36713034.400709346</v>
      </c>
      <c r="CZ61" s="19">
        <v>36360669.575343005</v>
      </c>
      <c r="DA61" s="19">
        <v>36024966.358250804</v>
      </c>
      <c r="DB61" s="19">
        <v>37367424.063252345</v>
      </c>
      <c r="DC61" s="19">
        <v>34339276.494738445</v>
      </c>
      <c r="DD61" s="19">
        <v>37356713.554818355</v>
      </c>
      <c r="DE61" s="19">
        <v>37166040.159262471</v>
      </c>
      <c r="DF61" s="19">
        <v>37636572.952088103</v>
      </c>
      <c r="DG61" s="19">
        <v>38018030.333951101</v>
      </c>
      <c r="DH61" s="19">
        <v>37968693.378856927</v>
      </c>
      <c r="DI61" s="19">
        <v>38924120.91339758</v>
      </c>
      <c r="DJ61" s="19">
        <v>36094915.952948488</v>
      </c>
      <c r="DK61" s="19">
        <v>39391694.991806813</v>
      </c>
      <c r="DL61" s="19">
        <v>38691845.623521864</v>
      </c>
      <c r="DM61" s="19">
        <v>39490937.984352045</v>
      </c>
      <c r="DN61" s="19">
        <v>39466102.002521053</v>
      </c>
      <c r="DO61" s="19">
        <v>39498261.630943023</v>
      </c>
      <c r="DP61" s="19">
        <v>40469349.744029894</v>
      </c>
      <c r="DQ61" s="19">
        <v>39935339.323100425</v>
      </c>
      <c r="DR61" s="19">
        <v>37982530.734283462</v>
      </c>
      <c r="DS61" s="19">
        <v>40695462.185165644</v>
      </c>
      <c r="DT61" s="19">
        <v>40725475.578183949</v>
      </c>
      <c r="DU61" s="19">
        <v>40987419.798763067</v>
      </c>
      <c r="DV61" s="19">
        <v>41215880.859917469</v>
      </c>
      <c r="DW61" s="150"/>
      <c r="DX61" s="19">
        <v>118548726.801</v>
      </c>
      <c r="DY61" s="19">
        <v>293389527.13499999</v>
      </c>
      <c r="DZ61" s="19">
        <v>296114637.96200001</v>
      </c>
      <c r="EA61" s="19">
        <v>313211741.903</v>
      </c>
      <c r="EB61" s="19">
        <v>557694889.92299998</v>
      </c>
      <c r="EC61" s="19">
        <v>390064076.76099998</v>
      </c>
      <c r="ED61" s="19">
        <v>236265414.26030365</v>
      </c>
      <c r="EE61" s="19">
        <v>369060585.27862537</v>
      </c>
      <c r="EF61" s="19">
        <v>443970458.13761699</v>
      </c>
      <c r="EG61" s="19">
        <v>478550300.45658869</v>
      </c>
      <c r="EH61" s="154"/>
      <c r="EI61" s="19">
        <v>21271737.030999999</v>
      </c>
      <c r="EJ61" s="19">
        <v>22505365.310000002</v>
      </c>
      <c r="EK61" s="19">
        <v>28435797.43</v>
      </c>
      <c r="EL61" s="19">
        <v>46335827.030000001</v>
      </c>
      <c r="EM61" s="19">
        <v>58186589.710000001</v>
      </c>
      <c r="EN61" s="19">
        <v>51244697.902999997</v>
      </c>
      <c r="EO61" s="19">
        <v>51026478.348999992</v>
      </c>
      <c r="EP61" s="19">
        <v>132931761.17299999</v>
      </c>
      <c r="EQ61" s="19">
        <v>70467909.958000004</v>
      </c>
      <c r="ER61" s="19">
        <v>94333221.122000009</v>
      </c>
      <c r="ES61" s="19">
        <v>74451597.138000011</v>
      </c>
      <c r="ET61" s="19">
        <v>56861909.74400001</v>
      </c>
      <c r="EU61" s="19">
        <v>76189470.395999998</v>
      </c>
      <c r="EV61" s="19">
        <v>55274815.626000002</v>
      </c>
      <c r="EW61" s="19">
        <v>78973961.169</v>
      </c>
      <c r="EX61" s="19">
        <v>102773494.712</v>
      </c>
      <c r="EY61" s="19">
        <v>135533246.847</v>
      </c>
      <c r="EZ61" s="19">
        <v>137912279.22599998</v>
      </c>
      <c r="FA61" s="19">
        <v>150784884.421</v>
      </c>
      <c r="FB61" s="19">
        <v>133464479.42899999</v>
      </c>
      <c r="FC61" s="19">
        <v>147181976.02599999</v>
      </c>
      <c r="FD61" s="19">
        <v>208979765.22499996</v>
      </c>
      <c r="FE61" s="19">
        <v>130552440.34000003</v>
      </c>
      <c r="FF61" s="19">
        <v>-96650104.829999983</v>
      </c>
      <c r="FG61" s="19">
        <v>72678892.807999998</v>
      </c>
      <c r="FH61" s="19">
        <v>47506585.068722874</v>
      </c>
      <c r="FI61" s="19">
        <v>32681266.071017459</v>
      </c>
      <c r="FJ61" s="19">
        <v>83398670.31256327</v>
      </c>
      <c r="FK61" s="19">
        <v>88820100.915058523</v>
      </c>
      <c r="FL61" s="19">
        <v>92200670.495151371</v>
      </c>
      <c r="FM61" s="19">
        <v>94995906.518264055</v>
      </c>
      <c r="FN61" s="19">
        <v>93043907.350151405</v>
      </c>
      <c r="FO61" s="19">
        <v>109098670.33430314</v>
      </c>
      <c r="FP61" s="19">
        <v>109063414.11280915</v>
      </c>
      <c r="FQ61" s="19">
        <v>112820643.44530168</v>
      </c>
      <c r="FR61" s="19">
        <v>112987730.245203</v>
      </c>
      <c r="FS61" s="19">
        <v>117574478.59968072</v>
      </c>
      <c r="FT61" s="19">
        <v>119433713.37749396</v>
      </c>
      <c r="FU61" s="19">
        <v>118613332.24254954</v>
      </c>
      <c r="FV61" s="19">
        <v>122928776.23686448</v>
      </c>
    </row>
    <row r="62" spans="1:178" ht="24.9" customHeight="1" x14ac:dyDescent="0.3">
      <c r="D62" s="4" t="s">
        <v>80</v>
      </c>
      <c r="E62" s="49">
        <v>62</v>
      </c>
      <c r="F62" s="10" t="s">
        <v>35</v>
      </c>
      <c r="G62" s="11">
        <v>10917413.659</v>
      </c>
      <c r="H62" s="11">
        <v>9277122.6890000012</v>
      </c>
      <c r="I62" s="11">
        <v>11376883.968</v>
      </c>
      <c r="J62" s="11">
        <v>5756015.0720000034</v>
      </c>
      <c r="K62" s="11">
        <v>11158971.074000001</v>
      </c>
      <c r="L62" s="11">
        <v>8295322.1519999988</v>
      </c>
      <c r="M62" s="11">
        <v>12172273.462000001</v>
      </c>
      <c r="N62" s="11">
        <v>12146236.039000001</v>
      </c>
      <c r="O62" s="11">
        <v>15148473.558</v>
      </c>
      <c r="P62" s="11">
        <v>17559323.982999999</v>
      </c>
      <c r="Q62" s="11">
        <v>17889755.93799999</v>
      </c>
      <c r="R62" s="11">
        <v>20169363.539000001</v>
      </c>
      <c r="S62" s="11">
        <v>18682256.449999999</v>
      </c>
      <c r="T62" s="11">
        <v>16567002.843999986</v>
      </c>
      <c r="U62" s="11">
        <v>22020107.424999993</v>
      </c>
      <c r="V62" s="11">
        <v>17865570.237</v>
      </c>
      <c r="W62" s="11">
        <v>15321371.91</v>
      </c>
      <c r="X62" s="11">
        <v>16433050.261999991</v>
      </c>
      <c r="Y62" s="11">
        <v>17220709.881999999</v>
      </c>
      <c r="Z62" s="11">
        <v>16730728.349000005</v>
      </c>
      <c r="AA62" s="11">
        <v>19172532.617000002</v>
      </c>
      <c r="AB62" s="11">
        <v>20248320.089999996</v>
      </c>
      <c r="AC62" s="11">
        <v>15365930.48</v>
      </c>
      <c r="AD62" s="11">
        <v>18657502.079999991</v>
      </c>
      <c r="AE62" s="11">
        <v>25317767.461000003</v>
      </c>
      <c r="AF62" s="11">
        <v>21933908.82</v>
      </c>
      <c r="AG62" s="11">
        <v>16492897.25500001</v>
      </c>
      <c r="AH62" s="11">
        <v>21521030.502999995</v>
      </c>
      <c r="AI62" s="11">
        <v>23353780.580999997</v>
      </c>
      <c r="AJ62" s="11">
        <v>1041160.7310000076</v>
      </c>
      <c r="AK62" s="11">
        <v>18080725.193</v>
      </c>
      <c r="AL62" s="11">
        <v>19463483.95900001</v>
      </c>
      <c r="AM62" s="11">
        <v>17920333.082999997</v>
      </c>
      <c r="AN62" s="11">
        <v>19619451.916999996</v>
      </c>
      <c r="AO62" s="11">
        <v>19746828.473000001</v>
      </c>
      <c r="AP62" s="11">
        <v>20667410.798999995</v>
      </c>
      <c r="AQ62" s="11">
        <v>22476706.109999999</v>
      </c>
      <c r="AR62" s="11">
        <v>20686942.162000004</v>
      </c>
      <c r="AS62" s="11">
        <v>19383658.746999994</v>
      </c>
      <c r="AT62" s="11">
        <v>25902620.264999993</v>
      </c>
      <c r="AU62" s="11">
        <v>24817294.347000003</v>
      </c>
      <c r="AV62" s="11">
        <v>24611707.768999994</v>
      </c>
      <c r="AW62" s="11">
        <v>28244721.69600001</v>
      </c>
      <c r="AX62" s="11">
        <v>25518419.964999992</v>
      </c>
      <c r="AY62" s="11">
        <v>25530353.774999999</v>
      </c>
      <c r="AZ62" s="11">
        <v>27656888</v>
      </c>
      <c r="BA62" s="11">
        <v>28879295.292000007</v>
      </c>
      <c r="BB62" s="11">
        <v>31346918.563000008</v>
      </c>
      <c r="BC62" s="11">
        <v>150265135.586</v>
      </c>
      <c r="BD62" s="11">
        <v>26157809.397999987</v>
      </c>
      <c r="BE62" s="11">
        <v>25491845.820999999</v>
      </c>
      <c r="BF62" s="11">
        <v>30357265.447999999</v>
      </c>
      <c r="BG62" s="11">
        <v>32179769.268999998</v>
      </c>
      <c r="BH62" s="11">
        <v>31152286.575000007</v>
      </c>
      <c r="BI62" s="11">
        <v>32616215.687000006</v>
      </c>
      <c r="BJ62" s="11">
        <v>29811797.596000005</v>
      </c>
      <c r="BK62" s="11">
        <v>26512061.730999995</v>
      </c>
      <c r="BL62" s="11">
        <v>33236362.50999999</v>
      </c>
      <c r="BM62" s="11">
        <v>32879242.816000007</v>
      </c>
      <c r="BN62" s="11">
        <v>31976909.754000023</v>
      </c>
      <c r="BO62" s="11">
        <v>31862685.114000011</v>
      </c>
      <c r="BP62" s="11">
        <v>35271623.668999992</v>
      </c>
      <c r="BQ62" s="11">
        <v>33405253.526000001</v>
      </c>
      <c r="BR62" s="11">
        <v>39572232.186999992</v>
      </c>
      <c r="BS62" s="11">
        <v>33300510.039000001</v>
      </c>
      <c r="BT62" s="11">
        <v>38100723.120999999</v>
      </c>
      <c r="BU62" s="11">
        <v>60224921.150999971</v>
      </c>
      <c r="BV62" s="11">
        <v>37839037.078999974</v>
      </c>
      <c r="BW62" s="11">
        <v>38227219.804000013</v>
      </c>
      <c r="BX62" s="11">
        <v>35164529.446000002</v>
      </c>
      <c r="BY62" s="11">
        <v>35613722.175999992</v>
      </c>
      <c r="BZ62" s="11">
        <v>37679617.325999998</v>
      </c>
      <c r="CA62" s="11">
        <v>44630972.497999981</v>
      </c>
      <c r="CB62" s="11">
        <v>37652195.245000005</v>
      </c>
      <c r="CC62" s="11">
        <v>37559202.974000022</v>
      </c>
      <c r="CD62" s="11">
        <v>39429440.422999993</v>
      </c>
      <c r="CE62" s="11">
        <v>42342334.23399996</v>
      </c>
      <c r="CF62" s="11">
        <v>38048787.620022692</v>
      </c>
      <c r="CG62" s="11">
        <v>38714401.701530546</v>
      </c>
      <c r="CH62" s="11">
        <v>38302088.311108433</v>
      </c>
      <c r="CI62" s="11">
        <v>38885630.185351133</v>
      </c>
      <c r="CJ62" s="11">
        <v>39374087.544477709</v>
      </c>
      <c r="CK62" s="11">
        <v>39508715.159843959</v>
      </c>
      <c r="CL62" s="11">
        <v>39771084.194513582</v>
      </c>
      <c r="CM62" s="11">
        <v>41444921.280593581</v>
      </c>
      <c r="CN62" s="11">
        <v>38206428.528319933</v>
      </c>
      <c r="CO62" s="11">
        <v>37274945.473162629</v>
      </c>
      <c r="CP62" s="11">
        <v>38892794.526910849</v>
      </c>
      <c r="CQ62" s="11">
        <v>39031920.235125922</v>
      </c>
      <c r="CR62" s="11">
        <v>38679373.260665074</v>
      </c>
      <c r="CS62" s="11">
        <v>38652583.257322542</v>
      </c>
      <c r="CT62" s="11">
        <v>38704123.461244367</v>
      </c>
      <c r="CU62" s="11">
        <v>38816646.265567161</v>
      </c>
      <c r="CV62" s="11">
        <v>39113791.257768638</v>
      </c>
      <c r="CW62" s="11">
        <v>39537931.737755366</v>
      </c>
      <c r="CX62" s="11">
        <v>40031006.948489852</v>
      </c>
      <c r="CY62" s="11">
        <v>41112450.120820731</v>
      </c>
      <c r="CZ62" s="11">
        <v>37934741.953524262</v>
      </c>
      <c r="DA62" s="11">
        <v>37064427.627462521</v>
      </c>
      <c r="DB62" s="11">
        <v>38671945.185888924</v>
      </c>
      <c r="DC62" s="11">
        <v>38838601.822552845</v>
      </c>
      <c r="DD62" s="11">
        <v>38514004.892760187</v>
      </c>
      <c r="DE62" s="11">
        <v>38500972.007002167</v>
      </c>
      <c r="DF62" s="11">
        <v>38575436.4554324</v>
      </c>
      <c r="DG62" s="11">
        <v>38725699.119924091</v>
      </c>
      <c r="DH62" s="11">
        <v>39054204.578397684</v>
      </c>
      <c r="DI62" s="11">
        <v>39500669.05894123</v>
      </c>
      <c r="DJ62" s="11">
        <v>40040417.95957844</v>
      </c>
      <c r="DK62" s="11">
        <v>41148782.502841413</v>
      </c>
      <c r="DL62" s="11">
        <v>37989908.355759099</v>
      </c>
      <c r="DM62" s="11">
        <v>37107467.014374137</v>
      </c>
      <c r="DN62" s="11">
        <v>38745706.419157349</v>
      </c>
      <c r="DO62" s="11">
        <v>38890663.221685894</v>
      </c>
      <c r="DP62" s="11">
        <v>38586754.999209568</v>
      </c>
      <c r="DQ62" s="11">
        <v>38569192.395034671</v>
      </c>
      <c r="DR62" s="11">
        <v>38696406.213292077</v>
      </c>
      <c r="DS62" s="11">
        <v>38873499.544476591</v>
      </c>
      <c r="DT62" s="11">
        <v>39234398.379218481</v>
      </c>
      <c r="DU62" s="11">
        <v>39712378.441887774</v>
      </c>
      <c r="DV62" s="11">
        <v>40229225.579222336</v>
      </c>
      <c r="DW62" s="150"/>
      <c r="DX62" s="11">
        <v>151867155.13299999</v>
      </c>
      <c r="DY62" s="11">
        <v>214285082.62599996</v>
      </c>
      <c r="DZ62" s="11">
        <v>225158778.77500001</v>
      </c>
      <c r="EA62" s="11">
        <v>305055526.69100004</v>
      </c>
      <c r="EB62" s="11">
        <v>482636702.19099993</v>
      </c>
      <c r="EC62" s="11">
        <v>456262074.63799995</v>
      </c>
      <c r="ED62" s="11">
        <v>474218940.09084797</v>
      </c>
      <c r="EE62" s="11">
        <v>468386466.23292589</v>
      </c>
      <c r="EF62" s="11">
        <v>466533570.78228551</v>
      </c>
      <c r="EG62" s="11">
        <v>467784383.06615931</v>
      </c>
      <c r="EH62" s="155"/>
      <c r="EI62" s="11">
        <v>31571420.316</v>
      </c>
      <c r="EJ62" s="11">
        <v>25210308.298000004</v>
      </c>
      <c r="EK62" s="11">
        <v>39466983.059</v>
      </c>
      <c r="EL62" s="11">
        <v>55618443.459999993</v>
      </c>
      <c r="EM62" s="11">
        <v>57269366.718999982</v>
      </c>
      <c r="EN62" s="11">
        <v>49619992.408999994</v>
      </c>
      <c r="EO62" s="11">
        <v>53123970.848000005</v>
      </c>
      <c r="EP62" s="11">
        <v>54271752.649999984</v>
      </c>
      <c r="EQ62" s="11">
        <v>63744573.536000013</v>
      </c>
      <c r="ER62" s="11">
        <v>45915971.814999998</v>
      </c>
      <c r="ES62" s="11">
        <v>55464542.235000007</v>
      </c>
      <c r="ET62" s="11">
        <v>60033691.188999996</v>
      </c>
      <c r="EU62" s="11">
        <v>62547307.018999994</v>
      </c>
      <c r="EV62" s="11">
        <v>75331622.380999982</v>
      </c>
      <c r="EW62" s="11">
        <v>79293495.43599999</v>
      </c>
      <c r="EX62" s="11">
        <v>87883101.855000019</v>
      </c>
      <c r="EY62" s="11">
        <v>201914790.80499998</v>
      </c>
      <c r="EZ62" s="11">
        <v>93689321.291999996</v>
      </c>
      <c r="FA62" s="11">
        <v>88940075.013999999</v>
      </c>
      <c r="FB62" s="11">
        <v>98092515.080000013</v>
      </c>
      <c r="FC62" s="11">
        <v>100539562.30900002</v>
      </c>
      <c r="FD62" s="11">
        <v>110973465.347</v>
      </c>
      <c r="FE62" s="11">
        <v>136291178.03399995</v>
      </c>
      <c r="FF62" s="11">
        <v>108457868.94799998</v>
      </c>
      <c r="FG62" s="11">
        <v>119842370.71700001</v>
      </c>
      <c r="FH62" s="11">
        <v>119820562.27702263</v>
      </c>
      <c r="FI62" s="11">
        <v>115902120.19799012</v>
      </c>
      <c r="FJ62" s="11">
        <v>118653886.89883524</v>
      </c>
      <c r="FK62" s="11">
        <v>116926295.28207615</v>
      </c>
      <c r="FL62" s="11">
        <v>116604088.02270184</v>
      </c>
      <c r="FM62" s="11">
        <v>116173352.98413408</v>
      </c>
      <c r="FN62" s="11">
        <v>118682729.94401386</v>
      </c>
      <c r="FO62" s="11">
        <v>116111619.70180751</v>
      </c>
      <c r="FP62" s="11">
        <v>116024551.90120196</v>
      </c>
      <c r="FQ62" s="11">
        <v>115802107.58235866</v>
      </c>
      <c r="FR62" s="11">
        <v>118595291.59691735</v>
      </c>
      <c r="FS62" s="11">
        <v>116246157.87297465</v>
      </c>
      <c r="FT62" s="11">
        <v>116223124.64005281</v>
      </c>
      <c r="FU62" s="11">
        <v>116139098.15280333</v>
      </c>
      <c r="FV62" s="11">
        <v>119176002.40032859</v>
      </c>
    </row>
    <row r="63" spans="1:178" x14ac:dyDescent="0.3">
      <c r="D63" s="4" t="s">
        <v>80</v>
      </c>
      <c r="E63" s="49">
        <v>63</v>
      </c>
      <c r="F63" s="10" t="s">
        <v>36</v>
      </c>
      <c r="G63" s="11">
        <v>8246054.2400000002</v>
      </c>
      <c r="H63" s="11">
        <v>6635360.2899999991</v>
      </c>
      <c r="I63" s="11">
        <v>7462882.7600000007</v>
      </c>
      <c r="J63" s="11">
        <v>5976848.4799999977</v>
      </c>
      <c r="K63" s="11">
        <v>4129733.71</v>
      </c>
      <c r="L63" s="11">
        <v>6728169.5600000015</v>
      </c>
      <c r="M63" s="11">
        <v>6468011.2000000011</v>
      </c>
      <c r="N63" s="11">
        <v>8305147.6700000009</v>
      </c>
      <c r="O63" s="11">
        <v>8054344.5</v>
      </c>
      <c r="P63" s="11">
        <v>10540982.810000002</v>
      </c>
      <c r="Q63" s="11">
        <v>13366548.100000003</v>
      </c>
      <c r="R63" s="11">
        <v>12360607.609999999</v>
      </c>
      <c r="S63" s="11">
        <v>16357898.530000001</v>
      </c>
      <c r="T63" s="11">
        <v>12132825.020000003</v>
      </c>
      <c r="U63" s="11">
        <v>15224398.683999997</v>
      </c>
      <c r="V63" s="11">
        <v>22754260.399999995</v>
      </c>
      <c r="W63" s="11">
        <v>11044570.99</v>
      </c>
      <c r="X63" s="11">
        <v>11239361.790000001</v>
      </c>
      <c r="Y63" s="11">
        <v>9503064.7300000023</v>
      </c>
      <c r="Z63" s="11">
        <v>13148394.479999999</v>
      </c>
      <c r="AA63" s="11">
        <v>11391142.957</v>
      </c>
      <c r="AB63" s="11">
        <v>11949446.763</v>
      </c>
      <c r="AC63" s="11">
        <v>12818432.829999996</v>
      </c>
      <c r="AD63" s="11">
        <v>8293045.0599999996</v>
      </c>
      <c r="AE63" s="11">
        <v>15559031.92</v>
      </c>
      <c r="AF63" s="11">
        <v>13680579.710000003</v>
      </c>
      <c r="AG63" s="11">
        <v>12324249.630000001</v>
      </c>
      <c r="AH63" s="11">
        <v>11022884.149999999</v>
      </c>
      <c r="AI63" s="11">
        <v>10684961.58</v>
      </c>
      <c r="AJ63" s="11">
        <v>10101690.439999996</v>
      </c>
      <c r="AK63" s="11">
        <v>10849803.030000001</v>
      </c>
      <c r="AL63" s="11">
        <v>11091415.580000002</v>
      </c>
      <c r="AM63" s="11">
        <v>6014829.5700000003</v>
      </c>
      <c r="AN63" s="11">
        <v>13865509.910000002</v>
      </c>
      <c r="AO63" s="11">
        <v>11638064.689999999</v>
      </c>
      <c r="AP63" s="11">
        <v>9720740.0399999991</v>
      </c>
      <c r="AQ63" s="11">
        <v>13055922.490000002</v>
      </c>
      <c r="AR63" s="11">
        <v>12284627.280000001</v>
      </c>
      <c r="AS63" s="11">
        <v>10817234.530000001</v>
      </c>
      <c r="AT63" s="11">
        <v>10984303.780000003</v>
      </c>
      <c r="AU63" s="11">
        <v>10126620.049999999</v>
      </c>
      <c r="AV63" s="11">
        <v>9871636.9399999976</v>
      </c>
      <c r="AW63" s="11">
        <v>12006978.859999999</v>
      </c>
      <c r="AX63" s="11">
        <v>12378026.670000002</v>
      </c>
      <c r="AY63" s="11">
        <v>11706048.5</v>
      </c>
      <c r="AZ63" s="11">
        <v>16138275.329999998</v>
      </c>
      <c r="BA63" s="11">
        <v>13297626.889999999</v>
      </c>
      <c r="BB63" s="11">
        <v>14789255.529999999</v>
      </c>
      <c r="BC63" s="11">
        <v>17497241.400000002</v>
      </c>
      <c r="BD63" s="11">
        <v>14796873.039999999</v>
      </c>
      <c r="BE63" s="11">
        <v>15257818.060000001</v>
      </c>
      <c r="BF63" s="11">
        <v>14621749.939999999</v>
      </c>
      <c r="BG63" s="11">
        <v>15664172.68</v>
      </c>
      <c r="BH63" s="11">
        <v>16240805.52</v>
      </c>
      <c r="BI63" s="11">
        <v>16392259.430000002</v>
      </c>
      <c r="BJ63" s="11">
        <v>15125752.760000002</v>
      </c>
      <c r="BK63" s="11">
        <v>19220182.98</v>
      </c>
      <c r="BL63" s="11">
        <v>20112381.909999996</v>
      </c>
      <c r="BM63" s="11">
        <v>17871149.109999999</v>
      </c>
      <c r="BN63" s="11">
        <v>18216338.620000001</v>
      </c>
      <c r="BO63" s="11">
        <v>19877912.779999997</v>
      </c>
      <c r="BP63" s="11">
        <v>19837194.210000005</v>
      </c>
      <c r="BQ63" s="11">
        <v>19111315.568999998</v>
      </c>
      <c r="BR63" s="11">
        <v>18421242.440000005</v>
      </c>
      <c r="BS63" s="11">
        <v>15424902.749999998</v>
      </c>
      <c r="BT63" s="11">
        <v>21622938.019999996</v>
      </c>
      <c r="BU63" s="11">
        <v>19109255.729999997</v>
      </c>
      <c r="BV63" s="11">
        <v>19910695.740000006</v>
      </c>
      <c r="BW63" s="11">
        <v>21750843.230000004</v>
      </c>
      <c r="BX63" s="11">
        <v>22202959.470000003</v>
      </c>
      <c r="BY63" s="11">
        <v>19220582.100000001</v>
      </c>
      <c r="BZ63" s="11">
        <v>25031676.460000001</v>
      </c>
      <c r="CA63" s="11">
        <v>24365280.91</v>
      </c>
      <c r="CB63" s="11">
        <v>24334107.829999994</v>
      </c>
      <c r="CC63" s="11">
        <v>24845457.170000002</v>
      </c>
      <c r="CD63" s="11">
        <v>25487689.900000002</v>
      </c>
      <c r="CE63" s="11">
        <v>23194295.743000139</v>
      </c>
      <c r="CF63" s="11">
        <v>22238817.559521914</v>
      </c>
      <c r="CG63" s="11">
        <v>23723738.50539114</v>
      </c>
      <c r="CH63" s="11">
        <v>24137510.225349873</v>
      </c>
      <c r="CI63" s="11">
        <v>25415479.932729345</v>
      </c>
      <c r="CJ63" s="11">
        <v>26181512.502006944</v>
      </c>
      <c r="CK63" s="11">
        <v>25263578.082475968</v>
      </c>
      <c r="CL63" s="11">
        <v>27610739.116224051</v>
      </c>
      <c r="CM63" s="11">
        <v>27615789.987701058</v>
      </c>
      <c r="CN63" s="11">
        <v>27993448.178677313</v>
      </c>
      <c r="CO63" s="11">
        <v>27390826.947674241</v>
      </c>
      <c r="CP63" s="11">
        <v>25472620.362151392</v>
      </c>
      <c r="CQ63" s="11">
        <v>21518280.551129241</v>
      </c>
      <c r="CR63" s="11">
        <v>22889113.676862895</v>
      </c>
      <c r="CS63" s="11">
        <v>23354808.955178246</v>
      </c>
      <c r="CT63" s="11">
        <v>23619499.181694463</v>
      </c>
      <c r="CU63" s="11">
        <v>24749721.220632315</v>
      </c>
      <c r="CV63" s="11">
        <v>25677793.28362659</v>
      </c>
      <c r="CW63" s="11">
        <v>24673912.155694447</v>
      </c>
      <c r="CX63" s="11">
        <v>27221883.393244874</v>
      </c>
      <c r="CY63" s="11">
        <v>25682765.416913465</v>
      </c>
      <c r="CZ63" s="11">
        <v>26057209.820937462</v>
      </c>
      <c r="DA63" s="11">
        <v>25773899.125611298</v>
      </c>
      <c r="DB63" s="11">
        <v>23792905.848939087</v>
      </c>
      <c r="DC63" s="11">
        <v>19713656.868030358</v>
      </c>
      <c r="DD63" s="11">
        <v>21230549.401329722</v>
      </c>
      <c r="DE63" s="11">
        <v>22655656.527912434</v>
      </c>
      <c r="DF63" s="11">
        <v>23065639.178476583</v>
      </c>
      <c r="DG63" s="11">
        <v>24194657.478651848</v>
      </c>
      <c r="DH63" s="11">
        <v>25314132.399525847</v>
      </c>
      <c r="DI63" s="11">
        <v>24267221.426391937</v>
      </c>
      <c r="DJ63" s="11">
        <v>27132914.688965797</v>
      </c>
      <c r="DK63" s="11">
        <v>25618258.005663741</v>
      </c>
      <c r="DL63" s="11">
        <v>26075314.192156766</v>
      </c>
      <c r="DM63" s="11">
        <v>25798179.796264391</v>
      </c>
      <c r="DN63" s="11">
        <v>23828281.879139021</v>
      </c>
      <c r="DO63" s="11">
        <v>19466103.592409573</v>
      </c>
      <c r="DP63" s="11">
        <v>21084191.728928737</v>
      </c>
      <c r="DQ63" s="11">
        <v>22531674.316598359</v>
      </c>
      <c r="DR63" s="11">
        <v>23126000.0547994</v>
      </c>
      <c r="DS63" s="11">
        <v>24234760.237503462</v>
      </c>
      <c r="DT63" s="11">
        <v>25586047.150332719</v>
      </c>
      <c r="DU63" s="11">
        <v>24487655.662206404</v>
      </c>
      <c r="DV63" s="11">
        <v>27518771.297183305</v>
      </c>
      <c r="DW63" s="150"/>
      <c r="DX63" s="11">
        <v>98274690.930000007</v>
      </c>
      <c r="DY63" s="11">
        <v>155856842.234</v>
      </c>
      <c r="DZ63" s="11">
        <v>136553760.24999997</v>
      </c>
      <c r="EA63" s="11">
        <v>147456556.84999999</v>
      </c>
      <c r="EB63" s="11">
        <v>201016725.44999999</v>
      </c>
      <c r="EC63" s="11">
        <v>241521518.49900004</v>
      </c>
      <c r="ED63" s="11">
        <v>296798207.47669941</v>
      </c>
      <c r="EE63" s="11">
        <v>302177697.89426708</v>
      </c>
      <c r="EF63" s="11">
        <v>288881208.18168581</v>
      </c>
      <c r="EG63" s="11">
        <v>289355237.91318589</v>
      </c>
      <c r="EH63" s="151"/>
      <c r="EI63" s="11">
        <v>22344297.289999999</v>
      </c>
      <c r="EJ63" s="11">
        <v>16834751.75</v>
      </c>
      <c r="EK63" s="11">
        <v>22827503.370000001</v>
      </c>
      <c r="EL63" s="11">
        <v>36268138.520000003</v>
      </c>
      <c r="EM63" s="11">
        <v>43715122.233999997</v>
      </c>
      <c r="EN63" s="11">
        <v>45038193.179999992</v>
      </c>
      <c r="EO63" s="11">
        <v>34042602.167000003</v>
      </c>
      <c r="EP63" s="11">
        <v>33060924.652999993</v>
      </c>
      <c r="EQ63" s="11">
        <v>41563861.260000005</v>
      </c>
      <c r="ER63" s="11">
        <v>31809536.169999994</v>
      </c>
      <c r="ES63" s="11">
        <v>27956048.180000003</v>
      </c>
      <c r="ET63" s="11">
        <v>35224314.640000001</v>
      </c>
      <c r="EU63" s="11">
        <v>36157784.300000004</v>
      </c>
      <c r="EV63" s="11">
        <v>30982560.77</v>
      </c>
      <c r="EW63" s="11">
        <v>36091054.030000001</v>
      </c>
      <c r="EX63" s="11">
        <v>44225157.75</v>
      </c>
      <c r="EY63" s="11">
        <v>47551932.5</v>
      </c>
      <c r="EZ63" s="11">
        <v>46526728.140000001</v>
      </c>
      <c r="FA63" s="11">
        <v>50738195.170000002</v>
      </c>
      <c r="FB63" s="11">
        <v>56199869.640000001</v>
      </c>
      <c r="FC63" s="11">
        <v>58826422.559</v>
      </c>
      <c r="FD63" s="11">
        <v>55469083.210000001</v>
      </c>
      <c r="FE63" s="11">
        <v>60770794.700000003</v>
      </c>
      <c r="FF63" s="11">
        <v>66455218.030000009</v>
      </c>
      <c r="FG63" s="11">
        <v>73544845.909999996</v>
      </c>
      <c r="FH63" s="11">
        <v>70920803.202522054</v>
      </c>
      <c r="FI63" s="11">
        <v>73276728.663470358</v>
      </c>
      <c r="FJ63" s="11">
        <v>79055829.700706959</v>
      </c>
      <c r="FK63" s="11">
        <v>83000065.114052609</v>
      </c>
      <c r="FL63" s="11">
        <v>69880014.590143532</v>
      </c>
      <c r="FM63" s="11">
        <v>71724029.357505023</v>
      </c>
      <c r="FN63" s="11">
        <v>77573588.832565919</v>
      </c>
      <c r="FO63" s="11">
        <v>77513874.363462225</v>
      </c>
      <c r="FP63" s="11">
        <v>64737112.118299171</v>
      </c>
      <c r="FQ63" s="11">
        <v>69915953.185040861</v>
      </c>
      <c r="FR63" s="11">
        <v>76714268.514883578</v>
      </c>
      <c r="FS63" s="11">
        <v>77491751.994084895</v>
      </c>
      <c r="FT63" s="11">
        <v>64378577.200477332</v>
      </c>
      <c r="FU63" s="11">
        <v>69892434.608901232</v>
      </c>
      <c r="FV63" s="11">
        <v>77592474.109722435</v>
      </c>
    </row>
    <row r="64" spans="1:178" x14ac:dyDescent="0.3">
      <c r="D64" s="4" t="s">
        <v>80</v>
      </c>
      <c r="E64" s="49">
        <v>64</v>
      </c>
      <c r="F64" s="10" t="s">
        <v>37</v>
      </c>
      <c r="G64" s="11">
        <v>8369175.2459999993</v>
      </c>
      <c r="H64" s="11">
        <v>8754354.7789999992</v>
      </c>
      <c r="I64" s="11">
        <v>9129437.4610000011</v>
      </c>
      <c r="J64" s="11">
        <v>15275635.891999999</v>
      </c>
      <c r="K64" s="11">
        <v>11414283.815000003</v>
      </c>
      <c r="L64" s="11">
        <v>12457187.265000004</v>
      </c>
      <c r="M64" s="11">
        <v>12546998.715</v>
      </c>
      <c r="N64" s="11">
        <v>13557732.714999996</v>
      </c>
      <c r="O64" s="11">
        <v>12465238.307000004</v>
      </c>
      <c r="P64" s="11">
        <v>14725720.124999998</v>
      </c>
      <c r="Q64" s="11">
        <v>14438656.841999996</v>
      </c>
      <c r="R64" s="11">
        <v>16465964.439999999</v>
      </c>
      <c r="S64" s="11">
        <v>14446478.816</v>
      </c>
      <c r="T64" s="11">
        <v>14353013.809999999</v>
      </c>
      <c r="U64" s="11">
        <v>16049048.863999998</v>
      </c>
      <c r="V64" s="11">
        <v>15128866.233000003</v>
      </c>
      <c r="W64" s="11">
        <v>16839391.710999999</v>
      </c>
      <c r="X64" s="11">
        <v>14887773.351000002</v>
      </c>
      <c r="Y64" s="11">
        <v>14973093.747999996</v>
      </c>
      <c r="Z64" s="11">
        <v>15713603.224000001</v>
      </c>
      <c r="AA64" s="11">
        <v>15321333.944999998</v>
      </c>
      <c r="AB64" s="11">
        <v>15729959.837000003</v>
      </c>
      <c r="AC64" s="11">
        <v>14682480.665999999</v>
      </c>
      <c r="AD64" s="11">
        <v>16177459.222000005</v>
      </c>
      <c r="AE64" s="11">
        <v>14090966.810999999</v>
      </c>
      <c r="AF64" s="11">
        <v>14591730.050999997</v>
      </c>
      <c r="AG64" s="11">
        <v>16677133.131999999</v>
      </c>
      <c r="AH64" s="11">
        <v>16769318.653999995</v>
      </c>
      <c r="AI64" s="11">
        <v>15977790.708000004</v>
      </c>
      <c r="AJ64" s="11">
        <v>18066410.342999998</v>
      </c>
      <c r="AK64" s="11">
        <v>17124824.061999999</v>
      </c>
      <c r="AL64" s="11">
        <v>15964075.637999998</v>
      </c>
      <c r="AM64" s="11">
        <v>66579179.033999994</v>
      </c>
      <c r="AN64" s="11">
        <v>4875857.7919999957</v>
      </c>
      <c r="AO64" s="11">
        <v>13031040.065999998</v>
      </c>
      <c r="AP64" s="11">
        <v>-18094252.125</v>
      </c>
      <c r="AQ64" s="11">
        <v>16981661.122000001</v>
      </c>
      <c r="AR64" s="11">
        <v>15864080.633999996</v>
      </c>
      <c r="AS64" s="11">
        <v>17490747.729000002</v>
      </c>
      <c r="AT64" s="11">
        <v>13096960.376</v>
      </c>
      <c r="AU64" s="11">
        <v>31140941.148000002</v>
      </c>
      <c r="AV64" s="11">
        <v>21759671.637000006</v>
      </c>
      <c r="AW64" s="11">
        <v>22910160.532000002</v>
      </c>
      <c r="AX64" s="11">
        <v>16862834.278000005</v>
      </c>
      <c r="AY64" s="11">
        <v>21678992.477000006</v>
      </c>
      <c r="AZ64" s="11">
        <v>25220510.098999999</v>
      </c>
      <c r="BA64" s="11">
        <v>20410680.274999995</v>
      </c>
      <c r="BB64" s="11">
        <v>24868685.626999997</v>
      </c>
      <c r="BC64" s="11">
        <v>26844268.550000001</v>
      </c>
      <c r="BD64" s="11">
        <v>16337855.823000005</v>
      </c>
      <c r="BE64" s="11">
        <v>25953752.960999995</v>
      </c>
      <c r="BF64" s="11">
        <v>23843957.990999989</v>
      </c>
      <c r="BG64" s="11">
        <v>21972854.288000003</v>
      </c>
      <c r="BH64" s="11">
        <v>25334905.657000005</v>
      </c>
      <c r="BI64" s="11">
        <v>22441775.757999998</v>
      </c>
      <c r="BJ64" s="11">
        <v>18747252.515999999</v>
      </c>
      <c r="BK64" s="11">
        <v>20741849.469000001</v>
      </c>
      <c r="BL64" s="11">
        <v>23998392.609999992</v>
      </c>
      <c r="BM64" s="11">
        <v>28242627.061999999</v>
      </c>
      <c r="BN64" s="11">
        <v>23930939.335000001</v>
      </c>
      <c r="BO64" s="11">
        <v>25224535.265000001</v>
      </c>
      <c r="BP64" s="11">
        <v>32482811.960000008</v>
      </c>
      <c r="BQ64" s="11">
        <v>28305207.206</v>
      </c>
      <c r="BR64" s="11">
        <v>31669786.292000014</v>
      </c>
      <c r="BS64" s="11">
        <v>27850461.772000004</v>
      </c>
      <c r="BT64" s="11">
        <v>27467400.515000001</v>
      </c>
      <c r="BU64" s="11">
        <v>22187162.496999994</v>
      </c>
      <c r="BV64" s="11">
        <v>35139628.786000006</v>
      </c>
      <c r="BW64" s="11">
        <v>32954186.975000001</v>
      </c>
      <c r="BX64" s="11">
        <v>22455081.497999996</v>
      </c>
      <c r="BY64" s="11">
        <v>22778809.069999993</v>
      </c>
      <c r="BZ64" s="11">
        <v>32198076.195</v>
      </c>
      <c r="CA64" s="11">
        <v>26866924.341999996</v>
      </c>
      <c r="CB64" s="11">
        <v>32610464.006000016</v>
      </c>
      <c r="CC64" s="11">
        <v>51479065.43900001</v>
      </c>
      <c r="CD64" s="11">
        <v>25959879.41599999</v>
      </c>
      <c r="CE64" s="11">
        <v>27888566.576000102</v>
      </c>
      <c r="CF64" s="11">
        <v>24173388.326417461</v>
      </c>
      <c r="CG64" s="11">
        <v>30047136.22759147</v>
      </c>
      <c r="CH64" s="11">
        <v>30912133.241757333</v>
      </c>
      <c r="CI64" s="11">
        <v>30724311.819015514</v>
      </c>
      <c r="CJ64" s="11">
        <v>27874550.791978732</v>
      </c>
      <c r="CK64" s="11">
        <v>27964126.030612539</v>
      </c>
      <c r="CL64" s="11">
        <v>28298346.122022297</v>
      </c>
      <c r="CM64" s="11">
        <v>30887587.058983132</v>
      </c>
      <c r="CN64" s="11">
        <v>31041926.999775901</v>
      </c>
      <c r="CO64" s="11">
        <v>31469541.795511894</v>
      </c>
      <c r="CP64" s="11">
        <v>30222680.864694506</v>
      </c>
      <c r="CQ64" s="11">
        <v>29693419.229634795</v>
      </c>
      <c r="CR64" s="11">
        <v>30318829.848599803</v>
      </c>
      <c r="CS64" s="11">
        <v>30570409.883692279</v>
      </c>
      <c r="CT64" s="11">
        <v>31081051.988360781</v>
      </c>
      <c r="CU64" s="11">
        <v>31148307.866219707</v>
      </c>
      <c r="CV64" s="11">
        <v>30924537.563389182</v>
      </c>
      <c r="CW64" s="11">
        <v>30972993.828748588</v>
      </c>
      <c r="CX64" s="11">
        <v>31316653.143575318</v>
      </c>
      <c r="CY64" s="11">
        <v>32595926.436944336</v>
      </c>
      <c r="CZ64" s="11">
        <v>32784501.848581735</v>
      </c>
      <c r="DA64" s="11">
        <v>33291581.43430312</v>
      </c>
      <c r="DB64" s="11">
        <v>31853000.273308866</v>
      </c>
      <c r="DC64" s="11">
        <v>31301397.848078821</v>
      </c>
      <c r="DD64" s="11">
        <v>31880391.369710881</v>
      </c>
      <c r="DE64" s="11">
        <v>32103473.271836109</v>
      </c>
      <c r="DF64" s="11">
        <v>32593233.028541215</v>
      </c>
      <c r="DG64" s="11">
        <v>32620642.291355662</v>
      </c>
      <c r="DH64" s="11">
        <v>32380312.646279931</v>
      </c>
      <c r="DI64" s="11">
        <v>32428261.936633851</v>
      </c>
      <c r="DJ64" s="11">
        <v>32738913.323279087</v>
      </c>
      <c r="DK64" s="11">
        <v>33172450.571999483</v>
      </c>
      <c r="DL64" s="11">
        <v>33351976.915578853</v>
      </c>
      <c r="DM64" s="11">
        <v>33807984.795467198</v>
      </c>
      <c r="DN64" s="11">
        <v>32360475.203581858</v>
      </c>
      <c r="DO64" s="11">
        <v>31771619.297992658</v>
      </c>
      <c r="DP64" s="11">
        <v>32400315.442197323</v>
      </c>
      <c r="DQ64" s="11">
        <v>32582206.350515377</v>
      </c>
      <c r="DR64" s="11">
        <v>33124507.213816285</v>
      </c>
      <c r="DS64" s="11">
        <v>33187100.40247697</v>
      </c>
      <c r="DT64" s="11">
        <v>32979780.538207497</v>
      </c>
      <c r="DU64" s="11">
        <v>33023509.858785328</v>
      </c>
      <c r="DV64" s="11">
        <v>33380760.855077695</v>
      </c>
      <c r="DW64" s="150"/>
      <c r="DX64" s="11">
        <v>149600385.60200003</v>
      </c>
      <c r="DY64" s="11">
        <v>184302503.42700002</v>
      </c>
      <c r="DZ64" s="11">
        <v>195654074.16599995</v>
      </c>
      <c r="EA64" s="11">
        <v>248285925.93400002</v>
      </c>
      <c r="EB64" s="11">
        <v>278390432.01999998</v>
      </c>
      <c r="EC64" s="11">
        <v>340713148.03100002</v>
      </c>
      <c r="ED64" s="11">
        <v>364798892.33839536</v>
      </c>
      <c r="EE64" s="11">
        <v>369647940.07118589</v>
      </c>
      <c r="EF64" s="11">
        <v>388571635.70885354</v>
      </c>
      <c r="EG64" s="11">
        <v>395142687.44569647</v>
      </c>
      <c r="EH64" s="151"/>
      <c r="EI64" s="11">
        <v>26252967.486000001</v>
      </c>
      <c r="EJ64" s="11">
        <v>39147106.972000003</v>
      </c>
      <c r="EK64" s="11">
        <v>38569969.737000003</v>
      </c>
      <c r="EL64" s="11">
        <v>45630341.40699999</v>
      </c>
      <c r="EM64" s="11">
        <v>44848541.489999995</v>
      </c>
      <c r="EN64" s="11">
        <v>46856031.295000002</v>
      </c>
      <c r="EO64" s="11">
        <v>46008030.916999996</v>
      </c>
      <c r="EP64" s="11">
        <v>46589899.725000009</v>
      </c>
      <c r="EQ64" s="11">
        <v>45359829.993999995</v>
      </c>
      <c r="ER64" s="11">
        <v>50813519.704999998</v>
      </c>
      <c r="ES64" s="11">
        <v>99668078.733999997</v>
      </c>
      <c r="ET64" s="11">
        <v>-187354.26700000465</v>
      </c>
      <c r="EU64" s="11">
        <v>50336489.484999999</v>
      </c>
      <c r="EV64" s="11">
        <v>65997573.161000013</v>
      </c>
      <c r="EW64" s="11">
        <v>61451987.287000008</v>
      </c>
      <c r="EX64" s="11">
        <v>70499876.000999987</v>
      </c>
      <c r="EY64" s="11">
        <v>69135877.333999991</v>
      </c>
      <c r="EZ64" s="11">
        <v>71151717.93599999</v>
      </c>
      <c r="FA64" s="11">
        <v>61930877.743000001</v>
      </c>
      <c r="FB64" s="11">
        <v>76171959.006999999</v>
      </c>
      <c r="FC64" s="11">
        <v>86012554.431000009</v>
      </c>
      <c r="FD64" s="11">
        <v>86987648.579000026</v>
      </c>
      <c r="FE64" s="11">
        <v>90280978.258000001</v>
      </c>
      <c r="FF64" s="11">
        <v>77431966.762999982</v>
      </c>
      <c r="FG64" s="11">
        <v>110956453.78700003</v>
      </c>
      <c r="FH64" s="11">
        <v>78021834.318417549</v>
      </c>
      <c r="FI64" s="11">
        <v>91683581.288364321</v>
      </c>
      <c r="FJ64" s="11">
        <v>84137022.944613576</v>
      </c>
      <c r="FK64" s="11">
        <v>93399055.854270935</v>
      </c>
      <c r="FL64" s="11">
        <v>90234929.942929104</v>
      </c>
      <c r="FM64" s="11">
        <v>92799769.738272756</v>
      </c>
      <c r="FN64" s="11">
        <v>93214184.535713077</v>
      </c>
      <c r="FO64" s="11">
        <v>98672009.719829187</v>
      </c>
      <c r="FP64" s="11">
        <v>95034789.491098568</v>
      </c>
      <c r="FQ64" s="11">
        <v>97317348.591732979</v>
      </c>
      <c r="FR64" s="11">
        <v>97547487.906192869</v>
      </c>
      <c r="FS64" s="11">
        <v>100332412.28304553</v>
      </c>
      <c r="FT64" s="11">
        <v>96532409.943771839</v>
      </c>
      <c r="FU64" s="11">
        <v>98893813.966808632</v>
      </c>
      <c r="FV64" s="11">
        <v>99384051.252070516</v>
      </c>
    </row>
    <row r="65" spans="1:178" s="14" customFormat="1" x14ac:dyDescent="0.3">
      <c r="A65" s="4"/>
      <c r="B65" s="4"/>
      <c r="C65" s="49"/>
      <c r="D65" s="4" t="s">
        <v>80</v>
      </c>
      <c r="E65" s="49">
        <v>65</v>
      </c>
      <c r="F65" s="12" t="s">
        <v>38</v>
      </c>
      <c r="G65" s="19">
        <v>27532643.145</v>
      </c>
      <c r="H65" s="19">
        <v>24666837.758000001</v>
      </c>
      <c r="I65" s="19">
        <v>27969204.189000003</v>
      </c>
      <c r="J65" s="19">
        <v>27008499.443999998</v>
      </c>
      <c r="K65" s="19">
        <v>26702988.599000007</v>
      </c>
      <c r="L65" s="19">
        <v>27480678.977000006</v>
      </c>
      <c r="M65" s="19">
        <v>31187283.377</v>
      </c>
      <c r="N65" s="19">
        <v>34009116.423999995</v>
      </c>
      <c r="O65" s="19">
        <v>35668056.365000002</v>
      </c>
      <c r="P65" s="19">
        <v>42826026.917999998</v>
      </c>
      <c r="Q65" s="19">
        <v>45694960.879999995</v>
      </c>
      <c r="R65" s="19">
        <v>48995935.589000002</v>
      </c>
      <c r="S65" s="19">
        <v>49486633.796000004</v>
      </c>
      <c r="T65" s="19">
        <v>43052841.673999988</v>
      </c>
      <c r="U65" s="19">
        <v>53293554.97299999</v>
      </c>
      <c r="V65" s="19">
        <v>55748696.869999997</v>
      </c>
      <c r="W65" s="19">
        <v>43205334.611000001</v>
      </c>
      <c r="X65" s="19">
        <v>42560185.402999997</v>
      </c>
      <c r="Y65" s="19">
        <v>41696868.359999999</v>
      </c>
      <c r="Z65" s="19">
        <v>45592726.053000003</v>
      </c>
      <c r="AA65" s="19">
        <v>45885009.519000001</v>
      </c>
      <c r="AB65" s="19">
        <v>47927726.689999998</v>
      </c>
      <c r="AC65" s="19">
        <v>42866843.975999996</v>
      </c>
      <c r="AD65" s="19">
        <v>43128006.361999996</v>
      </c>
      <c r="AE65" s="19">
        <v>54967766.192000002</v>
      </c>
      <c r="AF65" s="19">
        <v>50206218.581</v>
      </c>
      <c r="AG65" s="19">
        <v>45494280.017000012</v>
      </c>
      <c r="AH65" s="19">
        <v>49313233.306999989</v>
      </c>
      <c r="AI65" s="19">
        <v>50016532.869000003</v>
      </c>
      <c r="AJ65" s="19">
        <v>29209261.514000002</v>
      </c>
      <c r="AK65" s="19">
        <v>46055352.284999996</v>
      </c>
      <c r="AL65" s="19">
        <v>46518975.177000009</v>
      </c>
      <c r="AM65" s="19">
        <v>90514341.686999992</v>
      </c>
      <c r="AN65" s="19">
        <v>38360819.618999995</v>
      </c>
      <c r="AO65" s="19">
        <v>44415933.229000002</v>
      </c>
      <c r="AP65" s="19">
        <v>12293898.713999994</v>
      </c>
      <c r="AQ65" s="19">
        <v>52514289.722000003</v>
      </c>
      <c r="AR65" s="19">
        <v>48835650.076000005</v>
      </c>
      <c r="AS65" s="19">
        <v>47691641.005999997</v>
      </c>
      <c r="AT65" s="19">
        <v>49983884.420999996</v>
      </c>
      <c r="AU65" s="19">
        <v>66084855.545000002</v>
      </c>
      <c r="AV65" s="19">
        <v>56243016.346000001</v>
      </c>
      <c r="AW65" s="19">
        <v>63161861.088000014</v>
      </c>
      <c r="AX65" s="19">
        <v>54759280.912999995</v>
      </c>
      <c r="AY65" s="19">
        <v>58915394.752000004</v>
      </c>
      <c r="AZ65" s="19">
        <v>69015673.42899999</v>
      </c>
      <c r="BA65" s="19">
        <v>62587602.457000002</v>
      </c>
      <c r="BB65" s="19">
        <v>71004859.719999999</v>
      </c>
      <c r="BC65" s="19">
        <v>194606645.53600001</v>
      </c>
      <c r="BD65" s="19">
        <v>57292538.260999992</v>
      </c>
      <c r="BE65" s="19">
        <v>66703416.841999993</v>
      </c>
      <c r="BF65" s="19">
        <v>68822973.378999978</v>
      </c>
      <c r="BG65" s="19">
        <v>69816796.237000003</v>
      </c>
      <c r="BH65" s="19">
        <v>72727997.752000004</v>
      </c>
      <c r="BI65" s="19">
        <v>71450250.875</v>
      </c>
      <c r="BJ65" s="19">
        <v>63684802.872000009</v>
      </c>
      <c r="BK65" s="19">
        <v>66474094.179999992</v>
      </c>
      <c r="BL65" s="19">
        <v>77347137.029999971</v>
      </c>
      <c r="BM65" s="19">
        <v>78993018.988000005</v>
      </c>
      <c r="BN65" s="19">
        <v>74124187.709000021</v>
      </c>
      <c r="BO65" s="19">
        <v>76965133.159000009</v>
      </c>
      <c r="BP65" s="19">
        <v>87591629.839000002</v>
      </c>
      <c r="BQ65" s="19">
        <v>80821776.300999999</v>
      </c>
      <c r="BR65" s="19">
        <v>89663260.919000015</v>
      </c>
      <c r="BS65" s="19">
        <v>76575874.561000004</v>
      </c>
      <c r="BT65" s="19">
        <v>87191061.655999988</v>
      </c>
      <c r="BU65" s="19">
        <v>101521339.37799996</v>
      </c>
      <c r="BV65" s="19">
        <v>92889361.604999989</v>
      </c>
      <c r="BW65" s="19">
        <v>92932250.009000018</v>
      </c>
      <c r="BX65" s="19">
        <v>79822570.414000005</v>
      </c>
      <c r="BY65" s="19">
        <v>77613113.345999986</v>
      </c>
      <c r="BZ65" s="19">
        <v>94909369.981000006</v>
      </c>
      <c r="CA65" s="19">
        <v>95863177.74999997</v>
      </c>
      <c r="CB65" s="19">
        <v>94596767.081000015</v>
      </c>
      <c r="CC65" s="19">
        <v>113883725.58300003</v>
      </c>
      <c r="CD65" s="19">
        <v>90877009.738999993</v>
      </c>
      <c r="CE65" s="19">
        <v>93425196.553000212</v>
      </c>
      <c r="CF65" s="19">
        <v>84460993.505962074</v>
      </c>
      <c r="CG65" s="19">
        <v>92485276.434513152</v>
      </c>
      <c r="CH65" s="19">
        <v>93351731.778215647</v>
      </c>
      <c r="CI65" s="19">
        <v>95025421.937096</v>
      </c>
      <c r="CJ65" s="19">
        <v>93430150.838463381</v>
      </c>
      <c r="CK65" s="19">
        <v>92736419.27293247</v>
      </c>
      <c r="CL65" s="19">
        <v>95680169.432759941</v>
      </c>
      <c r="CM65" s="19">
        <v>99948298.327277765</v>
      </c>
      <c r="CN65" s="19">
        <v>97241803.706773147</v>
      </c>
      <c r="CO65" s="19">
        <v>96135314.216348767</v>
      </c>
      <c r="CP65" s="19">
        <v>94588095.753756747</v>
      </c>
      <c r="CQ65" s="19">
        <v>90243620.015889958</v>
      </c>
      <c r="CR65" s="19">
        <v>91887316.786127776</v>
      </c>
      <c r="CS65" s="19">
        <v>92577802.096193075</v>
      </c>
      <c r="CT65" s="19">
        <v>93404674.631299615</v>
      </c>
      <c r="CU65" s="19">
        <v>94714675.352419183</v>
      </c>
      <c r="CV65" s="19">
        <v>95716122.104784414</v>
      </c>
      <c r="CW65" s="19">
        <v>95184837.722198397</v>
      </c>
      <c r="CX65" s="19">
        <v>98569543.485310048</v>
      </c>
      <c r="CY65" s="19">
        <v>99391141.974678531</v>
      </c>
      <c r="CZ65" s="19">
        <v>96776453.623043463</v>
      </c>
      <c r="DA65" s="19">
        <v>96129908.187376946</v>
      </c>
      <c r="DB65" s="19">
        <v>94317851.30813688</v>
      </c>
      <c r="DC65" s="19">
        <v>89853656.538662016</v>
      </c>
      <c r="DD65" s="19">
        <v>91624945.663800791</v>
      </c>
      <c r="DE65" s="19">
        <v>93260101.806750715</v>
      </c>
      <c r="DF65" s="19">
        <v>94234308.662450194</v>
      </c>
      <c r="DG65" s="19">
        <v>95540998.889931589</v>
      </c>
      <c r="DH65" s="19">
        <v>96748649.624203458</v>
      </c>
      <c r="DI65" s="19">
        <v>96196152.421967015</v>
      </c>
      <c r="DJ65" s="19">
        <v>99912245.97182332</v>
      </c>
      <c r="DK65" s="19">
        <v>99939491.080504626</v>
      </c>
      <c r="DL65" s="19">
        <v>97417199.463494718</v>
      </c>
      <c r="DM65" s="19">
        <v>96713631.60610573</v>
      </c>
      <c r="DN65" s="19">
        <v>94934463.501878232</v>
      </c>
      <c r="DO65" s="19">
        <v>90128386.112088129</v>
      </c>
      <c r="DP65" s="19">
        <v>92071262.170335621</v>
      </c>
      <c r="DQ65" s="19">
        <v>93683073.062148407</v>
      </c>
      <c r="DR65" s="19">
        <v>94946913.481907755</v>
      </c>
      <c r="DS65" s="19">
        <v>96295360.184457019</v>
      </c>
      <c r="DT65" s="19">
        <v>97800226.067758694</v>
      </c>
      <c r="DU65" s="19">
        <v>97223543.962879509</v>
      </c>
      <c r="DV65" s="19">
        <v>101128757.73148334</v>
      </c>
      <c r="DW65" s="150"/>
      <c r="DX65" s="19">
        <v>399742231.66500002</v>
      </c>
      <c r="DY65" s="19">
        <v>554444428.28699994</v>
      </c>
      <c r="DZ65" s="19">
        <v>557366613.19099998</v>
      </c>
      <c r="EA65" s="19">
        <v>700798009.47500002</v>
      </c>
      <c r="EB65" s="19">
        <v>962043859.66099989</v>
      </c>
      <c r="EC65" s="19">
        <v>1038496741.168</v>
      </c>
      <c r="ED65" s="19">
        <v>1135816039.9059427</v>
      </c>
      <c r="EE65" s="19">
        <v>1140212104.1983788</v>
      </c>
      <c r="EF65" s="19">
        <v>1143986414.6728249</v>
      </c>
      <c r="EG65" s="19">
        <v>1152282308.4250417</v>
      </c>
      <c r="EH65" s="154"/>
      <c r="EI65" s="19">
        <v>80168685.092000008</v>
      </c>
      <c r="EJ65" s="19">
        <v>81192167.020000011</v>
      </c>
      <c r="EK65" s="19">
        <v>100864456.16600001</v>
      </c>
      <c r="EL65" s="19">
        <v>137516923.38699996</v>
      </c>
      <c r="EM65" s="19">
        <v>145833030.44299996</v>
      </c>
      <c r="EN65" s="19">
        <v>141514216.884</v>
      </c>
      <c r="EO65" s="19">
        <v>133174603.93200001</v>
      </c>
      <c r="EP65" s="19">
        <v>133922577.02799998</v>
      </c>
      <c r="EQ65" s="19">
        <v>150668264.79000002</v>
      </c>
      <c r="ER65" s="19">
        <v>128539027.68999998</v>
      </c>
      <c r="ES65" s="19">
        <v>183088669.14899999</v>
      </c>
      <c r="ET65" s="19">
        <v>95070651.561999992</v>
      </c>
      <c r="EU65" s="19">
        <v>149041580.80400002</v>
      </c>
      <c r="EV65" s="19">
        <v>172311756.31199998</v>
      </c>
      <c r="EW65" s="19">
        <v>176836536.75299999</v>
      </c>
      <c r="EX65" s="19">
        <v>202608135.60600001</v>
      </c>
      <c r="EY65" s="19">
        <v>318602600.63899994</v>
      </c>
      <c r="EZ65" s="19">
        <v>211367767.36799997</v>
      </c>
      <c r="FA65" s="19">
        <v>201609147.92700002</v>
      </c>
      <c r="FB65" s="19">
        <v>230464343.72700003</v>
      </c>
      <c r="FC65" s="19">
        <v>245378539.29900002</v>
      </c>
      <c r="FD65" s="19">
        <v>253430197.13600004</v>
      </c>
      <c r="FE65" s="19">
        <v>287342950.99199998</v>
      </c>
      <c r="FF65" s="19">
        <v>252345053.74099997</v>
      </c>
      <c r="FG65" s="19">
        <v>304343670.41400003</v>
      </c>
      <c r="FH65" s="19">
        <v>268763199.79796225</v>
      </c>
      <c r="FI65" s="19">
        <v>280862430.1498248</v>
      </c>
      <c r="FJ65" s="19">
        <v>281846739.54415578</v>
      </c>
      <c r="FK65" s="19">
        <v>293325416.25039971</v>
      </c>
      <c r="FL65" s="19">
        <v>276719032.55577445</v>
      </c>
      <c r="FM65" s="19">
        <v>280697152.07991183</v>
      </c>
      <c r="FN65" s="19">
        <v>289470503.31229287</v>
      </c>
      <c r="FO65" s="19">
        <v>292297503.78509891</v>
      </c>
      <c r="FP65" s="19">
        <v>275796453.51059973</v>
      </c>
      <c r="FQ65" s="19">
        <v>283035409.35913253</v>
      </c>
      <c r="FR65" s="19">
        <v>292857048.01799381</v>
      </c>
      <c r="FS65" s="19">
        <v>294070322.15010506</v>
      </c>
      <c r="FT65" s="19">
        <v>277134111.784302</v>
      </c>
      <c r="FU65" s="19">
        <v>284925346.72851318</v>
      </c>
      <c r="FV65" s="19">
        <v>296152527.76212156</v>
      </c>
    </row>
    <row r="66" spans="1:178" s="14" customFormat="1" x14ac:dyDescent="0.3">
      <c r="A66" s="4"/>
      <c r="B66" s="4"/>
      <c r="C66" s="49"/>
      <c r="D66" s="4" t="s">
        <v>80</v>
      </c>
      <c r="E66" s="49">
        <v>66</v>
      </c>
      <c r="F66" s="16" t="s">
        <v>39</v>
      </c>
      <c r="G66" s="19">
        <v>24314841.785</v>
      </c>
      <c r="H66" s="19">
        <v>26632633.125000015</v>
      </c>
      <c r="I66" s="19">
        <v>24689912.952999994</v>
      </c>
      <c r="J66" s="19">
        <v>19916859.941</v>
      </c>
      <c r="K66" s="19">
        <v>29000131.451999977</v>
      </c>
      <c r="L66" s="19">
        <v>25366169.032999985</v>
      </c>
      <c r="M66" s="19">
        <v>28199826.308000017</v>
      </c>
      <c r="N66" s="19">
        <v>10054753.546000019</v>
      </c>
      <c r="O66" s="19">
        <v>31769829.791000076</v>
      </c>
      <c r="P66" s="19">
        <v>40085434.132999972</v>
      </c>
      <c r="Q66" s="19">
        <v>96279289.785000086</v>
      </c>
      <c r="R66" s="19">
        <v>139517017.43799996</v>
      </c>
      <c r="S66" s="19">
        <v>108182862.61799994</v>
      </c>
      <c r="T66" s="19">
        <v>114018195.15100002</v>
      </c>
      <c r="U66" s="19">
        <v>120751143.08600003</v>
      </c>
      <c r="V66" s="19">
        <v>74600648.320000023</v>
      </c>
      <c r="W66" s="19">
        <v>113725795.97900003</v>
      </c>
      <c r="X66" s="19">
        <v>113820732.65399995</v>
      </c>
      <c r="Y66" s="19">
        <v>73568188.953000009</v>
      </c>
      <c r="Z66" s="19">
        <v>79330510.596999988</v>
      </c>
      <c r="AA66" s="19">
        <v>69518479.355999976</v>
      </c>
      <c r="AB66" s="19">
        <v>81789385.268999994</v>
      </c>
      <c r="AC66" s="19">
        <v>82971601.766999945</v>
      </c>
      <c r="AD66" s="19">
        <v>114894575.5450002</v>
      </c>
      <c r="AE66" s="19">
        <v>119679730.26300004</v>
      </c>
      <c r="AF66" s="19">
        <v>128504885.1719999</v>
      </c>
      <c r="AG66" s="19">
        <v>176744352.95899993</v>
      </c>
      <c r="AH66" s="19">
        <v>64194783.71699997</v>
      </c>
      <c r="AI66" s="19">
        <v>91189068.968000069</v>
      </c>
      <c r="AJ66" s="19">
        <v>77793292.672999948</v>
      </c>
      <c r="AK66" s="19">
        <v>89336141.783000022</v>
      </c>
      <c r="AL66" s="19">
        <v>132396366.88300005</v>
      </c>
      <c r="AM66" s="19">
        <v>143417175.22900003</v>
      </c>
      <c r="AN66" s="19">
        <v>90751956.964000016</v>
      </c>
      <c r="AO66" s="19">
        <v>77027105.563999966</v>
      </c>
      <c r="AP66" s="19">
        <v>45931391.735000104</v>
      </c>
      <c r="AQ66" s="19">
        <v>141315425.35600001</v>
      </c>
      <c r="AR66" s="19">
        <v>145979988.78600007</v>
      </c>
      <c r="AS66" s="19">
        <v>154254333.57499993</v>
      </c>
      <c r="AT66" s="19">
        <v>117653927.42500001</v>
      </c>
      <c r="AU66" s="19">
        <v>64191456.279000133</v>
      </c>
      <c r="AV66" s="19">
        <v>103199937.12300001</v>
      </c>
      <c r="AW66" s="19">
        <v>55412732.237000018</v>
      </c>
      <c r="AX66" s="19">
        <v>86352847.991000116</v>
      </c>
      <c r="AY66" s="19">
        <v>35478659.808000073</v>
      </c>
      <c r="AZ66" s="19">
        <v>85534802.379999965</v>
      </c>
      <c r="BA66" s="19">
        <v>32087641.571999893</v>
      </c>
      <c r="BB66" s="19">
        <v>83561383.585999966</v>
      </c>
      <c r="BC66" s="19">
        <v>-66976773.146999836</v>
      </c>
      <c r="BD66" s="19">
        <v>142864506.53600007</v>
      </c>
      <c r="BE66" s="19">
        <v>147348510.57700008</v>
      </c>
      <c r="BF66" s="19">
        <v>105062272.00199988</v>
      </c>
      <c r="BG66" s="19">
        <v>102351305.70000018</v>
      </c>
      <c r="BH66" s="19">
        <v>221859671.00900003</v>
      </c>
      <c r="BI66" s="19">
        <v>91697960.531000167</v>
      </c>
      <c r="BJ66" s="19">
        <v>85634116.21999976</v>
      </c>
      <c r="BK66" s="19">
        <v>72975793.581000045</v>
      </c>
      <c r="BL66" s="19">
        <v>69307771.716999799</v>
      </c>
      <c r="BM66" s="19">
        <v>133913909.11600006</v>
      </c>
      <c r="BN66" s="19">
        <v>38099807.47199966</v>
      </c>
      <c r="BO66" s="19">
        <v>149883403.76799992</v>
      </c>
      <c r="BP66" s="19">
        <v>157032510.90599996</v>
      </c>
      <c r="BQ66" s="19">
        <v>55053479.549000323</v>
      </c>
      <c r="BR66" s="19">
        <v>158621356.02500033</v>
      </c>
      <c r="BS66" s="19">
        <v>87350548.581999823</v>
      </c>
      <c r="BT66" s="19">
        <v>323383506.23899984</v>
      </c>
      <c r="BU66" s="19">
        <v>34332739.113000154</v>
      </c>
      <c r="BV66" s="19">
        <v>54256310.195000261</v>
      </c>
      <c r="BW66" s="19">
        <v>236645924.20800006</v>
      </c>
      <c r="BX66" s="19">
        <v>84063385.089000016</v>
      </c>
      <c r="BY66" s="19">
        <v>73464545.696999997</v>
      </c>
      <c r="BZ66" s="19">
        <v>-128763662.43599975</v>
      </c>
      <c r="CA66" s="19">
        <v>70741210.748999804</v>
      </c>
      <c r="CB66" s="19">
        <v>104453159.90100031</v>
      </c>
      <c r="CC66" s="19">
        <v>141627388.26600012</v>
      </c>
      <c r="CD66" s="19">
        <v>78796351.834999889</v>
      </c>
      <c r="CE66" s="19">
        <v>177172216.90389329</v>
      </c>
      <c r="CF66" s="19">
        <v>128004329.02139941</v>
      </c>
      <c r="CG66" s="19">
        <v>79861236.718609333</v>
      </c>
      <c r="CH66" s="19">
        <v>66419691.730119228</v>
      </c>
      <c r="CI66" s="19">
        <v>46846488.09509486</v>
      </c>
      <c r="CJ66" s="19">
        <v>44401468.44202067</v>
      </c>
      <c r="CK66" s="19">
        <v>44938578.860253245</v>
      </c>
      <c r="CL66" s="19">
        <v>50621426.027772427</v>
      </c>
      <c r="CM66" s="19">
        <v>21934114.29146795</v>
      </c>
      <c r="CN66" s="19">
        <v>79873671.164713725</v>
      </c>
      <c r="CO66" s="19">
        <v>149936612.69178697</v>
      </c>
      <c r="CP66" s="19">
        <v>141964749.0243867</v>
      </c>
      <c r="CQ66" s="19">
        <v>160329595.39690435</v>
      </c>
      <c r="CR66" s="19">
        <v>93495590.490597695</v>
      </c>
      <c r="CS66" s="19">
        <v>72566752.695834786</v>
      </c>
      <c r="CT66" s="19">
        <v>49366744.252424419</v>
      </c>
      <c r="CU66" s="19">
        <v>28114032.857329026</v>
      </c>
      <c r="CV66" s="19">
        <v>33797105.876815632</v>
      </c>
      <c r="CW66" s="19">
        <v>43116550.755428076</v>
      </c>
      <c r="CX66" s="19">
        <v>40655774.20047611</v>
      </c>
      <c r="CY66" s="19">
        <v>37181985.795724198</v>
      </c>
      <c r="CZ66" s="19">
        <v>88488888.284969643</v>
      </c>
      <c r="DA66" s="19">
        <v>160653147.6954861</v>
      </c>
      <c r="DB66" s="19">
        <v>158596260.06936449</v>
      </c>
      <c r="DC66" s="19">
        <v>171612930.4506014</v>
      </c>
      <c r="DD66" s="19">
        <v>120030336.21366037</v>
      </c>
      <c r="DE66" s="19">
        <v>95058037.227737755</v>
      </c>
      <c r="DF66" s="19">
        <v>79779229.194930911</v>
      </c>
      <c r="DG66" s="19">
        <v>63946888.436236352</v>
      </c>
      <c r="DH66" s="19">
        <v>68237466.046259031</v>
      </c>
      <c r="DI66" s="19">
        <v>80738037.389358446</v>
      </c>
      <c r="DJ66" s="19">
        <v>75556845.985317454</v>
      </c>
      <c r="DK66" s="19">
        <v>55464423.416105747</v>
      </c>
      <c r="DL66" s="19">
        <v>99008016.264055908</v>
      </c>
      <c r="DM66" s="19">
        <v>177283798.45450592</v>
      </c>
      <c r="DN66" s="19">
        <v>173686139.68539062</v>
      </c>
      <c r="DO66" s="19">
        <v>188589512.03103179</v>
      </c>
      <c r="DP66" s="19">
        <v>133901755.78956929</v>
      </c>
      <c r="DQ66" s="19">
        <v>110938798.78309916</v>
      </c>
      <c r="DR66" s="19">
        <v>92714790.734781474</v>
      </c>
      <c r="DS66" s="19">
        <v>76839191.476781771</v>
      </c>
      <c r="DT66" s="19">
        <v>87670324.292263493</v>
      </c>
      <c r="DU66" s="19">
        <v>99942811.215689838</v>
      </c>
      <c r="DV66" s="19">
        <v>96587347.569914818</v>
      </c>
      <c r="DW66" s="150"/>
      <c r="DX66" s="19">
        <v>495826699.29000002</v>
      </c>
      <c r="DY66" s="19">
        <v>1147172119.2949998</v>
      </c>
      <c r="DZ66" s="19">
        <v>1236966251.9099998</v>
      </c>
      <c r="EA66" s="19">
        <v>1105023136.118001</v>
      </c>
      <c r="EB66" s="19">
        <v>1144138851.3139987</v>
      </c>
      <c r="EC66" s="19">
        <v>1285324046.9350002</v>
      </c>
      <c r="ED66" s="19">
        <v>1033883546.5501611</v>
      </c>
      <c r="EE66" s="19">
        <v>915151293.69816613</v>
      </c>
      <c r="EF66" s="19">
        <v>1199880052.7896461</v>
      </c>
      <c r="EG66" s="19">
        <v>1392626909.7131891</v>
      </c>
      <c r="EH66" s="154"/>
      <c r="EI66" s="19">
        <v>75637387.862999976</v>
      </c>
      <c r="EJ66" s="19">
        <v>74283160.426000059</v>
      </c>
      <c r="EK66" s="19">
        <v>70024409.6450001</v>
      </c>
      <c r="EL66" s="19">
        <v>275881741.35600007</v>
      </c>
      <c r="EM66" s="19">
        <v>342952200.85500008</v>
      </c>
      <c r="EN66" s="19">
        <v>302147176.95300001</v>
      </c>
      <c r="EO66" s="19">
        <v>222417178.90599981</v>
      </c>
      <c r="EP66" s="19">
        <v>279655562.58100015</v>
      </c>
      <c r="EQ66" s="19">
        <v>424928968.39399999</v>
      </c>
      <c r="ER66" s="19">
        <v>233177145.35799998</v>
      </c>
      <c r="ES66" s="19">
        <v>365149683.89499992</v>
      </c>
      <c r="ET66" s="19">
        <v>213710454.26300007</v>
      </c>
      <c r="EU66" s="19">
        <v>441549747.71700025</v>
      </c>
      <c r="EV66" s="19">
        <v>285045320.82700002</v>
      </c>
      <c r="EW66" s="19">
        <v>177244240.03600016</v>
      </c>
      <c r="EX66" s="19">
        <v>201183827.53799999</v>
      </c>
      <c r="EY66" s="19">
        <v>223236243.96600056</v>
      </c>
      <c r="EZ66" s="19">
        <v>429273248.71100026</v>
      </c>
      <c r="FA66" s="19">
        <v>250307870.33199999</v>
      </c>
      <c r="FB66" s="19">
        <v>241321488.30499944</v>
      </c>
      <c r="FC66" s="19">
        <v>361969394.22300029</v>
      </c>
      <c r="FD66" s="19">
        <v>569355410.84600008</v>
      </c>
      <c r="FE66" s="19">
        <v>325234973.51600015</v>
      </c>
      <c r="FF66" s="19">
        <v>28764268.349999934</v>
      </c>
      <c r="FG66" s="19">
        <v>316821758.91599989</v>
      </c>
      <c r="FH66" s="19">
        <v>383972897.76029271</v>
      </c>
      <c r="FI66" s="19">
        <v>193127416.54382324</v>
      </c>
      <c r="FJ66" s="19">
        <v>139961473.33004647</v>
      </c>
      <c r="FK66" s="19">
        <v>251744398.14796865</v>
      </c>
      <c r="FL66" s="19">
        <v>395789934.91188884</v>
      </c>
      <c r="FM66" s="19">
        <v>150047529.80558825</v>
      </c>
      <c r="FN66" s="19">
        <v>117569430.83271962</v>
      </c>
      <c r="FO66" s="19">
        <v>286324021.77617967</v>
      </c>
      <c r="FP66" s="19">
        <v>450239526.73362613</v>
      </c>
      <c r="FQ66" s="19">
        <v>238784154.85890532</v>
      </c>
      <c r="FR66" s="19">
        <v>224532349.42093498</v>
      </c>
      <c r="FS66" s="19">
        <v>331756238.13466769</v>
      </c>
      <c r="FT66" s="19">
        <v>496177407.50599194</v>
      </c>
      <c r="FU66" s="19">
        <v>280492780.99466234</v>
      </c>
      <c r="FV66" s="19">
        <v>284200483.07786798</v>
      </c>
    </row>
    <row r="67" spans="1:178" ht="20.100000000000001" customHeight="1" x14ac:dyDescent="0.3">
      <c r="D67" s="4" t="s">
        <v>80</v>
      </c>
      <c r="E67" s="49">
        <v>67</v>
      </c>
      <c r="F67" s="5" t="s">
        <v>40</v>
      </c>
      <c r="G67" s="11">
        <v>10814977.030000001</v>
      </c>
      <c r="H67" s="11">
        <v>8832982.8099999987</v>
      </c>
      <c r="I67" s="11">
        <v>16148676.080000002</v>
      </c>
      <c r="J67" s="11">
        <v>16530719.060000002</v>
      </c>
      <c r="K67" s="11">
        <v>14325496.089999998</v>
      </c>
      <c r="L67" s="11">
        <v>19741903.73</v>
      </c>
      <c r="M67" s="11">
        <v>21916709.940000001</v>
      </c>
      <c r="N67" s="11">
        <v>8600447.8699999992</v>
      </c>
      <c r="O67" s="11">
        <v>19118368.530000001</v>
      </c>
      <c r="P67" s="11">
        <v>23309614.779999997</v>
      </c>
      <c r="Q67" s="11">
        <v>55922601.070000008</v>
      </c>
      <c r="R67" s="11">
        <v>62681499.190000005</v>
      </c>
      <c r="S67" s="11">
        <v>45832789.25</v>
      </c>
      <c r="T67" s="11">
        <v>49465708.049999997</v>
      </c>
      <c r="U67" s="11">
        <v>48276323.229999989</v>
      </c>
      <c r="V67" s="11">
        <v>31168848.57</v>
      </c>
      <c r="W67" s="11">
        <v>47394694.580000006</v>
      </c>
      <c r="X67" s="11">
        <v>37406918.570000008</v>
      </c>
      <c r="Y67" s="11">
        <v>34277610.130000003</v>
      </c>
      <c r="Z67" s="11">
        <v>33708505.159999996</v>
      </c>
      <c r="AA67" s="11">
        <v>22996102.010000005</v>
      </c>
      <c r="AB67" s="11">
        <v>43102166.780000001</v>
      </c>
      <c r="AC67" s="11">
        <v>39139693.759999998</v>
      </c>
      <c r="AD67" s="11">
        <v>30927537.899999999</v>
      </c>
      <c r="AE67" s="11">
        <v>42310362.599999994</v>
      </c>
      <c r="AF67" s="11">
        <v>46055370</v>
      </c>
      <c r="AG67" s="11">
        <v>64225120.200000003</v>
      </c>
      <c r="AH67" s="11">
        <v>20592846.07</v>
      </c>
      <c r="AI67" s="11">
        <v>31316652.260000002</v>
      </c>
      <c r="AJ67" s="11">
        <v>26308291.200000003</v>
      </c>
      <c r="AK67" s="11">
        <v>48998224.410000004</v>
      </c>
      <c r="AL67" s="11">
        <v>29592940.869999997</v>
      </c>
      <c r="AM67" s="11">
        <v>62565836.309999995</v>
      </c>
      <c r="AN67" s="11">
        <v>39761425.07</v>
      </c>
      <c r="AO67" s="11">
        <v>33405416.229999997</v>
      </c>
      <c r="AP67" s="11">
        <v>8091179.5000000019</v>
      </c>
      <c r="AQ67" s="11">
        <v>52530406.219999999</v>
      </c>
      <c r="AR67" s="11">
        <v>48994190.789999999</v>
      </c>
      <c r="AS67" s="11">
        <v>51165979.389999993</v>
      </c>
      <c r="AT67" s="11">
        <v>44950331.259999998</v>
      </c>
      <c r="AU67" s="11">
        <v>23967416.350000001</v>
      </c>
      <c r="AV67" s="11">
        <v>35063227.599999994</v>
      </c>
      <c r="AW67" s="11">
        <v>21851993.359999999</v>
      </c>
      <c r="AX67" s="11">
        <v>32812849.309999999</v>
      </c>
      <c r="AY67" s="11">
        <v>10756260.319999993</v>
      </c>
      <c r="AZ67" s="11">
        <v>32674421.040000003</v>
      </c>
      <c r="BA67" s="11">
        <v>10864235.120000005</v>
      </c>
      <c r="BB67" s="11">
        <v>30590472.180000037</v>
      </c>
      <c r="BC67" s="11">
        <v>-26689123.069999978</v>
      </c>
      <c r="BD67" s="11">
        <v>54521727.289999962</v>
      </c>
      <c r="BE67" s="11">
        <v>54563968.12000002</v>
      </c>
      <c r="BF67" s="11">
        <v>45101135.922000006</v>
      </c>
      <c r="BG67" s="11">
        <v>35613931.566000007</v>
      </c>
      <c r="BH67" s="11">
        <v>77523920.340000004</v>
      </c>
      <c r="BI67" s="11">
        <v>32692758.010000002</v>
      </c>
      <c r="BJ67" s="11">
        <v>25381063.949999988</v>
      </c>
      <c r="BK67" s="11">
        <v>21521962.666999996</v>
      </c>
      <c r="BL67" s="11">
        <v>37680140.430000015</v>
      </c>
      <c r="BM67" s="11">
        <v>46995824.070000008</v>
      </c>
      <c r="BN67" s="11">
        <v>14978320.379999863</v>
      </c>
      <c r="BO67" s="11">
        <v>50525958.330000006</v>
      </c>
      <c r="BP67" s="11">
        <v>53765046.079000019</v>
      </c>
      <c r="BQ67" s="11">
        <v>11396697.130000027</v>
      </c>
      <c r="BR67" s="11">
        <v>58921898.279999971</v>
      </c>
      <c r="BS67" s="11">
        <v>31390894.440000001</v>
      </c>
      <c r="BT67" s="11">
        <v>116794859.2910001</v>
      </c>
      <c r="BU67" s="11">
        <v>12288123.970000003</v>
      </c>
      <c r="BV67" s="11">
        <v>22225036.365999915</v>
      </c>
      <c r="BW67" s="11">
        <v>84096499.729999959</v>
      </c>
      <c r="BX67" s="11">
        <v>30124937.52</v>
      </c>
      <c r="BY67" s="11">
        <v>24704066.090000015</v>
      </c>
      <c r="BZ67" s="11">
        <v>-38202187.725000069</v>
      </c>
      <c r="CA67" s="11">
        <v>25591166.950000037</v>
      </c>
      <c r="CB67" s="11">
        <v>38791864.810000002</v>
      </c>
      <c r="CC67" s="11">
        <v>51745505.818000004</v>
      </c>
      <c r="CD67" s="11">
        <v>26922380.080000002</v>
      </c>
      <c r="CE67" s="11">
        <v>63147782.731672689</v>
      </c>
      <c r="CF67" s="11">
        <v>48001623.383024752</v>
      </c>
      <c r="CG67" s="11">
        <v>29947963.769478504</v>
      </c>
      <c r="CH67" s="11">
        <v>16307384.398794666</v>
      </c>
      <c r="CI67" s="11">
        <v>8967433.035660509</v>
      </c>
      <c r="CJ67" s="11">
        <v>8050550.6657577679</v>
      </c>
      <c r="CK67" s="11">
        <v>8251967.0725949369</v>
      </c>
      <c r="CL67" s="11">
        <v>10383034.760414608</v>
      </c>
      <c r="CM67" s="11">
        <v>-2374707.1406994546</v>
      </c>
      <c r="CN67" s="11">
        <v>19159626.686767656</v>
      </c>
      <c r="CO67" s="11">
        <v>45240229.759420112</v>
      </c>
      <c r="CP67" s="11">
        <v>42057780.884145014</v>
      </c>
      <c r="CQ67" s="11">
        <v>48751598.273839086</v>
      </c>
      <c r="CR67" s="11">
        <v>23495846.433974169</v>
      </c>
      <c r="CS67" s="11">
        <v>15454532.260938048</v>
      </c>
      <c r="CT67" s="11">
        <v>6561529.0946591347</v>
      </c>
      <c r="CU67" s="11">
        <v>-1601237.6785016339</v>
      </c>
      <c r="CV67" s="11">
        <v>336914.70380587503</v>
      </c>
      <c r="CW67" s="11">
        <v>3638706.5332855321</v>
      </c>
      <c r="CX67" s="11">
        <v>2522915.3251785524</v>
      </c>
      <c r="CY67" s="11">
        <v>609911.34006324597</v>
      </c>
      <c r="CZ67" s="11">
        <v>19849999.773530252</v>
      </c>
      <c r="DA67" s="11">
        <v>46911597.05247397</v>
      </c>
      <c r="DB67" s="11">
        <v>46140264.192678429</v>
      </c>
      <c r="DC67" s="11">
        <v>51021515.585642137</v>
      </c>
      <c r="DD67" s="11">
        <v>31678042.746789351</v>
      </c>
      <c r="DE67" s="11">
        <v>22313430.627068296</v>
      </c>
      <c r="DF67" s="11">
        <v>16583877.614765739</v>
      </c>
      <c r="DG67" s="11">
        <v>10646749.830255279</v>
      </c>
      <c r="DH67" s="11">
        <v>12255716.434013838</v>
      </c>
      <c r="DI67" s="11">
        <v>16943430.68767608</v>
      </c>
      <c r="DJ67" s="11">
        <v>15000483.911160761</v>
      </c>
      <c r="DK67" s="11">
        <v>7465825.4477063883</v>
      </c>
      <c r="DL67" s="11">
        <v>23794672.765687637</v>
      </c>
      <c r="DM67" s="11">
        <v>53148091.087106429</v>
      </c>
      <c r="DN67" s="11">
        <v>51798969.048688196</v>
      </c>
      <c r="DO67" s="11">
        <v>57387733.678303547</v>
      </c>
      <c r="DP67" s="11">
        <v>36879825.087755106</v>
      </c>
      <c r="DQ67" s="11">
        <v>28268716.210328907</v>
      </c>
      <c r="DR67" s="11">
        <v>21434713.192209758</v>
      </c>
      <c r="DS67" s="11">
        <v>15481363.470459806</v>
      </c>
      <c r="DT67" s="11">
        <v>19543038.276265472</v>
      </c>
      <c r="DU67" s="11">
        <v>24145220.872550361</v>
      </c>
      <c r="DV67" s="11">
        <v>22886922.005384713</v>
      </c>
      <c r="DW67" s="150"/>
      <c r="DX67" s="11">
        <v>277943996.18000001</v>
      </c>
      <c r="DY67" s="11">
        <v>463696897.98999989</v>
      </c>
      <c r="DZ67" s="11">
        <v>453223664.72000003</v>
      </c>
      <c r="EA67" s="11">
        <v>396221782.94000006</v>
      </c>
      <c r="EB67" s="11">
        <v>419885629.67499989</v>
      </c>
      <c r="EC67" s="11">
        <v>458031829.50099993</v>
      </c>
      <c r="ED67" s="11">
        <v>336108657.47539848</v>
      </c>
      <c r="EE67" s="11">
        <v>203243735.13681209</v>
      </c>
      <c r="EF67" s="11">
        <v>289955019.79611737</v>
      </c>
      <c r="EG67" s="11">
        <v>362235091.14244628</v>
      </c>
      <c r="EH67" s="151"/>
      <c r="EI67" s="11">
        <v>35796635.920000002</v>
      </c>
      <c r="EJ67" s="11">
        <v>50598118.879999995</v>
      </c>
      <c r="EK67" s="11">
        <v>49635526.340000004</v>
      </c>
      <c r="EL67" s="11">
        <v>141913715.04000002</v>
      </c>
      <c r="EM67" s="11">
        <v>143574820.52999997</v>
      </c>
      <c r="EN67" s="11">
        <v>115970461.72000001</v>
      </c>
      <c r="EO67" s="11">
        <v>90982217.299999997</v>
      </c>
      <c r="EP67" s="11">
        <v>113169398.44</v>
      </c>
      <c r="EQ67" s="11">
        <v>152590852.80000001</v>
      </c>
      <c r="ER67" s="11">
        <v>78217789.530000001</v>
      </c>
      <c r="ES67" s="11">
        <v>141157001.59</v>
      </c>
      <c r="ET67" s="11">
        <v>81258020.799999997</v>
      </c>
      <c r="EU67" s="11">
        <v>152690576.39999998</v>
      </c>
      <c r="EV67" s="11">
        <v>103980975.20999999</v>
      </c>
      <c r="EW67" s="11">
        <v>65421102.989999995</v>
      </c>
      <c r="EX67" s="11">
        <v>74129128.340000048</v>
      </c>
      <c r="EY67" s="11">
        <v>82396572.340000004</v>
      </c>
      <c r="EZ67" s="11">
        <v>158238987.82800001</v>
      </c>
      <c r="FA67" s="11">
        <v>79595784.626999989</v>
      </c>
      <c r="FB67" s="11">
        <v>99654284.879999891</v>
      </c>
      <c r="FC67" s="11">
        <v>115687701.53900005</v>
      </c>
      <c r="FD67" s="11">
        <v>207107652.01100007</v>
      </c>
      <c r="FE67" s="11">
        <v>118609660.06599988</v>
      </c>
      <c r="FF67" s="11">
        <v>16626815.884999946</v>
      </c>
      <c r="FG67" s="11">
        <v>116128537.57800004</v>
      </c>
      <c r="FH67" s="11">
        <v>138071786.19469744</v>
      </c>
      <c r="FI67" s="11">
        <v>55222781.203933671</v>
      </c>
      <c r="FJ67" s="11">
        <v>26685552.498767313</v>
      </c>
      <c r="FK67" s="11">
        <v>62025149.305488318</v>
      </c>
      <c r="FL67" s="11">
        <v>114305225.59195828</v>
      </c>
      <c r="FM67" s="11">
        <v>20414823.677095547</v>
      </c>
      <c r="FN67" s="11">
        <v>6498536.5622699596</v>
      </c>
      <c r="FO67" s="11">
        <v>67371508.166067466</v>
      </c>
      <c r="FP67" s="11">
        <v>128839822.52510992</v>
      </c>
      <c r="FQ67" s="11">
        <v>49544058.072089314</v>
      </c>
      <c r="FR67" s="11">
        <v>44199631.032850675</v>
      </c>
      <c r="FS67" s="11">
        <v>84408589.300500453</v>
      </c>
      <c r="FT67" s="11">
        <v>146066527.81474686</v>
      </c>
      <c r="FU67" s="11">
        <v>65184792.872998469</v>
      </c>
      <c r="FV67" s="11">
        <v>66575181.154200546</v>
      </c>
    </row>
    <row r="68" spans="1:178" s="14" customFormat="1" ht="20.100000000000001" customHeight="1" thickBot="1" x14ac:dyDescent="0.35">
      <c r="A68" s="4"/>
      <c r="B68" s="4"/>
      <c r="C68" s="49"/>
      <c r="D68" s="4" t="s">
        <v>80</v>
      </c>
      <c r="E68" s="49">
        <v>68</v>
      </c>
      <c r="F68" s="16" t="s">
        <v>41</v>
      </c>
      <c r="G68" s="20">
        <v>13499864.754999999</v>
      </c>
      <c r="H68" s="20">
        <v>17799650.315000016</v>
      </c>
      <c r="I68" s="20">
        <v>8541236.8729999922</v>
      </c>
      <c r="J68" s="20">
        <v>3386140.8809999973</v>
      </c>
      <c r="K68" s="20">
        <v>14674635.361999979</v>
      </c>
      <c r="L68" s="20">
        <v>5624265.3029999845</v>
      </c>
      <c r="M68" s="20">
        <v>6283116.3680000156</v>
      </c>
      <c r="N68" s="20">
        <v>1454305.6760000195</v>
      </c>
      <c r="O68" s="20">
        <v>12651461.261000074</v>
      </c>
      <c r="P68" s="20">
        <v>16775819.352999974</v>
      </c>
      <c r="Q68" s="20">
        <v>40356688.715000078</v>
      </c>
      <c r="R68" s="20">
        <v>76835518.247999966</v>
      </c>
      <c r="S68" s="20">
        <v>62350073.367999941</v>
      </c>
      <c r="T68" s="20">
        <v>64552487.101000026</v>
      </c>
      <c r="U68" s="20">
        <v>72474819.856000036</v>
      </c>
      <c r="V68" s="20">
        <v>43431799.750000022</v>
      </c>
      <c r="W68" s="20">
        <v>66331101.399000026</v>
      </c>
      <c r="X68" s="20">
        <v>76413814.083999947</v>
      </c>
      <c r="Y68" s="20">
        <v>39290578.823000006</v>
      </c>
      <c r="Z68" s="20">
        <v>45622005.436999992</v>
      </c>
      <c r="AA68" s="20">
        <v>46522377.345999971</v>
      </c>
      <c r="AB68" s="20">
        <v>38687218.488999993</v>
      </c>
      <c r="AC68" s="20">
        <v>43831908.006999947</v>
      </c>
      <c r="AD68" s="20">
        <v>83967037.64500019</v>
      </c>
      <c r="AE68" s="20">
        <v>77369367.663000047</v>
      </c>
      <c r="AF68" s="20">
        <v>82449515.171999902</v>
      </c>
      <c r="AG68" s="20">
        <v>112519232.75899993</v>
      </c>
      <c r="AH68" s="20">
        <v>43601937.64699997</v>
      </c>
      <c r="AI68" s="20">
        <v>59872416.708000064</v>
      </c>
      <c r="AJ68" s="20">
        <v>51485001.472999945</v>
      </c>
      <c r="AK68" s="20">
        <v>40337917.373000018</v>
      </c>
      <c r="AL68" s="20">
        <v>102803426.01300004</v>
      </c>
      <c r="AM68" s="20">
        <v>80851338.91900003</v>
      </c>
      <c r="AN68" s="20">
        <v>50990531.894000016</v>
      </c>
      <c r="AO68" s="20">
        <v>43621689.333999969</v>
      </c>
      <c r="AP68" s="20">
        <v>37840212.235000104</v>
      </c>
      <c r="AQ68" s="20">
        <v>88785019.136000007</v>
      </c>
      <c r="AR68" s="20">
        <v>96985797.996000081</v>
      </c>
      <c r="AS68" s="20">
        <v>103088354.18499994</v>
      </c>
      <c r="AT68" s="20">
        <v>72703596.165000021</v>
      </c>
      <c r="AU68" s="20">
        <v>40224039.929000132</v>
      </c>
      <c r="AV68" s="20">
        <v>68136709.523000017</v>
      </c>
      <c r="AW68" s="20">
        <v>33560738.877000019</v>
      </c>
      <c r="AX68" s="20">
        <v>53539998.681000113</v>
      </c>
      <c r="AY68" s="20">
        <v>24722399.48800008</v>
      </c>
      <c r="AZ68" s="20">
        <v>52860381.339999959</v>
      </c>
      <c r="BA68" s="20">
        <v>21223406.451999888</v>
      </c>
      <c r="BB68" s="20">
        <v>52970911.405999929</v>
      </c>
      <c r="BC68" s="20">
        <v>-40287650.076999858</v>
      </c>
      <c r="BD68" s="20">
        <v>88342779.246000111</v>
      </c>
      <c r="BE68" s="20">
        <v>92784542.457000062</v>
      </c>
      <c r="BF68" s="20">
        <v>59961136.079999879</v>
      </c>
      <c r="BG68" s="20">
        <v>66737374.134000175</v>
      </c>
      <c r="BH68" s="20">
        <v>144335750.66900003</v>
      </c>
      <c r="BI68" s="20">
        <v>59005202.521000162</v>
      </c>
      <c r="BJ68" s="20">
        <v>60253052.269999772</v>
      </c>
      <c r="BK68" s="20">
        <v>51453830.914000049</v>
      </c>
      <c r="BL68" s="20">
        <v>31627631.286999784</v>
      </c>
      <c r="BM68" s="20">
        <v>86918085.046000049</v>
      </c>
      <c r="BN68" s="20">
        <v>23121487.091999799</v>
      </c>
      <c r="BO68" s="20">
        <v>99357445.437999904</v>
      </c>
      <c r="BP68" s="20">
        <v>103267464.82699993</v>
      </c>
      <c r="BQ68" s="20">
        <v>43656782.419000298</v>
      </c>
      <c r="BR68" s="20">
        <v>99699457.745000362</v>
      </c>
      <c r="BS68" s="20">
        <v>55959654.141999826</v>
      </c>
      <c r="BT68" s="20">
        <v>206588646.94799975</v>
      </c>
      <c r="BU68" s="20">
        <v>22044615.143000152</v>
      </c>
      <c r="BV68" s="20">
        <v>32031273.829000346</v>
      </c>
      <c r="BW68" s="20">
        <v>152549424.4780001</v>
      </c>
      <c r="BX68" s="20">
        <v>53938447.569000021</v>
      </c>
      <c r="BY68" s="20">
        <v>48760479.606999978</v>
      </c>
      <c r="BZ68" s="20">
        <v>-90561474.710999683</v>
      </c>
      <c r="CA68" s="20">
        <v>45150043.798999771</v>
      </c>
      <c r="CB68" s="20">
        <v>65661295.091000304</v>
      </c>
      <c r="CC68" s="20">
        <v>89881882.448000118</v>
      </c>
      <c r="CD68" s="20">
        <v>51873971.754999891</v>
      </c>
      <c r="CE68" s="20">
        <v>114024434.1722206</v>
      </c>
      <c r="CF68" s="20">
        <v>80002705.638374656</v>
      </c>
      <c r="CG68" s="20">
        <v>49913272.949130833</v>
      </c>
      <c r="CH68" s="20">
        <v>50112307.331324562</v>
      </c>
      <c r="CI68" s="20">
        <v>37879055.059434354</v>
      </c>
      <c r="CJ68" s="20">
        <v>36350917.776262902</v>
      </c>
      <c r="CK68" s="20">
        <v>36686611.787658304</v>
      </c>
      <c r="CL68" s="20">
        <v>40238391.267357819</v>
      </c>
      <c r="CM68" s="20">
        <v>24308821.432167403</v>
      </c>
      <c r="CN68" s="20">
        <v>60714044.477946073</v>
      </c>
      <c r="CO68" s="20">
        <v>104696382.93236686</v>
      </c>
      <c r="CP68" s="20">
        <v>99906968.140241683</v>
      </c>
      <c r="CQ68" s="20">
        <v>111577997.12306526</v>
      </c>
      <c r="CR68" s="20">
        <v>69999744.056623518</v>
      </c>
      <c r="CS68" s="20">
        <v>57112220.434896737</v>
      </c>
      <c r="CT68" s="20">
        <v>42805215.157765284</v>
      </c>
      <c r="CU68" s="20">
        <v>29715270.535830662</v>
      </c>
      <c r="CV68" s="20">
        <v>33460191.173009757</v>
      </c>
      <c r="CW68" s="20">
        <v>39477844.222142547</v>
      </c>
      <c r="CX68" s="20">
        <v>38132858.875297561</v>
      </c>
      <c r="CY68" s="20">
        <v>36572074.455660954</v>
      </c>
      <c r="CZ68" s="20">
        <v>68638888.511439383</v>
      </c>
      <c r="DA68" s="20">
        <v>113741550.64301214</v>
      </c>
      <c r="DB68" s="20">
        <v>112455995.87668607</v>
      </c>
      <c r="DC68" s="20">
        <v>120591414.86495927</v>
      </c>
      <c r="DD68" s="20">
        <v>88352293.466871023</v>
      </c>
      <c r="DE68" s="20">
        <v>72744606.600669459</v>
      </c>
      <c r="DF68" s="20">
        <v>63195351.58016517</v>
      </c>
      <c r="DG68" s="20">
        <v>53300138.605981074</v>
      </c>
      <c r="DH68" s="20">
        <v>55981749.612245195</v>
      </c>
      <c r="DI68" s="20">
        <v>63794606.701682366</v>
      </c>
      <c r="DJ68" s="20">
        <v>60556362.074156694</v>
      </c>
      <c r="DK68" s="20">
        <v>47998597.968399361</v>
      </c>
      <c r="DL68" s="20">
        <v>75213343.498368263</v>
      </c>
      <c r="DM68" s="20">
        <v>124135707.36739948</v>
      </c>
      <c r="DN68" s="20">
        <v>121887170.63670242</v>
      </c>
      <c r="DO68" s="20">
        <v>131201778.35272825</v>
      </c>
      <c r="DP68" s="20">
        <v>97021930.701814175</v>
      </c>
      <c r="DQ68" s="20">
        <v>82670082.572770253</v>
      </c>
      <c r="DR68" s="20">
        <v>71280077.542571723</v>
      </c>
      <c r="DS68" s="20">
        <v>61357828.006321967</v>
      </c>
      <c r="DT68" s="20">
        <v>68127286.015998021</v>
      </c>
      <c r="DU68" s="20">
        <v>75797590.34313947</v>
      </c>
      <c r="DV68" s="20">
        <v>73700425.564530104</v>
      </c>
      <c r="DW68" s="150"/>
      <c r="DX68" s="20">
        <v>217882703.11000001</v>
      </c>
      <c r="DY68" s="20">
        <v>683475221.30499995</v>
      </c>
      <c r="DZ68" s="20">
        <v>783742587.18999982</v>
      </c>
      <c r="EA68" s="20">
        <v>708801353.17800093</v>
      </c>
      <c r="EB68" s="20">
        <v>724253221.63899875</v>
      </c>
      <c r="EC68" s="20">
        <v>827292217.43400025</v>
      </c>
      <c r="ED68" s="20">
        <v>697774889.07476258</v>
      </c>
      <c r="EE68" s="20">
        <v>711907558.56135404</v>
      </c>
      <c r="EF68" s="20">
        <v>909925032.99352884</v>
      </c>
      <c r="EG68" s="20">
        <v>1030391818.5707428</v>
      </c>
      <c r="EH68" s="154"/>
      <c r="EI68" s="20">
        <v>39840751.942999974</v>
      </c>
      <c r="EJ68" s="20">
        <v>23685041.546000063</v>
      </c>
      <c r="EK68" s="20">
        <v>20388883.305000097</v>
      </c>
      <c r="EL68" s="20">
        <v>133968026.31600004</v>
      </c>
      <c r="EM68" s="20">
        <v>199377380.32500011</v>
      </c>
      <c r="EN68" s="20">
        <v>186176715.23299998</v>
      </c>
      <c r="EO68" s="20">
        <v>131434961.60599981</v>
      </c>
      <c r="EP68" s="20">
        <v>166486164.14100015</v>
      </c>
      <c r="EQ68" s="20">
        <v>272338115.59399998</v>
      </c>
      <c r="ER68" s="20">
        <v>154959355.82799998</v>
      </c>
      <c r="ES68" s="20">
        <v>223992682.30499992</v>
      </c>
      <c r="ET68" s="20">
        <v>132452433.46300007</v>
      </c>
      <c r="EU68" s="20">
        <v>288859171.31700027</v>
      </c>
      <c r="EV68" s="20">
        <v>181064345.61700004</v>
      </c>
      <c r="EW68" s="20">
        <v>111823137.04600017</v>
      </c>
      <c r="EX68" s="20">
        <v>127054699.19799994</v>
      </c>
      <c r="EY68" s="20">
        <v>140839671.62600055</v>
      </c>
      <c r="EZ68" s="20">
        <v>271034260.88300025</v>
      </c>
      <c r="FA68" s="20">
        <v>170712085.70499998</v>
      </c>
      <c r="FB68" s="20">
        <v>141667203.42499954</v>
      </c>
      <c r="FC68" s="20">
        <v>246281692.68400025</v>
      </c>
      <c r="FD68" s="20">
        <v>362247758.83500004</v>
      </c>
      <c r="FE68" s="20">
        <v>206625313.45000029</v>
      </c>
      <c r="FF68" s="20">
        <v>12137452.464999989</v>
      </c>
      <c r="FG68" s="20">
        <v>200693221.33799985</v>
      </c>
      <c r="FH68" s="20">
        <v>245901111.56559527</v>
      </c>
      <c r="FI68" s="20">
        <v>137904635.33988959</v>
      </c>
      <c r="FJ68" s="20">
        <v>113275920.83127916</v>
      </c>
      <c r="FK68" s="20">
        <v>189719248.84248033</v>
      </c>
      <c r="FL68" s="20">
        <v>281484709.31993055</v>
      </c>
      <c r="FM68" s="20">
        <v>129632706.1284927</v>
      </c>
      <c r="FN68" s="20">
        <v>111070894.27044967</v>
      </c>
      <c r="FO68" s="20">
        <v>218952513.61011219</v>
      </c>
      <c r="FP68" s="20">
        <v>321399704.20851624</v>
      </c>
      <c r="FQ68" s="20">
        <v>189240096.786816</v>
      </c>
      <c r="FR68" s="20">
        <v>180332718.38808429</v>
      </c>
      <c r="FS68" s="20">
        <v>247347648.83416724</v>
      </c>
      <c r="FT68" s="20">
        <v>350110879.69124508</v>
      </c>
      <c r="FU68" s="20">
        <v>215307988.12166387</v>
      </c>
      <c r="FV68" s="20">
        <v>217625301.92366743</v>
      </c>
    </row>
    <row r="69" spans="1:178" s="14" customFormat="1" ht="20.100000000000001" customHeight="1" thickTop="1" thickBot="1" x14ac:dyDescent="0.35">
      <c r="B69" s="4"/>
      <c r="C69" s="49"/>
      <c r="D69" s="4" t="s">
        <v>80</v>
      </c>
      <c r="E69" s="49">
        <v>69</v>
      </c>
      <c r="F69" s="16" t="s">
        <v>42</v>
      </c>
      <c r="G69" s="20">
        <v>13499864.754999999</v>
      </c>
      <c r="H69" s="20">
        <v>17799650.315000016</v>
      </c>
      <c r="I69" s="20">
        <v>8541236.8729999922</v>
      </c>
      <c r="J69" s="20">
        <v>3386140.8809999973</v>
      </c>
      <c r="K69" s="20">
        <v>14674635.361999979</v>
      </c>
      <c r="L69" s="20">
        <v>5624265.3029999845</v>
      </c>
      <c r="M69" s="20">
        <v>6283116.3680000156</v>
      </c>
      <c r="N69" s="20">
        <v>1454305.6760000195</v>
      </c>
      <c r="O69" s="20">
        <v>12651461.261000074</v>
      </c>
      <c r="P69" s="20">
        <v>16775819.352999974</v>
      </c>
      <c r="Q69" s="20">
        <v>40356688.715000078</v>
      </c>
      <c r="R69" s="20">
        <v>76835518.247999966</v>
      </c>
      <c r="S69" s="20">
        <v>62350073.367999941</v>
      </c>
      <c r="T69" s="20">
        <v>64552487.101000026</v>
      </c>
      <c r="U69" s="20">
        <v>72474819.856000036</v>
      </c>
      <c r="V69" s="20">
        <v>43431799.750000022</v>
      </c>
      <c r="W69" s="20">
        <v>66331101.399000026</v>
      </c>
      <c r="X69" s="20">
        <v>76413814.083999947</v>
      </c>
      <c r="Y69" s="20">
        <v>39290578.823000006</v>
      </c>
      <c r="Z69" s="20">
        <v>45622005.436999992</v>
      </c>
      <c r="AA69" s="20">
        <v>46522377.345999971</v>
      </c>
      <c r="AB69" s="20">
        <v>38687218.488999993</v>
      </c>
      <c r="AC69" s="20">
        <v>43831908.006999947</v>
      </c>
      <c r="AD69" s="20">
        <v>83967037.64500019</v>
      </c>
      <c r="AE69" s="20">
        <v>77369367.663000047</v>
      </c>
      <c r="AF69" s="20">
        <v>82449515.171999902</v>
      </c>
      <c r="AG69" s="20">
        <v>112519232.75899993</v>
      </c>
      <c r="AH69" s="20">
        <v>43601937.64699997</v>
      </c>
      <c r="AI69" s="20">
        <v>59872416.708000064</v>
      </c>
      <c r="AJ69" s="20">
        <v>51485001.472999945</v>
      </c>
      <c r="AK69" s="20">
        <v>40337917.373000018</v>
      </c>
      <c r="AL69" s="20">
        <v>102803426.01300004</v>
      </c>
      <c r="AM69" s="20">
        <v>80851338.91900003</v>
      </c>
      <c r="AN69" s="20">
        <v>50990531.894000016</v>
      </c>
      <c r="AO69" s="20">
        <v>43621689.333999969</v>
      </c>
      <c r="AP69" s="20">
        <v>37840212.235000104</v>
      </c>
      <c r="AQ69" s="20">
        <v>88785019.136000007</v>
      </c>
      <c r="AR69" s="20">
        <v>96985797.996000081</v>
      </c>
      <c r="AS69" s="20">
        <v>103088354.18499994</v>
      </c>
      <c r="AT69" s="20">
        <v>72703596.165000021</v>
      </c>
      <c r="AU69" s="20">
        <v>40224039.929000132</v>
      </c>
      <c r="AV69" s="20">
        <v>68136709.523000017</v>
      </c>
      <c r="AW69" s="20">
        <v>33560738.877000019</v>
      </c>
      <c r="AX69" s="20">
        <v>53539998.681000113</v>
      </c>
      <c r="AY69" s="20">
        <v>24722399.48800008</v>
      </c>
      <c r="AZ69" s="20">
        <v>52860381.339999959</v>
      </c>
      <c r="BA69" s="20">
        <v>21223406.451999888</v>
      </c>
      <c r="BB69" s="20">
        <v>52970911.405999929</v>
      </c>
      <c r="BC69" s="20">
        <v>-40287650.076999858</v>
      </c>
      <c r="BD69" s="20">
        <v>88342779.246000111</v>
      </c>
      <c r="BE69" s="20">
        <v>92784542.457000062</v>
      </c>
      <c r="BF69" s="20">
        <v>59961136.079999879</v>
      </c>
      <c r="BG69" s="20">
        <v>66737374.134000175</v>
      </c>
      <c r="BH69" s="20">
        <v>144335750.66900003</v>
      </c>
      <c r="BI69" s="20">
        <v>59005202.521000162</v>
      </c>
      <c r="BJ69" s="20">
        <v>60253052.269999772</v>
      </c>
      <c r="BK69" s="20">
        <v>51453830.914000049</v>
      </c>
      <c r="BL69" s="20">
        <v>31627631.286999784</v>
      </c>
      <c r="BM69" s="20">
        <v>86918085.046000049</v>
      </c>
      <c r="BN69" s="20">
        <v>23121487.091999799</v>
      </c>
      <c r="BO69" s="20">
        <v>99357445.437999904</v>
      </c>
      <c r="BP69" s="20">
        <v>103267464.82699993</v>
      </c>
      <c r="BQ69" s="20">
        <v>43656782.419000298</v>
      </c>
      <c r="BR69" s="20">
        <v>99699457.745000362</v>
      </c>
      <c r="BS69" s="20">
        <v>55959654.141999826</v>
      </c>
      <c r="BT69" s="20">
        <v>206588646.94799975</v>
      </c>
      <c r="BU69" s="20">
        <v>22044615.143000152</v>
      </c>
      <c r="BV69" s="20">
        <v>32031273.829000346</v>
      </c>
      <c r="BW69" s="20">
        <v>152549424.4780001</v>
      </c>
      <c r="BX69" s="20">
        <v>53938447.569000021</v>
      </c>
      <c r="BY69" s="20">
        <v>48760479.606999978</v>
      </c>
      <c r="BZ69" s="20">
        <v>-90561474.710999683</v>
      </c>
      <c r="CA69" s="20">
        <v>45150043.798999771</v>
      </c>
      <c r="CB69" s="20">
        <v>65661295.091000304</v>
      </c>
      <c r="CC69" s="20">
        <v>89881882.448000118</v>
      </c>
      <c r="CD69" s="20">
        <v>51873971.754999891</v>
      </c>
      <c r="CE69" s="20">
        <v>114024434.1722206</v>
      </c>
      <c r="CF69" s="20">
        <v>80002705.638374656</v>
      </c>
      <c r="CG69" s="20">
        <v>49913272.949130833</v>
      </c>
      <c r="CH69" s="20">
        <v>50112307.331324562</v>
      </c>
      <c r="CI69" s="20">
        <v>37879055.059434354</v>
      </c>
      <c r="CJ69" s="20">
        <v>36350917.776262902</v>
      </c>
      <c r="CK69" s="20">
        <v>36686611.787658304</v>
      </c>
      <c r="CL69" s="20">
        <v>40238391.267357819</v>
      </c>
      <c r="CM69" s="20">
        <v>24308821.432167403</v>
      </c>
      <c r="CN69" s="20">
        <v>60714044.477946073</v>
      </c>
      <c r="CO69" s="20">
        <v>104696382.93236686</v>
      </c>
      <c r="CP69" s="20">
        <v>99906968.140241683</v>
      </c>
      <c r="CQ69" s="20">
        <v>111577997.12306526</v>
      </c>
      <c r="CR69" s="20">
        <v>69999744.056623518</v>
      </c>
      <c r="CS69" s="20">
        <v>57112220.434896737</v>
      </c>
      <c r="CT69" s="20">
        <v>42805215.157765284</v>
      </c>
      <c r="CU69" s="20">
        <v>29715270.535830662</v>
      </c>
      <c r="CV69" s="20">
        <v>33460191.173009757</v>
      </c>
      <c r="CW69" s="20">
        <v>39477844.222142547</v>
      </c>
      <c r="CX69" s="20">
        <v>38132858.875297561</v>
      </c>
      <c r="CY69" s="20">
        <v>36572074.455660954</v>
      </c>
      <c r="CZ69" s="20">
        <v>68638888.511439383</v>
      </c>
      <c r="DA69" s="20">
        <v>113741550.64301214</v>
      </c>
      <c r="DB69" s="20">
        <v>112455995.87668607</v>
      </c>
      <c r="DC69" s="20">
        <v>120591414.86495927</v>
      </c>
      <c r="DD69" s="20">
        <v>88352293.466871023</v>
      </c>
      <c r="DE69" s="20">
        <v>72744606.600669459</v>
      </c>
      <c r="DF69" s="20">
        <v>63195351.58016517</v>
      </c>
      <c r="DG69" s="20">
        <v>53300138.605981074</v>
      </c>
      <c r="DH69" s="20">
        <v>55981749.612245195</v>
      </c>
      <c r="DI69" s="20">
        <v>63794606.701682366</v>
      </c>
      <c r="DJ69" s="20">
        <v>60556362.074156694</v>
      </c>
      <c r="DK69" s="20">
        <v>47998597.968399361</v>
      </c>
      <c r="DL69" s="20">
        <v>75213343.498368263</v>
      </c>
      <c r="DM69" s="20">
        <v>124135707.36739948</v>
      </c>
      <c r="DN69" s="20">
        <v>121887170.63670242</v>
      </c>
      <c r="DO69" s="20">
        <v>131201778.35272825</v>
      </c>
      <c r="DP69" s="20">
        <v>97021930.701814175</v>
      </c>
      <c r="DQ69" s="20">
        <v>82670082.572770253</v>
      </c>
      <c r="DR69" s="20">
        <v>71280077.542571723</v>
      </c>
      <c r="DS69" s="20">
        <v>61357828.006321967</v>
      </c>
      <c r="DT69" s="20">
        <v>68127286.015998021</v>
      </c>
      <c r="DU69" s="20">
        <v>75797590.34313947</v>
      </c>
      <c r="DV69" s="20">
        <v>73700425.564530104</v>
      </c>
      <c r="DW69" s="150"/>
      <c r="DX69" s="20">
        <v>217882703.11000001</v>
      </c>
      <c r="DY69" s="20">
        <v>683475221.30499995</v>
      </c>
      <c r="DZ69" s="20">
        <v>783742587.18999982</v>
      </c>
      <c r="EA69" s="20">
        <v>708801353.17800093</v>
      </c>
      <c r="EB69" s="20">
        <v>724253221.63899875</v>
      </c>
      <c r="EC69" s="114">
        <v>827292217.43400025</v>
      </c>
      <c r="ED69" s="114">
        <v>697774889.07476258</v>
      </c>
      <c r="EE69" s="114">
        <v>711907558.56135404</v>
      </c>
      <c r="EF69" s="114">
        <v>909925032.99352884</v>
      </c>
      <c r="EG69" s="114">
        <v>1030391818.5707428</v>
      </c>
      <c r="EH69" s="154"/>
      <c r="EI69" s="20">
        <v>39840751.942999974</v>
      </c>
      <c r="EJ69" s="20">
        <v>23685041.546000063</v>
      </c>
      <c r="EK69" s="20">
        <v>20388883.305000097</v>
      </c>
      <c r="EL69" s="20">
        <v>133968026.31600004</v>
      </c>
      <c r="EM69" s="20">
        <v>199377380.32500011</v>
      </c>
      <c r="EN69" s="20">
        <v>186176715.23299998</v>
      </c>
      <c r="EO69" s="20">
        <v>131434961.60599981</v>
      </c>
      <c r="EP69" s="20">
        <v>166486164.14100015</v>
      </c>
      <c r="EQ69" s="20">
        <v>272338115.59399998</v>
      </c>
      <c r="ER69" s="20">
        <v>154959355.82799998</v>
      </c>
      <c r="ES69" s="20">
        <v>223992682.30499992</v>
      </c>
      <c r="ET69" s="20">
        <v>132452433.46300007</v>
      </c>
      <c r="EU69" s="20">
        <v>288859171.31700027</v>
      </c>
      <c r="EV69" s="20">
        <v>181064345.61700004</v>
      </c>
      <c r="EW69" s="20">
        <v>111823137.04600017</v>
      </c>
      <c r="EX69" s="20">
        <v>127054699.19799994</v>
      </c>
      <c r="EY69" s="20">
        <v>140839671.62600055</v>
      </c>
      <c r="EZ69" s="20">
        <v>271034260.88300025</v>
      </c>
      <c r="FA69" s="20">
        <v>170712085.70499998</v>
      </c>
      <c r="FB69" s="20">
        <v>141667203.42499954</v>
      </c>
      <c r="FC69" s="20">
        <v>246281692.68400025</v>
      </c>
      <c r="FD69" s="20">
        <v>362247758.83500004</v>
      </c>
      <c r="FE69" s="20">
        <v>206625313.45000029</v>
      </c>
      <c r="FF69" s="20">
        <v>12137452.464999989</v>
      </c>
      <c r="FG69" s="20">
        <v>200693221.33799985</v>
      </c>
      <c r="FH69" s="20">
        <v>245901111.56559527</v>
      </c>
      <c r="FI69" s="20">
        <v>137904635.33988959</v>
      </c>
      <c r="FJ69" s="20">
        <v>113275920.83127916</v>
      </c>
      <c r="FK69" s="20">
        <v>189719248.84248033</v>
      </c>
      <c r="FL69" s="20">
        <v>281484709.31993055</v>
      </c>
      <c r="FM69" s="20">
        <v>129632706.1284927</v>
      </c>
      <c r="FN69" s="20">
        <v>111070894.27044967</v>
      </c>
      <c r="FO69" s="20">
        <v>218952513.61011219</v>
      </c>
      <c r="FP69" s="20">
        <v>321399704.20851624</v>
      </c>
      <c r="FQ69" s="20">
        <v>189240096.786816</v>
      </c>
      <c r="FR69" s="20">
        <v>180332718.38808429</v>
      </c>
      <c r="FS69" s="20">
        <v>247347648.83416724</v>
      </c>
      <c r="FT69" s="20">
        <v>350110879.69124508</v>
      </c>
      <c r="FU69" s="20">
        <v>215307988.12166387</v>
      </c>
      <c r="FV69" s="20">
        <v>217625301.92366743</v>
      </c>
    </row>
    <row r="70" spans="1:178" s="22" customFormat="1" ht="15" customHeight="1" thickTop="1" x14ac:dyDescent="0.3">
      <c r="B70" s="4"/>
      <c r="C70" s="49"/>
      <c r="D70" s="4" t="s">
        <v>80</v>
      </c>
      <c r="E70" s="49">
        <v>70</v>
      </c>
      <c r="F70" s="21" t="s">
        <v>43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0.2564820005500445</v>
      </c>
      <c r="AR70" s="21">
        <v>0.28017239548997735</v>
      </c>
      <c r="AS70" s="21">
        <v>0.29780133248478946</v>
      </c>
      <c r="AT70" s="21">
        <v>0.21002348412944763</v>
      </c>
      <c r="AU70" s="21">
        <v>0.11619652467932881</v>
      </c>
      <c r="AV70" s="21">
        <v>0.1968284572062643</v>
      </c>
      <c r="AW70" s="21">
        <v>9.6947864111817814E-2</v>
      </c>
      <c r="AX70" s="21">
        <v>0.15466261274880225</v>
      </c>
      <c r="AY70" s="21">
        <v>7.1416647902598787E-2</v>
      </c>
      <c r="AZ70" s="21">
        <v>0.15269866347111427</v>
      </c>
      <c r="BA70" s="21">
        <v>6.1308101108829172E-2</v>
      </c>
      <c r="BB70" s="21">
        <v>0.1529838941893446</v>
      </c>
      <c r="BC70" s="21">
        <v>-0.11306432617530193</v>
      </c>
      <c r="BD70" s="21">
        <v>0.24792751100677426</v>
      </c>
      <c r="BE70" s="21">
        <v>0.26039299269960314</v>
      </c>
      <c r="BF70" s="21">
        <v>0.16807820847666738</v>
      </c>
      <c r="BG70" s="21">
        <v>0.18693474126576837</v>
      </c>
      <c r="BH70" s="21">
        <v>0.40528467848943839</v>
      </c>
      <c r="BI70" s="21">
        <v>0.16570411061461934</v>
      </c>
      <c r="BJ70" s="21">
        <v>0.16936126061369569</v>
      </c>
      <c r="BK70" s="21">
        <v>0.14457528379745646</v>
      </c>
      <c r="BL70" s="21">
        <v>8.890789602977546E-2</v>
      </c>
      <c r="BM70" s="21">
        <v>0.2442207203906418</v>
      </c>
      <c r="BN70" s="21">
        <v>6.4931992103269665E-2</v>
      </c>
      <c r="BO70" s="21">
        <v>0.27902244245977348</v>
      </c>
      <c r="BP70" s="21">
        <v>0.28940307662389547</v>
      </c>
      <c r="BQ70" s="21">
        <v>0.12212860679537045</v>
      </c>
      <c r="BR70" s="21">
        <v>0.2806127170343336</v>
      </c>
      <c r="BS70" s="21">
        <v>0.15473023499518274</v>
      </c>
      <c r="BT70" s="21">
        <v>0.56978884973469435</v>
      </c>
      <c r="BU70" s="21">
        <v>6.0807419373447483E-2</v>
      </c>
      <c r="BV70" s="21">
        <v>8.84563411689826E-2</v>
      </c>
      <c r="BW70" s="21">
        <v>0.42114716361767723</v>
      </c>
      <c r="BX70" s="21">
        <v>0.14893296859323857</v>
      </c>
      <c r="BY70" s="21">
        <v>0.1346357432443844</v>
      </c>
      <c r="BZ70" s="21">
        <v>-0.25037003720234524</v>
      </c>
      <c r="CA70" s="21">
        <v>0.12505680504503819</v>
      </c>
      <c r="CB70" s="21">
        <v>0.18235909782679935</v>
      </c>
      <c r="CC70" s="21">
        <v>0.24964250200393021</v>
      </c>
      <c r="CD70" s="21">
        <v>0.14387189965551883</v>
      </c>
      <c r="CE70" s="21">
        <v>0.31624553502444785</v>
      </c>
      <c r="CF70" s="21">
        <v>0.22188663887424123</v>
      </c>
      <c r="CG70" s="21">
        <v>0.13843392272201943</v>
      </c>
      <c r="CH70" s="21">
        <v>0.13898594242851539</v>
      </c>
      <c r="CI70" s="21">
        <v>0.10505714955268561</v>
      </c>
      <c r="CJ70" s="21">
        <v>0.1008188773243188</v>
      </c>
      <c r="CK70" s="21">
        <v>0.10174992103445812</v>
      </c>
      <c r="CL70" s="21">
        <v>0.11160074300959649</v>
      </c>
      <c r="CM70" s="21">
        <v>6.6752726086052719E-2</v>
      </c>
      <c r="CN70" s="21">
        <v>0.16672252054349804</v>
      </c>
      <c r="CO70" s="21">
        <v>0.28749929286315229</v>
      </c>
      <c r="CP70" s="21">
        <v>0.27434742144794005</v>
      </c>
      <c r="CQ70" s="21">
        <v>0.30639640428352388</v>
      </c>
      <c r="CR70" s="21">
        <v>0.19222131990826694</v>
      </c>
      <c r="CS70" s="21">
        <v>0.15683180764214477</v>
      </c>
      <c r="CT70" s="21">
        <v>0.11754435773261146</v>
      </c>
      <c r="CU70" s="21">
        <v>8.1598991550714567E-2</v>
      </c>
      <c r="CV70" s="21">
        <v>9.1882651834500409E-2</v>
      </c>
      <c r="CW70" s="21">
        <v>0.10840730099491203</v>
      </c>
      <c r="CX70" s="21">
        <v>0.10471393236746833</v>
      </c>
      <c r="CY70" s="21">
        <v>9.9433636881543538E-2</v>
      </c>
      <c r="CZ70" s="21">
        <v>0.18661818936395547</v>
      </c>
      <c r="DA70" s="21">
        <v>0.30924513343350535</v>
      </c>
      <c r="DB70" s="21">
        <v>0.30574991508101129</v>
      </c>
      <c r="DC70" s="21">
        <v>0.3278688216401649</v>
      </c>
      <c r="DD70" s="21">
        <v>0.24021579297852966</v>
      </c>
      <c r="DE70" s="21">
        <v>0.1977809819508905</v>
      </c>
      <c r="DF70" s="21">
        <v>0.17181808073922283</v>
      </c>
      <c r="DG70" s="21">
        <v>0.14491457503479702</v>
      </c>
      <c r="DH70" s="21">
        <v>0.1522054476205916</v>
      </c>
      <c r="DI70" s="21">
        <v>0.17344735982823339</v>
      </c>
      <c r="DJ70" s="21">
        <v>0.16464308921412399</v>
      </c>
      <c r="DK70" s="21">
        <v>0.12920844721086397</v>
      </c>
      <c r="DL70" s="21">
        <v>0.20246839979283615</v>
      </c>
      <c r="DM70" s="21">
        <v>0.33416355208799381</v>
      </c>
      <c r="DN70" s="21">
        <v>0.32811066821706836</v>
      </c>
      <c r="DO70" s="21">
        <v>0.35318485892902185</v>
      </c>
      <c r="DP70" s="21">
        <v>0.26117539974052512</v>
      </c>
      <c r="DQ70" s="21">
        <v>0.22254135437568406</v>
      </c>
      <c r="DR70" s="21">
        <v>0.19188035747229973</v>
      </c>
      <c r="DS70" s="21">
        <v>0.16517044281475918</v>
      </c>
      <c r="DT70" s="21">
        <v>0.18339329087513884</v>
      </c>
      <c r="DU70" s="21">
        <v>0.20404114630619127</v>
      </c>
      <c r="DV70" s="21">
        <v>0.19839574381406369</v>
      </c>
      <c r="DX70" s="21">
        <v>0</v>
      </c>
      <c r="DY70" s="21">
        <v>0</v>
      </c>
      <c r="DZ70" s="21">
        <v>0</v>
      </c>
      <c r="EA70" s="21">
        <v>2.0475092888040329</v>
      </c>
      <c r="EB70" s="21">
        <v>2.0333070189087037</v>
      </c>
      <c r="EC70" s="21">
        <v>2.2965350060401644</v>
      </c>
      <c r="ED70" s="21">
        <v>1.9355061427247127</v>
      </c>
      <c r="EE70" s="21">
        <v>1.9549187272547874</v>
      </c>
      <c r="EF70" s="21">
        <v>2.4739410237665695</v>
      </c>
      <c r="EG70" s="21">
        <v>2.7737336616364434</v>
      </c>
      <c r="EH70" s="21"/>
      <c r="EI70" s="21">
        <v>0</v>
      </c>
      <c r="EJ70" s="21">
        <v>0</v>
      </c>
      <c r="EK70" s="21">
        <v>0</v>
      </c>
      <c r="EL70" s="21">
        <v>0</v>
      </c>
      <c r="EM70" s="21">
        <v>0</v>
      </c>
      <c r="EN70" s="21">
        <v>0</v>
      </c>
      <c r="EO70" s="21">
        <v>0</v>
      </c>
      <c r="EP70" s="21">
        <v>0</v>
      </c>
      <c r="EQ70" s="21">
        <v>0</v>
      </c>
      <c r="ER70" s="21">
        <v>0</v>
      </c>
      <c r="ES70" s="21">
        <v>0</v>
      </c>
      <c r="ET70" s="21">
        <v>0</v>
      </c>
      <c r="EU70" s="21">
        <v>0.8344557361878453</v>
      </c>
      <c r="EV70" s="21">
        <v>0.52304813250371807</v>
      </c>
      <c r="EW70" s="21">
        <v>0.3230272733868324</v>
      </c>
      <c r="EX70" s="21">
        <v>0.3669971778493859</v>
      </c>
      <c r="EY70" s="21">
        <v>0.39525617753107634</v>
      </c>
      <c r="EZ70" s="21">
        <v>0.75998824487044037</v>
      </c>
      <c r="FA70" s="21">
        <v>0.47964032161826492</v>
      </c>
      <c r="FB70" s="21">
        <v>0.39804509934193416</v>
      </c>
      <c r="FC70" s="21">
        <v>0.69026036024436543</v>
      </c>
      <c r="FD70" s="21">
        <v>1.006689314595034</v>
      </c>
      <c r="FE70" s="21">
        <v>0.570331703156717</v>
      </c>
      <c r="FF70" s="21">
        <v>3.3527565833452538E-2</v>
      </c>
      <c r="FG70" s="21">
        <v>0.55689097852897917</v>
      </c>
      <c r="FH70" s="21">
        <v>0.68200407355420811</v>
      </c>
      <c r="FI70" s="21">
        <v>0.38247701470321993</v>
      </c>
      <c r="FJ70" s="21">
        <v>0.31416954136837372</v>
      </c>
      <c r="FK70" s="21">
        <v>0.520974539492703</v>
      </c>
      <c r="FL70" s="21">
        <v>0.77296514563973107</v>
      </c>
      <c r="FM70" s="21">
        <v>0.35597515692547083</v>
      </c>
      <c r="FN70" s="21">
        <v>0.30500388519688021</v>
      </c>
      <c r="FO70" s="21">
        <v>0.59529695967900353</v>
      </c>
      <c r="FP70" s="21">
        <v>0.87383452969970554</v>
      </c>
      <c r="FQ70" s="21">
        <v>0.5145136377249111</v>
      </c>
      <c r="FR70" s="21">
        <v>0.49029589666294909</v>
      </c>
      <c r="FS70" s="21">
        <v>0.66584039909169435</v>
      </c>
      <c r="FT70" s="21">
        <v>0.94247092688661593</v>
      </c>
      <c r="FU70" s="21">
        <v>0.57959215466274272</v>
      </c>
      <c r="FV70" s="21">
        <v>0.5858301809953933</v>
      </c>
    </row>
    <row r="71" spans="1:178" s="25" customFormat="1" ht="15" customHeight="1" x14ac:dyDescent="0.3">
      <c r="B71" s="4"/>
      <c r="C71" s="49"/>
      <c r="D71" s="4" t="s">
        <v>80</v>
      </c>
      <c r="E71" s="49">
        <v>71</v>
      </c>
      <c r="F71" s="23" t="s">
        <v>44</v>
      </c>
      <c r="G71" s="24">
        <v>0.44478911792351605</v>
      </c>
      <c r="H71" s="24">
        <v>0.33166013921877258</v>
      </c>
      <c r="I71" s="24">
        <v>0.65405966034553498</v>
      </c>
      <c r="J71" s="24">
        <v>0.82998620811559598</v>
      </c>
      <c r="K71" s="24">
        <v>0.49398038466518912</v>
      </c>
      <c r="L71" s="24">
        <v>0.77827691301421487</v>
      </c>
      <c r="M71" s="24">
        <v>0.77719308270286913</v>
      </c>
      <c r="N71" s="24">
        <v>0.85536138013262675</v>
      </c>
      <c r="O71" s="24">
        <v>0.60177749316793483</v>
      </c>
      <c r="P71" s="24">
        <v>0.58149837426384687</v>
      </c>
      <c r="Q71" s="24">
        <v>0.58083728281419578</v>
      </c>
      <c r="R71" s="24">
        <v>0.44927493678579439</v>
      </c>
      <c r="S71" s="24">
        <v>0.42366034823683929</v>
      </c>
      <c r="T71" s="24">
        <v>0.43384047593886288</v>
      </c>
      <c r="U71" s="24">
        <v>0.39980013436077511</v>
      </c>
      <c r="V71" s="24">
        <v>0.41780935249116063</v>
      </c>
      <c r="W71" s="24">
        <v>0.41674533180450674</v>
      </c>
      <c r="X71" s="24">
        <v>0.32864766987322175</v>
      </c>
      <c r="Y71" s="24">
        <v>0.46592978049111278</v>
      </c>
      <c r="Z71" s="24">
        <v>0.42491224254485938</v>
      </c>
      <c r="AA71" s="24">
        <v>0.3307912115315173</v>
      </c>
      <c r="AB71" s="24">
        <v>0.52698973880583355</v>
      </c>
      <c r="AC71" s="24">
        <v>0.47172397454627563</v>
      </c>
      <c r="AD71" s="24">
        <v>0.26918188046124736</v>
      </c>
      <c r="AE71" s="24">
        <v>0.35352989605693141</v>
      </c>
      <c r="AF71" s="24">
        <v>0.35839392361120187</v>
      </c>
      <c r="AG71" s="24">
        <v>0.36337862638756302</v>
      </c>
      <c r="AH71" s="24">
        <v>0.32078690631286655</v>
      </c>
      <c r="AI71" s="24">
        <v>0.34342550718430509</v>
      </c>
      <c r="AJ71" s="24">
        <v>0.33818199867931459</v>
      </c>
      <c r="AK71" s="24">
        <v>0.54847034394006022</v>
      </c>
      <c r="AL71" s="24">
        <v>0.22351777142156451</v>
      </c>
      <c r="AM71" s="24">
        <v>0.43625065275549169</v>
      </c>
      <c r="AN71" s="24">
        <v>0.43813297696459352</v>
      </c>
      <c r="AO71" s="24">
        <v>0.43368390887080965</v>
      </c>
      <c r="AP71" s="24">
        <v>0.17615794327944248</v>
      </c>
      <c r="AQ71" s="24">
        <v>0.37172450274034891</v>
      </c>
      <c r="AR71" s="24">
        <v>0.33562265073073283</v>
      </c>
      <c r="AS71" s="24">
        <v>0.33169881327919132</v>
      </c>
      <c r="AT71" s="24">
        <v>0.38205551012017136</v>
      </c>
      <c r="AU71" s="24">
        <v>0.37337393072730152</v>
      </c>
      <c r="AV71" s="24">
        <v>0.33976016437112255</v>
      </c>
      <c r="AW71" s="24">
        <v>0.39434968242567642</v>
      </c>
      <c r="AX71" s="24">
        <v>0.37998572222446936</v>
      </c>
      <c r="AY71" s="24">
        <v>0.30317549699480378</v>
      </c>
      <c r="AZ71" s="24">
        <v>0.38200147929072725</v>
      </c>
      <c r="BA71" s="24">
        <v>0.33858004476964371</v>
      </c>
      <c r="BB71" s="24">
        <v>0.36608384001345357</v>
      </c>
      <c r="BC71" s="24">
        <v>0.39848326242028714</v>
      </c>
      <c r="BD71" s="24">
        <v>0.38163241949994886</v>
      </c>
      <c r="BE71" s="24">
        <v>0.37030552875175798</v>
      </c>
      <c r="BF71" s="24">
        <v>0.42928003614029492</v>
      </c>
      <c r="BG71" s="24">
        <v>0.34795776490030594</v>
      </c>
      <c r="BH71" s="24">
        <v>0.34942772603703692</v>
      </c>
      <c r="BI71" s="24">
        <v>0.35652655545100831</v>
      </c>
      <c r="BJ71" s="24">
        <v>0.29638962916128359</v>
      </c>
      <c r="BK71" s="24">
        <v>0.29491920006476569</v>
      </c>
      <c r="BL71" s="24">
        <v>0.54366400039315987</v>
      </c>
      <c r="BM71" s="24">
        <v>0.35094057353886132</v>
      </c>
      <c r="BN71" s="24">
        <v>0.39313375509857212</v>
      </c>
      <c r="BO71" s="24">
        <v>0.33710175416223959</v>
      </c>
      <c r="BP71" s="24">
        <v>0.34238162383574128</v>
      </c>
      <c r="BQ71" s="24">
        <v>0.20701138644391046</v>
      </c>
      <c r="BR71" s="24">
        <v>0.37146258080603778</v>
      </c>
      <c r="BS71" s="24">
        <v>0.35936688377557219</v>
      </c>
      <c r="BT71" s="24">
        <v>0.36116517088129313</v>
      </c>
      <c r="BU71" s="24">
        <v>0.35791271793246121</v>
      </c>
      <c r="BV71" s="24">
        <v>0.40963044272863142</v>
      </c>
      <c r="BW71" s="24">
        <v>0.35536846878496542</v>
      </c>
      <c r="BX71" s="24">
        <v>0.35835979586244321</v>
      </c>
      <c r="BY71" s="24">
        <v>0.33627195071606947</v>
      </c>
      <c r="BZ71" s="24">
        <v>0.29668453818629115</v>
      </c>
      <c r="CA71" s="24">
        <v>0.36175754809740607</v>
      </c>
      <c r="CB71" s="24">
        <v>0.37138048142120889</v>
      </c>
      <c r="CC71" s="24">
        <v>0.36536369449116168</v>
      </c>
      <c r="CD71" s="24">
        <v>0.34167038768972013</v>
      </c>
      <c r="CE71" s="24">
        <v>0.35642034532946593</v>
      </c>
      <c r="CF71" s="24">
        <v>0.37499999999999978</v>
      </c>
      <c r="CG71" s="24">
        <v>0.37500000000000006</v>
      </c>
      <c r="CH71" s="24">
        <v>0.24552032648775127</v>
      </c>
      <c r="CI71" s="24">
        <v>0.19142167108572347</v>
      </c>
      <c r="CJ71" s="24">
        <v>0.18131271212955846</v>
      </c>
      <c r="CK71" s="24">
        <v>0.18362768209151228</v>
      </c>
      <c r="CL71" s="24">
        <v>0.20511146317209958</v>
      </c>
      <c r="CM71" s="24">
        <v>-0.10826546762470281</v>
      </c>
      <c r="CN71" s="24">
        <v>0.23987412131410732</v>
      </c>
      <c r="CO71" s="24">
        <v>0.30172903700590414</v>
      </c>
      <c r="CP71" s="24">
        <v>0.29625509975663272</v>
      </c>
      <c r="CQ71" s="24">
        <v>0.3040711114697941</v>
      </c>
      <c r="CR71" s="24">
        <v>0.25130432687450655</v>
      </c>
      <c r="CS71" s="24">
        <v>0.21296987513987398</v>
      </c>
      <c r="CT71" s="24">
        <v>0.13291395237871892</v>
      </c>
      <c r="CU71" s="24">
        <v>-5.6955104471403097E-2</v>
      </c>
      <c r="CV71" s="24">
        <v>9.9687442183324371E-3</v>
      </c>
      <c r="CW71" s="24">
        <v>8.4392338198051337E-2</v>
      </c>
      <c r="CX71" s="24">
        <v>6.2055522857292121E-2</v>
      </c>
      <c r="CY71" s="24">
        <v>1.6403409527776854E-2</v>
      </c>
      <c r="CZ71" s="24">
        <v>0.22432194774111419</v>
      </c>
      <c r="DA71" s="24">
        <v>0.29200546472574379</v>
      </c>
      <c r="DB71" s="24">
        <v>0.2909290810041692</v>
      </c>
      <c r="DC71" s="24">
        <v>0.29730577673649494</v>
      </c>
      <c r="DD71" s="24">
        <v>0.2639169708764354</v>
      </c>
      <c r="DE71" s="24">
        <v>0.23473481336049803</v>
      </c>
      <c r="DF71" s="24">
        <v>0.20787212137942618</v>
      </c>
      <c r="DG71" s="24">
        <v>0.16649363386729163</v>
      </c>
      <c r="DH71" s="24">
        <v>0.17960392060434271</v>
      </c>
      <c r="DI71" s="24">
        <v>0.20985685601901047</v>
      </c>
      <c r="DJ71" s="24">
        <v>0.19853242569277868</v>
      </c>
      <c r="DK71" s="24">
        <v>0.13460566229448018</v>
      </c>
      <c r="DL71" s="24">
        <v>0.24033076980581933</v>
      </c>
      <c r="DM71" s="24">
        <v>0.29979102179912476</v>
      </c>
      <c r="DN71" s="24">
        <v>0.29823317590289672</v>
      </c>
      <c r="DO71" s="24">
        <v>0.30429970924820349</v>
      </c>
      <c r="DP71" s="24">
        <v>0.27542450709692623</v>
      </c>
      <c r="DQ71" s="24">
        <v>0.25481361363573257</v>
      </c>
      <c r="DR71" s="24">
        <v>0.23118979207455231</v>
      </c>
      <c r="DS71" s="24">
        <v>0.20147743843892157</v>
      </c>
      <c r="DT71" s="24">
        <v>0.22291509052841563</v>
      </c>
      <c r="DU71" s="24">
        <v>0.241590371321873</v>
      </c>
      <c r="DV71" s="24">
        <v>0.23695569431408187</v>
      </c>
      <c r="DX71" s="24">
        <v>0.56056682017729675</v>
      </c>
      <c r="DY71" s="24">
        <v>0.4042086537763549</v>
      </c>
      <c r="DZ71" s="24">
        <v>0.36639937752560126</v>
      </c>
      <c r="EA71" s="24">
        <v>0.35856424176958512</v>
      </c>
      <c r="EB71" s="24">
        <v>0.36698835040238137</v>
      </c>
      <c r="EC71" s="24">
        <v>0.35635513907425009</v>
      </c>
      <c r="ED71" s="24">
        <v>0.32509334208569052</v>
      </c>
      <c r="EE71" s="24">
        <v>0.22208757889145883</v>
      </c>
      <c r="EF71" s="24">
        <v>0.24165333786655596</v>
      </c>
      <c r="EG71" s="24">
        <v>0.26010921418791799</v>
      </c>
      <c r="EH71" s="24"/>
      <c r="EI71" s="24">
        <v>0.47326642195573321</v>
      </c>
      <c r="EJ71" s="24">
        <v>0.68115194062596729</v>
      </c>
      <c r="EK71" s="24">
        <v>0.70883177154416888</v>
      </c>
      <c r="EL71" s="24">
        <v>0.51440053387539486</v>
      </c>
      <c r="EM71" s="24">
        <v>0.41864382316853332</v>
      </c>
      <c r="EN71" s="24">
        <v>0.3838210996690517</v>
      </c>
      <c r="EO71" s="24">
        <v>0.40906110646449578</v>
      </c>
      <c r="EP71" s="24">
        <v>0.40467422637882028</v>
      </c>
      <c r="EQ71" s="24">
        <v>0.35909731778633569</v>
      </c>
      <c r="ER71" s="24">
        <v>0.33544363625307783</v>
      </c>
      <c r="ES71" s="24">
        <v>0.38657298038518967</v>
      </c>
      <c r="ET71" s="24">
        <v>0.3802248284026426</v>
      </c>
      <c r="EU71" s="24">
        <v>0.34580605512623463</v>
      </c>
      <c r="EV71" s="24">
        <v>0.3647875183789045</v>
      </c>
      <c r="EW71" s="24">
        <v>0.36910143300968362</v>
      </c>
      <c r="EX71" s="24">
        <v>0.36846464871038603</v>
      </c>
      <c r="EY71" s="24">
        <v>0.36910033458791403</v>
      </c>
      <c r="EZ71" s="24">
        <v>0.36862065899319824</v>
      </c>
      <c r="FA71" s="24">
        <v>0.31799153786665518</v>
      </c>
      <c r="FB71" s="24">
        <v>0.41295238803620193</v>
      </c>
      <c r="FC71" s="24">
        <v>0.31960630756457753</v>
      </c>
      <c r="FD71" s="24">
        <v>0.36375811675041547</v>
      </c>
      <c r="FE71" s="24">
        <v>0.36468913162613736</v>
      </c>
      <c r="FF71" s="24">
        <v>0.5780371564709027</v>
      </c>
      <c r="FG71" s="24">
        <v>0.36654217808565864</v>
      </c>
      <c r="FH71" s="24">
        <v>0.35958732243881741</v>
      </c>
      <c r="FI71" s="24">
        <v>0.28593962572581128</v>
      </c>
      <c r="FJ71" s="24">
        <v>0.190663558076725</v>
      </c>
      <c r="FK71" s="24">
        <v>0.24638144785661362</v>
      </c>
      <c r="FL71" s="24">
        <v>0.28880276002320532</v>
      </c>
      <c r="FM71" s="24">
        <v>0.13605571316999604</v>
      </c>
      <c r="FN71" s="24">
        <v>5.5274032682153751E-2</v>
      </c>
      <c r="FO71" s="24">
        <v>0.23529813442873462</v>
      </c>
      <c r="FP71" s="24">
        <v>0.28615839986286906</v>
      </c>
      <c r="FQ71" s="24">
        <v>0.20748469722107107</v>
      </c>
      <c r="FR71" s="24">
        <v>0.19685195094088115</v>
      </c>
      <c r="FS71" s="24">
        <v>0.25442954675124152</v>
      </c>
      <c r="FT71" s="24">
        <v>0.2943836732690876</v>
      </c>
      <c r="FU71" s="24">
        <v>0.23239383431489777</v>
      </c>
      <c r="FV71" s="24">
        <v>0.23425428568310927</v>
      </c>
    </row>
    <row r="72" spans="1:178" ht="35.1" customHeight="1" x14ac:dyDescent="0.3">
      <c r="D72" s="4" t="s">
        <v>80</v>
      </c>
      <c r="E72" s="49">
        <v>72</v>
      </c>
      <c r="F72" s="26" t="s">
        <v>45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765891769.46999991</v>
      </c>
      <c r="AR72" s="11">
        <v>797458038.73000002</v>
      </c>
      <c r="AS72" s="11">
        <v>1204885038.46</v>
      </c>
      <c r="AT72" s="11">
        <v>1307274565.1500003</v>
      </c>
      <c r="AU72" s="11">
        <v>2093365154.21</v>
      </c>
      <c r="AV72" s="11">
        <v>2303096068.9899998</v>
      </c>
      <c r="AW72" s="11">
        <v>2491619703.9900002</v>
      </c>
      <c r="AX72" s="11">
        <v>2103665688.6299996</v>
      </c>
      <c r="AY72" s="11">
        <v>1907139867.4200001</v>
      </c>
      <c r="AZ72" s="11">
        <v>2125543490.1799998</v>
      </c>
      <c r="BA72" s="11">
        <v>1657127525.8399997</v>
      </c>
      <c r="BB72" s="11">
        <v>1786598924.5900002</v>
      </c>
      <c r="BC72" s="11">
        <v>2137700432.7099938</v>
      </c>
      <c r="BD72" s="11">
        <v>2255293760.9300003</v>
      </c>
      <c r="BE72" s="11">
        <v>2557412027.3800015</v>
      </c>
      <c r="BF72" s="11">
        <v>2241976053.7399988</v>
      </c>
      <c r="BG72" s="11">
        <v>1886134516.3900003</v>
      </c>
      <c r="BH72" s="11">
        <v>1974577784.1500013</v>
      </c>
      <c r="BI72" s="11">
        <v>2307479587.6100025</v>
      </c>
      <c r="BJ72" s="11">
        <v>2206434041.9000015</v>
      </c>
      <c r="BK72" s="11">
        <v>2241896865.6199999</v>
      </c>
      <c r="BL72" s="11">
        <v>2200339837.9200001</v>
      </c>
      <c r="BM72" s="11">
        <v>1600458974.9599993</v>
      </c>
      <c r="BN72" s="11">
        <v>1761862996.5100009</v>
      </c>
      <c r="BO72" s="11">
        <v>1882092988.8299992</v>
      </c>
      <c r="BP72" s="11">
        <v>2091689129.0499992</v>
      </c>
      <c r="BQ72" s="11">
        <v>2974278937.440002</v>
      </c>
      <c r="BR72" s="11">
        <v>2558032946.7200003</v>
      </c>
      <c r="BS72" s="11">
        <v>2193326041.04</v>
      </c>
      <c r="BT72" s="11">
        <v>2632323360.4500003</v>
      </c>
      <c r="BU72" s="11">
        <v>2797114452.1900034</v>
      </c>
      <c r="BV72" s="11">
        <v>2486569995.6299996</v>
      </c>
      <c r="BW72" s="11">
        <v>2337687699.769999</v>
      </c>
      <c r="BX72" s="11">
        <v>1905194377.9300008</v>
      </c>
      <c r="BY72" s="11">
        <v>1837046742.4199998</v>
      </c>
      <c r="BZ72" s="11">
        <v>2503382138.79</v>
      </c>
      <c r="CA72" s="11">
        <v>2073917816.5099993</v>
      </c>
      <c r="CB72" s="11">
        <v>2171548248.71</v>
      </c>
      <c r="CC72" s="11">
        <v>2536279073.9899969</v>
      </c>
      <c r="CD72" s="11">
        <v>1902337964.4799998</v>
      </c>
      <c r="CE72" s="11">
        <v>1735787455.26</v>
      </c>
      <c r="CF72" s="11">
        <v>1966335544.6683741</v>
      </c>
      <c r="CG72" s="11">
        <v>1985032091.520673</v>
      </c>
      <c r="CH72" s="11">
        <v>2296885216.9411054</v>
      </c>
      <c r="CI72" s="11">
        <v>2203251206.2544765</v>
      </c>
      <c r="CJ72" s="11">
        <v>2037675073.6094887</v>
      </c>
      <c r="CK72" s="11">
        <v>2058928980.990463</v>
      </c>
      <c r="CL72" s="11">
        <v>2189412471.3741207</v>
      </c>
      <c r="CM72" s="11">
        <v>2143772345.3111489</v>
      </c>
      <c r="CN72" s="11">
        <v>2244489901.7428999</v>
      </c>
      <c r="CO72" s="11">
        <v>2621160164.6446466</v>
      </c>
      <c r="CP72" s="11">
        <v>1965915174.2413499</v>
      </c>
      <c r="CQ72" s="11">
        <v>1794385012.8180494</v>
      </c>
      <c r="CR72" s="11">
        <v>2034130056.3979299</v>
      </c>
      <c r="CS72" s="11">
        <v>2053490612.222903</v>
      </c>
      <c r="CT72" s="11">
        <v>2284309475.6334858</v>
      </c>
      <c r="CU72" s="11">
        <v>2279663730.1372743</v>
      </c>
      <c r="CV72" s="11">
        <v>2108254768.9368153</v>
      </c>
      <c r="CW72" s="11">
        <v>2130537545.3012052</v>
      </c>
      <c r="CX72" s="11">
        <v>2266271174.5783191</v>
      </c>
      <c r="CY72" s="11">
        <v>2213207500.2985549</v>
      </c>
      <c r="CZ72" s="11">
        <v>2315708685.8922586</v>
      </c>
      <c r="DA72" s="11">
        <v>2704386362.2254577</v>
      </c>
      <c r="DB72" s="11">
        <v>2029162472.6235185</v>
      </c>
      <c r="DC72" s="11">
        <v>1852315804.7301669</v>
      </c>
      <c r="DD72" s="11">
        <v>2100814812.4134767</v>
      </c>
      <c r="DE72" s="11">
        <v>2120660033.5259047</v>
      </c>
      <c r="DF72" s="11">
        <v>2358936731.4939375</v>
      </c>
      <c r="DG72" s="11">
        <v>2354683599.9173174</v>
      </c>
      <c r="DH72" s="11">
        <v>2177765004.1061974</v>
      </c>
      <c r="DI72" s="11">
        <v>2201156341.9374146</v>
      </c>
      <c r="DJ72" s="11">
        <v>2342404340.6757045</v>
      </c>
      <c r="DK72" s="11">
        <v>2284930589.3207068</v>
      </c>
      <c r="DL72" s="11">
        <v>2389219397.0499816</v>
      </c>
      <c r="DM72" s="11">
        <v>2790293001.439353</v>
      </c>
      <c r="DN72" s="11">
        <v>2094477983.6833489</v>
      </c>
      <c r="DO72" s="11">
        <v>1912148490.0607507</v>
      </c>
      <c r="DP72" s="11">
        <v>2169726545.282434</v>
      </c>
      <c r="DQ72" s="11">
        <v>2190067125.5854487</v>
      </c>
      <c r="DR72" s="11">
        <v>2436046723.8938599</v>
      </c>
      <c r="DS72" s="11">
        <v>2432219264.1057987</v>
      </c>
      <c r="DT72" s="11">
        <v>2249611050.0147123</v>
      </c>
      <c r="DU72" s="11">
        <v>2274161809.2837973</v>
      </c>
      <c r="DV72" s="11">
        <v>2421147302.9904132</v>
      </c>
      <c r="DX72" s="11">
        <v>0</v>
      </c>
      <c r="DY72" s="11">
        <v>0</v>
      </c>
      <c r="DZ72" s="11">
        <v>0</v>
      </c>
      <c r="EA72" s="11">
        <v>20543665835.66</v>
      </c>
      <c r="EB72" s="11">
        <v>25371566879.82</v>
      </c>
      <c r="EC72" s="11">
        <v>28198738810.260006</v>
      </c>
      <c r="ED72" s="11">
        <v>25157391144.308701</v>
      </c>
      <c r="EE72" s="11">
        <v>25926379961.966026</v>
      </c>
      <c r="EF72" s="11">
        <v>26771201689.839912</v>
      </c>
      <c r="EG72" s="11">
        <v>27644049282.710609</v>
      </c>
      <c r="EH72" s="11"/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2768234846.6599998</v>
      </c>
      <c r="EV72" s="11">
        <v>5703735788.3500004</v>
      </c>
      <c r="EW72" s="11">
        <v>6502425260.04</v>
      </c>
      <c r="EX72" s="11">
        <v>5569269940.6099997</v>
      </c>
      <c r="EY72" s="11">
        <v>6950406221.0199947</v>
      </c>
      <c r="EZ72" s="11">
        <v>6102688354.2800007</v>
      </c>
      <c r="FA72" s="11">
        <v>6755810495.1300039</v>
      </c>
      <c r="FB72" s="11">
        <v>5562661809.3900003</v>
      </c>
      <c r="FC72" s="11">
        <v>6948061055.3199997</v>
      </c>
      <c r="FD72" s="11">
        <v>7383682348.210001</v>
      </c>
      <c r="FE72" s="11">
        <v>7621372147.5900021</v>
      </c>
      <c r="FF72" s="11">
        <v>6245623259.1400003</v>
      </c>
      <c r="FG72" s="11">
        <v>6781745139.2099962</v>
      </c>
      <c r="FH72" s="11">
        <v>5604460964.4083738</v>
      </c>
      <c r="FI72" s="11">
        <v>6485168514.7162552</v>
      </c>
      <c r="FJ72" s="11">
        <v>6286016525.9740725</v>
      </c>
      <c r="FK72" s="11">
        <v>7009422411.6986952</v>
      </c>
      <c r="FL72" s="11">
        <v>5794430243.4573298</v>
      </c>
      <c r="FM72" s="11">
        <v>6617463817.9936638</v>
      </c>
      <c r="FN72" s="11">
        <v>6505063488.8163395</v>
      </c>
      <c r="FO72" s="11">
        <v>7233302548.4162712</v>
      </c>
      <c r="FP72" s="11">
        <v>5982293089.7671623</v>
      </c>
      <c r="FQ72" s="11">
        <v>6834280364.9371595</v>
      </c>
      <c r="FR72" s="11">
        <v>6721325686.7193165</v>
      </c>
      <c r="FS72" s="11">
        <v>7464442987.8100414</v>
      </c>
      <c r="FT72" s="11">
        <v>6176353019.0265331</v>
      </c>
      <c r="FU72" s="11">
        <v>7058333113.5851078</v>
      </c>
      <c r="FV72" s="11">
        <v>6944920162.2889233</v>
      </c>
    </row>
    <row r="73" spans="1:178" x14ac:dyDescent="0.3">
      <c r="D73" s="4" t="s">
        <v>80</v>
      </c>
      <c r="E73" s="49">
        <v>73</v>
      </c>
      <c r="F73" s="26" t="s">
        <v>46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-158047824.37</v>
      </c>
      <c r="AW73" s="11">
        <v>-262786556.74999902</v>
      </c>
      <c r="AX73" s="11">
        <v>-456407676.45999902</v>
      </c>
      <c r="AY73" s="11">
        <v>-224700103.79999998</v>
      </c>
      <c r="AZ73" s="11">
        <v>-808875388.53000295</v>
      </c>
      <c r="BA73" s="11">
        <v>-649909618.21782875</v>
      </c>
      <c r="BB73" s="11">
        <v>-167098695.38</v>
      </c>
      <c r="BC73" s="11">
        <v>-201033710.90000001</v>
      </c>
      <c r="BD73" s="11">
        <v>-207502433.18000001</v>
      </c>
      <c r="BE73" s="11">
        <v>-1277187204.0700009</v>
      </c>
      <c r="BF73" s="11">
        <v>-607964558.86000204</v>
      </c>
      <c r="BG73" s="11">
        <v>-401861491.92000002</v>
      </c>
      <c r="BH73" s="11">
        <v>-743462591.3299998</v>
      </c>
      <c r="BI73" s="11">
        <v>-381950545.76999903</v>
      </c>
      <c r="BJ73" s="11">
        <v>-449995665.46999866</v>
      </c>
      <c r="BK73" s="11">
        <v>-1599531488.4900012</v>
      </c>
      <c r="BL73" s="11">
        <v>-391650060.37</v>
      </c>
      <c r="BM73" s="11">
        <v>-365087184.08000004</v>
      </c>
      <c r="BN73" s="11">
        <v>-420955040</v>
      </c>
      <c r="BO73" s="11">
        <v>-298383874.97999901</v>
      </c>
      <c r="BP73" s="11">
        <v>-295357817.92999995</v>
      </c>
      <c r="BQ73" s="11">
        <v>-325336611.62999994</v>
      </c>
      <c r="BR73" s="11">
        <v>-1091910681.7299991</v>
      </c>
      <c r="BS73" s="11">
        <v>-336496131.73999995</v>
      </c>
      <c r="BT73" s="11">
        <v>-588267720.38</v>
      </c>
      <c r="BU73" s="11">
        <v>-378996340.33000004</v>
      </c>
      <c r="BV73" s="11">
        <v>-505536257.419999</v>
      </c>
      <c r="BW73" s="11">
        <v>-463308450.30999899</v>
      </c>
      <c r="BX73" s="11">
        <v>-315280954.07000101</v>
      </c>
      <c r="BY73" s="11">
        <v>-1209941495.5300009</v>
      </c>
      <c r="BZ73" s="11">
        <v>-343890128.890001</v>
      </c>
      <c r="CA73" s="11">
        <v>-308743380.67000002</v>
      </c>
      <c r="CB73" s="11">
        <v>-276487577.80000001</v>
      </c>
      <c r="CC73" s="11">
        <v>-274724513.63999999</v>
      </c>
      <c r="CD73" s="11">
        <v>-301803725.28000098</v>
      </c>
      <c r="CE73" s="11">
        <v>-293967223.56</v>
      </c>
      <c r="CF73" s="11">
        <v>-270000000.00000018</v>
      </c>
      <c r="CG73" s="11">
        <v>-299999999.99999988</v>
      </c>
      <c r="CH73" s="11">
        <v>-645000000.00000012</v>
      </c>
      <c r="CI73" s="11">
        <v>-435527024.10309112</v>
      </c>
      <c r="CJ73" s="11">
        <v>-426436930.23348933</v>
      </c>
      <c r="CK73" s="11">
        <v>-422640720.75954127</v>
      </c>
      <c r="CL73" s="11">
        <v>-1135402651.7196016</v>
      </c>
      <c r="CM73" s="11">
        <v>-974183507.02727973</v>
      </c>
      <c r="CN73" s="11">
        <v>-589987798.8077997</v>
      </c>
      <c r="CO73" s="11">
        <v>-1681365588.2778785</v>
      </c>
      <c r="CP73" s="11">
        <v>-507638036.13823986</v>
      </c>
      <c r="CQ73" s="11">
        <v>-513871798.01411986</v>
      </c>
      <c r="CR73" s="11">
        <v>-1222866950.6946199</v>
      </c>
      <c r="CS73" s="11">
        <v>-454954569.95721471</v>
      </c>
      <c r="CT73" s="11">
        <v>-989075997.97037292</v>
      </c>
      <c r="CU73" s="11">
        <v>-1111485669.6523678</v>
      </c>
      <c r="CV73" s="11">
        <v>-442760076.28098828</v>
      </c>
      <c r="CW73" s="11">
        <v>-434939884.76465541</v>
      </c>
      <c r="CX73" s="11">
        <v>-1123951862.5423794</v>
      </c>
      <c r="CY73" s="11">
        <v>-775730012.23809791</v>
      </c>
      <c r="CZ73" s="11">
        <v>-796437432.77203369</v>
      </c>
      <c r="DA73" s="11">
        <v>-839056555.92621517</v>
      </c>
      <c r="DB73" s="11">
        <v>-822950510.55572045</v>
      </c>
      <c r="DC73" s="11">
        <v>-829371285.28787684</v>
      </c>
      <c r="DD73" s="11">
        <v>-787136292.54879224</v>
      </c>
      <c r="DE73" s="11">
        <v>-735353207.05593085</v>
      </c>
      <c r="DF73" s="11">
        <v>-747889777.90948391</v>
      </c>
      <c r="DG73" s="11">
        <v>-742080239.74193871</v>
      </c>
      <c r="DH73" s="11">
        <v>-731126211.90275121</v>
      </c>
      <c r="DI73" s="11">
        <v>-723071414.64092875</v>
      </c>
      <c r="DJ73" s="11">
        <v>-737503751.75198412</v>
      </c>
      <c r="DK73" s="11">
        <v>-790085245.93857431</v>
      </c>
      <c r="DL73" s="11">
        <v>-811413889.08852851</v>
      </c>
      <c r="DM73" s="11">
        <v>-855311585.93733513</v>
      </c>
      <c r="DN73" s="11">
        <v>-830139025.8723923</v>
      </c>
      <c r="DO73" s="11">
        <v>-836752423.84651315</v>
      </c>
      <c r="DP73" s="11">
        <v>-793250381.32525599</v>
      </c>
      <c r="DQ73" s="11">
        <v>-749247136.60094237</v>
      </c>
      <c r="DR73" s="11">
        <v>-762159804.58010185</v>
      </c>
      <c r="DS73" s="11">
        <v>-756175980.26753068</v>
      </c>
      <c r="DT73" s="11">
        <v>-741309998.25983381</v>
      </c>
      <c r="DU73" s="11">
        <v>-733013557.08015645</v>
      </c>
      <c r="DV73" s="11">
        <v>-747878864.30454397</v>
      </c>
      <c r="DX73" s="11">
        <v>0</v>
      </c>
      <c r="DY73" s="11">
        <v>0</v>
      </c>
      <c r="DZ73" s="11">
        <v>0</v>
      </c>
      <c r="EA73" s="11">
        <v>-2727825863.5078297</v>
      </c>
      <c r="EB73" s="11">
        <v>-7048181974.4400015</v>
      </c>
      <c r="EC73" s="11">
        <v>-6152706464.9399986</v>
      </c>
      <c r="ED73" s="11">
        <v>-5090733747.7657251</v>
      </c>
      <c r="EE73" s="11">
        <v>-10047081740.127916</v>
      </c>
      <c r="EF73" s="11">
        <v>-9267706692.3317528</v>
      </c>
      <c r="EG73" s="11">
        <v>-9406737893.1017094</v>
      </c>
      <c r="EH73" s="11"/>
      <c r="EI73" s="11">
        <v>0</v>
      </c>
      <c r="EJ73" s="11">
        <v>0</v>
      </c>
      <c r="EK73" s="11">
        <v>0</v>
      </c>
      <c r="EL73" s="11">
        <v>0</v>
      </c>
      <c r="EM73" s="11">
        <v>0</v>
      </c>
      <c r="EN73" s="11">
        <v>0</v>
      </c>
      <c r="EO73" s="11">
        <v>0</v>
      </c>
      <c r="EP73" s="11">
        <v>0</v>
      </c>
      <c r="EQ73" s="11">
        <v>0</v>
      </c>
      <c r="ER73" s="11">
        <v>0</v>
      </c>
      <c r="ES73" s="11">
        <v>0</v>
      </c>
      <c r="ET73" s="11">
        <v>0</v>
      </c>
      <c r="EU73" s="11">
        <v>0</v>
      </c>
      <c r="EV73" s="11">
        <v>-158047824.37</v>
      </c>
      <c r="EW73" s="11">
        <v>-943894337.00999796</v>
      </c>
      <c r="EX73" s="11">
        <v>-1625883702.1278319</v>
      </c>
      <c r="EY73" s="11">
        <v>-1685723348.150001</v>
      </c>
      <c r="EZ73" s="11">
        <v>-1753288642.110002</v>
      </c>
      <c r="FA73" s="11">
        <v>-2431477699.7299986</v>
      </c>
      <c r="FB73" s="11">
        <v>-1177692284.45</v>
      </c>
      <c r="FC73" s="11">
        <v>-919078304.53999877</v>
      </c>
      <c r="FD73" s="11">
        <v>-2016674533.849999</v>
      </c>
      <c r="FE73" s="11">
        <v>-1347841048.059998</v>
      </c>
      <c r="FF73" s="11">
        <v>-1869112578.4900029</v>
      </c>
      <c r="FG73" s="11">
        <v>-859955472.11000001</v>
      </c>
      <c r="FH73" s="11">
        <v>-865770948.84000111</v>
      </c>
      <c r="FI73" s="11">
        <v>-1380527024.1030912</v>
      </c>
      <c r="FJ73" s="11">
        <v>-1984480302.7126322</v>
      </c>
      <c r="FK73" s="11">
        <v>-3245536894.112958</v>
      </c>
      <c r="FL73" s="11">
        <v>-2244376784.8469796</v>
      </c>
      <c r="FM73" s="11">
        <v>-2555516237.5799551</v>
      </c>
      <c r="FN73" s="11">
        <v>-2001651823.5880232</v>
      </c>
      <c r="FO73" s="11">
        <v>-2411224000.936347</v>
      </c>
      <c r="FP73" s="11">
        <v>-2439458088.3923898</v>
      </c>
      <c r="FQ73" s="11">
        <v>-2225323224.7073536</v>
      </c>
      <c r="FR73" s="11">
        <v>-2191701378.2956638</v>
      </c>
      <c r="FS73" s="11">
        <v>-2456810720.964438</v>
      </c>
      <c r="FT73" s="11">
        <v>-2460141831.0441613</v>
      </c>
      <c r="FU73" s="11">
        <v>-2267582921.448575</v>
      </c>
      <c r="FV73" s="11">
        <v>-2222202419.6445341</v>
      </c>
    </row>
    <row r="74" spans="1:178" s="14" customFormat="1" x14ac:dyDescent="0.3">
      <c r="B74" s="4"/>
      <c r="C74" s="49"/>
      <c r="D74" s="4" t="s">
        <v>80</v>
      </c>
      <c r="E74" s="49">
        <v>74</v>
      </c>
      <c r="F74" s="16" t="s">
        <v>47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765891769.46999991</v>
      </c>
      <c r="AR74" s="19">
        <v>797458038.73000002</v>
      </c>
      <c r="AS74" s="19">
        <v>1204885038.46</v>
      </c>
      <c r="AT74" s="19">
        <v>1307274565.1500003</v>
      </c>
      <c r="AU74" s="19">
        <v>2093365154.21</v>
      </c>
      <c r="AV74" s="19">
        <v>2145048244.6199999</v>
      </c>
      <c r="AW74" s="19">
        <v>2228833147.2400012</v>
      </c>
      <c r="AX74" s="19">
        <v>1647258012.1700006</v>
      </c>
      <c r="AY74" s="19">
        <v>1682439763.6200001</v>
      </c>
      <c r="AZ74" s="19">
        <v>1316668101.6499968</v>
      </c>
      <c r="BA74" s="19">
        <v>1007217907.6221709</v>
      </c>
      <c r="BB74" s="19">
        <v>1619500229.21</v>
      </c>
      <c r="BC74" s="19">
        <v>1936666721.8099937</v>
      </c>
      <c r="BD74" s="19">
        <v>2047791327.7500002</v>
      </c>
      <c r="BE74" s="19">
        <v>1280224823.3100007</v>
      </c>
      <c r="BF74" s="19">
        <v>1634011494.8799968</v>
      </c>
      <c r="BG74" s="19">
        <v>1484273024.4700003</v>
      </c>
      <c r="BH74" s="19">
        <v>1231115192.8200016</v>
      </c>
      <c r="BI74" s="19">
        <v>1925529041.8400035</v>
      </c>
      <c r="BJ74" s="19">
        <v>1756438376.4300029</v>
      </c>
      <c r="BK74" s="19">
        <v>642365377.12999868</v>
      </c>
      <c r="BL74" s="19">
        <v>1808689777.5500002</v>
      </c>
      <c r="BM74" s="19">
        <v>1235371790.8799992</v>
      </c>
      <c r="BN74" s="19">
        <v>1340907956.5100009</v>
      </c>
      <c r="BO74" s="19">
        <v>1583709113.8500001</v>
      </c>
      <c r="BP74" s="19">
        <v>1796331311.1199994</v>
      </c>
      <c r="BQ74" s="19">
        <v>2648942325.8100019</v>
      </c>
      <c r="BR74" s="19">
        <v>1466122264.9900012</v>
      </c>
      <c r="BS74" s="19">
        <v>1856829909.3</v>
      </c>
      <c r="BT74" s="19">
        <v>2044055640.0700002</v>
      </c>
      <c r="BU74" s="19">
        <v>2418118111.8600035</v>
      </c>
      <c r="BV74" s="19">
        <v>1981033738.2100005</v>
      </c>
      <c r="BW74" s="19">
        <v>1874379249.46</v>
      </c>
      <c r="BX74" s="19">
        <v>1589913423.8599997</v>
      </c>
      <c r="BY74" s="19">
        <v>627105246.88999891</v>
      </c>
      <c r="BZ74" s="19">
        <v>2159492009.8999991</v>
      </c>
      <c r="CA74" s="19">
        <v>1765174435.8399992</v>
      </c>
      <c r="CB74" s="19">
        <v>1895060670.9100001</v>
      </c>
      <c r="CC74" s="19">
        <v>2261554560.349997</v>
      </c>
      <c r="CD74" s="19">
        <v>1600534239.1999989</v>
      </c>
      <c r="CE74" s="19">
        <v>1441820231.7</v>
      </c>
      <c r="CF74" s="19">
        <v>1696335544.6683738</v>
      </c>
      <c r="CG74" s="19">
        <v>1685032091.5206733</v>
      </c>
      <c r="CH74" s="19">
        <v>1651885216.9411054</v>
      </c>
      <c r="CI74" s="19">
        <v>1767724182.1513853</v>
      </c>
      <c r="CJ74" s="19">
        <v>1611238143.3759995</v>
      </c>
      <c r="CK74" s="19">
        <v>1636288260.2309217</v>
      </c>
      <c r="CL74" s="19">
        <v>1054009819.6545191</v>
      </c>
      <c r="CM74" s="19">
        <v>1169588838.2838693</v>
      </c>
      <c r="CN74" s="19">
        <v>1654502102.9351001</v>
      </c>
      <c r="CO74" s="19">
        <v>939794576.36676812</v>
      </c>
      <c r="CP74" s="19">
        <v>1458277138.1031101</v>
      </c>
      <c r="CQ74" s="19">
        <v>1280513214.8039296</v>
      </c>
      <c r="CR74" s="19">
        <v>811263105.70331001</v>
      </c>
      <c r="CS74" s="19">
        <v>1598536042.2656884</v>
      </c>
      <c r="CT74" s="19">
        <v>1295233477.6631129</v>
      </c>
      <c r="CU74" s="19">
        <v>1168178060.4849064</v>
      </c>
      <c r="CV74" s="19">
        <v>1665494692.655827</v>
      </c>
      <c r="CW74" s="19">
        <v>1695597660.5365498</v>
      </c>
      <c r="CX74" s="19">
        <v>1142319312.0359397</v>
      </c>
      <c r="CY74" s="19">
        <v>1437477488.060457</v>
      </c>
      <c r="CZ74" s="19">
        <v>1519271253.120225</v>
      </c>
      <c r="DA74" s="19">
        <v>1865329806.2992425</v>
      </c>
      <c r="DB74" s="19">
        <v>1206211962.0677981</v>
      </c>
      <c r="DC74" s="19">
        <v>1022944519.4422901</v>
      </c>
      <c r="DD74" s="19">
        <v>1313678519.8646846</v>
      </c>
      <c r="DE74" s="19">
        <v>1385306826.4699738</v>
      </c>
      <c r="DF74" s="19">
        <v>1611046953.5844536</v>
      </c>
      <c r="DG74" s="19">
        <v>1612603360.1753788</v>
      </c>
      <c r="DH74" s="19">
        <v>1446638792.2034461</v>
      </c>
      <c r="DI74" s="19">
        <v>1478084927.2964859</v>
      </c>
      <c r="DJ74" s="19">
        <v>1604900588.9237204</v>
      </c>
      <c r="DK74" s="19">
        <v>1494845343.3821325</v>
      </c>
      <c r="DL74" s="19">
        <v>1577805507.961453</v>
      </c>
      <c r="DM74" s="19">
        <v>1934981415.502018</v>
      </c>
      <c r="DN74" s="19">
        <v>1264338957.8109565</v>
      </c>
      <c r="DO74" s="19">
        <v>1075396066.2142377</v>
      </c>
      <c r="DP74" s="19">
        <v>1376476163.9571781</v>
      </c>
      <c r="DQ74" s="19">
        <v>1440819988.9845064</v>
      </c>
      <c r="DR74" s="19">
        <v>1673886919.3137579</v>
      </c>
      <c r="DS74" s="19">
        <v>1676043283.838268</v>
      </c>
      <c r="DT74" s="19">
        <v>1508301051.7548785</v>
      </c>
      <c r="DU74" s="19">
        <v>1541148252.2036409</v>
      </c>
      <c r="DV74" s="19">
        <v>1673268438.6858692</v>
      </c>
      <c r="DX74" s="19">
        <v>0</v>
      </c>
      <c r="DY74" s="19">
        <v>0</v>
      </c>
      <c r="DZ74" s="19">
        <v>0</v>
      </c>
      <c r="EA74" s="19">
        <v>17815839972.152168</v>
      </c>
      <c r="EB74" s="19">
        <v>18323384905.379997</v>
      </c>
      <c r="EC74" s="19">
        <v>22046032345.320007</v>
      </c>
      <c r="ED74" s="19">
        <v>20066657396.542976</v>
      </c>
      <c r="EE74" s="19">
        <v>15879298221.83811</v>
      </c>
      <c r="EF74" s="19">
        <v>17503494997.50816</v>
      </c>
      <c r="EG74" s="19">
        <v>18237311389.608902</v>
      </c>
      <c r="EH74" s="156"/>
      <c r="EI74" s="19">
        <v>0</v>
      </c>
      <c r="EJ74" s="19">
        <v>0</v>
      </c>
      <c r="EK74" s="19">
        <v>0</v>
      </c>
      <c r="EL74" s="19">
        <v>0</v>
      </c>
      <c r="EM74" s="19">
        <v>0</v>
      </c>
      <c r="EN74" s="19">
        <v>0</v>
      </c>
      <c r="EO74" s="19">
        <v>0</v>
      </c>
      <c r="EP74" s="19">
        <v>0</v>
      </c>
      <c r="EQ74" s="19">
        <v>0</v>
      </c>
      <c r="ER74" s="19">
        <v>0</v>
      </c>
      <c r="ES74" s="19">
        <v>0</v>
      </c>
      <c r="ET74" s="19">
        <v>0</v>
      </c>
      <c r="EU74" s="19">
        <v>2768234846.6599998</v>
      </c>
      <c r="EV74" s="19">
        <v>5545687963.9800005</v>
      </c>
      <c r="EW74" s="19">
        <v>5558530923.0300016</v>
      </c>
      <c r="EX74" s="19">
        <v>3943386238.4821677</v>
      </c>
      <c r="EY74" s="19">
        <v>5264682872.8699932</v>
      </c>
      <c r="EZ74" s="19">
        <v>4349399712.1699982</v>
      </c>
      <c r="FA74" s="19">
        <v>4324332795.4000053</v>
      </c>
      <c r="FB74" s="19">
        <v>4384969524.9400005</v>
      </c>
      <c r="FC74" s="19">
        <v>6028982750.7800007</v>
      </c>
      <c r="FD74" s="19">
        <v>5367007814.3600025</v>
      </c>
      <c r="FE74" s="19">
        <v>6273531099.5300045</v>
      </c>
      <c r="FF74" s="19">
        <v>4376510680.6499977</v>
      </c>
      <c r="FG74" s="19">
        <v>5921789667.0999966</v>
      </c>
      <c r="FH74" s="19">
        <v>4738690015.5683727</v>
      </c>
      <c r="FI74" s="19">
        <v>5104641490.6131639</v>
      </c>
      <c r="FJ74" s="19">
        <v>4301536223.2614403</v>
      </c>
      <c r="FK74" s="19">
        <v>3763885517.5857372</v>
      </c>
      <c r="FL74" s="19">
        <v>3550053458.6103501</v>
      </c>
      <c r="FM74" s="19">
        <v>4061947580.4137087</v>
      </c>
      <c r="FN74" s="19">
        <v>4503411665.2283163</v>
      </c>
      <c r="FO74" s="19">
        <v>4822078547.4799242</v>
      </c>
      <c r="FP74" s="19">
        <v>3542835001.3747725</v>
      </c>
      <c r="FQ74" s="19">
        <v>4608957140.2298059</v>
      </c>
      <c r="FR74" s="19">
        <v>4529624308.4236526</v>
      </c>
      <c r="FS74" s="19">
        <v>5007632266.8456039</v>
      </c>
      <c r="FT74" s="19">
        <v>3716211187.9823718</v>
      </c>
      <c r="FU74" s="19">
        <v>4790750192.1365328</v>
      </c>
      <c r="FV74" s="19">
        <v>4722717742.6443892</v>
      </c>
    </row>
    <row r="75" spans="1:178" x14ac:dyDescent="0.3">
      <c r="D75" s="4" t="s">
        <v>80</v>
      </c>
      <c r="E75" s="49">
        <v>75</v>
      </c>
      <c r="F75" s="10" t="s">
        <v>48</v>
      </c>
      <c r="G75" s="11">
        <v>3862035424.9150009</v>
      </c>
      <c r="H75" s="11">
        <v>4010310234.1450014</v>
      </c>
      <c r="I75" s="11">
        <v>4283465552.250001</v>
      </c>
      <c r="J75" s="11">
        <v>4584241569.1350012</v>
      </c>
      <c r="K75" s="11">
        <v>4136250114.2550015</v>
      </c>
      <c r="L75" s="11">
        <v>3011813045.8250017</v>
      </c>
      <c r="M75" s="11">
        <v>2659791497.9600019</v>
      </c>
      <c r="N75" s="11">
        <v>2537138542.1450014</v>
      </c>
      <c r="O75" s="11">
        <v>2338209522.1700015</v>
      </c>
      <c r="P75" s="11">
        <v>2565067280.2100015</v>
      </c>
      <c r="Q75" s="11">
        <v>2463423435.3550014</v>
      </c>
      <c r="R75" s="11">
        <v>2003365565.2300012</v>
      </c>
      <c r="S75" s="11">
        <v>9148858018.449501</v>
      </c>
      <c r="T75" s="11">
        <v>16448615144.133999</v>
      </c>
      <c r="U75" s="11">
        <v>16336576988.130501</v>
      </c>
      <c r="V75" s="11">
        <v>16293120395.952</v>
      </c>
      <c r="W75" s="11">
        <v>16214399570.302</v>
      </c>
      <c r="X75" s="11">
        <v>16071754691.762001</v>
      </c>
      <c r="Y75" s="11">
        <v>15886910941.352001</v>
      </c>
      <c r="Z75" s="11">
        <v>15742301605.802002</v>
      </c>
      <c r="AA75" s="11">
        <v>15659046763.262001</v>
      </c>
      <c r="AB75" s="11">
        <v>15564224571.317001</v>
      </c>
      <c r="AC75" s="11">
        <v>15469665493.137001</v>
      </c>
      <c r="AD75" s="11">
        <v>17092492958.617001</v>
      </c>
      <c r="AE75" s="11">
        <v>18617449731.882</v>
      </c>
      <c r="AF75" s="11">
        <v>18401978089.606998</v>
      </c>
      <c r="AG75" s="11">
        <v>18271762200.726997</v>
      </c>
      <c r="AH75" s="11">
        <v>18240346283.656998</v>
      </c>
      <c r="AI75" s="11">
        <v>18306892578.121998</v>
      </c>
      <c r="AJ75" s="11">
        <v>18385692461.296997</v>
      </c>
      <c r="AK75" s="11">
        <v>18435595141.466995</v>
      </c>
      <c r="AL75" s="11">
        <v>18535954645.031998</v>
      </c>
      <c r="AM75" s="11">
        <v>18642532750.211998</v>
      </c>
      <c r="AN75" s="11">
        <v>18659332598.081997</v>
      </c>
      <c r="AO75" s="11">
        <v>18659136847.391998</v>
      </c>
      <c r="AP75" s="11">
        <v>18660344930.841995</v>
      </c>
      <c r="AQ75" s="11">
        <v>18720218918.747002</v>
      </c>
      <c r="AR75" s="11">
        <v>18828391039.777</v>
      </c>
      <c r="AS75" s="11">
        <v>19047819678.712002</v>
      </c>
      <c r="AT75" s="11">
        <v>19514771594.287003</v>
      </c>
      <c r="AU75" s="11">
        <v>20385206412.827</v>
      </c>
      <c r="AV75" s="11">
        <v>21527481732.567001</v>
      </c>
      <c r="AW75" s="11">
        <v>22650228976.181999</v>
      </c>
      <c r="AX75" s="11">
        <v>23478398750.992004</v>
      </c>
      <c r="AY75" s="11">
        <v>24010446612.482002</v>
      </c>
      <c r="AZ75" s="11">
        <v>24291935331.289001</v>
      </c>
      <c r="BA75" s="11">
        <v>24208097600.722</v>
      </c>
      <c r="BB75" s="11">
        <v>24324747535.643501</v>
      </c>
      <c r="BC75" s="11">
        <v>24865462815.762985</v>
      </c>
      <c r="BD75" s="11">
        <v>25571930453.555977</v>
      </c>
      <c r="BE75" s="11">
        <v>25922785822.010475</v>
      </c>
      <c r="BF75" s="11">
        <v>26037695068.618973</v>
      </c>
      <c r="BG75" s="11">
        <v>26257800333.998474</v>
      </c>
      <c r="BH75" s="11">
        <v>26468353791.345474</v>
      </c>
      <c r="BI75" s="11">
        <v>26865166917.160973</v>
      </c>
      <c r="BJ75" s="11">
        <v>27281178939.156975</v>
      </c>
      <c r="BK75" s="11">
        <v>27096598775.594975</v>
      </c>
      <c r="BL75" s="11">
        <v>27029435939.304974</v>
      </c>
      <c r="BM75" s="11">
        <v>27411337912.248974</v>
      </c>
      <c r="BN75" s="11">
        <v>27597515810.704975</v>
      </c>
      <c r="BO75" s="11">
        <v>27771007724.086479</v>
      </c>
      <c r="BP75" s="11">
        <v>28113239843.127983</v>
      </c>
      <c r="BQ75" s="11">
        <v>28934536999.215984</v>
      </c>
      <c r="BR75" s="11">
        <v>29529382135.486485</v>
      </c>
      <c r="BS75" s="11">
        <v>29801952445.581985</v>
      </c>
      <c r="BT75" s="11">
        <v>30265099934.261982</v>
      </c>
      <c r="BU75" s="11">
        <v>30465037345.37648</v>
      </c>
      <c r="BV75" s="11">
        <v>30640077756.093983</v>
      </c>
      <c r="BW75" s="11">
        <v>30571472460.667984</v>
      </c>
      <c r="BX75" s="11">
        <v>30398419014.269981</v>
      </c>
      <c r="BY75" s="11">
        <v>30166057219.310482</v>
      </c>
      <c r="BZ75" s="11">
        <v>30261339178.138985</v>
      </c>
      <c r="CA75" s="11">
        <v>30771254958.690002</v>
      </c>
      <c r="CB75" s="11">
        <v>30559930785.980019</v>
      </c>
      <c r="CC75" s="11">
        <v>30500001299.730019</v>
      </c>
      <c r="CD75" s="11">
        <v>30749207513.138519</v>
      </c>
      <c r="CE75" s="11">
        <v>30729661813.205669</v>
      </c>
      <c r="CF75" s="11">
        <v>30857109704.420776</v>
      </c>
      <c r="CG75" s="11">
        <v>31098314160.210182</v>
      </c>
      <c r="CH75" s="11">
        <v>31293268306.16917</v>
      </c>
      <c r="CI75" s="11">
        <v>31517812074.848999</v>
      </c>
      <c r="CJ75" s="11">
        <v>31022757681.777061</v>
      </c>
      <c r="CK75" s="11">
        <v>30551725403.347687</v>
      </c>
      <c r="CL75" s="11">
        <v>30473530768.82312</v>
      </c>
      <c r="CM75" s="11">
        <v>30177331944.410545</v>
      </c>
      <c r="CN75" s="11">
        <v>30211855121.828785</v>
      </c>
      <c r="CO75" s="11">
        <v>30046638685.808266</v>
      </c>
      <c r="CP75" s="11">
        <v>29861671964.043728</v>
      </c>
      <c r="CQ75" s="11">
        <v>29909838142.497215</v>
      </c>
      <c r="CR75" s="11">
        <v>29616734112.967079</v>
      </c>
      <c r="CS75" s="11">
        <v>29486145488.312607</v>
      </c>
      <c r="CT75" s="11">
        <v>29560871514.629536</v>
      </c>
      <c r="CU75" s="11">
        <v>29399221786.719753</v>
      </c>
      <c r="CV75" s="11">
        <v>29434249549.134918</v>
      </c>
      <c r="CW75" s="11">
        <v>29745450226.363037</v>
      </c>
      <c r="CX75" s="11">
        <v>29824115435.527534</v>
      </c>
      <c r="CY75" s="11">
        <v>29740478985.55217</v>
      </c>
      <c r="CZ75" s="11">
        <v>29799802491.250923</v>
      </c>
      <c r="DA75" s="11">
        <v>30083778182.610218</v>
      </c>
      <c r="DB75" s="11">
        <v>30240931249.141193</v>
      </c>
      <c r="DC75" s="11">
        <v>30053566544.457771</v>
      </c>
      <c r="DD75" s="11">
        <v>29941861404.820717</v>
      </c>
      <c r="DE75" s="11">
        <v>29976675923.040936</v>
      </c>
      <c r="DF75" s="11">
        <v>30123363900.543198</v>
      </c>
      <c r="DG75" s="11">
        <v>30359738941.474182</v>
      </c>
      <c r="DH75" s="11">
        <v>30526044832.403702</v>
      </c>
      <c r="DI75" s="11">
        <v>30644109798.300652</v>
      </c>
      <c r="DJ75" s="11">
        <v>30891072173.601231</v>
      </c>
      <c r="DK75" s="11">
        <v>31098857617.731964</v>
      </c>
      <c r="DL75" s="11">
        <v>31213467394.249329</v>
      </c>
      <c r="DM75" s="11">
        <v>31529833865.627525</v>
      </c>
      <c r="DN75" s="11">
        <v>31713265152.220531</v>
      </c>
      <c r="DO75" s="11">
        <v>31524870377.297421</v>
      </c>
      <c r="DP75" s="11">
        <v>31415644720.139923</v>
      </c>
      <c r="DQ75" s="11">
        <v>31497113717.423538</v>
      </c>
      <c r="DR75" s="11">
        <v>31728163503.112743</v>
      </c>
      <c r="DS75" s="11">
        <v>32046217790.372478</v>
      </c>
      <c r="DT75" s="11">
        <v>32252141640.639172</v>
      </c>
      <c r="DU75" s="11">
        <v>32407889842.468735</v>
      </c>
      <c r="DV75" s="11">
        <v>32641249153.394436</v>
      </c>
      <c r="DX75" s="11">
        <v>3118656039.4483342</v>
      </c>
      <c r="DY75" s="11">
        <v>15091219474.905998</v>
      </c>
      <c r="DZ75" s="11">
        <v>18501710433.965073</v>
      </c>
      <c r="EA75" s="11">
        <v>21737457623.927158</v>
      </c>
      <c r="EB75" s="11">
        <v>26501164055.160282</v>
      </c>
      <c r="EC75" s="11">
        <v>29699380252.791439</v>
      </c>
      <c r="ED75" s="11">
        <v>30814109570.648254</v>
      </c>
      <c r="EE75" s="11">
        <v>29789606184.20195</v>
      </c>
      <c r="EF75" s="11">
        <v>30213983073.071106</v>
      </c>
      <c r="EG75" s="11">
        <v>31768688178.96653</v>
      </c>
      <c r="EH75" s="11"/>
      <c r="EI75" s="11">
        <v>4155896298.4300017</v>
      </c>
      <c r="EJ75" s="11">
        <v>3798027307.4800014</v>
      </c>
      <c r="EK75" s="11">
        <v>2499000510.0650015</v>
      </c>
      <c r="EL75" s="11">
        <v>2284216422.7200012</v>
      </c>
      <c r="EM75" s="11">
        <v>12742717503.290001</v>
      </c>
      <c r="EN75" s="11">
        <v>16182437543.857</v>
      </c>
      <c r="EO75" s="11">
        <v>15772978852.307001</v>
      </c>
      <c r="EP75" s="11">
        <v>16328358764.967001</v>
      </c>
      <c r="EQ75" s="11">
        <v>18444605966.304497</v>
      </c>
      <c r="ER75" s="11">
        <v>18313019372.476997</v>
      </c>
      <c r="ES75" s="11">
        <v>18539063945.839497</v>
      </c>
      <c r="ET75" s="11">
        <v>18659838764.461998</v>
      </c>
      <c r="EU75" s="11">
        <v>18884019298.7295</v>
      </c>
      <c r="EV75" s="11">
        <v>20521126663.427002</v>
      </c>
      <c r="EW75" s="11">
        <v>23330337794.332001</v>
      </c>
      <c r="EX75" s="11">
        <v>24308341433.466251</v>
      </c>
      <c r="EY75" s="11">
        <v>25394124318.886734</v>
      </c>
      <c r="EZ75" s="11">
        <v>26253024429.982224</v>
      </c>
      <c r="FA75" s="11">
        <v>26980882846.377975</v>
      </c>
      <c r="FB75" s="11">
        <v>27313475875.004974</v>
      </c>
      <c r="FC75" s="11">
        <v>28352772361.651234</v>
      </c>
      <c r="FD75" s="11">
        <v>29897241034.874233</v>
      </c>
      <c r="FE75" s="11">
        <v>30518254903.022228</v>
      </c>
      <c r="FF75" s="11">
        <v>30329879096.204483</v>
      </c>
      <c r="FG75" s="11">
        <v>30635628129.210011</v>
      </c>
      <c r="FH75" s="11">
        <v>30803158608.779648</v>
      </c>
      <c r="FI75" s="11">
        <v>31308063117.529591</v>
      </c>
      <c r="FJ75" s="11">
        <v>30748144225.300091</v>
      </c>
      <c r="FK75" s="11">
        <v>30111985315.109406</v>
      </c>
      <c r="FL75" s="11">
        <v>29739203038.505402</v>
      </c>
      <c r="FM75" s="11">
        <v>29442683637.516178</v>
      </c>
      <c r="FN75" s="11">
        <v>29629182492.331226</v>
      </c>
      <c r="FO75" s="11">
        <v>29912128584.081192</v>
      </c>
      <c r="FP75" s="11">
        <v>30091396326.980953</v>
      </c>
      <c r="FQ75" s="11">
        <v>30168207432.257557</v>
      </c>
      <c r="FR75" s="11">
        <v>30708558503.002468</v>
      </c>
      <c r="FS75" s="11">
        <v>31314345741.679745</v>
      </c>
      <c r="FT75" s="11">
        <v>31564454936.180229</v>
      </c>
      <c r="FU75" s="11">
        <v>31771665753.89801</v>
      </c>
      <c r="FV75" s="11">
        <v>32446695397.016804</v>
      </c>
    </row>
    <row r="76" spans="1:178" x14ac:dyDescent="0.3">
      <c r="D76" s="4" t="s">
        <v>80</v>
      </c>
      <c r="E76" s="49">
        <v>76</v>
      </c>
      <c r="F76" s="10" t="s">
        <v>49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29882.59</v>
      </c>
      <c r="AT76" s="11">
        <v>1607872.66</v>
      </c>
      <c r="AU76" s="11">
        <v>100373268.3475</v>
      </c>
      <c r="AV76" s="11">
        <v>340933408.93850005</v>
      </c>
      <c r="AW76" s="11">
        <v>633781625.30200005</v>
      </c>
      <c r="AX76" s="11">
        <v>928038613.69050002</v>
      </c>
      <c r="AY76" s="11">
        <v>1218341699.1585</v>
      </c>
      <c r="AZ76" s="11">
        <v>1540736648.5599999</v>
      </c>
      <c r="BA76" s="11">
        <v>1856705722.2774999</v>
      </c>
      <c r="BB76" s="11">
        <v>2137888704.8669999</v>
      </c>
      <c r="BC76" s="11">
        <v>2465378056.9729996</v>
      </c>
      <c r="BD76" s="11">
        <v>2818438579.9109998</v>
      </c>
      <c r="BE76" s="11">
        <v>3175769698.5594997</v>
      </c>
      <c r="BF76" s="11">
        <v>3569659594.1529999</v>
      </c>
      <c r="BG76" s="11">
        <v>3944322725.4805002</v>
      </c>
      <c r="BH76" s="11">
        <v>4098210111.3735003</v>
      </c>
      <c r="BI76" s="11">
        <v>4267934622.2050004</v>
      </c>
      <c r="BJ76" s="11">
        <v>4620830237.1150007</v>
      </c>
      <c r="BK76" s="11">
        <v>4932321911.7050009</v>
      </c>
      <c r="BL76" s="11">
        <v>5175040764.3700008</v>
      </c>
      <c r="BM76" s="11">
        <v>5337807728.3250008</v>
      </c>
      <c r="BN76" s="11">
        <v>5499792451.8050003</v>
      </c>
      <c r="BO76" s="11">
        <v>5741564834.9899998</v>
      </c>
      <c r="BP76" s="11">
        <v>5988167458.5684996</v>
      </c>
      <c r="BQ76" s="11">
        <v>5965004337.8584995</v>
      </c>
      <c r="BR76" s="11">
        <v>5979654115.4729996</v>
      </c>
      <c r="BS76" s="11">
        <v>6225205497.9965</v>
      </c>
      <c r="BT76" s="11">
        <v>6157683674.8094997</v>
      </c>
      <c r="BU76" s="11">
        <v>6185034859.0169992</v>
      </c>
      <c r="BV76" s="11">
        <v>6563736766.4469995</v>
      </c>
      <c r="BW76" s="11">
        <v>6869882517.302</v>
      </c>
      <c r="BX76" s="11">
        <v>7081149108.8719997</v>
      </c>
      <c r="BY76" s="11">
        <v>7211637593.2769985</v>
      </c>
      <c r="BZ76" s="11">
        <v>7335501502.9104996</v>
      </c>
      <c r="CA76" s="11">
        <v>7540372514.3039989</v>
      </c>
      <c r="CB76" s="11">
        <v>7815681712.718998</v>
      </c>
      <c r="CC76" s="11">
        <v>8141563100.5339975</v>
      </c>
      <c r="CD76" s="11">
        <v>8472883992.763998</v>
      </c>
      <c r="CE76" s="11">
        <v>8793036839.9276772</v>
      </c>
      <c r="CF76" s="11">
        <v>9054024939.6152954</v>
      </c>
      <c r="CG76" s="11">
        <v>9207188904.6493759</v>
      </c>
      <c r="CH76" s="11">
        <v>9339527719.2585449</v>
      </c>
      <c r="CI76" s="11">
        <v>9432497184.388443</v>
      </c>
      <c r="CJ76" s="11">
        <v>9452990024.9014359</v>
      </c>
      <c r="CK76" s="11">
        <v>9434018024.7370701</v>
      </c>
      <c r="CL76" s="11">
        <v>9418972252.6119919</v>
      </c>
      <c r="CM76" s="11">
        <v>9396957197.7686424</v>
      </c>
      <c r="CN76" s="11">
        <v>9385717922.9477634</v>
      </c>
      <c r="CO76" s="11">
        <v>9445245637.1263466</v>
      </c>
      <c r="CP76" s="11">
        <v>9504594649.1140041</v>
      </c>
      <c r="CQ76" s="11">
        <v>9532780449.1804657</v>
      </c>
      <c r="CR76" s="11">
        <v>9530036351.1717224</v>
      </c>
      <c r="CS76" s="11">
        <v>9481515870.0449944</v>
      </c>
      <c r="CT76" s="11">
        <v>9425468790.7140388</v>
      </c>
      <c r="CU76" s="11">
        <v>9375930852.3600883</v>
      </c>
      <c r="CV76" s="11">
        <v>9314714922.9122581</v>
      </c>
      <c r="CW76" s="11">
        <v>9241443077.3936729</v>
      </c>
      <c r="CX76" s="11">
        <v>9168637579.6168785</v>
      </c>
      <c r="CY76" s="11">
        <v>9088634315.7743225</v>
      </c>
      <c r="CZ76" s="11">
        <v>8995516661.329134</v>
      </c>
      <c r="DA76" s="11">
        <v>8937365162.4602852</v>
      </c>
      <c r="DB76" s="11">
        <v>8886216912.4578972</v>
      </c>
      <c r="DC76" s="11">
        <v>8809419097.9274426</v>
      </c>
      <c r="DD76" s="11">
        <v>8715173553.446806</v>
      </c>
      <c r="DE76" s="11">
        <v>8561942254.0790405</v>
      </c>
      <c r="DF76" s="11">
        <v>8386889886.331419</v>
      </c>
      <c r="DG76" s="11">
        <v>8231315897.3311939</v>
      </c>
      <c r="DH76" s="11">
        <v>8084953608.497406</v>
      </c>
      <c r="DI76" s="11">
        <v>7951048306.8994074</v>
      </c>
      <c r="DJ76" s="11">
        <v>7849258256.5779572</v>
      </c>
      <c r="DK76" s="11">
        <v>7747453275.622345</v>
      </c>
      <c r="DL76" s="11">
        <v>7630995491.0627632</v>
      </c>
      <c r="DM76" s="11">
        <v>7538823132.8264847</v>
      </c>
      <c r="DN76" s="11">
        <v>7439077913.9418993</v>
      </c>
      <c r="DO76" s="11">
        <v>7329870003.8311872</v>
      </c>
      <c r="DP76" s="11">
        <v>7212038802.7348957</v>
      </c>
      <c r="DQ76" s="11">
        <v>7075723864.6614246</v>
      </c>
      <c r="DR76" s="11">
        <v>6958603952.480649</v>
      </c>
      <c r="DS76" s="11">
        <v>6851175602.8154621</v>
      </c>
      <c r="DT76" s="11">
        <v>6740560296.3932476</v>
      </c>
      <c r="DU76" s="11">
        <v>6632777416.8290195</v>
      </c>
      <c r="DV76" s="11">
        <v>6535980874.8896294</v>
      </c>
      <c r="DX76" s="11">
        <v>0</v>
      </c>
      <c r="DY76" s="11">
        <v>0</v>
      </c>
      <c r="DZ76" s="11">
        <v>0</v>
      </c>
      <c r="EA76" s="11">
        <v>761416192.11015379</v>
      </c>
      <c r="EB76" s="11">
        <v>4141837659.9643078</v>
      </c>
      <c r="EC76" s="11">
        <v>6446815795.9385386</v>
      </c>
      <c r="ED76" s="11">
        <v>8809239026.9276562</v>
      </c>
      <c r="EE76" s="11">
        <v>9390853434.3024426</v>
      </c>
      <c r="EF76" s="11">
        <v>8536105095.0357361</v>
      </c>
      <c r="EG76" s="11">
        <v>7141879294.5790243</v>
      </c>
      <c r="EH76" s="11"/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14941.295</v>
      </c>
      <c r="EV76" s="11">
        <v>171270640.79925001</v>
      </c>
      <c r="EW76" s="11">
        <v>926061662.23025</v>
      </c>
      <c r="EX76" s="11">
        <v>1839312676.7135</v>
      </c>
      <c r="EY76" s="11">
        <v>2820573877.7662497</v>
      </c>
      <c r="EZ76" s="11">
        <v>3833934852.7632504</v>
      </c>
      <c r="FA76" s="11">
        <v>4600128266.9550009</v>
      </c>
      <c r="FB76" s="11">
        <v>5337416608.0875006</v>
      </c>
      <c r="FC76" s="11">
        <v>5853284586.4242496</v>
      </c>
      <c r="FD76" s="11">
        <v>6068668895.1412497</v>
      </c>
      <c r="FE76" s="11">
        <v>6527458688.1595001</v>
      </c>
      <c r="FF76" s="11">
        <v>7208325305.8912497</v>
      </c>
      <c r="FG76" s="11">
        <v>7840967807.4189987</v>
      </c>
      <c r="FH76" s="11">
        <v>8763454466.1896477</v>
      </c>
      <c r="FI76" s="11">
        <v>9319843044.5189095</v>
      </c>
      <c r="FJ76" s="11">
        <v>9435981138.7567139</v>
      </c>
      <c r="FK76" s="11">
        <v>9421101417.4474945</v>
      </c>
      <c r="FL76" s="11">
        <v>9517315500.1428623</v>
      </c>
      <c r="FM76" s="11">
        <v>9428723361.2025414</v>
      </c>
      <c r="FN76" s="11">
        <v>9241676251.2645683</v>
      </c>
      <c r="FO76" s="11">
        <v>9012999739.1173058</v>
      </c>
      <c r="FP76" s="11">
        <v>8800695232.9523506</v>
      </c>
      <c r="FQ76" s="11">
        <v>8396629075.7051172</v>
      </c>
      <c r="FR76" s="11">
        <v>7967105932.5376816</v>
      </c>
      <c r="FS76" s="11">
        <v>7643138204.2244148</v>
      </c>
      <c r="FT76" s="11">
        <v>7325558358.338398</v>
      </c>
      <c r="FU76" s="11">
        <v>6963449733.7384434</v>
      </c>
      <c r="FV76" s="11">
        <v>6638270585.6414385</v>
      </c>
    </row>
    <row r="77" spans="1:178" s="14" customFormat="1" ht="20.100000000000001" customHeight="1" x14ac:dyDescent="0.3">
      <c r="B77" s="4"/>
      <c r="C77" s="49"/>
      <c r="D77" s="4" t="s">
        <v>80</v>
      </c>
      <c r="E77" s="49">
        <v>77</v>
      </c>
      <c r="F77" s="12" t="s">
        <v>50</v>
      </c>
      <c r="G77" s="27">
        <v>3862035424.9150009</v>
      </c>
      <c r="H77" s="27">
        <v>4010310234.1450014</v>
      </c>
      <c r="I77" s="27">
        <v>4283465552.250001</v>
      </c>
      <c r="J77" s="27">
        <v>4584241569.1350012</v>
      </c>
      <c r="K77" s="27">
        <v>4136250114.2550015</v>
      </c>
      <c r="L77" s="27">
        <v>3011813045.8250017</v>
      </c>
      <c r="M77" s="27">
        <v>2659791497.9600019</v>
      </c>
      <c r="N77" s="27">
        <v>2537138542.1450014</v>
      </c>
      <c r="O77" s="27">
        <v>2338209522.1700015</v>
      </c>
      <c r="P77" s="27">
        <v>2565067280.2100015</v>
      </c>
      <c r="Q77" s="27">
        <v>2463423435.3550014</v>
      </c>
      <c r="R77" s="27">
        <v>2003365565.2300012</v>
      </c>
      <c r="S77" s="27">
        <v>9148858018.449501</v>
      </c>
      <c r="T77" s="27">
        <v>16448615144.133999</v>
      </c>
      <c r="U77" s="27">
        <v>16336576988.130501</v>
      </c>
      <c r="V77" s="27">
        <v>16293120395.952</v>
      </c>
      <c r="W77" s="27">
        <v>16214399570.302</v>
      </c>
      <c r="X77" s="27">
        <v>16071754691.762001</v>
      </c>
      <c r="Y77" s="27">
        <v>15886910941.352001</v>
      </c>
      <c r="Z77" s="27">
        <v>15742301605.802002</v>
      </c>
      <c r="AA77" s="27">
        <v>15659046763.262001</v>
      </c>
      <c r="AB77" s="27">
        <v>15564224571.317001</v>
      </c>
      <c r="AC77" s="27">
        <v>15469665493.137001</v>
      </c>
      <c r="AD77" s="27">
        <v>17092492958.617001</v>
      </c>
      <c r="AE77" s="27">
        <v>18617449731.882</v>
      </c>
      <c r="AF77" s="27">
        <v>18401978089.606998</v>
      </c>
      <c r="AG77" s="27">
        <v>18271762200.726997</v>
      </c>
      <c r="AH77" s="27">
        <v>18240346283.656998</v>
      </c>
      <c r="AI77" s="27">
        <v>18306892578.121998</v>
      </c>
      <c r="AJ77" s="27">
        <v>18385692461.296997</v>
      </c>
      <c r="AK77" s="27">
        <v>18435595141.466995</v>
      </c>
      <c r="AL77" s="27">
        <v>18535954645.031998</v>
      </c>
      <c r="AM77" s="27">
        <v>18642532750.211998</v>
      </c>
      <c r="AN77" s="27">
        <v>18659332598.081997</v>
      </c>
      <c r="AO77" s="27">
        <v>18659136847.391998</v>
      </c>
      <c r="AP77" s="27">
        <v>18660344930.841995</v>
      </c>
      <c r="AQ77" s="27">
        <v>18720218918.747002</v>
      </c>
      <c r="AR77" s="27">
        <v>18828391039.777</v>
      </c>
      <c r="AS77" s="27">
        <v>19047849561.302002</v>
      </c>
      <c r="AT77" s="27">
        <v>19516379466.947002</v>
      </c>
      <c r="AU77" s="27">
        <v>20485579681.1745</v>
      </c>
      <c r="AV77" s="27">
        <v>21868415141.505501</v>
      </c>
      <c r="AW77" s="27">
        <v>23284010601.484001</v>
      </c>
      <c r="AX77" s="27">
        <v>24406437364.682503</v>
      </c>
      <c r="AY77" s="27">
        <v>25228788311.640503</v>
      </c>
      <c r="AZ77" s="27">
        <v>25832671979.849003</v>
      </c>
      <c r="BA77" s="27">
        <v>26064803322.9995</v>
      </c>
      <c r="BB77" s="27">
        <v>26462636240.510502</v>
      </c>
      <c r="BC77" s="27">
        <v>27330840872.735985</v>
      </c>
      <c r="BD77" s="27">
        <v>28390369033.466976</v>
      </c>
      <c r="BE77" s="27">
        <v>29098555520.569977</v>
      </c>
      <c r="BF77" s="27">
        <v>29607354662.771973</v>
      </c>
      <c r="BG77" s="27">
        <v>30202123059.478973</v>
      </c>
      <c r="BH77" s="27">
        <v>30566563902.718975</v>
      </c>
      <c r="BI77" s="27">
        <v>31133101539.365974</v>
      </c>
      <c r="BJ77" s="27">
        <v>31902009176.271976</v>
      </c>
      <c r="BK77" s="27">
        <v>32028920687.299976</v>
      </c>
      <c r="BL77" s="27">
        <v>32204476703.674973</v>
      </c>
      <c r="BM77" s="27">
        <v>32749145640.573975</v>
      </c>
      <c r="BN77" s="27">
        <v>33097308262.509975</v>
      </c>
      <c r="BO77" s="27">
        <v>33512572559.076477</v>
      </c>
      <c r="BP77" s="27">
        <v>34101407301.696484</v>
      </c>
      <c r="BQ77" s="27">
        <v>34899541337.074486</v>
      </c>
      <c r="BR77" s="27">
        <v>35509036250.959488</v>
      </c>
      <c r="BS77" s="27">
        <v>36027157943.578484</v>
      </c>
      <c r="BT77" s="27">
        <v>36422783609.07148</v>
      </c>
      <c r="BU77" s="27">
        <v>36650072204.393478</v>
      </c>
      <c r="BV77" s="27">
        <v>37203814522.540985</v>
      </c>
      <c r="BW77" s="27">
        <v>37441354977.969986</v>
      </c>
      <c r="BX77" s="27">
        <v>37479568123.141983</v>
      </c>
      <c r="BY77" s="27">
        <v>37377694812.587479</v>
      </c>
      <c r="BZ77" s="27">
        <v>37596840681.049484</v>
      </c>
      <c r="CA77" s="27">
        <v>38311627472.994003</v>
      </c>
      <c r="CB77" s="27">
        <v>38375612498.69902</v>
      </c>
      <c r="CC77" s="27">
        <v>38641564400.264015</v>
      </c>
      <c r="CD77" s="27">
        <v>39222091505.902519</v>
      </c>
      <c r="CE77" s="27">
        <v>39522698653.133347</v>
      </c>
      <c r="CF77" s="27">
        <v>39911134644.036072</v>
      </c>
      <c r="CG77" s="27">
        <v>40305503064.859558</v>
      </c>
      <c r="CH77" s="27">
        <v>40632796025.427719</v>
      </c>
      <c r="CI77" s="27">
        <v>40950309259.237442</v>
      </c>
      <c r="CJ77" s="27">
        <v>40475747706.678497</v>
      </c>
      <c r="CK77" s="27">
        <v>39985743428.084755</v>
      </c>
      <c r="CL77" s="27">
        <v>39892503021.435112</v>
      </c>
      <c r="CM77" s="27">
        <v>39574289142.179184</v>
      </c>
      <c r="CN77" s="27">
        <v>39597573044.77655</v>
      </c>
      <c r="CO77" s="27">
        <v>39491884322.934616</v>
      </c>
      <c r="CP77" s="27">
        <v>39366266613.15773</v>
      </c>
      <c r="CQ77" s="27">
        <v>39442618591.677681</v>
      </c>
      <c r="CR77" s="27">
        <v>39146770464.138802</v>
      </c>
      <c r="CS77" s="27">
        <v>38967661358.357605</v>
      </c>
      <c r="CT77" s="27">
        <v>38986340305.343575</v>
      </c>
      <c r="CU77" s="27">
        <v>38775152639.079842</v>
      </c>
      <c r="CV77" s="27">
        <v>38748964472.04718</v>
      </c>
      <c r="CW77" s="27">
        <v>38986893303.756714</v>
      </c>
      <c r="CX77" s="27">
        <v>38992753015.144409</v>
      </c>
      <c r="CY77" s="27">
        <v>38829113301.326492</v>
      </c>
      <c r="CZ77" s="27">
        <v>38795319152.580055</v>
      </c>
      <c r="DA77" s="27">
        <v>39021143345.070503</v>
      </c>
      <c r="DB77" s="27">
        <v>39127148161.599091</v>
      </c>
      <c r="DC77" s="27">
        <v>38862985642.385216</v>
      </c>
      <c r="DD77" s="27">
        <v>38657034958.267525</v>
      </c>
      <c r="DE77" s="27">
        <v>38538618177.11998</v>
      </c>
      <c r="DF77" s="27">
        <v>38510253786.874619</v>
      </c>
      <c r="DG77" s="27">
        <v>38591054838.805374</v>
      </c>
      <c r="DH77" s="27">
        <v>38610998440.901108</v>
      </c>
      <c r="DI77" s="27">
        <v>38595158105.200058</v>
      </c>
      <c r="DJ77" s="27">
        <v>38740330430.179184</v>
      </c>
      <c r="DK77" s="27">
        <v>38846310893.354309</v>
      </c>
      <c r="DL77" s="27">
        <v>38844462885.312088</v>
      </c>
      <c r="DM77" s="27">
        <v>39068656998.45401</v>
      </c>
      <c r="DN77" s="27">
        <v>39152343066.16243</v>
      </c>
      <c r="DO77" s="27">
        <v>38854740381.128609</v>
      </c>
      <c r="DP77" s="27">
        <v>38627683522.874817</v>
      </c>
      <c r="DQ77" s="27">
        <v>38572837582.084961</v>
      </c>
      <c r="DR77" s="27">
        <v>38686767455.593391</v>
      </c>
      <c r="DS77" s="27">
        <v>38897393393.187943</v>
      </c>
      <c r="DT77" s="27">
        <v>38992701937.032417</v>
      </c>
      <c r="DU77" s="27">
        <v>39040667259.297752</v>
      </c>
      <c r="DV77" s="27">
        <v>39177230028.284065</v>
      </c>
      <c r="DX77" s="27">
        <v>3118656039.4483342</v>
      </c>
      <c r="DY77" s="27">
        <v>15091219474.905998</v>
      </c>
      <c r="DZ77" s="27">
        <v>18501710433.965073</v>
      </c>
      <c r="EA77" s="27">
        <v>22498873816.037312</v>
      </c>
      <c r="EB77" s="27">
        <v>30643001715.124588</v>
      </c>
      <c r="EC77" s="27">
        <v>36146196048.72998</v>
      </c>
      <c r="ED77" s="27">
        <v>39623348597.575912</v>
      </c>
      <c r="EE77" s="27">
        <v>39180459618.504395</v>
      </c>
      <c r="EF77" s="27">
        <v>38750088168.106842</v>
      </c>
      <c r="EG77" s="27">
        <v>38910567473.545555</v>
      </c>
      <c r="EH77" s="156"/>
      <c r="EI77" s="27">
        <v>4155896298.4300017</v>
      </c>
      <c r="EJ77" s="27">
        <v>3798027307.4800014</v>
      </c>
      <c r="EK77" s="27">
        <v>2499000510.0650015</v>
      </c>
      <c r="EL77" s="27">
        <v>2284216422.7200012</v>
      </c>
      <c r="EM77" s="27">
        <v>12742717503.290001</v>
      </c>
      <c r="EN77" s="27">
        <v>16182437543.857</v>
      </c>
      <c r="EO77" s="27">
        <v>15772978852.307001</v>
      </c>
      <c r="EP77" s="27">
        <v>16328358764.967001</v>
      </c>
      <c r="EQ77" s="27">
        <v>18444605966.304497</v>
      </c>
      <c r="ER77" s="27">
        <v>18313019372.476997</v>
      </c>
      <c r="ES77" s="27">
        <v>18539063945.839497</v>
      </c>
      <c r="ET77" s="27">
        <v>18659838764.461998</v>
      </c>
      <c r="EU77" s="27">
        <v>18884034240.024498</v>
      </c>
      <c r="EV77" s="27">
        <v>20692397304.226254</v>
      </c>
      <c r="EW77" s="27">
        <v>24256399456.562252</v>
      </c>
      <c r="EX77" s="27">
        <v>26147654110.179752</v>
      </c>
      <c r="EY77" s="27">
        <v>28214698196.652985</v>
      </c>
      <c r="EZ77" s="27">
        <v>30086959282.745476</v>
      </c>
      <c r="FA77" s="27">
        <v>31581011113.332977</v>
      </c>
      <c r="FB77" s="27">
        <v>32650892483.092476</v>
      </c>
      <c r="FC77" s="27">
        <v>34206056948.075485</v>
      </c>
      <c r="FD77" s="27">
        <v>35965909930.01548</v>
      </c>
      <c r="FE77" s="27">
        <v>37045713591.181732</v>
      </c>
      <c r="FF77" s="27">
        <v>37538204402.095734</v>
      </c>
      <c r="FG77" s="27">
        <v>38476595936.629013</v>
      </c>
      <c r="FH77" s="27">
        <v>39566613074.969299</v>
      </c>
      <c r="FI77" s="27">
        <v>40627906162.0485</v>
      </c>
      <c r="FJ77" s="27">
        <v>40184125364.056808</v>
      </c>
      <c r="FK77" s="27">
        <v>39533086732.5569</v>
      </c>
      <c r="FL77" s="27">
        <v>39256518538.648262</v>
      </c>
      <c r="FM77" s="27">
        <v>38871406998.718719</v>
      </c>
      <c r="FN77" s="27">
        <v>38870858743.595795</v>
      </c>
      <c r="FO77" s="27">
        <v>38925128323.198502</v>
      </c>
      <c r="FP77" s="27">
        <v>38892091559.933304</v>
      </c>
      <c r="FQ77" s="27">
        <v>38564836507.962677</v>
      </c>
      <c r="FR77" s="27">
        <v>38675664435.540146</v>
      </c>
      <c r="FS77" s="27">
        <v>38957483945.90416</v>
      </c>
      <c r="FT77" s="27">
        <v>38890013294.518631</v>
      </c>
      <c r="FU77" s="27">
        <v>38735115487.636452</v>
      </c>
      <c r="FV77" s="27">
        <v>39084965982.658241</v>
      </c>
    </row>
    <row r="78" spans="1:178" s="14" customFormat="1" x14ac:dyDescent="0.3">
      <c r="B78" s="4"/>
      <c r="C78" s="49"/>
      <c r="D78" s="4" t="s">
        <v>80</v>
      </c>
      <c r="E78" s="49">
        <v>78</v>
      </c>
      <c r="F78" s="12" t="s">
        <v>51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1876122300.3599999</v>
      </c>
      <c r="AR78" s="11">
        <v>3662997141.5900002</v>
      </c>
      <c r="AS78" s="11">
        <v>3484719280.2600002</v>
      </c>
      <c r="AT78" s="11">
        <v>3319265207.8050003</v>
      </c>
      <c r="AU78" s="11">
        <v>3167710031.0749998</v>
      </c>
      <c r="AV78" s="11">
        <v>3102398142.54</v>
      </c>
      <c r="AW78" s="11">
        <v>3170926422.5699997</v>
      </c>
      <c r="AX78" s="11">
        <v>3393344063.8699999</v>
      </c>
      <c r="AY78" s="11">
        <v>3614577822.2349997</v>
      </c>
      <c r="AZ78" s="11">
        <v>4034951819.6350002</v>
      </c>
      <c r="BA78" s="11">
        <v>4393247520.1900005</v>
      </c>
      <c r="BB78" s="11">
        <v>4462799740.71</v>
      </c>
      <c r="BC78" s="11">
        <v>4592627095.5900002</v>
      </c>
      <c r="BD78" s="11">
        <v>4757136335.4099998</v>
      </c>
      <c r="BE78" s="11">
        <v>5548536980.7600002</v>
      </c>
      <c r="BF78" s="11">
        <v>6557431822.6300001</v>
      </c>
      <c r="BG78" s="11">
        <v>7075669936.71</v>
      </c>
      <c r="BH78" s="11">
        <v>7622478591.5249996</v>
      </c>
      <c r="BI78" s="11">
        <v>8159456843.8400002</v>
      </c>
      <c r="BJ78" s="11">
        <v>8552595678.6400003</v>
      </c>
      <c r="BK78" s="11">
        <v>9505896914.3450012</v>
      </c>
      <c r="BL78" s="11">
        <v>9951234057.1749992</v>
      </c>
      <c r="BM78" s="11">
        <v>9797040491.0450001</v>
      </c>
      <c r="BN78" s="11">
        <v>10099475220.709999</v>
      </c>
      <c r="BO78" s="11">
        <v>10298029260.295</v>
      </c>
      <c r="BP78" s="11">
        <v>10412287120.244999</v>
      </c>
      <c r="BQ78" s="11">
        <v>10854139888.715</v>
      </c>
      <c r="BR78" s="11">
        <v>11665976807.764999</v>
      </c>
      <c r="BS78" s="11">
        <v>12123591404.780001</v>
      </c>
      <c r="BT78" s="11">
        <v>12628306481.555</v>
      </c>
      <c r="BU78" s="11">
        <v>13480916129.985001</v>
      </c>
      <c r="BV78" s="11">
        <v>13869730138.635</v>
      </c>
      <c r="BW78" s="11">
        <v>14343273809.389999</v>
      </c>
      <c r="BX78" s="11">
        <v>14694410572.630001</v>
      </c>
      <c r="BY78" s="11">
        <v>14957739183.92</v>
      </c>
      <c r="BZ78" s="11">
        <v>15180729446.059999</v>
      </c>
      <c r="CA78" s="11">
        <v>14942011091.094999</v>
      </c>
      <c r="CB78" s="11">
        <v>14699071005.344999</v>
      </c>
      <c r="CC78" s="11">
        <v>14397653690.415001</v>
      </c>
      <c r="CD78" s="11">
        <v>14095585101.16</v>
      </c>
      <c r="CE78" s="11">
        <v>13876472102.640024</v>
      </c>
      <c r="CF78" s="11">
        <v>13707497390.177723</v>
      </c>
      <c r="CG78" s="11">
        <v>13544768937.362755</v>
      </c>
      <c r="CH78" s="11">
        <v>13564683126.114639</v>
      </c>
      <c r="CI78" s="11">
        <v>13600387686.626743</v>
      </c>
      <c r="CJ78" s="11">
        <v>13483756040.442585</v>
      </c>
      <c r="CK78" s="11">
        <v>13368622961.078785</v>
      </c>
      <c r="CL78" s="11">
        <v>13605623417.066635</v>
      </c>
      <c r="CM78" s="11">
        <v>14055964306.534431</v>
      </c>
      <c r="CN78" s="11">
        <v>14130250265.829338</v>
      </c>
      <c r="CO78" s="11">
        <v>14479410246.881916</v>
      </c>
      <c r="CP78" s="11">
        <v>14759305164.518661</v>
      </c>
      <c r="CQ78" s="11">
        <v>14465866111.262218</v>
      </c>
      <c r="CR78" s="11">
        <v>14561550291.110449</v>
      </c>
      <c r="CS78" s="11">
        <v>14662127676.357262</v>
      </c>
      <c r="CT78" s="11">
        <v>14639196538.573112</v>
      </c>
      <c r="CU78" s="11">
        <v>14932512219.35396</v>
      </c>
      <c r="CV78" s="11">
        <v>14975160603.363348</v>
      </c>
      <c r="CW78" s="11">
        <v>14708591307.066629</v>
      </c>
      <c r="CX78" s="11">
        <v>14791038133.787752</v>
      </c>
      <c r="CY78" s="11">
        <v>15032518908.306616</v>
      </c>
      <c r="CZ78" s="11">
        <v>15107425396.721376</v>
      </c>
      <c r="DA78" s="11">
        <v>15187987505.097721</v>
      </c>
      <c r="DB78" s="11">
        <v>15257586670.817204</v>
      </c>
      <c r="DC78" s="11">
        <v>15328384503.654373</v>
      </c>
      <c r="DD78" s="11">
        <v>15412208809.164858</v>
      </c>
      <c r="DE78" s="11">
        <v>15496543212.119667</v>
      </c>
      <c r="DF78" s="11">
        <v>15566096200.438263</v>
      </c>
      <c r="DG78" s="11">
        <v>15626684922.969284</v>
      </c>
      <c r="DH78" s="11">
        <v>15683262236.272198</v>
      </c>
      <c r="DI78" s="11">
        <v>15737591391.979527</v>
      </c>
      <c r="DJ78" s="11">
        <v>15786207257.936005</v>
      </c>
      <c r="DK78" s="11">
        <v>15843451124.63175</v>
      </c>
      <c r="DL78" s="11">
        <v>15911241805.08107</v>
      </c>
      <c r="DM78" s="11">
        <v>15981133870.938843</v>
      </c>
      <c r="DN78" s="11">
        <v>16054896216.33506</v>
      </c>
      <c r="DO78" s="11">
        <v>16129564870.253834</v>
      </c>
      <c r="DP78" s="11">
        <v>16200004341.12888</v>
      </c>
      <c r="DQ78" s="11">
        <v>16057762411.110897</v>
      </c>
      <c r="DR78" s="11">
        <v>15898040084.945036</v>
      </c>
      <c r="DS78" s="11">
        <v>15928071316.061398</v>
      </c>
      <c r="DT78" s="11">
        <v>15955875170.601551</v>
      </c>
      <c r="DU78" s="11">
        <v>15982536135.872829</v>
      </c>
      <c r="DV78" s="11">
        <v>16007234389.221027</v>
      </c>
      <c r="DX78" s="11">
        <v>0</v>
      </c>
      <c r="DY78" s="11">
        <v>0</v>
      </c>
      <c r="DZ78" s="11">
        <v>0</v>
      </c>
      <c r="EA78" s="11">
        <v>3380885556.3307691</v>
      </c>
      <c r="EB78" s="11">
        <v>7662892991.6230774</v>
      </c>
      <c r="EC78" s="11">
        <v>12858617961.561541</v>
      </c>
      <c r="ED78" s="11">
        <v>13950698946.67255</v>
      </c>
      <c r="EE78" s="11">
        <v>14585558104.820913</v>
      </c>
      <c r="EF78" s="11">
        <v>15432991136.18914</v>
      </c>
      <c r="EG78" s="11">
        <v>15989542145.909977</v>
      </c>
      <c r="EH78" s="11"/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0</v>
      </c>
      <c r="EP78" s="11">
        <v>0</v>
      </c>
      <c r="EQ78" s="11">
        <v>0</v>
      </c>
      <c r="ER78" s="11">
        <v>0</v>
      </c>
      <c r="ES78" s="11">
        <v>0</v>
      </c>
      <c r="ET78" s="11">
        <v>2680420790.3099999</v>
      </c>
      <c r="EU78" s="11">
        <v>3210831675.1725001</v>
      </c>
      <c r="EV78" s="11">
        <v>3392752122.4024997</v>
      </c>
      <c r="EW78" s="11">
        <v>4248875780.1725001</v>
      </c>
      <c r="EX78" s="11">
        <v>5070582038.1750002</v>
      </c>
      <c r="EY78" s="11">
        <v>7089955207.0775003</v>
      </c>
      <c r="EZ78" s="11">
        <v>8832676879.0924988</v>
      </c>
      <c r="FA78" s="11">
        <v>10025354638.942501</v>
      </c>
      <c r="FB78" s="11">
        <v>10576084574.505001</v>
      </c>
      <c r="FC78" s="11">
        <v>12147141644.66</v>
      </c>
      <c r="FD78" s="11">
        <v>13912094969.6875</v>
      </c>
      <c r="FE78" s="11">
        <v>14937570009.344999</v>
      </c>
      <c r="FF78" s="11">
        <v>14669832390.755001</v>
      </c>
      <c r="FG78" s="11">
        <v>13901541245.668861</v>
      </c>
      <c r="FH78" s="11">
        <v>13572578311.994749</v>
      </c>
      <c r="FI78" s="11">
        <v>13544689728.75461</v>
      </c>
      <c r="FJ78" s="11">
        <v>14267687276.708176</v>
      </c>
      <c r="FK78" s="11">
        <v>14660427727.814554</v>
      </c>
      <c r="FL78" s="11">
        <v>14797319947.855612</v>
      </c>
      <c r="FM78" s="11">
        <v>14883099368.57555</v>
      </c>
      <c r="FN78" s="11">
        <v>15110253206.702168</v>
      </c>
      <c r="FO78" s="11">
        <v>15334897739.991032</v>
      </c>
      <c r="FP78" s="11">
        <v>15561614067.544476</v>
      </c>
      <c r="FQ78" s="11">
        <v>15734734747.104101</v>
      </c>
      <c r="FR78" s="11">
        <v>15912292497.785295</v>
      </c>
      <c r="FS78" s="11">
        <v>16127450278.73197</v>
      </c>
      <c r="FT78" s="11">
        <v>15992916863.586147</v>
      </c>
      <c r="FU78" s="11">
        <v>15981554779.911289</v>
      </c>
      <c r="FV78" s="11">
        <v>5339669479.6968718</v>
      </c>
    </row>
    <row r="79" spans="1:178" s="14" customFormat="1" ht="20.100000000000001" customHeight="1" thickBot="1" x14ac:dyDescent="0.35">
      <c r="B79" s="4"/>
      <c r="C79" s="49"/>
      <c r="D79" s="4" t="s">
        <v>80</v>
      </c>
      <c r="E79" s="49">
        <v>79</v>
      </c>
      <c r="F79" s="16" t="s">
        <v>52</v>
      </c>
      <c r="G79" s="20">
        <v>3862035424.9150009</v>
      </c>
      <c r="H79" s="20">
        <v>4010310234.1450014</v>
      </c>
      <c r="I79" s="20">
        <v>4283465552.250001</v>
      </c>
      <c r="J79" s="20">
        <v>4584241569.1350012</v>
      </c>
      <c r="K79" s="20">
        <v>4136250114.2550015</v>
      </c>
      <c r="L79" s="20">
        <v>3011813045.8250017</v>
      </c>
      <c r="M79" s="20">
        <v>2659791497.9600019</v>
      </c>
      <c r="N79" s="20">
        <v>2537138542.1450014</v>
      </c>
      <c r="O79" s="20">
        <v>2338209522.1700015</v>
      </c>
      <c r="P79" s="20">
        <v>2565067280.2100015</v>
      </c>
      <c r="Q79" s="20">
        <v>2463423435.3550014</v>
      </c>
      <c r="R79" s="20">
        <v>2003365565.2300012</v>
      </c>
      <c r="S79" s="20">
        <v>9148858018.449501</v>
      </c>
      <c r="T79" s="20">
        <v>16448615144.133999</v>
      </c>
      <c r="U79" s="20">
        <v>16336576988.130501</v>
      </c>
      <c r="V79" s="20">
        <v>16293120395.952</v>
      </c>
      <c r="W79" s="20">
        <v>16214399570.302</v>
      </c>
      <c r="X79" s="20">
        <v>16071754691.762001</v>
      </c>
      <c r="Y79" s="20">
        <v>15886910941.352001</v>
      </c>
      <c r="Z79" s="20">
        <v>15742301605.802002</v>
      </c>
      <c r="AA79" s="20">
        <v>15659046763.262001</v>
      </c>
      <c r="AB79" s="20">
        <v>15564224571.317001</v>
      </c>
      <c r="AC79" s="20">
        <v>15469665493.137001</v>
      </c>
      <c r="AD79" s="20">
        <v>17092492958.617001</v>
      </c>
      <c r="AE79" s="20">
        <v>18617449731.882</v>
      </c>
      <c r="AF79" s="20">
        <v>18401978089.606998</v>
      </c>
      <c r="AG79" s="20">
        <v>18271762200.726997</v>
      </c>
      <c r="AH79" s="20">
        <v>18240346283.656998</v>
      </c>
      <c r="AI79" s="20">
        <v>18306892578.121998</v>
      </c>
      <c r="AJ79" s="20">
        <v>18385692461.296997</v>
      </c>
      <c r="AK79" s="20">
        <v>18435595141.466995</v>
      </c>
      <c r="AL79" s="20">
        <v>18535954645.031998</v>
      </c>
      <c r="AM79" s="20">
        <v>18642532750.211998</v>
      </c>
      <c r="AN79" s="20">
        <v>18659332598.081997</v>
      </c>
      <c r="AO79" s="20">
        <v>18659136847.391998</v>
      </c>
      <c r="AP79" s="20">
        <v>18660344930.841995</v>
      </c>
      <c r="AQ79" s="20">
        <v>20596341219.107002</v>
      </c>
      <c r="AR79" s="20">
        <v>22491388181.367001</v>
      </c>
      <c r="AS79" s="20">
        <v>22532568841.562004</v>
      </c>
      <c r="AT79" s="20">
        <v>22835644674.752003</v>
      </c>
      <c r="AU79" s="20">
        <v>23653289712.2495</v>
      </c>
      <c r="AV79" s="20">
        <v>24970813284.045502</v>
      </c>
      <c r="AW79" s="20">
        <v>26454937024.054001</v>
      </c>
      <c r="AX79" s="20">
        <v>27799781428.552502</v>
      </c>
      <c r="AY79" s="20">
        <v>28843366133.875504</v>
      </c>
      <c r="AZ79" s="20">
        <v>29867623799.484001</v>
      </c>
      <c r="BA79" s="20">
        <v>30458050843.189499</v>
      </c>
      <c r="BB79" s="20">
        <v>30925435981.220501</v>
      </c>
      <c r="BC79" s="20">
        <v>31923467968.325985</v>
      </c>
      <c r="BD79" s="20">
        <v>33147505368.876976</v>
      </c>
      <c r="BE79" s="20">
        <v>34647092501.329979</v>
      </c>
      <c r="BF79" s="20">
        <v>36164786485.40197</v>
      </c>
      <c r="BG79" s="20">
        <v>37277792996.188972</v>
      </c>
      <c r="BH79" s="20">
        <v>38189042494.243973</v>
      </c>
      <c r="BI79" s="20">
        <v>39292558383.205978</v>
      </c>
      <c r="BJ79" s="20">
        <v>40454604854.91198</v>
      </c>
      <c r="BK79" s="20">
        <v>41534817601.644974</v>
      </c>
      <c r="BL79" s="20">
        <v>42155710760.849976</v>
      </c>
      <c r="BM79" s="20">
        <v>42546186131.618973</v>
      </c>
      <c r="BN79" s="20">
        <v>43196783483.219971</v>
      </c>
      <c r="BO79" s="20">
        <v>43810601819.371475</v>
      </c>
      <c r="BP79" s="20">
        <v>44513694421.941483</v>
      </c>
      <c r="BQ79" s="20">
        <v>45753681225.78949</v>
      </c>
      <c r="BR79" s="20">
        <v>47175013058.724487</v>
      </c>
      <c r="BS79" s="20">
        <v>48150749348.358482</v>
      </c>
      <c r="BT79" s="20">
        <v>49051090090.62648</v>
      </c>
      <c r="BU79" s="20">
        <v>50130988334.378479</v>
      </c>
      <c r="BV79" s="20">
        <v>51073544661.175987</v>
      </c>
      <c r="BW79" s="20">
        <v>51784628787.359985</v>
      </c>
      <c r="BX79" s="20">
        <v>52173978695.771988</v>
      </c>
      <c r="BY79" s="20">
        <v>52335433996.507477</v>
      </c>
      <c r="BZ79" s="20">
        <v>52777570127.109482</v>
      </c>
      <c r="CA79" s="20">
        <v>53253638564.089005</v>
      </c>
      <c r="CB79" s="20">
        <v>53074683504.044022</v>
      </c>
      <c r="CC79" s="20">
        <v>53039218090.679016</v>
      </c>
      <c r="CD79" s="20">
        <v>53317676607.062515</v>
      </c>
      <c r="CE79" s="20">
        <v>53399170755.773369</v>
      </c>
      <c r="CF79" s="20">
        <v>53618632034.213791</v>
      </c>
      <c r="CG79" s="20">
        <v>53850272002.222313</v>
      </c>
      <c r="CH79" s="20">
        <v>54197479151.542358</v>
      </c>
      <c r="CI79" s="20">
        <v>54550696945.864182</v>
      </c>
      <c r="CJ79" s="20">
        <v>53959503747.121078</v>
      </c>
      <c r="CK79" s="20">
        <v>53354366389.163544</v>
      </c>
      <c r="CL79" s="20">
        <v>53498126438.501747</v>
      </c>
      <c r="CM79" s="20">
        <v>53630253448.713615</v>
      </c>
      <c r="CN79" s="20">
        <v>53727823310.605888</v>
      </c>
      <c r="CO79" s="20">
        <v>53971294569.816528</v>
      </c>
      <c r="CP79" s="20">
        <v>54125571777.676392</v>
      </c>
      <c r="CQ79" s="20">
        <v>53908484702.939896</v>
      </c>
      <c r="CR79" s="20">
        <v>53708320755.249252</v>
      </c>
      <c r="CS79" s="20">
        <v>53629789034.714867</v>
      </c>
      <c r="CT79" s="20">
        <v>53625536843.916687</v>
      </c>
      <c r="CU79" s="20">
        <v>53707664858.4338</v>
      </c>
      <c r="CV79" s="20">
        <v>53724125075.41053</v>
      </c>
      <c r="CW79" s="20">
        <v>53695484610.823341</v>
      </c>
      <c r="CX79" s="20">
        <v>53783791148.932159</v>
      </c>
      <c r="CY79" s="20">
        <v>53861632209.63311</v>
      </c>
      <c r="CZ79" s="20">
        <v>53902744549.30143</v>
      </c>
      <c r="DA79" s="20">
        <v>54209130850.168228</v>
      </c>
      <c r="DB79" s="20">
        <v>54384734832.41629</v>
      </c>
      <c r="DC79" s="20">
        <v>54191370146.039589</v>
      </c>
      <c r="DD79" s="20">
        <v>54069243767.432381</v>
      </c>
      <c r="DE79" s="20">
        <v>54035161389.239647</v>
      </c>
      <c r="DF79" s="20">
        <v>54076349987.312881</v>
      </c>
      <c r="DG79" s="20">
        <v>54217739761.774658</v>
      </c>
      <c r="DH79" s="20">
        <v>54294260677.173309</v>
      </c>
      <c r="DI79" s="20">
        <v>54332749497.179581</v>
      </c>
      <c r="DJ79" s="20">
        <v>54526537688.115189</v>
      </c>
      <c r="DK79" s="20">
        <v>54689762017.986061</v>
      </c>
      <c r="DL79" s="20">
        <v>54755704690.393158</v>
      </c>
      <c r="DM79" s="20">
        <v>55049790869.392853</v>
      </c>
      <c r="DN79" s="20">
        <v>55207239282.49749</v>
      </c>
      <c r="DO79" s="20">
        <v>54984305251.382446</v>
      </c>
      <c r="DP79" s="20">
        <v>54827687864.003693</v>
      </c>
      <c r="DQ79" s="20">
        <v>54630599993.195862</v>
      </c>
      <c r="DR79" s="20">
        <v>54584807540.538429</v>
      </c>
      <c r="DS79" s="20">
        <v>54825464709.249344</v>
      </c>
      <c r="DT79" s="20">
        <v>54948577107.633972</v>
      </c>
      <c r="DU79" s="20">
        <v>55023203395.170578</v>
      </c>
      <c r="DV79" s="20">
        <v>55184464417.505096</v>
      </c>
      <c r="DX79" s="20">
        <v>3118656039.4483342</v>
      </c>
      <c r="DY79" s="20">
        <v>15091219474.905998</v>
      </c>
      <c r="DZ79" s="20">
        <v>18501710433.965073</v>
      </c>
      <c r="EA79" s="20">
        <v>25879759372.36808</v>
      </c>
      <c r="EB79" s="20">
        <v>38305894706.747665</v>
      </c>
      <c r="EC79" s="20">
        <v>49004814010.291519</v>
      </c>
      <c r="ED79" s="20">
        <v>53574047544.248459</v>
      </c>
      <c r="EE79" s="20">
        <v>53766017723.32531</v>
      </c>
      <c r="EF79" s="20">
        <v>54183079304.295982</v>
      </c>
      <c r="EG79" s="20">
        <v>54900109619.455536</v>
      </c>
      <c r="EH79" s="156"/>
      <c r="EI79" s="20">
        <v>4155896298.4300017</v>
      </c>
      <c r="EJ79" s="20">
        <v>3798027307.4800014</v>
      </c>
      <c r="EK79" s="20">
        <v>2499000510.0650015</v>
      </c>
      <c r="EL79" s="20">
        <v>2284216422.7200012</v>
      </c>
      <c r="EM79" s="20">
        <v>12742717503.290001</v>
      </c>
      <c r="EN79" s="20">
        <v>16182437543.857</v>
      </c>
      <c r="EO79" s="20">
        <v>15772978852.307001</v>
      </c>
      <c r="EP79" s="20">
        <v>16328358764.967001</v>
      </c>
      <c r="EQ79" s="20">
        <v>18444605966.304497</v>
      </c>
      <c r="ER79" s="20">
        <v>18313019372.476997</v>
      </c>
      <c r="ES79" s="20">
        <v>18539063945.839497</v>
      </c>
      <c r="ET79" s="20">
        <v>21340259554.771999</v>
      </c>
      <c r="EU79" s="20">
        <v>22094865915.196999</v>
      </c>
      <c r="EV79" s="20">
        <v>24085149426.628754</v>
      </c>
      <c r="EW79" s="20">
        <v>28505275236.734753</v>
      </c>
      <c r="EX79" s="20">
        <v>31218236148.354752</v>
      </c>
      <c r="EY79" s="20">
        <v>35304653403.730484</v>
      </c>
      <c r="EZ79" s="20">
        <v>38919636161.837975</v>
      </c>
      <c r="FA79" s="20">
        <v>41606365752.275482</v>
      </c>
      <c r="FB79" s="20">
        <v>43226977057.597473</v>
      </c>
      <c r="FC79" s="20">
        <v>46353198592.735489</v>
      </c>
      <c r="FD79" s="20">
        <v>49878004899.70298</v>
      </c>
      <c r="FE79" s="20">
        <v>51983283600.526733</v>
      </c>
      <c r="FF79" s="20">
        <v>52208036792.850739</v>
      </c>
      <c r="FG79" s="20">
        <v>52378137182.297874</v>
      </c>
      <c r="FH79" s="20">
        <v>53139191386.96405</v>
      </c>
      <c r="FI79" s="20">
        <v>54172595890.803108</v>
      </c>
      <c r="FJ79" s="20">
        <v>54451812640.764984</v>
      </c>
      <c r="FK79" s="20">
        <v>54193514460.371452</v>
      </c>
      <c r="FL79" s="20">
        <v>54053838486.503876</v>
      </c>
      <c r="FM79" s="20">
        <v>53754506367.294266</v>
      </c>
      <c r="FN79" s="20">
        <v>53981111950.297958</v>
      </c>
      <c r="FO79" s="20">
        <v>54260026063.189529</v>
      </c>
      <c r="FP79" s="20">
        <v>54453705627.477783</v>
      </c>
      <c r="FQ79" s="20">
        <v>54299571255.06678</v>
      </c>
      <c r="FR79" s="20">
        <v>54587956933.325439</v>
      </c>
      <c r="FS79" s="20">
        <v>55084934224.636131</v>
      </c>
      <c r="FT79" s="20">
        <v>54882930158.104782</v>
      </c>
      <c r="FU79" s="20">
        <v>54716670267.547745</v>
      </c>
      <c r="FV79" s="20">
        <v>44424635462.35511</v>
      </c>
    </row>
    <row r="80" spans="1:178" s="28" customFormat="1" ht="30.75" customHeight="1" thickTop="1" x14ac:dyDescent="0.3">
      <c r="B80" s="4"/>
      <c r="C80" s="49"/>
      <c r="D80" s="4" t="s">
        <v>80</v>
      </c>
      <c r="E80" s="49">
        <v>80</v>
      </c>
      <c r="F80" s="29" t="s">
        <v>53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15.96</v>
      </c>
      <c r="AR80" s="30">
        <v>16</v>
      </c>
      <c r="AS80" s="30">
        <v>15.92</v>
      </c>
      <c r="AT80" s="30">
        <v>15.71</v>
      </c>
      <c r="AU80" s="30">
        <v>15.59</v>
      </c>
      <c r="AV80" s="30">
        <v>16</v>
      </c>
      <c r="AW80" s="30">
        <v>15.46</v>
      </c>
      <c r="AX80" s="30">
        <v>15.03</v>
      </c>
      <c r="AY80" s="30">
        <v>14.89</v>
      </c>
      <c r="AZ80" s="30">
        <v>14.37</v>
      </c>
      <c r="BA80" s="30">
        <v>14.1915667689355</v>
      </c>
      <c r="BB80" s="30">
        <v>17.245510981738999</v>
      </c>
      <c r="BC80" s="30">
        <v>17.413766737864499</v>
      </c>
      <c r="BD80" s="30">
        <v>16.723109799194699</v>
      </c>
      <c r="BE80" s="30">
        <v>17.4982431234722</v>
      </c>
      <c r="BF80" s="30">
        <v>17.3684474364617</v>
      </c>
      <c r="BG80" s="30">
        <v>17.52</v>
      </c>
      <c r="BH80" s="30">
        <v>17.25</v>
      </c>
      <c r="BI80" s="30">
        <v>17.079999999999998</v>
      </c>
      <c r="BJ80" s="30">
        <v>17.079999999999998</v>
      </c>
      <c r="BK80" s="30">
        <v>17.079999999999998</v>
      </c>
      <c r="BL80" s="30">
        <v>17.079999999999998</v>
      </c>
      <c r="BM80" s="30">
        <v>17.079999999999998</v>
      </c>
      <c r="BN80" s="30">
        <v>16.500000000000018</v>
      </c>
      <c r="BO80" s="30">
        <v>16.5</v>
      </c>
      <c r="BP80" s="30">
        <v>16.5</v>
      </c>
      <c r="BQ80" s="30">
        <v>16.5</v>
      </c>
      <c r="BR80" s="30">
        <v>16.5</v>
      </c>
      <c r="BS80" s="30">
        <v>16.5</v>
      </c>
      <c r="BT80" s="30">
        <v>16.5</v>
      </c>
      <c r="BU80" s="30">
        <v>16.5</v>
      </c>
      <c r="BV80" s="30">
        <v>16.5</v>
      </c>
      <c r="BW80" s="30">
        <v>16.5</v>
      </c>
      <c r="BX80" s="30">
        <v>16.5</v>
      </c>
      <c r="BY80" s="30">
        <v>16.5</v>
      </c>
      <c r="BZ80" s="30">
        <v>16.5</v>
      </c>
      <c r="CA80" s="30">
        <v>16.5</v>
      </c>
      <c r="CB80" s="30">
        <v>16.5</v>
      </c>
      <c r="CC80" s="30">
        <v>16.5</v>
      </c>
      <c r="CD80" s="30">
        <v>16.5</v>
      </c>
      <c r="CE80" s="30">
        <v>0</v>
      </c>
      <c r="CF80" s="30">
        <v>0</v>
      </c>
      <c r="CG80" s="30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0</v>
      </c>
      <c r="CN80" s="30">
        <v>0</v>
      </c>
      <c r="CO80" s="30">
        <v>0</v>
      </c>
      <c r="CP80" s="30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0">
        <v>0</v>
      </c>
      <c r="DK80" s="30">
        <v>0</v>
      </c>
      <c r="DL80" s="30">
        <v>0</v>
      </c>
      <c r="DM80" s="30">
        <v>0</v>
      </c>
      <c r="DN80" s="30">
        <v>0</v>
      </c>
      <c r="DO80" s="30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X80" s="30">
        <v>0</v>
      </c>
      <c r="DY80" s="30">
        <v>0</v>
      </c>
      <c r="DZ80" s="30">
        <v>0</v>
      </c>
      <c r="EA80" s="30">
        <v>17.245510981738999</v>
      </c>
      <c r="EB80" s="30">
        <v>16.500000000000018</v>
      </c>
      <c r="EC80" s="30">
        <v>16.5</v>
      </c>
      <c r="ED80" s="30">
        <v>0</v>
      </c>
      <c r="EE80" s="30">
        <v>0</v>
      </c>
      <c r="EF80" s="30">
        <v>0</v>
      </c>
      <c r="EG80" s="30">
        <v>0</v>
      </c>
      <c r="EH80" s="30"/>
      <c r="EI80" s="30">
        <v>0</v>
      </c>
      <c r="EJ80" s="30">
        <v>0</v>
      </c>
      <c r="EK80" s="30">
        <v>0</v>
      </c>
      <c r="EL80" s="30">
        <v>0</v>
      </c>
      <c r="EM80" s="30">
        <v>0</v>
      </c>
      <c r="EN80" s="30">
        <v>0</v>
      </c>
      <c r="EO80" s="30">
        <v>0</v>
      </c>
      <c r="EP80" s="30">
        <v>0</v>
      </c>
      <c r="EQ80" s="30">
        <v>0</v>
      </c>
      <c r="ER80" s="30">
        <v>0</v>
      </c>
      <c r="ES80" s="30">
        <v>0</v>
      </c>
      <c r="ET80" s="30">
        <v>0</v>
      </c>
      <c r="EU80" s="30">
        <v>15.92</v>
      </c>
      <c r="EV80" s="30">
        <v>16</v>
      </c>
      <c r="EW80" s="30">
        <v>14.89</v>
      </c>
      <c r="EX80" s="30">
        <v>17.245510981738999</v>
      </c>
      <c r="EY80" s="30">
        <v>17.4982431234722</v>
      </c>
      <c r="EZ80" s="30">
        <v>17.25</v>
      </c>
      <c r="FA80" s="30">
        <v>17.079999999999998</v>
      </c>
      <c r="FB80" s="30">
        <v>16.500000000000018</v>
      </c>
      <c r="FC80" s="30">
        <v>16.5</v>
      </c>
      <c r="FD80" s="30">
        <v>16.5</v>
      </c>
      <c r="FE80" s="30">
        <v>16.5</v>
      </c>
      <c r="FF80" s="30">
        <v>16.5</v>
      </c>
      <c r="FG80" s="30">
        <v>16.5</v>
      </c>
      <c r="FH80" s="30">
        <v>0</v>
      </c>
      <c r="FI80" s="30">
        <v>0</v>
      </c>
      <c r="FJ80" s="30">
        <v>0</v>
      </c>
      <c r="FK80" s="30">
        <v>0</v>
      </c>
      <c r="FL80" s="30">
        <v>0</v>
      </c>
      <c r="FM80" s="30">
        <v>0</v>
      </c>
      <c r="FN80" s="30">
        <v>0</v>
      </c>
      <c r="FO80" s="30">
        <v>0</v>
      </c>
      <c r="FP80" s="30">
        <v>0</v>
      </c>
      <c r="FQ80" s="30">
        <v>0</v>
      </c>
      <c r="FR80" s="30">
        <v>0</v>
      </c>
      <c r="FS80" s="30">
        <v>0</v>
      </c>
      <c r="FT80" s="30">
        <v>0</v>
      </c>
      <c r="FU80" s="30">
        <v>0</v>
      </c>
      <c r="FV80" s="30">
        <v>0</v>
      </c>
    </row>
    <row r="81" spans="2:178" s="33" customFormat="1" x14ac:dyDescent="0.3">
      <c r="B81" s="4"/>
      <c r="C81" s="49"/>
      <c r="D81" s="4" t="s">
        <v>80</v>
      </c>
      <c r="E81" s="49">
        <v>81</v>
      </c>
      <c r="F81" s="31" t="s">
        <v>54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0.39</v>
      </c>
      <c r="AR81" s="32">
        <v>0.39</v>
      </c>
      <c r="AS81" s="32">
        <v>0.39</v>
      </c>
      <c r="AT81" s="32">
        <v>0.39</v>
      </c>
      <c r="AU81" s="32">
        <v>0.39</v>
      </c>
      <c r="AV81" s="32">
        <v>0.39</v>
      </c>
      <c r="AW81" s="32">
        <v>0.39</v>
      </c>
      <c r="AX81" s="32">
        <v>0.39</v>
      </c>
      <c r="AY81" s="32">
        <v>0.42</v>
      </c>
      <c r="AZ81" s="32">
        <v>0.42</v>
      </c>
      <c r="BA81" s="32">
        <v>0.42</v>
      </c>
      <c r="BB81" s="32">
        <v>0.42</v>
      </c>
      <c r="BC81" s="32">
        <v>0.42</v>
      </c>
      <c r="BD81" s="32">
        <v>0.42</v>
      </c>
      <c r="BE81" s="32">
        <v>0.42</v>
      </c>
      <c r="BF81" s="32">
        <v>0.42</v>
      </c>
      <c r="BG81" s="32">
        <v>0.42</v>
      </c>
      <c r="BH81" s="32">
        <v>0.43</v>
      </c>
      <c r="BI81" s="32">
        <v>0.43</v>
      </c>
      <c r="BJ81" s="32">
        <v>0.43</v>
      </c>
      <c r="BK81" s="32">
        <v>0.43</v>
      </c>
      <c r="BL81" s="32">
        <v>0.43</v>
      </c>
      <c r="BM81" s="32">
        <v>0.43</v>
      </c>
      <c r="BN81" s="32">
        <v>0.43</v>
      </c>
      <c r="BO81" s="32">
        <v>0.43</v>
      </c>
      <c r="BP81" s="32">
        <v>0.43</v>
      </c>
      <c r="BQ81" s="32">
        <v>0.43</v>
      </c>
      <c r="BR81" s="32">
        <v>0.43</v>
      </c>
      <c r="BS81" s="32">
        <v>0.43</v>
      </c>
      <c r="BT81" s="32">
        <v>0.43</v>
      </c>
      <c r="BU81" s="32">
        <v>0.43</v>
      </c>
      <c r="BV81" s="32">
        <v>0.43</v>
      </c>
      <c r="BW81" s="32">
        <v>0.43</v>
      </c>
      <c r="BX81" s="32">
        <v>0.43</v>
      </c>
      <c r="BY81" s="32">
        <v>0.43</v>
      </c>
      <c r="BZ81" s="32">
        <v>0.43</v>
      </c>
      <c r="CA81" s="32">
        <v>0.43</v>
      </c>
      <c r="CB81" s="32">
        <v>0.43</v>
      </c>
      <c r="CC81" s="32">
        <v>0.43</v>
      </c>
      <c r="CD81" s="32">
        <v>0.43</v>
      </c>
      <c r="CE81" s="32">
        <v>0</v>
      </c>
      <c r="CF81" s="32">
        <v>0</v>
      </c>
      <c r="CG81" s="32">
        <v>0</v>
      </c>
      <c r="CH81" s="32">
        <v>0</v>
      </c>
      <c r="CI81" s="32">
        <v>0</v>
      </c>
      <c r="CJ81" s="32">
        <v>0</v>
      </c>
      <c r="CK81" s="32">
        <v>0</v>
      </c>
      <c r="CL81" s="32">
        <v>0</v>
      </c>
      <c r="CM81" s="32">
        <v>0</v>
      </c>
      <c r="CN81" s="32">
        <v>0</v>
      </c>
      <c r="CO81" s="32">
        <v>0</v>
      </c>
      <c r="CP81" s="32">
        <v>0</v>
      </c>
      <c r="CQ81" s="32">
        <v>0</v>
      </c>
      <c r="CR81" s="32">
        <v>0</v>
      </c>
      <c r="CS81" s="32">
        <v>0</v>
      </c>
      <c r="CT81" s="32">
        <v>0</v>
      </c>
      <c r="CU81" s="32">
        <v>0</v>
      </c>
      <c r="CV81" s="32">
        <v>0</v>
      </c>
      <c r="CW81" s="32">
        <v>0</v>
      </c>
      <c r="CX81" s="32">
        <v>0</v>
      </c>
      <c r="CY81" s="32">
        <v>0</v>
      </c>
      <c r="CZ81" s="32">
        <v>0</v>
      </c>
      <c r="DA81" s="32">
        <v>0</v>
      </c>
      <c r="DB81" s="32">
        <v>0</v>
      </c>
      <c r="DC81" s="32">
        <v>0</v>
      </c>
      <c r="DD81" s="32">
        <v>0</v>
      </c>
      <c r="DE81" s="32">
        <v>0</v>
      </c>
      <c r="DF81" s="32">
        <v>0</v>
      </c>
      <c r="DG81" s="32">
        <v>0</v>
      </c>
      <c r="DH81" s="32">
        <v>0</v>
      </c>
      <c r="DI81" s="32">
        <v>0</v>
      </c>
      <c r="DJ81" s="32">
        <v>0</v>
      </c>
      <c r="DK81" s="32">
        <v>0</v>
      </c>
      <c r="DL81" s="32">
        <v>0</v>
      </c>
      <c r="DM81" s="32">
        <v>0</v>
      </c>
      <c r="DN81" s="32">
        <v>0</v>
      </c>
      <c r="DO81" s="32">
        <v>0</v>
      </c>
      <c r="DP81" s="32">
        <v>0</v>
      </c>
      <c r="DQ81" s="32">
        <v>0</v>
      </c>
      <c r="DR81" s="32">
        <v>0</v>
      </c>
      <c r="DS81" s="32">
        <v>0</v>
      </c>
      <c r="DT81" s="32">
        <v>0</v>
      </c>
      <c r="DU81" s="32">
        <v>0</v>
      </c>
      <c r="DV81" s="32">
        <v>0</v>
      </c>
      <c r="DX81" s="32">
        <v>0</v>
      </c>
      <c r="DY81" s="32">
        <v>0</v>
      </c>
      <c r="DZ81" s="32">
        <v>0</v>
      </c>
      <c r="EA81" s="32">
        <v>0.42</v>
      </c>
      <c r="EB81" s="32">
        <v>0.43</v>
      </c>
      <c r="EC81" s="32">
        <v>0.43</v>
      </c>
      <c r="ED81" s="32">
        <v>0</v>
      </c>
      <c r="EE81" s="32">
        <v>0</v>
      </c>
      <c r="EF81" s="32">
        <v>0</v>
      </c>
      <c r="EG81" s="32">
        <v>0</v>
      </c>
      <c r="EH81" s="32"/>
      <c r="EI81" s="32">
        <v>0</v>
      </c>
      <c r="EJ81" s="32">
        <v>0</v>
      </c>
      <c r="EK81" s="32">
        <v>0</v>
      </c>
      <c r="EL81" s="32">
        <v>0</v>
      </c>
      <c r="EM81" s="32">
        <v>0</v>
      </c>
      <c r="EN81" s="32">
        <v>0</v>
      </c>
      <c r="EO81" s="32">
        <v>0</v>
      </c>
      <c r="EP81" s="32">
        <v>0</v>
      </c>
      <c r="EQ81" s="32">
        <v>0</v>
      </c>
      <c r="ER81" s="32">
        <v>0</v>
      </c>
      <c r="ES81" s="32">
        <v>0</v>
      </c>
      <c r="ET81" s="32">
        <v>0</v>
      </c>
      <c r="EU81" s="32">
        <v>0.39</v>
      </c>
      <c r="EV81" s="32">
        <v>0.39</v>
      </c>
      <c r="EW81" s="32">
        <v>0.42</v>
      </c>
      <c r="EX81" s="32">
        <v>0.42</v>
      </c>
      <c r="EY81" s="32">
        <v>0.42</v>
      </c>
      <c r="EZ81" s="32">
        <v>0.43</v>
      </c>
      <c r="FA81" s="32">
        <v>0.43</v>
      </c>
      <c r="FB81" s="32">
        <v>0.43</v>
      </c>
      <c r="FC81" s="32">
        <v>0.43</v>
      </c>
      <c r="FD81" s="32">
        <v>0.43</v>
      </c>
      <c r="FE81" s="32">
        <v>0.43</v>
      </c>
      <c r="FF81" s="32">
        <v>0.43</v>
      </c>
      <c r="FG81" s="32">
        <v>0.43</v>
      </c>
      <c r="FH81" s="32">
        <v>0</v>
      </c>
      <c r="FI81" s="32">
        <v>0</v>
      </c>
      <c r="FJ81" s="32">
        <v>0</v>
      </c>
      <c r="FK81" s="32">
        <v>0</v>
      </c>
      <c r="FL81" s="32">
        <v>0</v>
      </c>
      <c r="FM81" s="32">
        <v>0</v>
      </c>
      <c r="FN81" s="32">
        <v>0</v>
      </c>
      <c r="FO81" s="32">
        <v>0</v>
      </c>
      <c r="FP81" s="32">
        <v>0</v>
      </c>
      <c r="FQ81" s="32">
        <v>0</v>
      </c>
      <c r="FR81" s="32">
        <v>0</v>
      </c>
      <c r="FS81" s="32">
        <v>0</v>
      </c>
      <c r="FT81" s="32">
        <v>0</v>
      </c>
      <c r="FU81" s="32">
        <v>0</v>
      </c>
      <c r="FV81" s="32">
        <v>0</v>
      </c>
    </row>
    <row r="82" spans="2:178" s="33" customFormat="1" x14ac:dyDescent="0.3">
      <c r="B82" s="4"/>
      <c r="C82" s="49"/>
      <c r="D82" s="4" t="s">
        <v>80</v>
      </c>
      <c r="E82" s="49">
        <v>82</v>
      </c>
      <c r="F82" s="31" t="s">
        <v>55</v>
      </c>
      <c r="G82" s="32">
        <v>7.555034310085898E-2</v>
      </c>
      <c r="H82" s="32">
        <v>7.9692487324022981E-2</v>
      </c>
      <c r="I82" s="32">
        <v>6.9168049053265235E-2</v>
      </c>
      <c r="J82" s="32">
        <v>5.2135629348410893E-2</v>
      </c>
      <c r="K82" s="32">
        <v>8.413455855211982E-2</v>
      </c>
      <c r="L82" s="32">
        <v>0.10106670758264799</v>
      </c>
      <c r="M82" s="32">
        <v>0.12722723414806894</v>
      </c>
      <c r="N82" s="32">
        <v>4.7556347652182918E-2</v>
      </c>
      <c r="O82" s="32">
        <v>0.16304696130832139</v>
      </c>
      <c r="P82" s="32">
        <v>0.1875292758623541</v>
      </c>
      <c r="Q82" s="32">
        <v>0.46900238945461864</v>
      </c>
      <c r="R82" s="32">
        <v>0.83569581024708706</v>
      </c>
      <c r="S82" s="32">
        <v>0.1418968737735434</v>
      </c>
      <c r="T82" s="32">
        <v>8.3181369970829575E-2</v>
      </c>
      <c r="U82" s="32">
        <v>8.8697510995405918E-2</v>
      </c>
      <c r="V82" s="32">
        <v>5.4943912405042636E-2</v>
      </c>
      <c r="W82" s="32">
        <v>8.4166517904713384E-2</v>
      </c>
      <c r="X82" s="32">
        <v>8.4984422550208605E-2</v>
      </c>
      <c r="Y82" s="32">
        <v>5.5568906422085784E-2</v>
      </c>
      <c r="Z82" s="32">
        <v>6.0471851639098448E-2</v>
      </c>
      <c r="AA82" s="32">
        <v>5.3274108244518684E-2</v>
      </c>
      <c r="AB82" s="32">
        <v>6.3059525948805456E-2</v>
      </c>
      <c r="AC82" s="32">
        <v>6.4362039479503683E-2</v>
      </c>
      <c r="AD82" s="32">
        <v>8.0663184117032355E-2</v>
      </c>
      <c r="AE82" s="32">
        <v>7.714035938534651E-2</v>
      </c>
      <c r="AF82" s="32">
        <v>8.3798525058287998E-2</v>
      </c>
      <c r="AG82" s="32">
        <v>0.11607704895719426</v>
      </c>
      <c r="AH82" s="32">
        <v>4.2232608560409148E-2</v>
      </c>
      <c r="AI82" s="32">
        <v>5.9773597454967735E-2</v>
      </c>
      <c r="AJ82" s="32">
        <v>5.0774237306596678E-2</v>
      </c>
      <c r="AK82" s="32">
        <v>5.8150208505321627E-2</v>
      </c>
      <c r="AL82" s="32">
        <v>8.571214340027633E-2</v>
      </c>
      <c r="AM82" s="32">
        <v>9.2316109930311349E-2</v>
      </c>
      <c r="AN82" s="32">
        <v>5.8363474569285589E-2</v>
      </c>
      <c r="AO82" s="32">
        <v>4.9537407562193492E-2</v>
      </c>
      <c r="AP82" s="32">
        <v>2.9537326499737483E-2</v>
      </c>
      <c r="AQ82" s="32">
        <v>8.2334288708464334E-2</v>
      </c>
      <c r="AR82" s="32">
        <v>7.7885804615797208E-2</v>
      </c>
      <c r="AS82" s="32">
        <v>8.2150065352765186E-2</v>
      </c>
      <c r="AT82" s="32">
        <v>6.1826462497947099E-2</v>
      </c>
      <c r="AU82" s="32">
        <v>3.2566187820761441E-2</v>
      </c>
      <c r="AV82" s="32">
        <v>4.9593869105867106E-2</v>
      </c>
      <c r="AW82" s="32">
        <v>2.5135300312353635E-2</v>
      </c>
      <c r="AX82" s="32">
        <v>3.7274903709412249E-2</v>
      </c>
      <c r="AY82" s="32">
        <v>1.4760548949797501E-2</v>
      </c>
      <c r="AZ82" s="32">
        <v>3.4365560362312184E-2</v>
      </c>
      <c r="BA82" s="32">
        <v>1.2642033492110256E-2</v>
      </c>
      <c r="BB82" s="32">
        <v>3.2424331984872011E-2</v>
      </c>
      <c r="BC82" s="32">
        <v>-2.517650270833479E-2</v>
      </c>
      <c r="BD82" s="32">
        <v>5.171955051681415E-2</v>
      </c>
      <c r="BE82" s="32">
        <v>5.1034069506874974E-2</v>
      </c>
      <c r="BF82" s="32">
        <v>3.4861183669172305E-2</v>
      </c>
      <c r="BG82" s="32">
        <v>3.2947649785103068E-2</v>
      </c>
      <c r="BH82" s="32">
        <v>6.97141346895324E-2</v>
      </c>
      <c r="BI82" s="32">
        <v>2.8004680062836358E-2</v>
      </c>
      <c r="BJ82" s="32">
        <v>2.5401543243975727E-2</v>
      </c>
      <c r="BK82" s="32">
        <v>2.1083745482424324E-2</v>
      </c>
      <c r="BL82" s="32">
        <v>1.9729076929154554E-2</v>
      </c>
      <c r="BM82" s="32">
        <v>3.7769940281386444E-2</v>
      </c>
      <c r="BN82" s="32">
        <v>1.0584067905000308E-2</v>
      </c>
      <c r="BO82" s="32">
        <v>4.105400908737853E-2</v>
      </c>
      <c r="BP82" s="32">
        <v>4.2332818143783514E-2</v>
      </c>
      <c r="BQ82" s="32">
        <v>1.4439095104234519E-2</v>
      </c>
      <c r="BR82" s="32">
        <v>4.0348823431814208E-2</v>
      </c>
      <c r="BS82" s="32">
        <v>2.1769268332679281E-2</v>
      </c>
      <c r="BT82" s="32">
        <v>7.9113472660815948E-2</v>
      </c>
      <c r="BU82" s="32">
        <v>8.2183272870658373E-3</v>
      </c>
      <c r="BV82" s="32">
        <v>1.2747807630335166E-2</v>
      </c>
      <c r="BW82" s="32">
        <v>5.4837722254545744E-2</v>
      </c>
      <c r="BX82" s="32">
        <v>1.9334554241111516E-2</v>
      </c>
      <c r="BY82" s="32">
        <v>1.6844697388442992E-2</v>
      </c>
      <c r="BZ82" s="32">
        <v>-2.9276905805072584E-2</v>
      </c>
      <c r="CA82" s="32">
        <v>1.5940592077410467E-2</v>
      </c>
      <c r="CB82" s="32">
        <v>2.3616493515528886E-2</v>
      </c>
      <c r="CC82" s="32">
        <v>3.2042867907411191E-2</v>
      </c>
      <c r="CD82" s="32">
        <v>1.7734385333188905E-2</v>
      </c>
      <c r="CE82" s="32">
        <v>3.9814599604374105E-2</v>
      </c>
      <c r="CF82" s="32">
        <v>2.8647727291450584E-2</v>
      </c>
      <c r="CG82" s="32">
        <v>1.7796285979461035E-2</v>
      </c>
      <c r="CH82" s="32">
        <v>1.4706150788541768E-2</v>
      </c>
      <c r="CI82" s="32">
        <v>1.0305236937651242E-2</v>
      </c>
      <c r="CJ82" s="32">
        <v>9.8743981004954223E-3</v>
      </c>
      <c r="CK82" s="32">
        <v>1.0107194271405781E-2</v>
      </c>
      <c r="CL82" s="32">
        <v>1.1354736189342362E-2</v>
      </c>
      <c r="CM82" s="32">
        <v>4.9078524633362286E-3</v>
      </c>
      <c r="CN82" s="32">
        <v>1.7839621911266965E-2</v>
      </c>
      <c r="CO82" s="32">
        <v>3.3336968598631112E-2</v>
      </c>
      <c r="CP82" s="32">
        <v>3.1474531027407375E-2</v>
      </c>
      <c r="CQ82" s="32">
        <v>3.5689282593727389E-2</v>
      </c>
      <c r="CR82" s="32">
        <v>2.0889632558052328E-2</v>
      </c>
      <c r="CS82" s="32">
        <v>1.623726380475491E-2</v>
      </c>
      <c r="CT82" s="32">
        <v>1.104699301665444E-2</v>
      </c>
      <c r="CU82" s="32">
        <v>6.2815688445439985E-3</v>
      </c>
      <c r="CV82" s="32">
        <v>7.5490344412777483E-3</v>
      </c>
      <c r="CW82" s="32">
        <v>9.6357936391702759E-3</v>
      </c>
      <c r="CX82" s="32">
        <v>9.0709353131087269E-3</v>
      </c>
      <c r="CY82" s="32">
        <v>8.2838898719614137E-3</v>
      </c>
      <c r="CZ82" s="32">
        <v>1.969967704424426E-2</v>
      </c>
      <c r="DA82" s="32">
        <v>3.5562971442473335E-2</v>
      </c>
      <c r="DB82" s="32">
        <v>3.4994288869787574E-2</v>
      </c>
      <c r="DC82" s="32">
        <v>3.8001533451866756E-2</v>
      </c>
      <c r="DD82" s="32">
        <v>2.6639248752199144E-2</v>
      </c>
      <c r="DE82" s="32">
        <v>2.1110262603194648E-2</v>
      </c>
      <c r="DF82" s="32">
        <v>1.7703686557317196E-2</v>
      </c>
      <c r="DG82" s="32">
        <v>1.4153350261492326E-2</v>
      </c>
      <c r="DH82" s="32">
        <v>1.5081697077042502E-2</v>
      </c>
      <c r="DI82" s="32">
        <v>1.7831905391104765E-2</v>
      </c>
      <c r="DJ82" s="32">
        <v>1.662827295233589E-2</v>
      </c>
      <c r="DK82" s="32">
        <v>1.2169975813286207E-2</v>
      </c>
      <c r="DL82" s="32">
        <v>2.1698126284495092E-2</v>
      </c>
      <c r="DM82" s="32">
        <v>3.8645116500104416E-2</v>
      </c>
      <c r="DN82" s="32">
        <v>3.775290529489414E-2</v>
      </c>
      <c r="DO82" s="32">
        <v>4.1158547589641173E-2</v>
      </c>
      <c r="DP82" s="32">
        <v>2.9306745042038625E-2</v>
      </c>
      <c r="DQ82" s="32">
        <v>2.4368496512265955E-2</v>
      </c>
      <c r="DR82" s="32">
        <v>2.0382548532228519E-2</v>
      </c>
      <c r="DS82" s="32">
        <v>1.6818285127382114E-2</v>
      </c>
      <c r="DT82" s="32">
        <v>1.9145971504346781E-2</v>
      </c>
      <c r="DU82" s="32">
        <v>2.1796508756041322E-2</v>
      </c>
      <c r="DV82" s="32">
        <v>2.1003160637204907E-2</v>
      </c>
      <c r="DX82" s="32">
        <v>0.15898729870117639</v>
      </c>
      <c r="DY82" s="32">
        <v>7.6015866126825746E-2</v>
      </c>
      <c r="DZ82" s="32">
        <v>6.685685933335124E-2</v>
      </c>
      <c r="EA82" s="32">
        <v>4.269835434783209E-2</v>
      </c>
      <c r="EB82" s="32">
        <v>2.9868480036114552E-2</v>
      </c>
      <c r="EC82" s="32">
        <v>2.6228526174287056E-2</v>
      </c>
      <c r="ED82" s="32">
        <v>1.9298216094205779E-2</v>
      </c>
      <c r="EE82" s="32">
        <v>1.7020998252231467E-2</v>
      </c>
      <c r="EF82" s="32">
        <v>2.2144921776243751E-2</v>
      </c>
      <c r="EG82" s="32">
        <v>2.5366559727590582E-2</v>
      </c>
      <c r="EH82" s="32"/>
      <c r="EI82" s="32">
        <v>5.4600054307111061E-2</v>
      </c>
      <c r="EJ82" s="32">
        <v>5.8675060297515666E-2</v>
      </c>
      <c r="EK82" s="32">
        <v>8.4062899582816042E-2</v>
      </c>
      <c r="EL82" s="32">
        <v>0.36233222729501968</v>
      </c>
      <c r="EM82" s="32">
        <v>8.0740752692615464E-2</v>
      </c>
      <c r="EN82" s="32">
        <v>5.601390571738022E-2</v>
      </c>
      <c r="EO82" s="32">
        <v>4.2303457258513047E-2</v>
      </c>
      <c r="EP82" s="32">
        <v>5.1380956274860237E-2</v>
      </c>
      <c r="EQ82" s="32">
        <v>6.9114347441785573E-2</v>
      </c>
      <c r="ER82" s="32">
        <v>3.819858548969482E-2</v>
      </c>
      <c r="ES82" s="32">
        <v>5.9088692659201844E-2</v>
      </c>
      <c r="ET82" s="32">
        <v>3.0043278580725308E-2</v>
      </c>
      <c r="EU82" s="32">
        <v>5.9952807509001359E-2</v>
      </c>
      <c r="EV82" s="32">
        <v>3.5504698240964791E-2</v>
      </c>
      <c r="EW82" s="32">
        <v>1.8653835673993299E-2</v>
      </c>
      <c r="EX82" s="32">
        <v>1.9333298644606735E-2</v>
      </c>
      <c r="EY82" s="32">
        <v>1.8969418117194617E-2</v>
      </c>
      <c r="EZ82" s="32">
        <v>3.3089203115309482E-2</v>
      </c>
      <c r="FA82" s="32">
        <v>1.8048286540261724E-2</v>
      </c>
      <c r="FB82" s="32">
        <v>1.674797809595515E-2</v>
      </c>
      <c r="FC82" s="32">
        <v>2.3426823080968252E-2</v>
      </c>
      <c r="FD82" s="32">
        <v>3.4244878799235448E-2</v>
      </c>
      <c r="FE82" s="32">
        <v>1.8769590009856819E-2</v>
      </c>
      <c r="FF82" s="32">
        <v>1.652864393127622E-3</v>
      </c>
      <c r="FG82" s="32">
        <v>1.8146221455718863E-2</v>
      </c>
      <c r="FH82" s="32">
        <v>2.1677384680028521E-2</v>
      </c>
      <c r="FI82" s="32">
        <v>1.0695116970199162E-2</v>
      </c>
      <c r="FJ82" s="32">
        <v>7.7111192378524381E-3</v>
      </c>
      <c r="FK82" s="32">
        <v>1.3935859336012685E-2</v>
      </c>
      <c r="FL82" s="32">
        <v>2.1966428989721575E-2</v>
      </c>
      <c r="FM82" s="32">
        <v>8.3740437748795696E-3</v>
      </c>
      <c r="FN82" s="32">
        <v>6.5339204724591086E-3</v>
      </c>
      <c r="FO82" s="32">
        <v>1.5830660758035887E-2</v>
      </c>
      <c r="FP82" s="32">
        <v>2.4804897382764979E-2</v>
      </c>
      <c r="FQ82" s="32">
        <v>1.3192598910435633E-2</v>
      </c>
      <c r="FR82" s="32">
        <v>1.2339664023065501E-2</v>
      </c>
      <c r="FS82" s="32">
        <v>1.8067893307184526E-2</v>
      </c>
      <c r="FT82" s="32">
        <v>2.712195245825734E-2</v>
      </c>
      <c r="FU82" s="32">
        <v>1.5378829502406047E-2</v>
      </c>
      <c r="FV82" s="32">
        <v>1.9192086560982317E-2</v>
      </c>
    </row>
    <row r="83" spans="2:178" s="33" customFormat="1" x14ac:dyDescent="0.3">
      <c r="B83" s="4"/>
      <c r="C83" s="49"/>
      <c r="D83" s="4" t="s">
        <v>80</v>
      </c>
      <c r="E83" s="49">
        <v>83</v>
      </c>
      <c r="F83" s="31" t="s">
        <v>56</v>
      </c>
      <c r="G83" s="34">
        <v>0.22135939856933567</v>
      </c>
      <c r="H83" s="34">
        <v>0.28705672686664929</v>
      </c>
      <c r="I83" s="34">
        <v>0.13477072212522623</v>
      </c>
      <c r="J83" s="34">
        <v>5.3002102379111904E-2</v>
      </c>
      <c r="K83" s="34">
        <v>0.22665013237545237</v>
      </c>
      <c r="L83" s="34">
        <v>8.6134789241596121E-2</v>
      </c>
      <c r="M83" s="34">
        <v>9.6796843669506111E-2</v>
      </c>
      <c r="N83" s="34">
        <v>2.2522108956025935E-2</v>
      </c>
      <c r="O83" s="34">
        <v>0.19509091561434239</v>
      </c>
      <c r="P83" s="34">
        <v>0.25536572417612907</v>
      </c>
      <c r="Q83" s="34">
        <v>0.59028693753288575</v>
      </c>
      <c r="R83" s="34">
        <v>1.3226070257946405</v>
      </c>
      <c r="S83" s="34">
        <v>1.0919368889828487</v>
      </c>
      <c r="T83" s="34">
        <v>0.90203204292266248</v>
      </c>
      <c r="U83" s="34">
        <v>1.0758807213957888</v>
      </c>
      <c r="V83" s="34">
        <v>0.83066087415751555</v>
      </c>
      <c r="W83" s="34">
        <v>1.4220510974972422</v>
      </c>
      <c r="X83" s="34">
        <v>0.8869705066873117</v>
      </c>
      <c r="Y83" s="34">
        <v>0.31586243396571112</v>
      </c>
      <c r="Z83" s="34">
        <v>0.35995163159907861</v>
      </c>
      <c r="AA83" s="34">
        <v>0.35763464329893552</v>
      </c>
      <c r="AB83" s="34">
        <v>0.28942137973830573</v>
      </c>
      <c r="AC83" s="34">
        <v>0.31794157436237824</v>
      </c>
      <c r="AD83" s="34">
        <v>0.43511183624400196</v>
      </c>
      <c r="AE83" s="34">
        <v>0.30585795291533968</v>
      </c>
      <c r="AF83" s="34">
        <v>0.31248502598539746</v>
      </c>
      <c r="AG83" s="34">
        <v>0.41363822645107551</v>
      </c>
      <c r="AH83" s="34">
        <v>0.16461122403450293</v>
      </c>
      <c r="AI83" s="34">
        <v>0.23431310191097632</v>
      </c>
      <c r="AJ83" s="34">
        <v>0.19732243432365545</v>
      </c>
      <c r="AK83" s="34">
        <v>0.15237118750859946</v>
      </c>
      <c r="AL83" s="34">
        <v>0.38465903441076665</v>
      </c>
      <c r="AM83" s="34">
        <v>0.34404124455033347</v>
      </c>
      <c r="AN83" s="34">
        <v>0.26148966388935346</v>
      </c>
      <c r="AO83" s="34">
        <v>0.22879570582377179</v>
      </c>
      <c r="AP83" s="34">
        <v>0.19751339064401441</v>
      </c>
      <c r="AQ83" s="34">
        <v>0.45046609810988464</v>
      </c>
      <c r="AR83" s="34">
        <v>0.46726788336287622</v>
      </c>
      <c r="AS83" s="34">
        <v>0.47741955484159387</v>
      </c>
      <c r="AT83" s="34">
        <v>0.3442779750434426</v>
      </c>
      <c r="AU83" s="34">
        <v>0.19735201565786478</v>
      </c>
      <c r="AV83" s="34">
        <v>0.32701305391522684</v>
      </c>
      <c r="AW83" s="34">
        <v>0.15778995911480587</v>
      </c>
      <c r="AX83" s="34">
        <v>0.24739748069323877</v>
      </c>
      <c r="AY83" s="34">
        <v>0.11286316332884558</v>
      </c>
      <c r="AZ83" s="34">
        <v>0.23855855834171902</v>
      </c>
      <c r="BA83" s="34">
        <v>9.4522359795025657E-2</v>
      </c>
      <c r="BB83" s="34">
        <v>0.23247420770467661</v>
      </c>
      <c r="BC83" s="34">
        <v>-0.17219168731789364</v>
      </c>
      <c r="BD83" s="34">
        <v>0.36559432283093923</v>
      </c>
      <c r="BE83" s="34">
        <v>0.37155750974378771</v>
      </c>
      <c r="BF83" s="34">
        <v>0.23409935726747411</v>
      </c>
      <c r="BG83" s="34">
        <v>0.25760854594034988</v>
      </c>
      <c r="BH83" s="34">
        <v>0.5430614389258015</v>
      </c>
      <c r="BI83" s="34">
        <v>0.21490905869408061</v>
      </c>
      <c r="BJ83" s="34">
        <v>0.21542506767368</v>
      </c>
      <c r="BK83" s="34">
        <v>0.18078359860198809</v>
      </c>
      <c r="BL83" s="34">
        <v>0.10983213424323711</v>
      </c>
      <c r="BM83" s="34">
        <v>0.29717209678288964</v>
      </c>
      <c r="BN83" s="34">
        <v>7.7652927443729966E-2</v>
      </c>
      <c r="BO83" s="34">
        <v>0.32799921352582828</v>
      </c>
      <c r="BP83" s="34">
        <v>0.33136556474793388</v>
      </c>
      <c r="BQ83" s="34">
        <v>0.13703660723580519</v>
      </c>
      <c r="BR83" s="34">
        <v>0.30470984824675296</v>
      </c>
      <c r="BS83" s="34">
        <v>0.16553096172749476</v>
      </c>
      <c r="BT83" s="34">
        <v>0.58897516766288827</v>
      </c>
      <c r="BU83" s="34">
        <v>6.1817240103353835E-2</v>
      </c>
      <c r="BV83" s="34">
        <v>9.0271842428326352E-2</v>
      </c>
      <c r="BW83" s="34">
        <v>0.42157142344758403</v>
      </c>
      <c r="BX83" s="34">
        <v>0.14565392603164534</v>
      </c>
      <c r="BY83" s="34">
        <v>0.12989772825940965</v>
      </c>
      <c r="BZ83" s="34">
        <v>-0.24188733319409392</v>
      </c>
      <c r="CA83" s="34">
        <v>0.12187819608474407</v>
      </c>
      <c r="CB83" s="34">
        <v>0.17629490258726266</v>
      </c>
      <c r="CC83" s="34">
        <v>0.2373392957729788</v>
      </c>
      <c r="CD83" s="34">
        <v>0.13476510378282167</v>
      </c>
      <c r="CE83" s="34">
        <v>0.29078063784352182</v>
      </c>
      <c r="CF83" s="34">
        <v>0.19989822453756811</v>
      </c>
      <c r="CG83" s="34">
        <v>0.12305112840525896</v>
      </c>
      <c r="CH83" s="34">
        <v>0.12228536151784167</v>
      </c>
      <c r="CI83" s="34">
        <v>9.1613825871622034E-2</v>
      </c>
      <c r="CJ83" s="34">
        <v>8.7265105866138323E-2</v>
      </c>
      <c r="CK83" s="34">
        <v>8.7432231934162483E-2</v>
      </c>
      <c r="CL83" s="34">
        <v>9.5169924615127521E-2</v>
      </c>
      <c r="CM83" s="34">
        <v>5.7130657412765851E-2</v>
      </c>
      <c r="CN83" s="34">
        <v>0.14151209853003216</v>
      </c>
      <c r="CO83" s="34">
        <v>0.24016791251377873</v>
      </c>
      <c r="CP83" s="34">
        <v>0.22478530099124611</v>
      </c>
      <c r="CQ83" s="34">
        <v>0.24616398155382169</v>
      </c>
      <c r="CR83" s="34">
        <v>0.15189839109087661</v>
      </c>
      <c r="CS83" s="34">
        <v>0.12345639603727292</v>
      </c>
      <c r="CT83" s="34">
        <v>9.2400952306370424E-2</v>
      </c>
      <c r="CU83" s="34">
        <v>6.3728818309086818E-2</v>
      </c>
      <c r="CV83" s="34">
        <v>7.1604962468547723E-2</v>
      </c>
      <c r="CW83" s="34">
        <v>8.4227056496397473E-2</v>
      </c>
      <c r="CX83" s="34">
        <v>8.0800025444529133E-2</v>
      </c>
      <c r="CY83" s="34">
        <v>7.7210763628743934E-2</v>
      </c>
      <c r="CZ83" s="34">
        <v>0.14399941107643574</v>
      </c>
      <c r="DA83" s="34">
        <v>0.23487699023884179</v>
      </c>
      <c r="DB83" s="34">
        <v>0.22905883919898484</v>
      </c>
      <c r="DC83" s="34">
        <v>0.24218962357389034</v>
      </c>
      <c r="DD83" s="34">
        <v>0.17439302002949861</v>
      </c>
      <c r="DE83" s="34">
        <v>0.14282626365513004</v>
      </c>
      <c r="DF83" s="34">
        <v>0.12367746517364121</v>
      </c>
      <c r="DG83" s="34">
        <v>0.10333028978451209</v>
      </c>
      <c r="DH83" s="34">
        <v>0.10807060232467436</v>
      </c>
      <c r="DI83" s="34">
        <v>0.12253205170567669</v>
      </c>
      <c r="DJ83" s="34">
        <v>0.11516615052552921</v>
      </c>
      <c r="DK83" s="34">
        <v>9.0891574140505166E-2</v>
      </c>
      <c r="DL83" s="34">
        <v>0.1416537838379591</v>
      </c>
      <c r="DM83" s="34">
        <v>0.23019118013876985</v>
      </c>
      <c r="DN83" s="34">
        <v>0.22306036605035659</v>
      </c>
      <c r="DO83" s="34">
        <v>0.23687555021837192</v>
      </c>
      <c r="DP83" s="34">
        <v>0.17220968167650755</v>
      </c>
      <c r="DQ83" s="34">
        <v>0.14593002650854253</v>
      </c>
      <c r="DR83" s="34">
        <v>0.12537320494742585</v>
      </c>
      <c r="DS83" s="34">
        <v>0.10688218571329058</v>
      </c>
      <c r="DT83" s="34">
        <v>0.11811789972602324</v>
      </c>
      <c r="DU83" s="34">
        <v>0.13066767616421082</v>
      </c>
      <c r="DV83" s="34">
        <v>0.1257025320659281</v>
      </c>
      <c r="DX83" s="34">
        <v>0.28702759469890077</v>
      </c>
      <c r="DY83" s="34">
        <v>0.53951393355954025</v>
      </c>
      <c r="DZ83" s="34">
        <v>0.27104746536494073</v>
      </c>
      <c r="EA83" s="34">
        <v>0.27655090891852818</v>
      </c>
      <c r="EB83" s="34">
        <v>0.22492573700977486</v>
      </c>
      <c r="EC83" s="34">
        <v>0.20015221238802899</v>
      </c>
      <c r="ED83" s="34">
        <v>0.1458056673781658</v>
      </c>
      <c r="EE83" s="34">
        <v>0.13075951884467929</v>
      </c>
      <c r="EF83" s="34">
        <v>0.15092052530532193</v>
      </c>
      <c r="EG83" s="34">
        <v>0.15347603229850362</v>
      </c>
      <c r="EH83" s="34"/>
      <c r="EI83" s="34">
        <v>0.21221430528677274</v>
      </c>
      <c r="EJ83" s="34">
        <v>0.12222990967112012</v>
      </c>
      <c r="EK83" s="34">
        <v>0.10475225046561358</v>
      </c>
      <c r="EL83" s="34">
        <v>0.72149581631645132</v>
      </c>
      <c r="EM83" s="34">
        <v>1.0679279961334709</v>
      </c>
      <c r="EN83" s="34">
        <v>0.89656329649455901</v>
      </c>
      <c r="EO83" s="34">
        <v>0.34432978542838827</v>
      </c>
      <c r="EP83" s="34">
        <v>0.33978609282587546</v>
      </c>
      <c r="EQ83" s="34">
        <v>0.34583817458149291</v>
      </c>
      <c r="ER83" s="34">
        <v>0.19647573594405315</v>
      </c>
      <c r="ES83" s="34">
        <v>0.29881269090158713</v>
      </c>
      <c r="ET83" s="34">
        <v>0.22841556892700277</v>
      </c>
      <c r="EU83" s="34">
        <v>0.46625069574262945</v>
      </c>
      <c r="EV83" s="34">
        <v>0.28772032341561576</v>
      </c>
      <c r="EW83" s="34">
        <v>0.17267047638013952</v>
      </c>
      <c r="EX83" s="34">
        <v>0.18846389748491263</v>
      </c>
      <c r="EY83" s="34">
        <v>0.19411932386464337</v>
      </c>
      <c r="EZ83" s="34">
        <v>0.346203503605022</v>
      </c>
      <c r="FA83" s="34">
        <v>0.20352868637515328</v>
      </c>
      <c r="FB83" s="34">
        <v>0.16124631341950593</v>
      </c>
      <c r="FC83" s="34">
        <v>0.2641810328029302</v>
      </c>
      <c r="FD83" s="34">
        <v>0.3562165213316944</v>
      </c>
      <c r="FE83" s="34">
        <v>0.19172754809956807</v>
      </c>
      <c r="FF83" s="34">
        <v>1.0865419003192552E-2</v>
      </c>
      <c r="FG83" s="34">
        <v>0.17859436556269953</v>
      </c>
      <c r="FH83" s="34">
        <v>0.20879635464284577</v>
      </c>
      <c r="FI83" s="34">
        <v>0.11224150020252331</v>
      </c>
      <c r="FJ83" s="34">
        <v>8.9969745173209159E-2</v>
      </c>
      <c r="FK83" s="34">
        <v>0.14682587195233435</v>
      </c>
      <c r="FL83" s="34">
        <v>0.2072893062188102</v>
      </c>
      <c r="FM83" s="34">
        <v>9.3037988616081702E-2</v>
      </c>
      <c r="FN83" s="34">
        <v>7.8838273148583549E-2</v>
      </c>
      <c r="FO83" s="34">
        <v>0.15237962748432099</v>
      </c>
      <c r="FP83" s="34">
        <v>0.21478721297752704</v>
      </c>
      <c r="FQ83" s="34">
        <v>0.12306554156772591</v>
      </c>
      <c r="FR83" s="34">
        <v>0.11517393847956174</v>
      </c>
      <c r="FS83" s="34">
        <v>0.1544920713067586</v>
      </c>
      <c r="FT83" s="34">
        <v>0.21030986839113605</v>
      </c>
      <c r="FU83" s="34">
        <v>0.12584766301368594</v>
      </c>
      <c r="FV83" s="34">
        <v>0.12474061120267865</v>
      </c>
    </row>
    <row r="84" spans="2:178" s="33" customFormat="1" x14ac:dyDescent="0.3">
      <c r="B84" s="4"/>
      <c r="C84" s="49"/>
      <c r="D84" s="4" t="s">
        <v>80</v>
      </c>
      <c r="E84" s="49">
        <v>84</v>
      </c>
      <c r="F84" s="31" t="s">
        <v>57</v>
      </c>
      <c r="G84" s="32">
        <v>0.24572194446388604</v>
      </c>
      <c r="H84" s="32">
        <v>0.21913641424810759</v>
      </c>
      <c r="I84" s="32">
        <v>0.21042155857307365</v>
      </c>
      <c r="J84" s="32">
        <v>0.19776927785099113</v>
      </c>
      <c r="K84" s="32">
        <v>0.19921802200166797</v>
      </c>
      <c r="L84" s="32">
        <v>0.22248135791049156</v>
      </c>
      <c r="M84" s="32">
        <v>0.24216632433214264</v>
      </c>
      <c r="N84" s="32">
        <v>0.23673455547388467</v>
      </c>
      <c r="O84" s="32">
        <v>0.19892247151120418</v>
      </c>
      <c r="P84" s="32">
        <v>0.2252350854424908</v>
      </c>
      <c r="Q84" s="32">
        <v>0.24463341714537667</v>
      </c>
      <c r="R84" s="32">
        <v>0.25620435438768135</v>
      </c>
      <c r="S84" s="32">
        <v>0.24663309442913534</v>
      </c>
      <c r="T84" s="32">
        <v>0.21827665021264697</v>
      </c>
      <c r="U84" s="32">
        <v>0.25062908093902508</v>
      </c>
      <c r="V84" s="32">
        <v>0.28131029366424853</v>
      </c>
      <c r="W84" s="32">
        <v>0.2159972279748468</v>
      </c>
      <c r="X84" s="32">
        <v>0.21969948984830703</v>
      </c>
      <c r="Y84" s="32">
        <v>0.20995706097519745</v>
      </c>
      <c r="Z84" s="32">
        <v>0.22894692670269454</v>
      </c>
      <c r="AA84" s="32">
        <v>0.23367060416606855</v>
      </c>
      <c r="AB84" s="32">
        <v>0.17789618642803995</v>
      </c>
      <c r="AC84" s="32">
        <v>0.21890293736471061</v>
      </c>
      <c r="AD84" s="32">
        <v>0.16648976883502081</v>
      </c>
      <c r="AE84" s="32">
        <v>0.26163216441940906</v>
      </c>
      <c r="AF84" s="32">
        <v>0.21619034073627705</v>
      </c>
      <c r="AG84" s="32">
        <v>0.18534462705043508</v>
      </c>
      <c r="AH84" s="32">
        <v>0.22787154584422398</v>
      </c>
      <c r="AI84" s="32">
        <v>0.20913250005050318</v>
      </c>
      <c r="AJ84" s="32">
        <v>0.10887361954777407</v>
      </c>
      <c r="AK84" s="32">
        <v>0.19330170361772295</v>
      </c>
      <c r="AL84" s="32">
        <v>0.19042003377407743</v>
      </c>
      <c r="AM84" s="32">
        <v>0.35981261917226398</v>
      </c>
      <c r="AN84" s="32">
        <v>0.1493322536210403</v>
      </c>
      <c r="AO84" s="32">
        <v>0.17673687957806572</v>
      </c>
      <c r="AP84" s="32">
        <v>4.6773587468590387E-2</v>
      </c>
      <c r="AQ84" s="32">
        <v>0.18930070110043354</v>
      </c>
      <c r="AR84" s="32">
        <v>0.19464820567858043</v>
      </c>
      <c r="AS84" s="32">
        <v>0.17064377252562582</v>
      </c>
      <c r="AT84" s="32">
        <v>0.18289488833873599</v>
      </c>
      <c r="AU84" s="32">
        <v>0.22432771842406365</v>
      </c>
      <c r="AV84" s="32">
        <v>0.18413261382759472</v>
      </c>
      <c r="AW84" s="32">
        <v>0.19590430931487601</v>
      </c>
      <c r="AX84" s="32">
        <v>0.16497314738576638</v>
      </c>
      <c r="AY84" s="32">
        <v>0.18117789100415771</v>
      </c>
      <c r="AZ84" s="32">
        <v>0.18978878671169083</v>
      </c>
      <c r="BA84" s="32">
        <v>0.17812315021787717</v>
      </c>
      <c r="BB84" s="32">
        <v>0.20807249839493938</v>
      </c>
      <c r="BC84" s="32">
        <v>0.53451740806714032</v>
      </c>
      <c r="BD84" s="32">
        <v>0.1561281574127818</v>
      </c>
      <c r="BE84" s="32">
        <v>0.14899741053515841</v>
      </c>
      <c r="BF84" s="32">
        <v>0.16929983605275972</v>
      </c>
      <c r="BG84" s="32">
        <v>0.17165283387867789</v>
      </c>
      <c r="BH84" s="32">
        <v>0.18160336623081791</v>
      </c>
      <c r="BI84" s="32">
        <v>0.17357848092172704</v>
      </c>
      <c r="BJ84" s="32">
        <v>0.15451514370251823</v>
      </c>
      <c r="BK84" s="32">
        <v>0.1507520565711323</v>
      </c>
      <c r="BL84" s="32">
        <v>0.19536499735364243</v>
      </c>
      <c r="BM84" s="32">
        <v>0.19924564205350362</v>
      </c>
      <c r="BN84" s="32">
        <v>0.17888800498815502</v>
      </c>
      <c r="BO84" s="32">
        <v>0.18611665259929661</v>
      </c>
      <c r="BP84" s="32">
        <v>0.21134770052426202</v>
      </c>
      <c r="BQ84" s="32">
        <v>0.17285270276022713</v>
      </c>
      <c r="BR84" s="32">
        <v>0.18086053732640442</v>
      </c>
      <c r="BS84" s="32">
        <v>0.16295277012500659</v>
      </c>
      <c r="BT84" s="32">
        <v>0.17625944766971005</v>
      </c>
      <c r="BU84" s="32">
        <v>0.21858297687179817</v>
      </c>
      <c r="BV84" s="32">
        <v>0.19789500792893749</v>
      </c>
      <c r="BW84" s="32">
        <v>0.20094859184658839</v>
      </c>
      <c r="BX84" s="32">
        <v>0.16641419002669855</v>
      </c>
      <c r="BY84" s="32">
        <v>0.17460301038798584</v>
      </c>
      <c r="BZ84" s="32">
        <v>0.35137258332134491</v>
      </c>
      <c r="CA84" s="32">
        <v>0.2299190014232288</v>
      </c>
      <c r="CB84" s="32">
        <v>0.21200679321016075</v>
      </c>
      <c r="CC84" s="32">
        <v>0.23925481839588128</v>
      </c>
      <c r="CD84" s="32">
        <v>0.20912787337433641</v>
      </c>
      <c r="CE84" s="32">
        <v>0.22066056910723919</v>
      </c>
      <c r="CF84" s="32">
        <v>0.20470754175794773</v>
      </c>
      <c r="CG84" s="32">
        <v>0.22358976712413506</v>
      </c>
      <c r="CH84" s="32">
        <v>0.22134301755120897</v>
      </c>
      <c r="CI84" s="32">
        <v>0.22670314727965846</v>
      </c>
      <c r="CJ84" s="32">
        <v>0.22327126165334846</v>
      </c>
      <c r="CK84" s="32">
        <v>0.23093739669392235</v>
      </c>
      <c r="CL84" s="32">
        <v>0.23076956505985985</v>
      </c>
      <c r="CM84" s="32">
        <v>0.24765895840805818</v>
      </c>
      <c r="CN84" s="32">
        <v>0.25438416966205096</v>
      </c>
      <c r="CO84" s="32">
        <v>0.23161062564718018</v>
      </c>
      <c r="CP84" s="32">
        <v>0.23928020382970211</v>
      </c>
      <c r="CQ84" s="32">
        <v>0.22574064418226536</v>
      </c>
      <c r="CR84" s="32">
        <v>0.24098591882292328</v>
      </c>
      <c r="CS84" s="32">
        <v>0.23554218589326886</v>
      </c>
      <c r="CT84" s="32">
        <v>0.23832905258670001</v>
      </c>
      <c r="CU84" s="32">
        <v>0.24933107911107438</v>
      </c>
      <c r="CV84" s="32">
        <v>0.24599784211641956</v>
      </c>
      <c r="CW84" s="32">
        <v>0.25063393234232173</v>
      </c>
      <c r="CX84" s="32">
        <v>0.25412628965771955</v>
      </c>
      <c r="CY84" s="32">
        <v>0.24788675981155373</v>
      </c>
      <c r="CZ84" s="32">
        <v>0.25681907496561651</v>
      </c>
      <c r="DA84" s="32">
        <v>0.23163300047582788</v>
      </c>
      <c r="DB84" s="32">
        <v>0.23496909640653088</v>
      </c>
      <c r="DC84" s="32">
        <v>0.2245212493891405</v>
      </c>
      <c r="DD84" s="32">
        <v>0.23238610606332383</v>
      </c>
      <c r="DE84" s="32">
        <v>0.23220013223607341</v>
      </c>
      <c r="DF84" s="32">
        <v>0.23074906894326561</v>
      </c>
      <c r="DG84" s="32">
        <v>0.23814918335077345</v>
      </c>
      <c r="DH84" s="32">
        <v>0.23689860929302795</v>
      </c>
      <c r="DI84" s="32">
        <v>0.23897591376338048</v>
      </c>
      <c r="DJ84" s="32">
        <v>0.24550238515672929</v>
      </c>
      <c r="DK84" s="32">
        <v>0.23773067932195044</v>
      </c>
      <c r="DL84" s="32">
        <v>0.24888418749357558</v>
      </c>
      <c r="DM84" s="32">
        <v>0.22196389668200442</v>
      </c>
      <c r="DN84" s="32">
        <v>0.22534090464336948</v>
      </c>
      <c r="DO84" s="32">
        <v>0.21348280924415658</v>
      </c>
      <c r="DP84" s="32">
        <v>0.22347092302287369</v>
      </c>
      <c r="DQ84" s="32">
        <v>0.22262861175864859</v>
      </c>
      <c r="DR84" s="32">
        <v>0.22337836878370768</v>
      </c>
      <c r="DS84" s="32">
        <v>0.23061514512135645</v>
      </c>
      <c r="DT84" s="32">
        <v>0.22660296012085768</v>
      </c>
      <c r="DU84" s="32">
        <v>0.22823741832591335</v>
      </c>
      <c r="DV84" s="32">
        <v>0.23381549540490168</v>
      </c>
      <c r="DX84" s="32">
        <v>0.22564266111664041</v>
      </c>
      <c r="DY84" s="32">
        <v>0.21994455324147436</v>
      </c>
      <c r="DZ84" s="32">
        <v>0.19108934853702472</v>
      </c>
      <c r="EA84" s="32">
        <v>0.18854345002457529</v>
      </c>
      <c r="EB84" s="32">
        <v>0.1977920327979423</v>
      </c>
      <c r="EC84" s="32">
        <v>0.19423851276597009</v>
      </c>
      <c r="ED84" s="32">
        <v>0.22275886313281626</v>
      </c>
      <c r="EE84" s="32">
        <v>0.24265754603333922</v>
      </c>
      <c r="EF84" s="32">
        <v>0.23745090202770353</v>
      </c>
      <c r="EG84" s="32">
        <v>0.22788146277191021</v>
      </c>
      <c r="EH84" s="32"/>
      <c r="EI84" s="32">
        <v>0.22422820678275196</v>
      </c>
      <c r="EJ84" s="32">
        <v>0.20600679266212885</v>
      </c>
      <c r="EK84" s="32">
        <v>0.22327486429394261</v>
      </c>
      <c r="EL84" s="32">
        <v>0.24203631859230221</v>
      </c>
      <c r="EM84" s="32">
        <v>0.23886388801565211</v>
      </c>
      <c r="EN84" s="32">
        <v>0.23907563570492313</v>
      </c>
      <c r="EO84" s="32">
        <v>0.22416028934483895</v>
      </c>
      <c r="EP84" s="32">
        <v>0.18490370825058081</v>
      </c>
      <c r="EQ84" s="32">
        <v>0.21906305104912963</v>
      </c>
      <c r="ER84" s="32">
        <v>0.17757543487367664</v>
      </c>
      <c r="ES84" s="32">
        <v>0.24940133498802317</v>
      </c>
      <c r="ET84" s="32">
        <v>0.12330313781247793</v>
      </c>
      <c r="EU84" s="32">
        <v>0.18450659360707466</v>
      </c>
      <c r="EV84" s="32">
        <v>0.19730382574355912</v>
      </c>
      <c r="EW84" s="32">
        <v>0.18053385686126769</v>
      </c>
      <c r="EX84" s="32">
        <v>0.19181511135004853</v>
      </c>
      <c r="EY84" s="32">
        <v>0.27029557341971577</v>
      </c>
      <c r="EZ84" s="32">
        <v>0.17414798819716132</v>
      </c>
      <c r="FA84" s="32">
        <v>0.15940763243005066</v>
      </c>
      <c r="FB84" s="32">
        <v>0.19098217045440125</v>
      </c>
      <c r="FC84" s="32">
        <v>0.18940091791521269</v>
      </c>
      <c r="FD84" s="32">
        <v>0.17353948065856031</v>
      </c>
      <c r="FE84" s="32">
        <v>0.20578779655210655</v>
      </c>
      <c r="FF84" s="32">
        <v>0.2112939600227377</v>
      </c>
      <c r="FG84" s="32">
        <v>0.22726909138069354</v>
      </c>
      <c r="FH84" s="32">
        <v>0.2115355319571067</v>
      </c>
      <c r="FI84" s="32">
        <v>0.22387468309035755</v>
      </c>
      <c r="FJ84" s="32">
        <v>0.22828272730774979</v>
      </c>
      <c r="FK84" s="32">
        <v>0.24425284979646558</v>
      </c>
      <c r="FL84" s="32">
        <v>0.23523190741165223</v>
      </c>
      <c r="FM84" s="32">
        <v>0.24097668311773698</v>
      </c>
      <c r="FN84" s="32">
        <v>0.25024554151698641</v>
      </c>
      <c r="FO84" s="32">
        <v>0.24505346759249885</v>
      </c>
      <c r="FP84" s="32">
        <v>0.23062113899153183</v>
      </c>
      <c r="FQ84" s="32">
        <v>0.23368135168119378</v>
      </c>
      <c r="FR84" s="32">
        <v>0.24046020117971256</v>
      </c>
      <c r="FS84" s="32">
        <v>0.23572333427254452</v>
      </c>
      <c r="FT84" s="32">
        <v>0.22073970899129186</v>
      </c>
      <c r="FU84" s="32">
        <v>0.22552040673042226</v>
      </c>
      <c r="FV84" s="32">
        <v>0.22956072998014573</v>
      </c>
    </row>
    <row r="85" spans="2:178" s="33" customFormat="1" x14ac:dyDescent="0.3">
      <c r="B85" s="4"/>
      <c r="C85" s="49"/>
      <c r="D85" s="4" t="s">
        <v>80</v>
      </c>
      <c r="E85" s="49">
        <v>85</v>
      </c>
      <c r="F85" s="31" t="s">
        <v>58</v>
      </c>
      <c r="G85" s="70">
        <v>1726.5</v>
      </c>
      <c r="H85" s="70">
        <v>1741</v>
      </c>
      <c r="I85" s="70">
        <v>2218.5</v>
      </c>
      <c r="J85" s="70">
        <v>2235</v>
      </c>
      <c r="K85" s="70">
        <v>2236.5</v>
      </c>
      <c r="L85" s="70">
        <v>2192</v>
      </c>
      <c r="M85" s="70">
        <v>2139.5</v>
      </c>
      <c r="N85" s="70">
        <v>2129.5</v>
      </c>
      <c r="O85" s="70">
        <v>3413.5</v>
      </c>
      <c r="P85" s="70">
        <v>3375.5</v>
      </c>
      <c r="Q85" s="70">
        <v>3353.5</v>
      </c>
      <c r="R85" s="70">
        <v>3300.5</v>
      </c>
      <c r="S85" s="70">
        <v>3258</v>
      </c>
      <c r="T85" s="70">
        <v>3206</v>
      </c>
      <c r="U85" s="70">
        <v>2962.5</v>
      </c>
      <c r="V85" s="70">
        <v>2945.5</v>
      </c>
      <c r="W85" s="70">
        <v>2901</v>
      </c>
      <c r="X85" s="70">
        <v>2887.5</v>
      </c>
      <c r="Y85" s="70">
        <v>2895</v>
      </c>
      <c r="Z85" s="70">
        <v>2947</v>
      </c>
      <c r="AA85" s="70">
        <v>2965.5</v>
      </c>
      <c r="AB85" s="70">
        <v>3018.5</v>
      </c>
      <c r="AC85" s="70">
        <v>3060.5</v>
      </c>
      <c r="AD85" s="70">
        <v>3044</v>
      </c>
      <c r="AE85" s="70">
        <v>3002.5</v>
      </c>
      <c r="AF85" s="70">
        <v>2975</v>
      </c>
      <c r="AG85" s="70">
        <v>2942</v>
      </c>
      <c r="AH85" s="70">
        <v>2964.5</v>
      </c>
      <c r="AI85" s="70">
        <v>3095</v>
      </c>
      <c r="AJ85" s="70">
        <v>2918.5</v>
      </c>
      <c r="AK85" s="70">
        <v>2974.5</v>
      </c>
      <c r="AL85" s="70">
        <v>3040.5</v>
      </c>
      <c r="AM85" s="70">
        <v>3089</v>
      </c>
      <c r="AN85" s="70">
        <v>3157.5</v>
      </c>
      <c r="AO85" s="70">
        <v>3190.5</v>
      </c>
      <c r="AP85" s="70">
        <v>3179</v>
      </c>
      <c r="AQ85" s="70">
        <v>3213</v>
      </c>
      <c r="AR85" s="70">
        <v>3194</v>
      </c>
      <c r="AS85" s="70">
        <v>3380.5</v>
      </c>
      <c r="AT85" s="70">
        <v>3510</v>
      </c>
      <c r="AU85" s="70">
        <v>3620</v>
      </c>
      <c r="AV85" s="70">
        <v>3633.5</v>
      </c>
      <c r="AW85" s="70">
        <v>3769.5</v>
      </c>
      <c r="AX85" s="70">
        <v>3861</v>
      </c>
      <c r="AY85" s="70">
        <v>3948.5</v>
      </c>
      <c r="AZ85" s="70">
        <v>4060</v>
      </c>
      <c r="BA85" s="70">
        <v>4073</v>
      </c>
      <c r="BB85" s="70">
        <v>4069.5</v>
      </c>
      <c r="BC85" s="70">
        <v>4117.5</v>
      </c>
      <c r="BD85" s="70">
        <v>4097</v>
      </c>
      <c r="BE85" s="70">
        <v>4159</v>
      </c>
      <c r="BF85" s="70">
        <v>4149.5</v>
      </c>
      <c r="BG85" s="70">
        <v>4205</v>
      </c>
      <c r="BH85" s="70">
        <v>4220.5</v>
      </c>
      <c r="BI85" s="70">
        <v>4257</v>
      </c>
      <c r="BJ85" s="70">
        <v>4230.5</v>
      </c>
      <c r="BK85" s="70">
        <v>4318</v>
      </c>
      <c r="BL85" s="70">
        <v>4364</v>
      </c>
      <c r="BM85" s="70">
        <v>4407.5</v>
      </c>
      <c r="BN85" s="70">
        <v>4408</v>
      </c>
      <c r="BO85" s="70">
        <v>4466</v>
      </c>
      <c r="BP85" s="70">
        <v>4520</v>
      </c>
      <c r="BQ85" s="70">
        <v>4597</v>
      </c>
      <c r="BR85" s="70">
        <v>4642</v>
      </c>
      <c r="BS85" s="70">
        <v>4741.5</v>
      </c>
      <c r="BT85" s="70">
        <v>4820.5</v>
      </c>
      <c r="BU85" s="70">
        <v>4880.5</v>
      </c>
      <c r="BV85" s="70">
        <v>4928</v>
      </c>
      <c r="BW85" s="70">
        <v>4901.5</v>
      </c>
      <c r="BX85" s="70">
        <v>4996</v>
      </c>
      <c r="BY85" s="70">
        <v>5087</v>
      </c>
      <c r="BZ85" s="70">
        <v>5054</v>
      </c>
      <c r="CA85" s="70">
        <v>5113.5</v>
      </c>
      <c r="CB85" s="70">
        <v>5222</v>
      </c>
      <c r="CC85" s="70">
        <v>5306</v>
      </c>
      <c r="CD85" s="70">
        <v>5265.5</v>
      </c>
      <c r="CE85" s="70">
        <v>0</v>
      </c>
      <c r="CF85" s="70">
        <v>0</v>
      </c>
      <c r="CG85" s="70">
        <v>0</v>
      </c>
      <c r="CH85" s="70">
        <v>0</v>
      </c>
      <c r="CI85" s="70">
        <v>0</v>
      </c>
      <c r="CJ85" s="70">
        <v>0</v>
      </c>
      <c r="CK85" s="70">
        <v>0</v>
      </c>
      <c r="CL85" s="70">
        <v>0</v>
      </c>
      <c r="CM85" s="70">
        <v>0</v>
      </c>
      <c r="CN85" s="70">
        <v>0</v>
      </c>
      <c r="CO85" s="70">
        <v>0</v>
      </c>
      <c r="CP85" s="70">
        <v>0</v>
      </c>
      <c r="CQ85" s="70">
        <v>0</v>
      </c>
      <c r="CR85" s="70">
        <v>0</v>
      </c>
      <c r="CS85" s="70">
        <v>0</v>
      </c>
      <c r="CT85" s="70">
        <v>0</v>
      </c>
      <c r="CU85" s="70">
        <v>0</v>
      </c>
      <c r="CV85" s="70">
        <v>0</v>
      </c>
      <c r="CW85" s="70">
        <v>0</v>
      </c>
      <c r="CX85" s="70">
        <v>0</v>
      </c>
      <c r="CY85" s="70">
        <v>0</v>
      </c>
      <c r="CZ85" s="70">
        <v>0</v>
      </c>
      <c r="DA85" s="70">
        <v>0</v>
      </c>
      <c r="DB85" s="70">
        <v>0</v>
      </c>
      <c r="DC85" s="70">
        <v>0</v>
      </c>
      <c r="DD85" s="70">
        <v>0</v>
      </c>
      <c r="DE85" s="70">
        <v>0</v>
      </c>
      <c r="DF85" s="70">
        <v>0</v>
      </c>
      <c r="DG85" s="70">
        <v>0</v>
      </c>
      <c r="DH85" s="70">
        <v>0</v>
      </c>
      <c r="DI85" s="70">
        <v>0</v>
      </c>
      <c r="DJ85" s="70">
        <v>0</v>
      </c>
      <c r="DK85" s="70">
        <v>0</v>
      </c>
      <c r="DL85" s="70">
        <v>0</v>
      </c>
      <c r="DM85" s="70">
        <v>0</v>
      </c>
      <c r="DN85" s="70">
        <v>0</v>
      </c>
      <c r="DO85" s="70">
        <v>0</v>
      </c>
      <c r="DP85" s="70">
        <v>0</v>
      </c>
      <c r="DQ85" s="70">
        <v>0</v>
      </c>
      <c r="DR85" s="70">
        <v>0</v>
      </c>
      <c r="DS85" s="70">
        <v>0</v>
      </c>
      <c r="DT85" s="70">
        <v>0</v>
      </c>
      <c r="DU85" s="70">
        <v>0</v>
      </c>
      <c r="DV85" s="70">
        <v>0</v>
      </c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</row>
    <row r="86" spans="2:178" s="33" customFormat="1" x14ac:dyDescent="0.3">
      <c r="B86" s="4"/>
      <c r="C86" s="49"/>
      <c r="D86" s="4" t="s">
        <v>80</v>
      </c>
      <c r="E86" s="49">
        <v>86</v>
      </c>
      <c r="F86" s="29" t="s">
        <v>59</v>
      </c>
      <c r="G86" s="32">
        <v>0.17462442806433937</v>
      </c>
      <c r="H86" s="32">
        <v>0.11988411936477045</v>
      </c>
      <c r="I86" s="32">
        <v>7.0627139476139605E-2</v>
      </c>
      <c r="J86" s="32">
        <v>5.8895101902525643E-2</v>
      </c>
      <c r="K86" s="32">
        <v>6.4800435620725572E-2</v>
      </c>
      <c r="L86" s="32">
        <v>0.11655373067946946</v>
      </c>
      <c r="M86" s="32">
        <v>0.15338397641803991</v>
      </c>
      <c r="N86" s="32">
        <v>0.15653262361315007</v>
      </c>
      <c r="O86" s="32">
        <v>0.21898003718880285</v>
      </c>
      <c r="P86" s="32">
        <v>0.16807874585055849</v>
      </c>
      <c r="Q86" s="32">
        <v>0.17986065864318176</v>
      </c>
      <c r="R86" s="32">
        <v>0.24932901187540074</v>
      </c>
      <c r="S86" s="32">
        <v>6.0305626200274548E-2</v>
      </c>
      <c r="T86" s="32">
        <v>2.4198091505955498E-2</v>
      </c>
      <c r="U86" s="32">
        <v>1.3503068779480234E-2</v>
      </c>
      <c r="V86" s="32">
        <v>1.8431651245307875E-2</v>
      </c>
      <c r="W86" s="32">
        <v>1.5094829975960764E-2</v>
      </c>
      <c r="X86" s="32">
        <v>2.5266002595730346E-2</v>
      </c>
      <c r="Y86" s="32">
        <v>3.1823983632967609E-2</v>
      </c>
      <c r="Z86" s="32">
        <v>3.6084525358772025E-2</v>
      </c>
      <c r="AA86" s="32">
        <v>3.7636555398678023E-2</v>
      </c>
      <c r="AB86" s="32">
        <v>3.6774263409614129E-2</v>
      </c>
      <c r="AC86" s="32">
        <v>3.60607871224808E-2</v>
      </c>
      <c r="AD86" s="32">
        <v>2.9338073423116059E-2</v>
      </c>
      <c r="AE86" s="32">
        <v>3.1678733329518198E-2</v>
      </c>
      <c r="AF86" s="32">
        <v>1.9706870072452358E-2</v>
      </c>
      <c r="AG86" s="32">
        <v>1.6310507842321978E-2</v>
      </c>
      <c r="AH86" s="32">
        <v>1.5723397108802013E-2</v>
      </c>
      <c r="AI86" s="32">
        <v>2.0127717862306906E-2</v>
      </c>
      <c r="AJ86" s="32">
        <v>2.6526531973416638E-2</v>
      </c>
      <c r="AK86" s="32">
        <v>2.9854088803785934E-2</v>
      </c>
      <c r="AL86" s="32">
        <v>3.5205935410664302E-2</v>
      </c>
      <c r="AM86" s="32">
        <v>3.826807107461766E-2</v>
      </c>
      <c r="AN86" s="32">
        <v>4.1653945950665565E-2</v>
      </c>
      <c r="AO86" s="32">
        <v>4.236081805758761E-2</v>
      </c>
      <c r="AP86" s="32">
        <v>4.3174244539736201E-2</v>
      </c>
      <c r="AQ86" s="32">
        <v>2.7024878889069195E-2</v>
      </c>
      <c r="AR86" s="32">
        <v>3.4972644994088586E-2</v>
      </c>
      <c r="AS86" s="32">
        <v>3.1095669545316243E-2</v>
      </c>
      <c r="AT86" s="32">
        <v>3.0253578872162595E-2</v>
      </c>
      <c r="AU86" s="32">
        <v>3.1276549531076406E-2</v>
      </c>
      <c r="AV86" s="32">
        <v>3.8605025572254939E-2</v>
      </c>
      <c r="AW86" s="32">
        <v>4.4061126320155422E-2</v>
      </c>
      <c r="AX86" s="32">
        <v>4.0052208031787884E-2</v>
      </c>
      <c r="AY86" s="32">
        <v>6.0648801432414072E-2</v>
      </c>
      <c r="AZ86" s="32">
        <v>7.2529779996516636E-2</v>
      </c>
      <c r="BA86" s="32">
        <v>7.2113948748617637E-2</v>
      </c>
      <c r="BB86" s="32">
        <v>7.631709861571187E-2</v>
      </c>
      <c r="BC86" s="32">
        <v>7.7799158412352257E-2</v>
      </c>
      <c r="BD86" s="32">
        <v>5.6386247380846112E-2</v>
      </c>
      <c r="BE86" s="32">
        <v>4.7078836321148385E-2</v>
      </c>
      <c r="BF86" s="32">
        <v>4.783482724733381E-2</v>
      </c>
      <c r="BG86" s="32">
        <v>5.1062128677799939E-2</v>
      </c>
      <c r="BH86" s="32">
        <v>6.7148121296363467E-2</v>
      </c>
      <c r="BI86" s="32">
        <v>7.7540910655444467E-2</v>
      </c>
      <c r="BJ86" s="32">
        <v>7.9959024854940455E-2</v>
      </c>
      <c r="BK86" s="32">
        <v>8.8810084756156316E-2</v>
      </c>
      <c r="BL86" s="32">
        <v>8.6906677770166821E-2</v>
      </c>
      <c r="BM86" s="32">
        <v>7.934685818521621E-2</v>
      </c>
      <c r="BN86" s="32">
        <v>8.6722456762667766E-2</v>
      </c>
      <c r="BO86" s="32">
        <v>8.3021610987342884E-2</v>
      </c>
      <c r="BP86" s="32">
        <v>6.6617276535252873E-2</v>
      </c>
      <c r="BQ86" s="32">
        <v>5.3502037458678896E-2</v>
      </c>
      <c r="BR86" s="32">
        <v>3.6301414136223897E-2</v>
      </c>
      <c r="BS86" s="32">
        <v>6.1182185951913999E-2</v>
      </c>
      <c r="BT86" s="32">
        <v>6.3528204064730323E-2</v>
      </c>
      <c r="BU86" s="32">
        <v>8.1392506642573775E-2</v>
      </c>
      <c r="BV86" s="32">
        <v>9.1788954445279555E-2</v>
      </c>
      <c r="BW86" s="32">
        <v>0.27347181421860545</v>
      </c>
      <c r="BX86" s="32">
        <v>0.10393202987062461</v>
      </c>
      <c r="BY86" s="32">
        <v>8.6055435634449506E-2</v>
      </c>
      <c r="BZ86" s="32">
        <v>6.2938360292912013E-2</v>
      </c>
      <c r="CA86" s="32">
        <v>9.2830862662386118E-2</v>
      </c>
      <c r="CB86" s="32">
        <v>7.7413799046863005E-2</v>
      </c>
      <c r="CC86" s="32">
        <v>5.839424217870208E-2</v>
      </c>
      <c r="CD86" s="32">
        <v>5.2424335783178365E-2</v>
      </c>
      <c r="CE86" s="32">
        <v>5.7326962675855908E-2</v>
      </c>
      <c r="CF86" s="32">
        <v>6.7377469333540538E-2</v>
      </c>
      <c r="CG86" s="32">
        <v>8.6587490322709043E-2</v>
      </c>
      <c r="CH86" s="32">
        <v>9.5415230753925592E-2</v>
      </c>
      <c r="CI86" s="32">
        <v>0.1007200434023522</v>
      </c>
      <c r="CJ86" s="32">
        <v>0.10366567869821233</v>
      </c>
      <c r="CK86" s="32">
        <v>9.8626369130281333E-2</v>
      </c>
      <c r="CL86" s="32">
        <v>0.1006091681760696</v>
      </c>
      <c r="CM86" s="32">
        <v>0.11081926086907957</v>
      </c>
      <c r="CN86" s="32">
        <v>8.0370480834889513E-2</v>
      </c>
      <c r="CO86" s="32">
        <v>6.6364502373716966E-2</v>
      </c>
      <c r="CP86" s="32">
        <v>6.2622132586030124E-2</v>
      </c>
      <c r="CQ86" s="32">
        <v>5.8635552392003118E-2</v>
      </c>
      <c r="CR86" s="32">
        <v>7.8130597271943686E-2</v>
      </c>
      <c r="CS86" s="32">
        <v>9.1417724606368517E-2</v>
      </c>
      <c r="CT86" s="32">
        <v>9.9805997373879227E-2</v>
      </c>
      <c r="CU86" s="32">
        <v>0.1036123018281581</v>
      </c>
      <c r="CV86" s="32">
        <v>0.10444909908735739</v>
      </c>
      <c r="CW86" s="32">
        <v>9.5959616293555983E-2</v>
      </c>
      <c r="CX86" s="32">
        <v>9.8573028513141869E-2</v>
      </c>
      <c r="CY86" s="32">
        <v>0.10573055853282162</v>
      </c>
      <c r="CZ86" s="32">
        <v>7.6253313196830597E-2</v>
      </c>
      <c r="DA86" s="32">
        <v>6.2270311578730711E-2</v>
      </c>
      <c r="DB86" s="32">
        <v>5.808880437575023E-2</v>
      </c>
      <c r="DC86" s="32">
        <v>5.4548634338432461E-2</v>
      </c>
      <c r="DD86" s="32">
        <v>7.2288385543950617E-2</v>
      </c>
      <c r="DE86" s="32">
        <v>8.4493682280113863E-2</v>
      </c>
      <c r="DF86" s="32">
        <v>9.2437587213479069E-2</v>
      </c>
      <c r="DG86" s="32">
        <v>9.4637796888544234E-2</v>
      </c>
      <c r="DH86" s="32">
        <v>9.4829381871624041E-2</v>
      </c>
      <c r="DI86" s="32">
        <v>8.7476871588918592E-2</v>
      </c>
      <c r="DJ86" s="32">
        <v>8.9072851901888836E-2</v>
      </c>
      <c r="DK86" s="32">
        <v>9.8396200152163299E-2</v>
      </c>
      <c r="DL86" s="32">
        <v>7.1010601764153802E-2</v>
      </c>
      <c r="DM86" s="32">
        <v>5.7812760351410905E-2</v>
      </c>
      <c r="DN86" s="32">
        <v>5.4098253350568198E-2</v>
      </c>
      <c r="DO86" s="32">
        <v>5.0932654334663173E-2</v>
      </c>
      <c r="DP86" s="32">
        <v>6.7372342557793924E-2</v>
      </c>
      <c r="DQ86" s="32">
        <v>7.871470685339263E-2</v>
      </c>
      <c r="DR86" s="32">
        <v>8.6144415794257884E-2</v>
      </c>
      <c r="DS86" s="32">
        <v>8.7947953827000297E-2</v>
      </c>
      <c r="DT86" s="32">
        <v>8.8009192213363938E-2</v>
      </c>
      <c r="DU86" s="32">
        <v>8.1196711560481652E-2</v>
      </c>
      <c r="DV86" s="32">
        <v>8.276206539644336E-2</v>
      </c>
      <c r="DX86" s="32">
        <v>0.2095475584331529</v>
      </c>
      <c r="DY86" s="32">
        <v>2.6406042862077598E-2</v>
      </c>
      <c r="DZ86" s="32">
        <v>2.9845348118432143E-2</v>
      </c>
      <c r="EA86" s="32">
        <v>4.3077939680177618E-2</v>
      </c>
      <c r="EB86" s="32">
        <v>6.7966775985806457E-2</v>
      </c>
      <c r="EC86" s="32">
        <v>8.783451647197954E-2</v>
      </c>
      <c r="ED86" s="32">
        <v>8.3714503785700958E-2</v>
      </c>
      <c r="EE86" s="32">
        <v>8.7358967293549833E-2</v>
      </c>
      <c r="EF86" s="32">
        <v>7.9226560353585954E-2</v>
      </c>
      <c r="EG86" s="32">
        <v>7.3373495728740759E-2</v>
      </c>
      <c r="EH86" s="32"/>
      <c r="EI86" s="32">
        <v>0.21852705603983272</v>
      </c>
      <c r="EJ86" s="32">
        <v>8.5655921697197754E-2</v>
      </c>
      <c r="EK86" s="32">
        <v>0.1784111016327487</v>
      </c>
      <c r="EL86" s="32">
        <v>0.21752925874545609</v>
      </c>
      <c r="EM86" s="32">
        <v>4.3169560631964102E-2</v>
      </c>
      <c r="EN86" s="32">
        <v>1.9630623512118358E-2</v>
      </c>
      <c r="EO86" s="32">
        <v>3.5076078722421106E-2</v>
      </c>
      <c r="EP86" s="32">
        <v>3.1645373084083606E-2</v>
      </c>
      <c r="EQ86" s="32">
        <v>2.254608680972452E-2</v>
      </c>
      <c r="ER86" s="32">
        <v>2.0797636623578895E-2</v>
      </c>
      <c r="ES86" s="32">
        <v>3.4450605462415948E-2</v>
      </c>
      <c r="ET86" s="32">
        <v>4.2394224053911606E-2</v>
      </c>
      <c r="EU86" s="32">
        <v>3.091741782483657E-2</v>
      </c>
      <c r="EV86" s="32">
        <v>3.32257815139076E-2</v>
      </c>
      <c r="EW86" s="32">
        <v>4.8809717063909804E-2</v>
      </c>
      <c r="EX86" s="32">
        <v>7.3253247206883004E-2</v>
      </c>
      <c r="EY86" s="32">
        <v>6.0762566456728812E-2</v>
      </c>
      <c r="EZ86" s="32">
        <v>5.5412336681369571E-2</v>
      </c>
      <c r="FA86" s="32">
        <v>8.3343889091855555E-2</v>
      </c>
      <c r="FB86" s="32">
        <v>8.4721089767423222E-2</v>
      </c>
      <c r="FC86" s="32">
        <v>6.675155358675397E-2</v>
      </c>
      <c r="FD86" s="32">
        <v>5.3548955827970743E-2</v>
      </c>
      <c r="FE86" s="32">
        <v>0.14970867633324708</v>
      </c>
      <c r="FF86" s="32">
        <v>8.3759091373611275E-2</v>
      </c>
      <c r="FG86" s="32">
        <v>7.6013892361730451E-2</v>
      </c>
      <c r="FH86" s="32">
        <v>5.887979341936346E-2</v>
      </c>
      <c r="FI86" s="32">
        <v>9.4293266493086281E-2</v>
      </c>
      <c r="FJ86" s="32">
        <v>0.10021367681322341</v>
      </c>
      <c r="FK86" s="32">
        <v>8.6334890532632338E-2</v>
      </c>
      <c r="FL86" s="32">
        <v>6.6997703610189696E-2</v>
      </c>
      <c r="FM86" s="32">
        <v>9.889231762755632E-2</v>
      </c>
      <c r="FN86" s="32">
        <v>0.10025644026994883</v>
      </c>
      <c r="FO86" s="32">
        <v>8.1007956948073417E-2</v>
      </c>
      <c r="FP86" s="32">
        <v>6.1572851274327836E-2</v>
      </c>
      <c r="FQ86" s="32">
        <v>9.0444366669739748E-2</v>
      </c>
      <c r="FR86" s="32">
        <v>9.0276290418189811E-2</v>
      </c>
      <c r="FS86" s="32">
        <v>7.5392217663114908E-2</v>
      </c>
      <c r="FT86" s="32">
        <v>5.7402224319170837E-2</v>
      </c>
      <c r="FU86" s="32">
        <v>8.4211820623763325E-2</v>
      </c>
      <c r="FV86" s="32">
        <v>8.3915221333600701E-2</v>
      </c>
    </row>
    <row r="87" spans="2:178" s="28" customFormat="1" x14ac:dyDescent="0.3">
      <c r="B87" s="4"/>
      <c r="C87" s="49"/>
      <c r="D87" s="4" t="s">
        <v>80</v>
      </c>
      <c r="E87" s="49">
        <v>87</v>
      </c>
      <c r="F87" s="29" t="s">
        <v>60</v>
      </c>
      <c r="G87" s="32">
        <v>0.18705310743127099</v>
      </c>
      <c r="H87" s="32">
        <v>0.1833206081017168</v>
      </c>
      <c r="I87" s="32">
        <v>0.22484805988321577</v>
      </c>
      <c r="J87" s="32">
        <v>0.23464820634288047</v>
      </c>
      <c r="K87" s="32">
        <v>0.22726643294618881</v>
      </c>
      <c r="L87" s="32">
        <v>0.28157991007296929</v>
      </c>
      <c r="M87" s="32">
        <v>0.31309574342151059</v>
      </c>
      <c r="N87" s="32">
        <v>0.47106018556699508</v>
      </c>
      <c r="O87" s="32">
        <v>0.5741235742099583</v>
      </c>
      <c r="P87" s="32">
        <v>0.50163724803922327</v>
      </c>
      <c r="Q87" s="32">
        <v>0.21830731082677252</v>
      </c>
      <c r="R87" s="32">
        <v>1.6321113575817295E-2</v>
      </c>
      <c r="S87" s="32">
        <v>5.6373332144836037E-2</v>
      </c>
      <c r="T87" s="32">
        <v>2.9304904405639431E-2</v>
      </c>
      <c r="U87" s="32">
        <v>2.8349478288413464E-2</v>
      </c>
      <c r="V87" s="32">
        <v>4.9954158138929255E-2</v>
      </c>
      <c r="W87" s="32">
        <v>3.1894712007912343E-2</v>
      </c>
      <c r="X87" s="32">
        <v>2.7879282906531033E-2</v>
      </c>
      <c r="Y87" s="32">
        <v>6.294394155462546E-2</v>
      </c>
      <c r="Z87" s="32">
        <v>5.6574540585333122E-2</v>
      </c>
      <c r="AA87" s="32">
        <v>6.2044171385666883E-2</v>
      </c>
      <c r="AB87" s="32">
        <v>0.1077061620532857</v>
      </c>
      <c r="AC87" s="32">
        <v>5.4290011259816348E-2</v>
      </c>
      <c r="AD87" s="32">
        <v>7.0922645183414207E-2</v>
      </c>
      <c r="AE87" s="32">
        <v>2.2848307993309648E-2</v>
      </c>
      <c r="AF87" s="32">
        <v>3.4900888822529633E-2</v>
      </c>
      <c r="AG87" s="32">
        <v>1.5249198058023869E-2</v>
      </c>
      <c r="AH87" s="32">
        <v>6.7696094580745825E-2</v>
      </c>
      <c r="AI87" s="32">
        <v>6.4209475388563475E-2</v>
      </c>
      <c r="AJ87" s="32">
        <v>0.10526667138755508</v>
      </c>
      <c r="AK87" s="32">
        <v>6.6956227072242788E-2</v>
      </c>
      <c r="AL87" s="32">
        <v>4.2327230335249072E-2</v>
      </c>
      <c r="AM87" s="32">
        <v>1.1347050926306942E-2</v>
      </c>
      <c r="AN87" s="32">
        <v>8.2169864488165115E-2</v>
      </c>
      <c r="AO87" s="32">
        <v>8.3520278214253119E-2</v>
      </c>
      <c r="AP87" s="32">
        <v>0.13158161353050662</v>
      </c>
      <c r="AQ87" s="32">
        <v>5.357777349834178E-2</v>
      </c>
      <c r="AR87" s="32">
        <v>3.5739359471045354E-2</v>
      </c>
      <c r="AS87" s="32">
        <v>4.8846285914303608E-2</v>
      </c>
      <c r="AT87" s="32">
        <v>6.4963981437604984E-2</v>
      </c>
      <c r="AU87" s="32">
        <v>9.5031907715505043E-2</v>
      </c>
      <c r="AV87" s="32">
        <v>7.711053318077396E-2</v>
      </c>
      <c r="AW87" s="32">
        <v>0.10086074944796333</v>
      </c>
      <c r="AX87" s="32">
        <v>8.9375186083508779E-2</v>
      </c>
      <c r="AY87" s="32">
        <v>0.10498481073218741</v>
      </c>
      <c r="AZ87" s="32">
        <v>8.9444507637088291E-2</v>
      </c>
      <c r="BA87" s="32">
        <v>0.11136518904244544</v>
      </c>
      <c r="BB87" s="32">
        <v>7.9171619830556345E-2</v>
      </c>
      <c r="BC87" s="32">
        <v>9.8994889063036384E-2</v>
      </c>
      <c r="BD87" s="32">
        <v>6.7132454096432481E-2</v>
      </c>
      <c r="BE87" s="32">
        <v>9.0901511271587243E-2</v>
      </c>
      <c r="BF87" s="32">
        <v>9.1465079913440064E-2</v>
      </c>
      <c r="BG87" s="32">
        <v>8.9483614226907329E-2</v>
      </c>
      <c r="BH87" s="32">
        <v>3.8529166160912162E-2</v>
      </c>
      <c r="BI87" s="32">
        <v>9.5577109879576641E-2</v>
      </c>
      <c r="BJ87" s="32">
        <v>9.745085577256736E-2</v>
      </c>
      <c r="BK87" s="32">
        <v>0.11060981476508971</v>
      </c>
      <c r="BL87" s="32">
        <v>9.1775448495666101E-2</v>
      </c>
      <c r="BM87" s="32">
        <v>6.6017492505252018E-2</v>
      </c>
      <c r="BN87" s="32">
        <v>0.10888878297738321</v>
      </c>
      <c r="BO87" s="32">
        <v>6.5321845336373835E-2</v>
      </c>
      <c r="BP87" s="32">
        <v>5.8009148610403211E-2</v>
      </c>
      <c r="BQ87" s="32">
        <v>0.11257877216793666</v>
      </c>
      <c r="BR87" s="32">
        <v>8.0747436748540957E-2</v>
      </c>
      <c r="BS87" s="32">
        <v>9.9443340278540598E-2</v>
      </c>
      <c r="BT87" s="32">
        <v>2.5889386620004104E-2</v>
      </c>
      <c r="BU87" s="32">
        <v>0.10643470201503125</v>
      </c>
      <c r="BV87" s="32">
        <v>0.10232151649152993</v>
      </c>
      <c r="BW87" s="32">
        <v>4.154075323425506E-2</v>
      </c>
      <c r="BX87" s="32">
        <v>9.9969191041091948E-2</v>
      </c>
      <c r="BY87" s="32">
        <v>9.271816687980744E-2</v>
      </c>
      <c r="BZ87" s="32">
        <v>9.6229248564696362E-2</v>
      </c>
      <c r="CA87" s="32">
        <v>7.7353207863826795E-2</v>
      </c>
      <c r="CB87" s="32">
        <v>7.5824670979743838E-2</v>
      </c>
      <c r="CC87" s="32">
        <v>6.7428620355292748E-2</v>
      </c>
      <c r="CD87" s="32">
        <v>7.9384557019643698E-2</v>
      </c>
      <c r="CE87" s="32">
        <v>4.448251061392209E-2</v>
      </c>
      <c r="CF87" s="32">
        <v>5.7283676601524558E-2</v>
      </c>
      <c r="CG87" s="32">
        <v>7.0360057544063132E-2</v>
      </c>
      <c r="CH87" s="32">
        <v>7.5548418597926353E-2</v>
      </c>
      <c r="CI87" s="32">
        <v>7.9582800971664647E-2</v>
      </c>
      <c r="CJ87" s="32">
        <v>8.1553281059784891E-2</v>
      </c>
      <c r="CK87" s="32">
        <v>7.7486558483295581E-2</v>
      </c>
      <c r="CL87" s="32">
        <v>7.8998217627296391E-2</v>
      </c>
      <c r="CM87" s="32">
        <v>8.3886248953370324E-2</v>
      </c>
      <c r="CN87" s="32">
        <v>6.068776449049379E-2</v>
      </c>
      <c r="CO87" s="32">
        <v>4.9853928788242928E-2</v>
      </c>
      <c r="CP87" s="32">
        <v>4.6864831441321843E-2</v>
      </c>
      <c r="CQ87" s="32">
        <v>4.3829184964366497E-2</v>
      </c>
      <c r="CR87" s="32">
        <v>5.848763951859963E-2</v>
      </c>
      <c r="CS87" s="32">
        <v>6.8561226975824674E-2</v>
      </c>
      <c r="CT87" s="32">
        <v>7.50725165088134E-2</v>
      </c>
      <c r="CU87" s="32">
        <v>7.7956323308687153E-2</v>
      </c>
      <c r="CV87" s="32">
        <v>7.8740951855095859E-2</v>
      </c>
      <c r="CW87" s="32">
        <v>7.2612880397239177E-2</v>
      </c>
      <c r="CX87" s="32">
        <v>7.4797611421850291E-2</v>
      </c>
      <c r="CY87" s="32">
        <v>7.9864723321921877E-2</v>
      </c>
      <c r="CZ87" s="32">
        <v>5.7434151775831596E-2</v>
      </c>
      <c r="DA87" s="32">
        <v>4.6867322966807713E-2</v>
      </c>
      <c r="DB87" s="32">
        <v>4.3756076962911589E-2</v>
      </c>
      <c r="DC87" s="32">
        <v>4.1033436987257678E-2</v>
      </c>
      <c r="DD87" s="32">
        <v>5.4846954169489086E-2</v>
      </c>
      <c r="DE87" s="32">
        <v>6.4582706384670757E-2</v>
      </c>
      <c r="DF87" s="32">
        <v>7.1171090623304428E-2</v>
      </c>
      <c r="DG87" s="32">
        <v>7.3320180098857768E-2</v>
      </c>
      <c r="DH87" s="32">
        <v>7.3840892133398339E-2</v>
      </c>
      <c r="DI87" s="32">
        <v>6.8317642706139423E-2</v>
      </c>
      <c r="DJ87" s="32">
        <v>6.9892157599577065E-2</v>
      </c>
      <c r="DK87" s="32">
        <v>8.0021064776901324E-2</v>
      </c>
      <c r="DL87" s="32">
        <v>5.8289670334756093E-2</v>
      </c>
      <c r="DM87" s="32">
        <v>4.7868985921079715E-2</v>
      </c>
      <c r="DN87" s="32">
        <v>4.5025146961152229E-2</v>
      </c>
      <c r="DO87" s="32">
        <v>4.2535951654648532E-2</v>
      </c>
      <c r="DP87" s="32">
        <v>5.6022406690639182E-2</v>
      </c>
      <c r="DQ87" s="32">
        <v>6.5512708020692201E-2</v>
      </c>
      <c r="DR87" s="32">
        <v>7.1887067653898171E-2</v>
      </c>
      <c r="DS87" s="32">
        <v>7.3688010174286001E-2</v>
      </c>
      <c r="DT87" s="32">
        <v>7.4021749962125294E-2</v>
      </c>
      <c r="DU87" s="32">
        <v>6.8620855649918419E-2</v>
      </c>
      <c r="DV87" s="32">
        <v>7.0169260258984401E-2</v>
      </c>
      <c r="DX87" s="32">
        <v>0.28089122612827738</v>
      </c>
      <c r="DY87" s="32">
        <v>5.4284594361258737E-2</v>
      </c>
      <c r="DZ87" s="32">
        <v>6.0667498461084116E-2</v>
      </c>
      <c r="EA87" s="32">
        <v>8.1463536467791725E-2</v>
      </c>
      <c r="EB87" s="32">
        <v>8.7550428368570563E-2</v>
      </c>
      <c r="EC87" s="32">
        <v>8.2033468020798361E-2</v>
      </c>
      <c r="ED87" s="32">
        <v>7.2247284826055372E-2</v>
      </c>
      <c r="EE87" s="32">
        <v>6.58805725792002E-2</v>
      </c>
      <c r="EF87" s="32">
        <v>6.2020754277643329E-2</v>
      </c>
      <c r="EG87" s="32">
        <v>6.2774764151799015E-2</v>
      </c>
      <c r="EH87" s="32"/>
      <c r="EI87" s="32">
        <v>0.19415845048511637</v>
      </c>
      <c r="EJ87" s="32">
        <v>0.2513393300990705</v>
      </c>
      <c r="EK87" s="32">
        <v>0.44955780566638542</v>
      </c>
      <c r="EL87" s="32">
        <v>0.27102128262033159</v>
      </c>
      <c r="EM87" s="32">
        <v>3.8215556989807789E-2</v>
      </c>
      <c r="EN87" s="32">
        <v>3.6647377927383061E-2</v>
      </c>
      <c r="EO87" s="32">
        <v>6.0486373199724296E-2</v>
      </c>
      <c r="EP87" s="32">
        <v>7.6114120935075594E-2</v>
      </c>
      <c r="EQ87" s="32">
        <v>2.4329648463285138E-2</v>
      </c>
      <c r="ER87" s="32">
        <v>7.9099951311637232E-2</v>
      </c>
      <c r="ES87" s="32">
        <v>4.0104349232090233E-2</v>
      </c>
      <c r="ET87" s="32">
        <v>9.9089984945928911E-2</v>
      </c>
      <c r="EU87" s="32">
        <v>4.6005688496722014E-2</v>
      </c>
      <c r="EV87" s="32">
        <v>7.8948973553022855E-2</v>
      </c>
      <c r="EW87" s="32">
        <v>9.8646300457451347E-2</v>
      </c>
      <c r="EX87" s="32">
        <v>9.3168232491784853E-2</v>
      </c>
      <c r="EY87" s="32">
        <v>8.5731100485028147E-2</v>
      </c>
      <c r="EZ87" s="32">
        <v>7.2992181835385569E-2</v>
      </c>
      <c r="FA87" s="32">
        <v>0.10161383488336716</v>
      </c>
      <c r="FB87" s="32">
        <v>8.9038121402819678E-2</v>
      </c>
      <c r="FC87" s="32">
        <v>7.8896789251467259E-2</v>
      </c>
      <c r="FD87" s="32">
        <v>6.8517550149993903E-2</v>
      </c>
      <c r="FE87" s="32">
        <v>8.3346865490181124E-2</v>
      </c>
      <c r="FF87" s="32">
        <v>9.6171436990695525E-2</v>
      </c>
      <c r="FG87" s="32">
        <v>7.3454980829772823E-2</v>
      </c>
      <c r="FH87" s="32">
        <v>6.0302977648479382E-2</v>
      </c>
      <c r="FI87" s="32">
        <v>7.5191185691195067E-2</v>
      </c>
      <c r="FJ87" s="32">
        <v>7.9224687396860366E-2</v>
      </c>
      <c r="FK87" s="32">
        <v>6.4854135130348836E-2</v>
      </c>
      <c r="FL87" s="32">
        <v>4.9785646584060532E-2</v>
      </c>
      <c r="FM87" s="32">
        <v>7.3929591203619374E-2</v>
      </c>
      <c r="FN87" s="32">
        <v>7.5451945571766585E-2</v>
      </c>
      <c r="FO87" s="32">
        <v>6.1297756959639675E-2</v>
      </c>
      <c r="FP87" s="32">
        <v>4.651290948712207E-2</v>
      </c>
      <c r="FQ87" s="32">
        <v>6.9659728439559629E-2</v>
      </c>
      <c r="FR87" s="32">
        <v>7.0633960589527367E-2</v>
      </c>
      <c r="FS87" s="32">
        <v>6.1972954055316533E-2</v>
      </c>
      <c r="FT87" s="32">
        <v>4.7823581445910104E-2</v>
      </c>
      <c r="FU87" s="32">
        <v>7.0344102783215137E-2</v>
      </c>
      <c r="FV87" s="32">
        <v>7.0908332369853319E-2</v>
      </c>
    </row>
    <row r="88" spans="2:178" x14ac:dyDescent="0.3">
      <c r="D88" s="4" t="s">
        <v>80</v>
      </c>
      <c r="E88" s="49">
        <v>88</v>
      </c>
      <c r="F88" s="16" t="s">
        <v>249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0.10376468870000058</v>
      </c>
      <c r="N88" s="32">
        <v>0.10836772631014242</v>
      </c>
      <c r="O88" s="32">
        <v>0.11659840619322331</v>
      </c>
      <c r="P88" s="32">
        <v>0.12048357978354793</v>
      </c>
      <c r="Q88" s="32">
        <v>0.12449629011876698</v>
      </c>
      <c r="R88" s="32">
        <v>0.13099960240565586</v>
      </c>
      <c r="S88" s="32">
        <v>0.10324614226784319</v>
      </c>
      <c r="T88" s="32">
        <v>8.0281354145021314E-2</v>
      </c>
      <c r="U88" s="32">
        <v>6.5505410606578496E-2</v>
      </c>
      <c r="V88" s="32">
        <v>5.6556999259326557E-2</v>
      </c>
      <c r="W88" s="32">
        <v>4.9474346214458495E-2</v>
      </c>
      <c r="X88" s="32">
        <v>4.4520513606715273E-2</v>
      </c>
      <c r="Y88" s="32">
        <v>4.0588948277774373E-2</v>
      </c>
      <c r="Z88" s="32">
        <v>3.7902655917093228E-2</v>
      </c>
      <c r="AA88" s="32">
        <v>3.5048683704191029E-2</v>
      </c>
      <c r="AB88" s="32">
        <v>3.3039148119554045E-2</v>
      </c>
      <c r="AC88" s="32">
        <v>3.1241239809233379E-2</v>
      </c>
      <c r="AD88" s="32">
        <v>2.8819788282198347E-2</v>
      </c>
      <c r="AE88" s="32">
        <v>2.6664937875822185E-2</v>
      </c>
      <c r="AF88" s="32">
        <v>2.5345407915506435E-2</v>
      </c>
      <c r="AG88" s="32">
        <v>2.5490195728852839E-2</v>
      </c>
      <c r="AH88" s="32">
        <v>2.5205004474950509E-2</v>
      </c>
      <c r="AI88" s="32">
        <v>2.5537360695345721E-2</v>
      </c>
      <c r="AJ88" s="32">
        <v>2.5655490288961344E-2</v>
      </c>
      <c r="AK88" s="32">
        <v>2.5584744197987237E-2</v>
      </c>
      <c r="AL88" s="32">
        <v>2.5658609686920568E-2</v>
      </c>
      <c r="AM88" s="32">
        <v>2.5874812555809236E-2</v>
      </c>
      <c r="AN88" s="32">
        <v>2.642179028727358E-2</v>
      </c>
      <c r="AO88" s="32">
        <v>2.7061513735102606E-2</v>
      </c>
      <c r="AP88" s="32">
        <v>2.7973327020804871E-2</v>
      </c>
      <c r="AQ88" s="32">
        <v>2.7435370867414294E-2</v>
      </c>
      <c r="AR88" s="32">
        <v>2.8640140071351433E-2</v>
      </c>
      <c r="AS88" s="32">
        <v>2.9782612415776163E-2</v>
      </c>
      <c r="AT88" s="32">
        <v>3.0881255138065181E-2</v>
      </c>
      <c r="AU88" s="32">
        <v>3.1710021419646718E-2</v>
      </c>
      <c r="AV88" s="32">
        <v>3.2682734974798879E-2</v>
      </c>
      <c r="AW88" s="32">
        <v>3.3904614849044369E-2</v>
      </c>
      <c r="AX88" s="32">
        <v>3.4358588099618753E-2</v>
      </c>
      <c r="AY88" s="32">
        <v>3.6469426544517014E-2</v>
      </c>
      <c r="AZ88" s="32">
        <v>3.9370043651693228E-2</v>
      </c>
      <c r="BA88" s="32">
        <v>4.2059522528007195E-2</v>
      </c>
      <c r="BB88" s="32">
        <v>4.4964798882419402E-2</v>
      </c>
      <c r="BC88" s="32">
        <v>4.8986403418088853E-2</v>
      </c>
      <c r="BD88" s="32">
        <v>5.0516223476490915E-2</v>
      </c>
      <c r="BE88" s="32">
        <v>5.1415895999465236E-2</v>
      </c>
      <c r="BF88" s="32">
        <v>5.2379763094476915E-2</v>
      </c>
      <c r="BG88" s="32">
        <v>5.3495991195487133E-2</v>
      </c>
      <c r="BH88" s="32">
        <v>5.5438832593682971E-2</v>
      </c>
      <c r="BI88" s="32">
        <v>5.7868907331844882E-2</v>
      </c>
      <c r="BJ88" s="32">
        <v>6.082277401362586E-2</v>
      </c>
      <c r="BK88" s="32">
        <v>6.3017149856268884E-2</v>
      </c>
      <c r="BL88" s="32">
        <v>6.4201120856909349E-2</v>
      </c>
      <c r="BM88" s="32">
        <v>6.4878597552860739E-2</v>
      </c>
      <c r="BN88" s="32">
        <v>6.5808049461282742E-2</v>
      </c>
      <c r="BO88" s="32">
        <v>6.622928706316418E-2</v>
      </c>
      <c r="BP88" s="32">
        <v>6.6846069442929201E-2</v>
      </c>
      <c r="BQ88" s="32">
        <v>6.7131868281901333E-2</v>
      </c>
      <c r="BR88" s="32">
        <v>6.5955501229444893E-2</v>
      </c>
      <c r="BS88" s="32">
        <v>6.6602019038713656E-2</v>
      </c>
      <c r="BT88" s="32">
        <v>6.6267013606585073E-2</v>
      </c>
      <c r="BU88" s="32">
        <v>6.6626038628202752E-2</v>
      </c>
      <c r="BV88" s="32">
        <v>6.7647914009621585E-2</v>
      </c>
      <c r="BW88" s="32">
        <v>8.2924914045786474E-2</v>
      </c>
      <c r="BX88" s="32">
        <v>8.433962491967098E-2</v>
      </c>
      <c r="BY88" s="32">
        <v>8.474642893139217E-2</v>
      </c>
      <c r="BZ88" s="32">
        <v>8.2846831374070465E-2</v>
      </c>
      <c r="CA88" s="32">
        <v>8.3585199404465849E-2</v>
      </c>
      <c r="CB88" s="32">
        <v>8.4249180232316132E-2</v>
      </c>
      <c r="CC88" s="32">
        <v>8.4332844434066384E-2</v>
      </c>
      <c r="CD88" s="32">
        <v>8.5321005857506543E-2</v>
      </c>
      <c r="CE88" s="32">
        <v>8.491548674836813E-2</v>
      </c>
      <c r="CF88" s="32">
        <v>8.509104491216779E-2</v>
      </c>
      <c r="CG88" s="32">
        <v>8.544981385698551E-2</v>
      </c>
      <c r="CH88" s="32">
        <v>8.5706376863503575E-2</v>
      </c>
      <c r="CI88" s="32">
        <v>7.2509559677415486E-2</v>
      </c>
      <c r="CJ88" s="32">
        <v>7.2563701023141636E-2</v>
      </c>
      <c r="CK88" s="32">
        <v>7.3577532136803556E-2</v>
      </c>
      <c r="CL88" s="32">
        <v>7.6425404279863191E-2</v>
      </c>
      <c r="CM88" s="32">
        <v>7.766076191518248E-2</v>
      </c>
      <c r="CN88" s="32">
        <v>7.7926408168133787E-2</v>
      </c>
      <c r="CO88" s="32">
        <v>7.8562352015541612E-2</v>
      </c>
      <c r="CP88" s="32">
        <v>7.9337725551576338E-2</v>
      </c>
      <c r="CQ88" s="32">
        <v>7.9490299911079976E-2</v>
      </c>
      <c r="CR88" s="32">
        <v>8.0305576727661435E-2</v>
      </c>
      <c r="CS88" s="32">
        <v>8.0591350702039211E-2</v>
      </c>
      <c r="CT88" s="32">
        <v>8.0815975837405657E-2</v>
      </c>
      <c r="CU88" s="32">
        <v>8.0879191401089234E-2</v>
      </c>
      <c r="CV88" s="32">
        <v>8.0948208088347601E-2</v>
      </c>
      <c r="CW88" s="32">
        <v>8.0805419978806026E-2</v>
      </c>
      <c r="CX88" s="32">
        <v>8.0631950134925134E-2</v>
      </c>
      <c r="CY88" s="32">
        <v>8.0268515547286978E-2</v>
      </c>
      <c r="CZ88" s="32">
        <v>7.9943918681108034E-2</v>
      </c>
      <c r="DA88" s="32">
        <v>7.9658090624303846E-2</v>
      </c>
      <c r="DB88" s="32">
        <v>7.9324955560230823E-2</v>
      </c>
      <c r="DC88" s="32">
        <v>7.8989945608038917E-2</v>
      </c>
      <c r="DD88" s="32">
        <v>7.8596917190864563E-2</v>
      </c>
      <c r="DE88" s="32">
        <v>7.8103689911863158E-2</v>
      </c>
      <c r="DF88" s="32">
        <v>7.754792660902135E-2</v>
      </c>
      <c r="DG88" s="32">
        <v>7.6943582494868407E-2</v>
      </c>
      <c r="DH88" s="32">
        <v>7.626040597963385E-2</v>
      </c>
      <c r="DI88" s="32">
        <v>7.5580290286907645E-2</v>
      </c>
      <c r="DJ88" s="32">
        <v>7.4879396824765715E-2</v>
      </c>
      <c r="DK88" s="32">
        <v>7.442204977836725E-2</v>
      </c>
      <c r="DL88" s="32">
        <v>7.4003104138531978E-2</v>
      </c>
      <c r="DM88" s="32">
        <v>7.3553148119837347E-2</v>
      </c>
      <c r="DN88" s="32">
        <v>7.3149325879072802E-2</v>
      </c>
      <c r="DO88" s="32">
        <v>7.2829902237456473E-2</v>
      </c>
      <c r="DP88" s="32">
        <v>7.2463013736677989E-2</v>
      </c>
      <c r="DQ88" s="32">
        <v>7.2049952751460047E-2</v>
      </c>
      <c r="DR88" s="32">
        <v>7.1610792987371052E-2</v>
      </c>
      <c r="DS88" s="32">
        <v>7.1136897752608758E-2</v>
      </c>
      <c r="DT88" s="32">
        <v>7.0669048260935174E-2</v>
      </c>
      <c r="DU88" s="32">
        <v>7.0224523967682209E-2</v>
      </c>
      <c r="DV88" s="32">
        <v>6.9762452232782504E-2</v>
      </c>
      <c r="EB88" s="82">
        <v>2.5114773249025137E-2</v>
      </c>
      <c r="EC88" s="82">
        <v>2.1191729060534847E-2</v>
      </c>
      <c r="ED88" s="82">
        <v>2.1200862954545988E-2</v>
      </c>
      <c r="EE88" s="82">
        <v>2.1206928697338145E-2</v>
      </c>
      <c r="EF88" s="82">
        <v>2.1113351794720205E-2</v>
      </c>
      <c r="EG88" s="82">
        <v>2.0988706878951206E-2</v>
      </c>
      <c r="EH88" s="82"/>
      <c r="FS88" s="3"/>
      <c r="FT88" s="3"/>
      <c r="FU88" s="3"/>
      <c r="FV88" s="3"/>
    </row>
    <row r="89" spans="2:178" x14ac:dyDescent="0.3">
      <c r="D89" s="4" t="s">
        <v>80</v>
      </c>
      <c r="E89" s="49">
        <v>89</v>
      </c>
      <c r="F89" s="36" t="s">
        <v>61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37">
        <v>0</v>
      </c>
      <c r="CE89" s="37">
        <v>0</v>
      </c>
      <c r="CF89" s="37">
        <v>0</v>
      </c>
      <c r="CG89" s="37">
        <v>0</v>
      </c>
      <c r="CH89" s="37">
        <v>0</v>
      </c>
      <c r="CI89" s="37">
        <v>0</v>
      </c>
      <c r="CJ89" s="3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37">
        <v>0</v>
      </c>
      <c r="CV89" s="37">
        <v>0</v>
      </c>
      <c r="CW89" s="37">
        <v>0</v>
      </c>
      <c r="CX89" s="37">
        <v>0</v>
      </c>
      <c r="CY89" s="37">
        <v>0</v>
      </c>
      <c r="CZ89" s="37">
        <v>0</v>
      </c>
      <c r="DA89" s="3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37">
        <v>0</v>
      </c>
      <c r="DM89" s="37">
        <v>0</v>
      </c>
      <c r="DN89" s="37">
        <v>0</v>
      </c>
      <c r="DO89" s="37">
        <v>0</v>
      </c>
      <c r="DP89" s="37">
        <v>0</v>
      </c>
      <c r="DQ89" s="37">
        <v>0</v>
      </c>
      <c r="DR89" s="37">
        <v>0</v>
      </c>
      <c r="DS89" s="37">
        <v>0</v>
      </c>
      <c r="DT89" s="37">
        <v>0</v>
      </c>
      <c r="DU89" s="37">
        <v>0</v>
      </c>
      <c r="DV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37">
        <v>0</v>
      </c>
      <c r="ED89" s="37">
        <v>0</v>
      </c>
      <c r="EE89" s="37">
        <v>0</v>
      </c>
      <c r="EF89" s="37">
        <v>0</v>
      </c>
      <c r="EG89" s="37">
        <v>0</v>
      </c>
      <c r="EI89" s="37">
        <v>0</v>
      </c>
      <c r="EJ89" s="37">
        <v>0</v>
      </c>
      <c r="EK89" s="37">
        <v>0</v>
      </c>
      <c r="EL89" s="37">
        <v>0</v>
      </c>
      <c r="EM89" s="37">
        <v>0</v>
      </c>
      <c r="EN89" s="37">
        <v>0</v>
      </c>
      <c r="EO89" s="37">
        <v>0</v>
      </c>
      <c r="EP89" s="37">
        <v>0</v>
      </c>
      <c r="EQ89" s="37">
        <v>0</v>
      </c>
      <c r="ER89" s="37">
        <v>0</v>
      </c>
      <c r="ES89" s="37">
        <v>0</v>
      </c>
      <c r="ET89" s="37">
        <v>0</v>
      </c>
      <c r="EU89" s="37">
        <v>0</v>
      </c>
      <c r="EV89" s="37">
        <v>0</v>
      </c>
      <c r="EW89" s="37">
        <v>0</v>
      </c>
      <c r="EX89" s="37">
        <v>0</v>
      </c>
      <c r="EY89" s="37">
        <v>0</v>
      </c>
      <c r="EZ89" s="37">
        <v>0</v>
      </c>
      <c r="FA89" s="37">
        <v>0</v>
      </c>
      <c r="FB89" s="37">
        <v>0</v>
      </c>
      <c r="FC89" s="37">
        <v>0</v>
      </c>
      <c r="FD89" s="37">
        <v>0</v>
      </c>
      <c r="FE89" s="37">
        <v>0</v>
      </c>
      <c r="FF89" s="37">
        <v>0</v>
      </c>
      <c r="FG89" s="37">
        <v>0</v>
      </c>
      <c r="FH89" s="37">
        <v>0</v>
      </c>
      <c r="FI89" s="37">
        <v>0</v>
      </c>
      <c r="FJ89" s="37">
        <v>0</v>
      </c>
      <c r="FK89" s="37">
        <v>0</v>
      </c>
      <c r="FL89" s="37">
        <v>0</v>
      </c>
      <c r="FM89" s="37">
        <v>0</v>
      </c>
      <c r="FN89" s="37">
        <v>0</v>
      </c>
      <c r="FO89" s="37">
        <v>0</v>
      </c>
      <c r="FP89" s="37">
        <v>0</v>
      </c>
      <c r="FQ89" s="37">
        <v>0</v>
      </c>
      <c r="FR89" s="37">
        <v>0</v>
      </c>
      <c r="FS89" s="37">
        <v>0</v>
      </c>
      <c r="FT89" s="37">
        <v>0</v>
      </c>
      <c r="FU89" s="37">
        <v>0</v>
      </c>
      <c r="FV89" s="37">
        <v>0</v>
      </c>
    </row>
    <row r="90" spans="2:178" s="39" customFormat="1" ht="12.75" customHeight="1" x14ac:dyDescent="0.3">
      <c r="B90" s="4"/>
      <c r="C90" s="49"/>
      <c r="D90" s="4" t="s">
        <v>80</v>
      </c>
      <c r="E90" s="49">
        <v>90</v>
      </c>
      <c r="F90" s="38" t="s">
        <v>62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346164717</v>
      </c>
      <c r="AR90" s="37">
        <v>346164717</v>
      </c>
      <c r="AS90" s="37">
        <v>346164852</v>
      </c>
      <c r="AT90" s="37">
        <v>346168889</v>
      </c>
      <c r="AU90" s="37">
        <v>346172487</v>
      </c>
      <c r="AV90" s="37">
        <v>346173061</v>
      </c>
      <c r="AW90" s="37">
        <v>346173061</v>
      </c>
      <c r="AX90" s="37">
        <v>346172858</v>
      </c>
      <c r="AY90" s="37">
        <v>346171379</v>
      </c>
      <c r="AZ90" s="37">
        <v>346174486</v>
      </c>
      <c r="BA90" s="37">
        <v>346176216</v>
      </c>
      <c r="BB90" s="37">
        <v>346251556</v>
      </c>
      <c r="BC90" s="37">
        <v>356325035.84318358</v>
      </c>
      <c r="BD90" s="37">
        <v>356325035.84318352</v>
      </c>
      <c r="BE90" s="37">
        <v>356325035.84318405</v>
      </c>
      <c r="BF90" s="37">
        <v>356745449.77270913</v>
      </c>
      <c r="BG90" s="37">
        <v>357008941.63444179</v>
      </c>
      <c r="BH90" s="37">
        <v>356134239.28820288</v>
      </c>
      <c r="BI90" s="37">
        <v>356087741.59036702</v>
      </c>
      <c r="BJ90" s="37">
        <v>355766437.09232819</v>
      </c>
      <c r="BK90" s="37">
        <v>355896454.51489878</v>
      </c>
      <c r="BL90" s="37">
        <v>355734785.0904898</v>
      </c>
      <c r="BM90" s="37">
        <v>355899716.07229209</v>
      </c>
      <c r="BN90" s="37">
        <v>356087751.86239064</v>
      </c>
      <c r="BO90" s="37">
        <v>356091232.52630198</v>
      </c>
      <c r="BP90" s="37">
        <v>356829187.96749699</v>
      </c>
      <c r="BQ90" s="37">
        <v>357465654.97261697</v>
      </c>
      <c r="BR90" s="37">
        <v>355292015.26815301</v>
      </c>
      <c r="BS90" s="37">
        <v>361659465.86807698</v>
      </c>
      <c r="BT90" s="37">
        <v>362570533.00392199</v>
      </c>
      <c r="BU90" s="37">
        <v>362531667.51928103</v>
      </c>
      <c r="BV90" s="37">
        <v>362113935.594616</v>
      </c>
      <c r="BW90" s="37">
        <v>362223559.02291298</v>
      </c>
      <c r="BX90" s="37">
        <v>362165933.29523402</v>
      </c>
      <c r="BY90" s="37">
        <v>362165933.29523402</v>
      </c>
      <c r="BZ90" s="37">
        <v>361710513.45816302</v>
      </c>
      <c r="CA90" s="157">
        <v>361036280.934407</v>
      </c>
      <c r="CB90" s="157">
        <v>360065913.20913398</v>
      </c>
      <c r="CC90" s="157">
        <v>360042387.52015501</v>
      </c>
      <c r="CD90" s="157">
        <v>360556661.02418101</v>
      </c>
      <c r="CE90" s="157">
        <v>360556661.02418101</v>
      </c>
      <c r="CF90" s="157">
        <v>360556661.02418101</v>
      </c>
      <c r="CG90" s="157">
        <v>360556661.02418101</v>
      </c>
      <c r="CH90" s="157">
        <v>360556661.02418101</v>
      </c>
      <c r="CI90" s="157">
        <v>360556661.02418101</v>
      </c>
      <c r="CJ90" s="157">
        <v>360556661.02418101</v>
      </c>
      <c r="CK90" s="157">
        <v>360556661.02418101</v>
      </c>
      <c r="CL90" s="157">
        <v>360556661.02418101</v>
      </c>
      <c r="CM90" s="157">
        <v>364162227.63442284</v>
      </c>
      <c r="CN90" s="157">
        <v>364162227.63442284</v>
      </c>
      <c r="CO90" s="157">
        <v>364162227.63442284</v>
      </c>
      <c r="CP90" s="157">
        <v>364162227.63442284</v>
      </c>
      <c r="CQ90" s="157">
        <v>364162227.63442284</v>
      </c>
      <c r="CR90" s="157">
        <v>364162227.63442284</v>
      </c>
      <c r="CS90" s="157">
        <v>364162227.63442284</v>
      </c>
      <c r="CT90" s="157">
        <v>364162227.63442284</v>
      </c>
      <c r="CU90" s="157">
        <v>364162227.63442284</v>
      </c>
      <c r="CV90" s="157">
        <v>364162227.63442284</v>
      </c>
      <c r="CW90" s="157">
        <v>364162227.63442284</v>
      </c>
      <c r="CX90" s="157">
        <v>364162227.63442284</v>
      </c>
      <c r="CY90" s="157">
        <v>367803849.91076708</v>
      </c>
      <c r="CZ90" s="157">
        <v>367803849.91076708</v>
      </c>
      <c r="DA90" s="157">
        <v>367803849.91076708</v>
      </c>
      <c r="DB90" s="157">
        <v>367803849.91076708</v>
      </c>
      <c r="DC90" s="157">
        <v>367803849.91076708</v>
      </c>
      <c r="DD90" s="157">
        <v>367803849.91076708</v>
      </c>
      <c r="DE90" s="157">
        <v>367803849.91076708</v>
      </c>
      <c r="DF90" s="157">
        <v>367803849.91076708</v>
      </c>
      <c r="DG90" s="157">
        <v>367803849.91076708</v>
      </c>
      <c r="DH90" s="157">
        <v>367803849.91076708</v>
      </c>
      <c r="DI90" s="157">
        <v>367803849.91076708</v>
      </c>
      <c r="DJ90" s="157">
        <v>367803849.91076708</v>
      </c>
      <c r="DK90" s="157">
        <v>371481888.40987474</v>
      </c>
      <c r="DL90" s="157">
        <v>371481888.40987474</v>
      </c>
      <c r="DM90" s="157">
        <v>371481888.40987474</v>
      </c>
      <c r="DN90" s="157">
        <v>371481888.40987474</v>
      </c>
      <c r="DO90" s="157">
        <v>371481888.40987474</v>
      </c>
      <c r="DP90" s="157">
        <v>371481888.40987474</v>
      </c>
      <c r="DQ90" s="157">
        <v>371481888.40987474</v>
      </c>
      <c r="DR90" s="157">
        <v>371481888.40987474</v>
      </c>
      <c r="DS90" s="157">
        <v>371481888.40987474</v>
      </c>
      <c r="DT90" s="157">
        <v>371481888.40987474</v>
      </c>
      <c r="DU90" s="157">
        <v>371481888.40987474</v>
      </c>
      <c r="DV90" s="157">
        <v>371481888.40987474</v>
      </c>
      <c r="DX90" s="37">
        <v>0</v>
      </c>
      <c r="DY90" s="37">
        <v>0</v>
      </c>
      <c r="DZ90" s="37">
        <v>0</v>
      </c>
      <c r="EA90" s="157">
        <v>346177356.58333331</v>
      </c>
      <c r="EB90" s="157">
        <v>356194718.70397258</v>
      </c>
      <c r="EC90" s="157">
        <v>360234969.31600076</v>
      </c>
      <c r="ED90" s="157">
        <v>360512877.57344371</v>
      </c>
      <c r="EE90" s="157">
        <v>364162227.63442284</v>
      </c>
      <c r="EF90" s="157">
        <v>367803849.91076708</v>
      </c>
      <c r="EG90" s="157">
        <v>371481888.40987486</v>
      </c>
      <c r="EI90" s="37">
        <v>0</v>
      </c>
      <c r="EJ90" s="37">
        <v>0</v>
      </c>
      <c r="EK90" s="37">
        <v>0</v>
      </c>
      <c r="EL90" s="37">
        <v>0</v>
      </c>
      <c r="EM90" s="37">
        <v>0</v>
      </c>
      <c r="EN90" s="37">
        <v>0</v>
      </c>
      <c r="EO90" s="37">
        <v>0</v>
      </c>
      <c r="EP90" s="37">
        <v>0</v>
      </c>
      <c r="EQ90" s="37">
        <v>0</v>
      </c>
      <c r="ER90" s="37">
        <v>0</v>
      </c>
      <c r="ES90" s="37">
        <v>0</v>
      </c>
      <c r="ET90" s="37">
        <v>0</v>
      </c>
      <c r="EU90" s="37">
        <v>346164762</v>
      </c>
      <c r="EV90" s="37">
        <v>346171479</v>
      </c>
      <c r="EW90" s="37">
        <v>346172432.66666669</v>
      </c>
      <c r="EX90" s="37">
        <v>346200752.66666669</v>
      </c>
      <c r="EY90" s="37">
        <v>356325035.8431837</v>
      </c>
      <c r="EZ90" s="37">
        <v>356629543.56511796</v>
      </c>
      <c r="FA90" s="37">
        <v>355916877.73253131</v>
      </c>
      <c r="FB90" s="37">
        <v>355907417.67505753</v>
      </c>
      <c r="FC90" s="37">
        <v>356795358.48880529</v>
      </c>
      <c r="FD90" s="37">
        <v>359840671.38005066</v>
      </c>
      <c r="FE90" s="37">
        <v>362289720.71227002</v>
      </c>
      <c r="FF90" s="37">
        <v>362014126.68287706</v>
      </c>
      <c r="FG90" s="37">
        <v>360381527.221232</v>
      </c>
      <c r="FH90" s="37">
        <v>360556661.02418107</v>
      </c>
      <c r="FI90" s="37">
        <v>360556661.02418107</v>
      </c>
      <c r="FJ90" s="37">
        <v>360556661.02418107</v>
      </c>
      <c r="FK90" s="37">
        <v>364162227.63442284</v>
      </c>
      <c r="FL90" s="37">
        <v>364162227.63442284</v>
      </c>
      <c r="FM90" s="37">
        <v>364162227.63442284</v>
      </c>
      <c r="FN90" s="37">
        <v>364162227.63442284</v>
      </c>
      <c r="FO90" s="37">
        <v>367803849.91076708</v>
      </c>
      <c r="FP90" s="37">
        <v>367803849.91076708</v>
      </c>
      <c r="FQ90" s="37">
        <v>367803849.91076708</v>
      </c>
      <c r="FR90" s="37">
        <v>367803849.91076708</v>
      </c>
      <c r="FS90" s="37">
        <v>371481888.40987474</v>
      </c>
      <c r="FT90" s="37">
        <v>371481888.40987474</v>
      </c>
      <c r="FU90" s="37">
        <v>371481888.40987474</v>
      </c>
      <c r="FV90" s="37">
        <v>371481888.40987474</v>
      </c>
    </row>
    <row r="91" spans="2:178" x14ac:dyDescent="0.3">
      <c r="D91" s="4" t="s">
        <v>80</v>
      </c>
      <c r="E91" s="49">
        <v>91</v>
      </c>
      <c r="F91" s="36" t="s">
        <v>63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</row>
    <row r="92" spans="2:178" ht="12.75" customHeight="1" x14ac:dyDescent="0.3">
      <c r="D92" s="4" t="s">
        <v>80</v>
      </c>
      <c r="E92" s="49">
        <v>92</v>
      </c>
      <c r="F92" s="41" t="s">
        <v>250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765891769.46999991</v>
      </c>
      <c r="AR92" s="37">
        <v>797458038.73000002</v>
      </c>
      <c r="AS92" s="37">
        <v>1204885038.46</v>
      </c>
      <c r="AT92" s="37">
        <v>1307274565.1500003</v>
      </c>
      <c r="AU92" s="37">
        <v>2093365154.21</v>
      </c>
      <c r="AV92" s="37">
        <v>2303096068.9899998</v>
      </c>
      <c r="AW92" s="37">
        <v>2491619703.9900002</v>
      </c>
      <c r="AX92" s="37">
        <v>2103665688.6299996</v>
      </c>
      <c r="AY92" s="37">
        <v>1907139867.4200001</v>
      </c>
      <c r="AZ92" s="37">
        <v>2125543490.1799998</v>
      </c>
      <c r="BA92" s="37">
        <v>1657127525.8399997</v>
      </c>
      <c r="BB92" s="37">
        <v>1786598924.5900002</v>
      </c>
      <c r="BC92" s="37">
        <v>2137700432.7099938</v>
      </c>
      <c r="BD92" s="37">
        <v>2255293760.9300003</v>
      </c>
      <c r="BE92" s="37">
        <v>2557412027.3800015</v>
      </c>
      <c r="BF92" s="37">
        <v>2241976053.7399988</v>
      </c>
      <c r="BG92" s="37">
        <v>1886134516.3900003</v>
      </c>
      <c r="BH92" s="37">
        <v>1974577784.1500013</v>
      </c>
      <c r="BI92" s="37">
        <v>2307479587.6100025</v>
      </c>
      <c r="BJ92" s="37">
        <v>2206434041.9000015</v>
      </c>
      <c r="BK92" s="37">
        <v>2241896865.6199999</v>
      </c>
      <c r="BL92" s="37">
        <v>2200339837.9200001</v>
      </c>
      <c r="BM92" s="37">
        <v>1600458974.9599993</v>
      </c>
      <c r="BN92" s="37">
        <v>1761862996.5100009</v>
      </c>
      <c r="BO92" s="37">
        <v>1882092988.8299992</v>
      </c>
      <c r="BP92" s="37">
        <v>2091689129.0499992</v>
      </c>
      <c r="BQ92" s="37">
        <v>2974278937.440002</v>
      </c>
      <c r="BR92" s="37">
        <v>2558032946.7200003</v>
      </c>
      <c r="BS92" s="37">
        <v>2193326041.04</v>
      </c>
      <c r="BT92" s="37">
        <v>2632323360.4500003</v>
      </c>
      <c r="BU92" s="37">
        <v>2797114452.1900034</v>
      </c>
      <c r="BV92" s="37">
        <v>2486569995.6299996</v>
      </c>
      <c r="BW92" s="37">
        <v>2337687699.769999</v>
      </c>
      <c r="BX92" s="37">
        <v>1905194377.9300008</v>
      </c>
      <c r="BY92" s="37">
        <v>1837046742.4199998</v>
      </c>
      <c r="BZ92" s="37">
        <v>2503382138.79</v>
      </c>
      <c r="CA92" s="37">
        <v>2073917816.5099993</v>
      </c>
      <c r="CB92" s="37">
        <v>2171548248.71</v>
      </c>
      <c r="CC92" s="37">
        <v>2536279073.9899969</v>
      </c>
      <c r="CD92" s="37">
        <v>1902337964.4799998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37">
        <v>0</v>
      </c>
      <c r="CL92" s="37">
        <v>0</v>
      </c>
      <c r="CM92" s="37">
        <v>0</v>
      </c>
      <c r="CN92" s="37">
        <v>0</v>
      </c>
      <c r="CO92" s="37">
        <v>0</v>
      </c>
      <c r="CP92" s="37">
        <v>0</v>
      </c>
      <c r="CQ92" s="3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37">
        <v>0</v>
      </c>
      <c r="DC92" s="37">
        <v>0</v>
      </c>
      <c r="DD92" s="37">
        <v>0</v>
      </c>
      <c r="DE92" s="37">
        <v>0</v>
      </c>
      <c r="DF92" s="37">
        <v>0</v>
      </c>
      <c r="DG92" s="37">
        <v>0</v>
      </c>
      <c r="DH92" s="3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37">
        <v>0</v>
      </c>
      <c r="DT92" s="37">
        <v>0</v>
      </c>
      <c r="DU92" s="37">
        <v>0</v>
      </c>
      <c r="DV92" s="37">
        <v>0</v>
      </c>
      <c r="DX92" s="37">
        <v>0</v>
      </c>
      <c r="DY92" s="37">
        <v>0</v>
      </c>
      <c r="DZ92" s="37">
        <v>0</v>
      </c>
      <c r="EA92" s="37">
        <v>20543665835.66</v>
      </c>
      <c r="EB92" s="37">
        <v>25371566879.82</v>
      </c>
      <c r="EC92" s="37">
        <v>28198738810.260006</v>
      </c>
      <c r="ED92" s="37">
        <v>8684083103.6899967</v>
      </c>
      <c r="EE92" s="37">
        <v>0</v>
      </c>
      <c r="EF92" s="37">
        <v>0</v>
      </c>
      <c r="EG92" s="37">
        <v>0</v>
      </c>
      <c r="EI92" s="37">
        <v>0</v>
      </c>
      <c r="EJ92" s="37">
        <v>0</v>
      </c>
      <c r="EK92" s="37">
        <v>0</v>
      </c>
      <c r="EL92" s="37">
        <v>0</v>
      </c>
      <c r="EM92" s="37">
        <v>0</v>
      </c>
      <c r="EN92" s="37">
        <v>0</v>
      </c>
      <c r="EO92" s="37">
        <v>0</v>
      </c>
      <c r="EP92" s="37">
        <v>0</v>
      </c>
      <c r="EQ92" s="37">
        <v>0</v>
      </c>
      <c r="ER92" s="37">
        <v>0</v>
      </c>
      <c r="ES92" s="37">
        <v>0</v>
      </c>
      <c r="ET92" s="37">
        <v>0</v>
      </c>
      <c r="EU92" s="37">
        <v>2768234846.6599998</v>
      </c>
      <c r="EV92" s="37">
        <v>5703735788.3500004</v>
      </c>
      <c r="EW92" s="37">
        <v>6502425260.04</v>
      </c>
      <c r="EX92" s="37">
        <v>5569269940.6099997</v>
      </c>
      <c r="EY92" s="37">
        <v>6950406221.0199947</v>
      </c>
      <c r="EZ92" s="37">
        <v>6102688354.2800007</v>
      </c>
      <c r="FA92" s="37">
        <v>6755810495.1300039</v>
      </c>
      <c r="FB92" s="37">
        <v>5562661809.3900003</v>
      </c>
      <c r="FC92" s="37">
        <v>6948061055.3199997</v>
      </c>
      <c r="FD92" s="37">
        <v>7383682348.210001</v>
      </c>
      <c r="FE92" s="37">
        <v>7621372147.5900021</v>
      </c>
      <c r="FF92" s="37">
        <v>6245623259.1400003</v>
      </c>
      <c r="FG92" s="37">
        <v>6781745139.2099962</v>
      </c>
      <c r="FH92" s="37">
        <v>1902337964.4799998</v>
      </c>
      <c r="FI92" s="37">
        <v>0</v>
      </c>
      <c r="FJ92" s="37">
        <v>0</v>
      </c>
      <c r="FK92" s="37">
        <v>0</v>
      </c>
      <c r="FL92" s="37">
        <v>0</v>
      </c>
      <c r="FM92" s="37">
        <v>0</v>
      </c>
      <c r="FN92" s="37">
        <v>0</v>
      </c>
      <c r="FO92" s="37">
        <v>0</v>
      </c>
      <c r="FP92" s="37">
        <v>0</v>
      </c>
      <c r="FQ92" s="37">
        <v>0</v>
      </c>
      <c r="FR92" s="37">
        <v>0</v>
      </c>
      <c r="FS92" s="37">
        <v>0</v>
      </c>
      <c r="FT92" s="37">
        <v>0</v>
      </c>
      <c r="FU92" s="37">
        <v>0</v>
      </c>
      <c r="FV92" s="37">
        <v>0</v>
      </c>
    </row>
    <row r="93" spans="2:178" x14ac:dyDescent="0.3">
      <c r="D93" s="4" t="s">
        <v>80</v>
      </c>
      <c r="E93" s="49">
        <v>93</v>
      </c>
      <c r="F93" s="41" t="s">
        <v>64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2921651</v>
      </c>
      <c r="AY93" s="37">
        <v>14228742.949999999</v>
      </c>
      <c r="AZ93" s="37">
        <v>59070648.009999998</v>
      </c>
      <c r="BA93" s="37">
        <v>42692660.57</v>
      </c>
      <c r="BB93" s="37">
        <v>83580378.420000002</v>
      </c>
      <c r="BC93" s="37">
        <v>28529808.120000001</v>
      </c>
      <c r="BD93" s="37">
        <v>116705123.48000009</v>
      </c>
      <c r="BE93" s="37">
        <v>245185915.06</v>
      </c>
      <c r="BF93" s="37">
        <v>224356346.68999889</v>
      </c>
      <c r="BG93" s="37">
        <v>188624612.94000012</v>
      </c>
      <c r="BH93" s="37">
        <v>182224197.13999993</v>
      </c>
      <c r="BI93" s="37">
        <v>220663559.43999991</v>
      </c>
      <c r="BJ93" s="37">
        <v>214202225.07000011</v>
      </c>
      <c r="BK93" s="37">
        <v>169065663.22000009</v>
      </c>
      <c r="BL93" s="37">
        <v>170516359.52000001</v>
      </c>
      <c r="BM93" s="37">
        <v>176351761.84</v>
      </c>
      <c r="BN93" s="37">
        <v>218006110.66999999</v>
      </c>
      <c r="BO93" s="37">
        <v>76856776.969999999</v>
      </c>
      <c r="BP93" s="37">
        <v>145014595.77000001</v>
      </c>
      <c r="BQ93" s="37">
        <v>182028030.66999999</v>
      </c>
      <c r="BR93" s="37">
        <v>167761140.40000001</v>
      </c>
      <c r="BS93" s="37">
        <v>60272769.380000003</v>
      </c>
      <c r="BT93" s="37">
        <v>537328.85</v>
      </c>
      <c r="BU93" s="37">
        <v>75434.5</v>
      </c>
      <c r="BV93" s="37">
        <v>29534.99</v>
      </c>
      <c r="BW93" s="37">
        <v>0</v>
      </c>
      <c r="BX93" s="37">
        <v>0</v>
      </c>
      <c r="BY93" s="37">
        <v>0</v>
      </c>
      <c r="BZ93" s="37">
        <v>0</v>
      </c>
      <c r="CA93" s="37">
        <v>0</v>
      </c>
      <c r="CB93" s="37">
        <v>0</v>
      </c>
      <c r="CC93" s="37">
        <v>0</v>
      </c>
      <c r="CD93" s="37">
        <v>0</v>
      </c>
      <c r="CE93" s="37">
        <v>0</v>
      </c>
      <c r="CF93" s="37">
        <v>0</v>
      </c>
      <c r="CG93" s="37">
        <v>0</v>
      </c>
      <c r="CH93" s="37">
        <v>0</v>
      </c>
      <c r="CI93" s="37">
        <v>0</v>
      </c>
      <c r="CJ93" s="37">
        <v>0</v>
      </c>
      <c r="CK93" s="37">
        <v>0</v>
      </c>
      <c r="CL93" s="37">
        <v>0</v>
      </c>
      <c r="CM93" s="37">
        <v>0</v>
      </c>
      <c r="CN93" s="37">
        <v>0</v>
      </c>
      <c r="CO93" s="37">
        <v>0</v>
      </c>
      <c r="CP93" s="37">
        <v>0</v>
      </c>
      <c r="CQ93" s="37">
        <v>0</v>
      </c>
      <c r="CR93" s="37">
        <v>0</v>
      </c>
      <c r="CS93" s="37">
        <v>0</v>
      </c>
      <c r="CT93" s="37">
        <v>0</v>
      </c>
      <c r="CU93" s="37">
        <v>0</v>
      </c>
      <c r="CV93" s="37">
        <v>0</v>
      </c>
      <c r="CW93" s="37">
        <v>0</v>
      </c>
      <c r="CX93" s="37">
        <v>0</v>
      </c>
      <c r="CY93" s="37">
        <v>0</v>
      </c>
      <c r="CZ93" s="37">
        <v>0</v>
      </c>
      <c r="DA93" s="37">
        <v>0</v>
      </c>
      <c r="DB93" s="37">
        <v>0</v>
      </c>
      <c r="DC93" s="37">
        <v>0</v>
      </c>
      <c r="DD93" s="37">
        <v>0</v>
      </c>
      <c r="DE93" s="37">
        <v>0</v>
      </c>
      <c r="DF93" s="37">
        <v>0</v>
      </c>
      <c r="DG93" s="37">
        <v>0</v>
      </c>
      <c r="DH93" s="37">
        <v>0</v>
      </c>
      <c r="DI93" s="37">
        <v>0</v>
      </c>
      <c r="DJ93" s="37">
        <v>0</v>
      </c>
      <c r="DK93" s="37">
        <v>0</v>
      </c>
      <c r="DL93" s="37">
        <v>0</v>
      </c>
      <c r="DM93" s="37">
        <v>0</v>
      </c>
      <c r="DN93" s="37">
        <v>0</v>
      </c>
      <c r="DO93" s="37">
        <v>0</v>
      </c>
      <c r="DP93" s="37">
        <v>0</v>
      </c>
      <c r="DQ93" s="37">
        <v>0</v>
      </c>
      <c r="DR93" s="37">
        <v>0</v>
      </c>
      <c r="DS93" s="37">
        <v>0</v>
      </c>
      <c r="DT93" s="37">
        <v>0</v>
      </c>
      <c r="DU93" s="37">
        <v>0</v>
      </c>
      <c r="DV93" s="37">
        <v>0</v>
      </c>
      <c r="DX93" s="37">
        <v>0</v>
      </c>
      <c r="DY93" s="37">
        <v>0</v>
      </c>
      <c r="DZ93" s="37">
        <v>0</v>
      </c>
      <c r="EA93" s="37">
        <v>202494080.94999999</v>
      </c>
      <c r="EB93" s="37">
        <v>2154431683.1899986</v>
      </c>
      <c r="EC93" s="37">
        <v>632575611.52999997</v>
      </c>
      <c r="ED93" s="37">
        <v>0</v>
      </c>
      <c r="EE93" s="37">
        <v>0</v>
      </c>
      <c r="EF93" s="37">
        <v>0</v>
      </c>
      <c r="EG93" s="37">
        <v>0</v>
      </c>
      <c r="EI93" s="37">
        <v>0</v>
      </c>
      <c r="EJ93" s="37">
        <v>0</v>
      </c>
      <c r="EK93" s="37">
        <v>0</v>
      </c>
      <c r="EL93" s="37">
        <v>0</v>
      </c>
      <c r="EM93" s="37">
        <v>0</v>
      </c>
      <c r="EN93" s="37">
        <v>0</v>
      </c>
      <c r="EO93" s="37">
        <v>0</v>
      </c>
      <c r="EP93" s="37">
        <v>0</v>
      </c>
      <c r="EQ93" s="37">
        <v>0</v>
      </c>
      <c r="ER93" s="37">
        <v>0</v>
      </c>
      <c r="ES93" s="37">
        <v>0</v>
      </c>
      <c r="ET93" s="37">
        <v>0</v>
      </c>
      <c r="EU93" s="37">
        <v>0</v>
      </c>
      <c r="EV93" s="37">
        <v>0</v>
      </c>
      <c r="EW93" s="37">
        <v>17150393.949999999</v>
      </c>
      <c r="EX93" s="37">
        <v>185343687</v>
      </c>
      <c r="EY93" s="37">
        <v>390420846.66000009</v>
      </c>
      <c r="EZ93" s="37">
        <v>595205156.76999903</v>
      </c>
      <c r="FA93" s="37">
        <v>603931447.73000002</v>
      </c>
      <c r="FB93" s="37">
        <v>564874232.02999997</v>
      </c>
      <c r="FC93" s="37">
        <v>403899403.40999997</v>
      </c>
      <c r="FD93" s="37">
        <v>228571238.63</v>
      </c>
      <c r="FE93" s="37">
        <v>104969.49</v>
      </c>
      <c r="FF93" s="37">
        <v>0</v>
      </c>
      <c r="FG93" s="37">
        <v>0</v>
      </c>
      <c r="FH93" s="37">
        <v>0</v>
      </c>
      <c r="FI93" s="37">
        <v>0</v>
      </c>
      <c r="FJ93" s="37">
        <v>0</v>
      </c>
      <c r="FK93" s="37">
        <v>0</v>
      </c>
      <c r="FL93" s="37">
        <v>0</v>
      </c>
      <c r="FM93" s="37">
        <v>0</v>
      </c>
      <c r="FN93" s="37">
        <v>0</v>
      </c>
      <c r="FO93" s="37">
        <v>0</v>
      </c>
      <c r="FP93" s="37">
        <v>0</v>
      </c>
      <c r="FQ93" s="37">
        <v>0</v>
      </c>
      <c r="FR93" s="37">
        <v>0</v>
      </c>
      <c r="FS93" s="37">
        <v>0</v>
      </c>
      <c r="FT93" s="37">
        <v>0</v>
      </c>
      <c r="FU93" s="37">
        <v>0</v>
      </c>
      <c r="FV93" s="37">
        <v>0</v>
      </c>
    </row>
    <row r="94" spans="2:178" s="14" customFormat="1" x14ac:dyDescent="0.3">
      <c r="B94" s="4"/>
      <c r="C94" s="49"/>
      <c r="D94" s="4" t="s">
        <v>80</v>
      </c>
      <c r="E94" s="49">
        <v>94</v>
      </c>
      <c r="F94" s="42" t="s">
        <v>65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765891769.46999991</v>
      </c>
      <c r="AR94" s="43">
        <v>797458038.73000002</v>
      </c>
      <c r="AS94" s="43">
        <v>1204885038.46</v>
      </c>
      <c r="AT94" s="43">
        <v>1307274565.1500003</v>
      </c>
      <c r="AU94" s="43">
        <v>2093365154.21</v>
      </c>
      <c r="AV94" s="43">
        <v>2303096068.9899998</v>
      </c>
      <c r="AW94" s="43">
        <v>2491619703.9900002</v>
      </c>
      <c r="AX94" s="43">
        <v>2106587339.6299996</v>
      </c>
      <c r="AY94" s="43">
        <v>1921368610.3700001</v>
      </c>
      <c r="AZ94" s="43">
        <v>2184614138.1900001</v>
      </c>
      <c r="BA94" s="43">
        <v>1699820186.4099996</v>
      </c>
      <c r="BB94" s="43">
        <v>1870179303.0100002</v>
      </c>
      <c r="BC94" s="43">
        <v>2166230240.8299937</v>
      </c>
      <c r="BD94" s="43">
        <v>2371998884.4100003</v>
      </c>
      <c r="BE94" s="43">
        <v>2802597942.4400015</v>
      </c>
      <c r="BF94" s="43">
        <v>2466332400.4299979</v>
      </c>
      <c r="BG94" s="43">
        <v>2074759129.3300004</v>
      </c>
      <c r="BH94" s="43">
        <v>2156801981.2900014</v>
      </c>
      <c r="BI94" s="43">
        <v>2528143147.0500026</v>
      </c>
      <c r="BJ94" s="43">
        <v>2420636266.9700017</v>
      </c>
      <c r="BK94" s="43">
        <v>2410962528.8400002</v>
      </c>
      <c r="BL94" s="43">
        <v>2370856197.4400001</v>
      </c>
      <c r="BM94" s="43">
        <v>1776810736.7999992</v>
      </c>
      <c r="BN94" s="43">
        <v>1979869107.180001</v>
      </c>
      <c r="BO94" s="43">
        <v>1958949765.7999992</v>
      </c>
      <c r="BP94" s="43">
        <v>2236703724.8199992</v>
      </c>
      <c r="BQ94" s="43">
        <v>3156306968.110002</v>
      </c>
      <c r="BR94" s="43">
        <v>2725794087.1200004</v>
      </c>
      <c r="BS94" s="43">
        <v>2253598810.4200001</v>
      </c>
      <c r="BT94" s="43">
        <v>2632860689.3000002</v>
      </c>
      <c r="BU94" s="43">
        <v>2797189886.6900034</v>
      </c>
      <c r="BV94" s="43">
        <v>2486599530.6199994</v>
      </c>
      <c r="BW94" s="43">
        <v>2337687699.769999</v>
      </c>
      <c r="BX94" s="43">
        <v>1905194377.9300008</v>
      </c>
      <c r="BY94" s="43">
        <v>1837046742.4199998</v>
      </c>
      <c r="BZ94" s="43">
        <v>2503382138.79</v>
      </c>
      <c r="CA94" s="43">
        <v>2073917816.5099993</v>
      </c>
      <c r="CB94" s="43">
        <v>2171548248.71</v>
      </c>
      <c r="CC94" s="43">
        <v>2536279073.9899969</v>
      </c>
      <c r="CD94" s="43">
        <v>1902337964.4799998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43">
        <v>0</v>
      </c>
      <c r="DT94" s="43">
        <v>0</v>
      </c>
      <c r="DU94" s="43">
        <v>0</v>
      </c>
      <c r="DV94" s="43">
        <v>0</v>
      </c>
      <c r="DX94" s="43">
        <v>0</v>
      </c>
      <c r="DY94" s="43">
        <v>0</v>
      </c>
      <c r="DZ94" s="43">
        <v>0</v>
      </c>
      <c r="EA94" s="43">
        <v>20746159916.610001</v>
      </c>
      <c r="EB94" s="43">
        <v>27525998563.009998</v>
      </c>
      <c r="EC94" s="43">
        <v>28831314421.790005</v>
      </c>
      <c r="ED94" s="43">
        <v>8684083103.6899967</v>
      </c>
      <c r="EE94" s="43">
        <v>0</v>
      </c>
      <c r="EF94" s="43">
        <v>0</v>
      </c>
      <c r="EG94" s="43">
        <v>0</v>
      </c>
      <c r="EI94" s="43">
        <v>0</v>
      </c>
      <c r="EJ94" s="43">
        <v>0</v>
      </c>
      <c r="EK94" s="43">
        <v>0</v>
      </c>
      <c r="EL94" s="43">
        <v>0</v>
      </c>
      <c r="EM94" s="43">
        <v>0</v>
      </c>
      <c r="EN94" s="43">
        <v>0</v>
      </c>
      <c r="EO94" s="43">
        <v>0</v>
      </c>
      <c r="EP94" s="43">
        <v>0</v>
      </c>
      <c r="EQ94" s="43">
        <v>0</v>
      </c>
      <c r="ER94" s="43">
        <v>0</v>
      </c>
      <c r="ES94" s="43">
        <v>0</v>
      </c>
      <c r="ET94" s="43">
        <v>0</v>
      </c>
      <c r="EU94" s="43">
        <v>2768234846.6599998</v>
      </c>
      <c r="EV94" s="43">
        <v>5703735788.3500004</v>
      </c>
      <c r="EW94" s="43">
        <v>6519575653.9899998</v>
      </c>
      <c r="EX94" s="43">
        <v>5754613627.6099997</v>
      </c>
      <c r="EY94" s="43">
        <v>7340827067.6799946</v>
      </c>
      <c r="EZ94" s="43">
        <v>6697893511.0499992</v>
      </c>
      <c r="FA94" s="43">
        <v>7359741942.8600044</v>
      </c>
      <c r="FB94" s="43">
        <v>6127536041.4200001</v>
      </c>
      <c r="FC94" s="43">
        <v>7351960458.7299995</v>
      </c>
      <c r="FD94" s="43">
        <v>7612253586.8400011</v>
      </c>
      <c r="FE94" s="43">
        <v>7621477117.0800018</v>
      </c>
      <c r="FF94" s="43">
        <v>6245623259.1400003</v>
      </c>
      <c r="FG94" s="43">
        <v>6781745139.2099962</v>
      </c>
      <c r="FH94" s="43">
        <v>1902337964.4799998</v>
      </c>
      <c r="FI94" s="43">
        <v>0</v>
      </c>
      <c r="FJ94" s="43">
        <v>0</v>
      </c>
      <c r="FK94" s="43">
        <v>0</v>
      </c>
      <c r="FL94" s="43">
        <v>0</v>
      </c>
      <c r="FM94" s="43">
        <v>0</v>
      </c>
      <c r="FN94" s="43">
        <v>0</v>
      </c>
      <c r="FO94" s="43">
        <v>0</v>
      </c>
      <c r="FP94" s="43">
        <v>0</v>
      </c>
      <c r="FQ94" s="43">
        <v>0</v>
      </c>
      <c r="FR94" s="43">
        <v>0</v>
      </c>
      <c r="FS94" s="43">
        <v>0</v>
      </c>
      <c r="FT94" s="43">
        <v>0</v>
      </c>
      <c r="FU94" s="43">
        <v>0</v>
      </c>
      <c r="FV94" s="43">
        <v>0</v>
      </c>
    </row>
    <row r="95" spans="2:178" x14ac:dyDescent="0.3">
      <c r="D95" s="4" t="s">
        <v>80</v>
      </c>
      <c r="E95" s="49">
        <v>95</v>
      </c>
      <c r="F95" s="36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</row>
    <row r="96" spans="2:178" x14ac:dyDescent="0.3">
      <c r="D96" s="4" t="s">
        <v>80</v>
      </c>
      <c r="E96" s="49">
        <v>96</v>
      </c>
      <c r="F96" s="36" t="s">
        <v>66</v>
      </c>
      <c r="G96" s="37">
        <v>3900757790.7900014</v>
      </c>
      <c r="H96" s="37">
        <v>4119862677.5000014</v>
      </c>
      <c r="I96" s="37">
        <v>4447068427.000001</v>
      </c>
      <c r="J96" s="37">
        <v>4721414711.2700014</v>
      </c>
      <c r="K96" s="37">
        <v>3551085517.2400017</v>
      </c>
      <c r="L96" s="37">
        <v>2472540574.4100018</v>
      </c>
      <c r="M96" s="37">
        <v>2847042421.5100017</v>
      </c>
      <c r="N96" s="37">
        <v>2227234662.7800016</v>
      </c>
      <c r="O96" s="37">
        <v>2449184381.5600014</v>
      </c>
      <c r="P96" s="37">
        <v>2680950178.8600016</v>
      </c>
      <c r="Q96" s="37">
        <v>2245896691.8500013</v>
      </c>
      <c r="R96" s="37">
        <v>1760834438.6100011</v>
      </c>
      <c r="S96" s="37">
        <v>16536881598.289</v>
      </c>
      <c r="T96" s="37">
        <v>16360348689.979</v>
      </c>
      <c r="U96" s="37">
        <v>16312805286.282</v>
      </c>
      <c r="V96" s="37">
        <v>16273435505.622</v>
      </c>
      <c r="W96" s="37">
        <v>16155363634.982</v>
      </c>
      <c r="X96" s="37">
        <v>15988145748.542</v>
      </c>
      <c r="Y96" s="37">
        <v>15785676134.162001</v>
      </c>
      <c r="Z96" s="37">
        <v>15698927077.442001</v>
      </c>
      <c r="AA96" s="37">
        <v>15619166449.082001</v>
      </c>
      <c r="AB96" s="37">
        <v>15509282693.552</v>
      </c>
      <c r="AC96" s="37">
        <v>15430048292.722</v>
      </c>
      <c r="AD96" s="37">
        <v>18754937624.512001</v>
      </c>
      <c r="AE96" s="37">
        <v>18479961839.251999</v>
      </c>
      <c r="AF96" s="37">
        <v>18323994339.961998</v>
      </c>
      <c r="AG96" s="37">
        <v>18219530061.491997</v>
      </c>
      <c r="AH96" s="37">
        <v>18261162505.821999</v>
      </c>
      <c r="AI96" s="37">
        <v>18352622650.421997</v>
      </c>
      <c r="AJ96" s="37">
        <v>18418762272.171997</v>
      </c>
      <c r="AK96" s="37">
        <v>18452428010.761997</v>
      </c>
      <c r="AL96" s="37">
        <v>18619481279.301998</v>
      </c>
      <c r="AM96" s="37">
        <v>18665584221.121998</v>
      </c>
      <c r="AN96" s="37">
        <v>18653080975.041996</v>
      </c>
      <c r="AO96" s="37">
        <v>18665192719.741997</v>
      </c>
      <c r="AP96" s="37">
        <v>18655497141.941998</v>
      </c>
      <c r="AQ96" s="37">
        <v>18784940695.552002</v>
      </c>
      <c r="AR96" s="37">
        <v>18871841384.002003</v>
      </c>
      <c r="AS96" s="37">
        <v>19223797973.422001</v>
      </c>
      <c r="AT96" s="37">
        <v>19805745215.152</v>
      </c>
      <c r="AU96" s="37">
        <v>20964667610.501999</v>
      </c>
      <c r="AV96" s="37">
        <v>22090295854.632</v>
      </c>
      <c r="AW96" s="37">
        <v>23210162097.732002</v>
      </c>
      <c r="AX96" s="37">
        <v>23746635404.252003</v>
      </c>
      <c r="AY96" s="37">
        <v>24274257820.712002</v>
      </c>
      <c r="AZ96" s="37">
        <v>24309612841.866001</v>
      </c>
      <c r="BA96" s="37">
        <v>24106582359.577999</v>
      </c>
      <c r="BB96" s="37">
        <v>24542912711.709</v>
      </c>
      <c r="BC96" s="37">
        <v>25188012919.816975</v>
      </c>
      <c r="BD96" s="37">
        <v>25955847987.294975</v>
      </c>
      <c r="BE96" s="37">
        <v>25889723656.725975</v>
      </c>
      <c r="BF96" s="37">
        <v>26185666480.511974</v>
      </c>
      <c r="BG96" s="37">
        <v>26329934187.484974</v>
      </c>
      <c r="BH96" s="37">
        <v>26606773395.205975</v>
      </c>
      <c r="BI96" s="37">
        <v>27123560439.115974</v>
      </c>
      <c r="BJ96" s="37">
        <v>27438797439.197975</v>
      </c>
      <c r="BK96" s="37">
        <v>26754400111.991974</v>
      </c>
      <c r="BL96" s="37">
        <v>27304471766.617973</v>
      </c>
      <c r="BM96" s="37">
        <v>27518204057.879974</v>
      </c>
      <c r="BN96" s="37">
        <v>27676827563.529976</v>
      </c>
      <c r="BO96" s="37">
        <v>27865187884.642982</v>
      </c>
      <c r="BP96" s="37">
        <v>28361291801.612984</v>
      </c>
      <c r="BQ96" s="37">
        <v>29507782196.818985</v>
      </c>
      <c r="BR96" s="37">
        <v>29550982074.153984</v>
      </c>
      <c r="BS96" s="37">
        <v>30052922817.009983</v>
      </c>
      <c r="BT96" s="37">
        <v>30477277051.513981</v>
      </c>
      <c r="BU96" s="37">
        <v>30452797639.238983</v>
      </c>
      <c r="BV96" s="37">
        <v>30827357872.948982</v>
      </c>
      <c r="BW96" s="37">
        <v>30315587048.386982</v>
      </c>
      <c r="BX96" s="37">
        <v>30481250980.152981</v>
      </c>
      <c r="BY96" s="37">
        <v>29850863458.467983</v>
      </c>
      <c r="BZ96" s="37">
        <v>30671814897.809982</v>
      </c>
      <c r="CA96" s="37">
        <v>30870695019.570019</v>
      </c>
      <c r="CB96" s="37">
        <v>30249166552.390018</v>
      </c>
      <c r="CC96" s="37">
        <v>30750836047.070019</v>
      </c>
      <c r="CD96" s="37">
        <v>30747578979.20702</v>
      </c>
      <c r="CE96" s="37">
        <v>30711744647.204334</v>
      </c>
      <c r="CF96" s="37">
        <v>31002474761.637215</v>
      </c>
      <c r="CG96" s="37">
        <v>31194153558.783146</v>
      </c>
      <c r="CH96" s="37">
        <v>31392383053.555195</v>
      </c>
      <c r="CI96" s="37">
        <v>31643241096.142803</v>
      </c>
      <c r="CJ96" s="37">
        <v>30402274267.411316</v>
      </c>
      <c r="CK96" s="37">
        <v>30701176539.284058</v>
      </c>
      <c r="CL96" s="37">
        <v>30245884998.362179</v>
      </c>
      <c r="CM96" s="37">
        <v>30108778890.458912</v>
      </c>
      <c r="CN96" s="37">
        <v>30314931353.198658</v>
      </c>
      <c r="CO96" s="37">
        <v>29778346018.417873</v>
      </c>
      <c r="CP96" s="37">
        <v>29944997909.669582</v>
      </c>
      <c r="CQ96" s="37">
        <v>29874678375.324844</v>
      </c>
      <c r="CR96" s="37">
        <v>29358789850.609314</v>
      </c>
      <c r="CS96" s="37">
        <v>29613501126.015903</v>
      </c>
      <c r="CT96" s="37">
        <v>29508241903.243168</v>
      </c>
      <c r="CU96" s="37">
        <v>29290201670.196339</v>
      </c>
      <c r="CV96" s="37">
        <v>29578297428.073494</v>
      </c>
      <c r="CW96" s="37">
        <v>29912603024.652576</v>
      </c>
      <c r="CX96" s="37">
        <v>29735627846.402496</v>
      </c>
      <c r="CY96" s="37">
        <v>29745330124.701847</v>
      </c>
      <c r="CZ96" s="37">
        <v>29854274857.800003</v>
      </c>
      <c r="DA96" s="37">
        <v>30313281507.420433</v>
      </c>
      <c r="DB96" s="37">
        <v>30168580990.861954</v>
      </c>
      <c r="DC96" s="37">
        <v>29938552098.053585</v>
      </c>
      <c r="DD96" s="37">
        <v>29945170711.587845</v>
      </c>
      <c r="DE96" s="37">
        <v>30008181134.494026</v>
      </c>
      <c r="DF96" s="37">
        <v>30238546666.592369</v>
      </c>
      <c r="DG96" s="37">
        <v>30480931216.355991</v>
      </c>
      <c r="DH96" s="37">
        <v>30571158448.451412</v>
      </c>
      <c r="DI96" s="37">
        <v>30717061148.149895</v>
      </c>
      <c r="DJ96" s="37">
        <v>31065083199.052567</v>
      </c>
      <c r="DK96" s="37">
        <v>31132632036.411362</v>
      </c>
      <c r="DL96" s="37">
        <v>31294302752.087292</v>
      </c>
      <c r="DM96" s="37">
        <v>31765364979.167755</v>
      </c>
      <c r="DN96" s="37">
        <v>31661165325.273308</v>
      </c>
      <c r="DO96" s="37">
        <v>31388575429.321533</v>
      </c>
      <c r="DP96" s="37">
        <v>31442714010.958317</v>
      </c>
      <c r="DQ96" s="37">
        <v>31551513423.888763</v>
      </c>
      <c r="DR96" s="37">
        <v>31904813582.336723</v>
      </c>
      <c r="DS96" s="37">
        <v>32187621998.408234</v>
      </c>
      <c r="DT96" s="37">
        <v>32316661282.87011</v>
      </c>
      <c r="DU96" s="37">
        <v>32499118402.06736</v>
      </c>
      <c r="DV96" s="37">
        <v>32783379904.721512</v>
      </c>
      <c r="DX96" s="37">
        <v>1760834438.6100011</v>
      </c>
      <c r="DY96" s="37">
        <v>18754937624.512001</v>
      </c>
      <c r="DZ96" s="37">
        <v>18655497141.941998</v>
      </c>
      <c r="EA96" s="37">
        <v>24542912711.709</v>
      </c>
      <c r="EB96" s="37">
        <v>27676827563.529976</v>
      </c>
      <c r="EC96" s="37">
        <v>30671814897.809982</v>
      </c>
      <c r="ED96" s="37">
        <v>30245884998.362179</v>
      </c>
      <c r="EE96" s="37">
        <v>29735627846.402496</v>
      </c>
      <c r="EF96" s="37">
        <v>31065083199.052567</v>
      </c>
      <c r="EG96" s="37">
        <v>32783379904.721512</v>
      </c>
      <c r="EI96" s="37">
        <v>4447068427.000001</v>
      </c>
      <c r="EJ96" s="37">
        <v>2472540574.4100018</v>
      </c>
      <c r="EK96" s="37">
        <v>2449184381.5600014</v>
      </c>
      <c r="EL96" s="37">
        <v>1760834438.6100011</v>
      </c>
      <c r="EM96" s="37">
        <v>16312805286.282</v>
      </c>
      <c r="EN96" s="37">
        <v>15988145748.542</v>
      </c>
      <c r="EO96" s="37">
        <v>15619166449.082001</v>
      </c>
      <c r="EP96" s="37">
        <v>18754937624.512001</v>
      </c>
      <c r="EQ96" s="37">
        <v>18219530061.491997</v>
      </c>
      <c r="ER96" s="37">
        <v>18418762272.171997</v>
      </c>
      <c r="ES96" s="37">
        <v>18665584221.121998</v>
      </c>
      <c r="ET96" s="37">
        <v>18655497141.941998</v>
      </c>
      <c r="EU96" s="37">
        <v>19223797973.422001</v>
      </c>
      <c r="EV96" s="37">
        <v>22090295854.632</v>
      </c>
      <c r="EW96" s="37">
        <v>24274257820.712002</v>
      </c>
      <c r="EX96" s="37">
        <v>24542912711.709</v>
      </c>
      <c r="EY96" s="37">
        <v>25889723656.725975</v>
      </c>
      <c r="EZ96" s="37">
        <v>26606773395.205975</v>
      </c>
      <c r="FA96" s="37">
        <v>26754400111.991974</v>
      </c>
      <c r="FB96" s="37">
        <v>27676827563.529976</v>
      </c>
      <c r="FC96" s="37">
        <v>29507782196.818985</v>
      </c>
      <c r="FD96" s="37">
        <v>30477277051.513981</v>
      </c>
      <c r="FE96" s="37">
        <v>30315587048.386982</v>
      </c>
      <c r="FF96" s="37">
        <v>30671814897.809982</v>
      </c>
      <c r="FG96" s="37">
        <v>30750836047.070019</v>
      </c>
      <c r="FH96" s="37">
        <v>31002474761.637215</v>
      </c>
      <c r="FI96" s="37">
        <v>31643241096.142803</v>
      </c>
      <c r="FJ96" s="37">
        <v>30245884998.362179</v>
      </c>
      <c r="FK96" s="37">
        <v>29778346018.417873</v>
      </c>
      <c r="FL96" s="37">
        <v>29358789850.609314</v>
      </c>
      <c r="FM96" s="37">
        <v>29290201670.196339</v>
      </c>
      <c r="FN96" s="37">
        <v>29735627846.402496</v>
      </c>
      <c r="FO96" s="37">
        <v>30313281507.420433</v>
      </c>
      <c r="FP96" s="37">
        <v>29945170711.587845</v>
      </c>
      <c r="FQ96" s="37">
        <v>30480931216.355991</v>
      </c>
      <c r="FR96" s="37">
        <v>31065083199.052567</v>
      </c>
      <c r="FS96" s="37">
        <v>31765364979.167755</v>
      </c>
      <c r="FT96" s="37">
        <v>31442714010.958317</v>
      </c>
      <c r="FU96" s="37">
        <v>32187621998.408234</v>
      </c>
      <c r="FV96" s="37">
        <v>32783379904.721512</v>
      </c>
    </row>
    <row r="97" spans="3:178" hidden="1" x14ac:dyDescent="0.3">
      <c r="C97" s="4"/>
      <c r="D97" s="4" t="s">
        <v>80</v>
      </c>
      <c r="E97" s="49">
        <v>97</v>
      </c>
      <c r="F97" s="36" t="s">
        <v>67</v>
      </c>
      <c r="G97" s="37">
        <v>3823313059.0400009</v>
      </c>
      <c r="H97" s="37">
        <v>3900757790.7900014</v>
      </c>
      <c r="I97" s="37">
        <v>4119862677.5000014</v>
      </c>
      <c r="J97" s="37">
        <v>4447068427.000001</v>
      </c>
      <c r="K97" s="37">
        <v>4721414711.2700014</v>
      </c>
      <c r="L97" s="37">
        <v>3551085517.2400017</v>
      </c>
      <c r="M97" s="37">
        <v>2472540574.4100018</v>
      </c>
      <c r="N97" s="37">
        <v>2847042421.5100017</v>
      </c>
      <c r="O97" s="37">
        <v>2227234662.7800016</v>
      </c>
      <c r="P97" s="37">
        <v>2449184381.5600014</v>
      </c>
      <c r="Q97" s="37">
        <v>2680950178.8600016</v>
      </c>
      <c r="R97" s="37">
        <v>2245896691.8500013</v>
      </c>
      <c r="S97" s="37">
        <v>1760834438.6100011</v>
      </c>
      <c r="T97" s="37">
        <v>16536881598.289</v>
      </c>
      <c r="U97" s="37">
        <v>16360348689.979</v>
      </c>
      <c r="V97" s="37">
        <v>16312805286.282</v>
      </c>
      <c r="W97" s="37">
        <v>16273435505.622</v>
      </c>
      <c r="X97" s="37">
        <v>16155363634.982</v>
      </c>
      <c r="Y97" s="37">
        <v>15988145748.542</v>
      </c>
      <c r="Z97" s="37">
        <v>15785676134.162001</v>
      </c>
      <c r="AA97" s="37">
        <v>15698927077.442001</v>
      </c>
      <c r="AB97" s="37">
        <v>15619166449.082001</v>
      </c>
      <c r="AC97" s="37">
        <v>15509282693.552</v>
      </c>
      <c r="AD97" s="37">
        <v>15430048292.722</v>
      </c>
      <c r="AE97" s="37">
        <v>18754937624.512001</v>
      </c>
      <c r="AF97" s="37">
        <v>18479961839.251999</v>
      </c>
      <c r="AG97" s="37">
        <v>18323994339.961998</v>
      </c>
      <c r="AH97" s="37">
        <v>18219530061.491997</v>
      </c>
      <c r="AI97" s="37">
        <v>18261162505.821999</v>
      </c>
      <c r="AJ97" s="37">
        <v>18352622650.421997</v>
      </c>
      <c r="AK97" s="37">
        <v>18418762272.171997</v>
      </c>
      <c r="AL97" s="37">
        <v>18452428010.761997</v>
      </c>
      <c r="AM97" s="37">
        <v>18619481279.301998</v>
      </c>
      <c r="AN97" s="37">
        <v>18665584221.121998</v>
      </c>
      <c r="AO97" s="37">
        <v>18653080975.041996</v>
      </c>
      <c r="AP97" s="37">
        <v>18665192719.741997</v>
      </c>
      <c r="AQ97" s="37">
        <v>18655497141.941998</v>
      </c>
      <c r="AR97" s="37">
        <v>18784940695.552002</v>
      </c>
      <c r="AS97" s="37">
        <v>18871841384.002003</v>
      </c>
      <c r="AT97" s="37">
        <v>19223797973.422001</v>
      </c>
      <c r="AU97" s="37">
        <v>19805745215.152</v>
      </c>
      <c r="AV97" s="37">
        <v>20964667610.501999</v>
      </c>
      <c r="AW97" s="37">
        <v>22090295854.632</v>
      </c>
      <c r="AX97" s="37">
        <v>23210162097.732002</v>
      </c>
      <c r="AY97" s="37">
        <v>23746635404.252003</v>
      </c>
      <c r="AZ97" s="37">
        <v>24274257820.712002</v>
      </c>
      <c r="BA97" s="37">
        <v>24309612841.866001</v>
      </c>
      <c r="BB97" s="37">
        <v>24106582359.577999</v>
      </c>
      <c r="BC97" s="37">
        <v>24542912711.709</v>
      </c>
      <c r="BD97" s="37">
        <v>25188012919.816975</v>
      </c>
      <c r="BE97" s="37">
        <v>25955847987.294975</v>
      </c>
      <c r="BF97" s="37">
        <v>25889723656.725975</v>
      </c>
      <c r="BG97" s="37">
        <v>26185666480.511974</v>
      </c>
      <c r="BH97" s="37">
        <v>26329934187.484974</v>
      </c>
      <c r="BI97" s="37">
        <v>26606773395.205975</v>
      </c>
      <c r="BJ97" s="37">
        <v>27123560439.115974</v>
      </c>
      <c r="BK97" s="37">
        <v>27438797439.197975</v>
      </c>
      <c r="BL97" s="37">
        <v>26754400111.991974</v>
      </c>
      <c r="BM97" s="37">
        <v>27304471766.617973</v>
      </c>
      <c r="BN97" s="37">
        <v>27518204057.879974</v>
      </c>
      <c r="BO97" s="37">
        <v>27676827563.529976</v>
      </c>
      <c r="BP97" s="37">
        <v>27865187884.642982</v>
      </c>
      <c r="BQ97" s="37">
        <v>28361291801.612984</v>
      </c>
      <c r="BR97" s="37">
        <v>29507782196.818985</v>
      </c>
      <c r="BS97" s="37">
        <v>29550982074.153984</v>
      </c>
      <c r="BT97" s="37">
        <v>30052922817.009983</v>
      </c>
      <c r="BU97" s="37">
        <v>30477277051.513981</v>
      </c>
      <c r="BV97" s="37">
        <v>30452797639.238983</v>
      </c>
      <c r="BW97" s="37">
        <v>30827357872.948982</v>
      </c>
      <c r="BX97" s="37">
        <v>30315587048.386982</v>
      </c>
      <c r="BY97" s="37">
        <v>30481250980.152981</v>
      </c>
      <c r="BZ97" s="37">
        <v>29850863458.467983</v>
      </c>
      <c r="CA97" s="37">
        <v>30671814897.809982</v>
      </c>
      <c r="CB97" s="37">
        <v>30870695019.570019</v>
      </c>
      <c r="CC97" s="37">
        <v>30249166552.390018</v>
      </c>
      <c r="CD97" s="37">
        <v>30750836047.070019</v>
      </c>
      <c r="CE97" s="37">
        <v>30747578979.207005</v>
      </c>
      <c r="CF97" s="37">
        <v>30711744647.204334</v>
      </c>
      <c r="CG97" s="37">
        <v>31002474761.637215</v>
      </c>
      <c r="CH97" s="37">
        <v>31194153558.783146</v>
      </c>
      <c r="CI97" s="37">
        <v>31392383053.555195</v>
      </c>
      <c r="CJ97" s="37">
        <v>31643241096.142803</v>
      </c>
      <c r="CK97" s="37">
        <v>30402274267.411316</v>
      </c>
      <c r="CL97" s="37">
        <v>30701176539.284058</v>
      </c>
      <c r="CM97" s="37">
        <v>30245884998.362179</v>
      </c>
      <c r="CN97" s="37">
        <v>30108778890.458912</v>
      </c>
      <c r="CO97" s="37">
        <v>30314931353.198658</v>
      </c>
      <c r="CP97" s="37">
        <v>29778346018.417873</v>
      </c>
      <c r="CQ97" s="37">
        <v>29944997909.669582</v>
      </c>
      <c r="CR97" s="37">
        <v>29874678375.324844</v>
      </c>
      <c r="CS97" s="37">
        <v>29358789850.609314</v>
      </c>
      <c r="CT97" s="37">
        <v>29613501126.015903</v>
      </c>
      <c r="CU97" s="37">
        <v>29508241903.243168</v>
      </c>
      <c r="CV97" s="37">
        <v>29290201670.196339</v>
      </c>
      <c r="CW97" s="37">
        <v>29578297428.073494</v>
      </c>
      <c r="CX97" s="37">
        <v>29912603024.652576</v>
      </c>
      <c r="CY97" s="37">
        <v>29735627846.402496</v>
      </c>
      <c r="CZ97" s="37">
        <v>29745330124.701847</v>
      </c>
      <c r="DA97" s="37">
        <v>29854274857.800003</v>
      </c>
      <c r="DB97" s="37">
        <v>30313281507.420433</v>
      </c>
      <c r="DC97" s="37">
        <v>30168580990.861954</v>
      </c>
      <c r="DD97" s="37">
        <v>29938552098.053585</v>
      </c>
      <c r="DE97" s="37">
        <v>29945170711.587845</v>
      </c>
      <c r="DF97" s="37">
        <v>30008181134.494026</v>
      </c>
      <c r="DG97" s="37">
        <v>30238546666.592369</v>
      </c>
      <c r="DH97" s="37">
        <v>30480931216.355991</v>
      </c>
      <c r="DI97" s="37">
        <v>30571158448.451412</v>
      </c>
      <c r="DJ97" s="37">
        <v>30717061148.149895</v>
      </c>
      <c r="DK97" s="37">
        <v>31065083199.052567</v>
      </c>
      <c r="DL97" s="37">
        <v>31132632036.411362</v>
      </c>
      <c r="DM97" s="37">
        <v>31294302752.087292</v>
      </c>
      <c r="DN97" s="37">
        <v>31765364979.167755</v>
      </c>
      <c r="DO97" s="37">
        <v>31661165325.273308</v>
      </c>
      <c r="DP97" s="37">
        <v>31388575429.321533</v>
      </c>
      <c r="DQ97" s="37">
        <v>31442714010.958317</v>
      </c>
      <c r="DR97" s="37">
        <v>31551513423.888763</v>
      </c>
      <c r="DS97" s="37">
        <v>31904813582.336723</v>
      </c>
      <c r="DT97" s="37">
        <v>32187621998.408234</v>
      </c>
      <c r="DU97" s="37">
        <v>32316661282.87011</v>
      </c>
      <c r="DV97" s="37">
        <v>32499118402.06736</v>
      </c>
      <c r="DX97" s="37">
        <v>2245896691.8500013</v>
      </c>
      <c r="DY97" s="37">
        <v>15430048292.722</v>
      </c>
      <c r="DZ97" s="37">
        <v>18665192719.741997</v>
      </c>
      <c r="EA97" s="37">
        <v>24106582359.577999</v>
      </c>
      <c r="EB97" s="37">
        <v>27518204057.879974</v>
      </c>
      <c r="EC97" s="37">
        <v>29850863458.467983</v>
      </c>
      <c r="ED97" s="37">
        <v>30701176539.284058</v>
      </c>
      <c r="EE97" s="37">
        <v>29912603024.652576</v>
      </c>
      <c r="EF97" s="37">
        <v>30717061148.149895</v>
      </c>
      <c r="EG97" s="37">
        <v>32499118402.06736</v>
      </c>
      <c r="EI97" s="37">
        <v>0</v>
      </c>
      <c r="EJ97" s="37">
        <v>4447068427.000001</v>
      </c>
      <c r="EK97" s="37">
        <v>2472540574.4100018</v>
      </c>
      <c r="EL97" s="37">
        <v>2449184381.5600014</v>
      </c>
      <c r="EM97" s="37">
        <v>1760834438.6100011</v>
      </c>
      <c r="EN97" s="37">
        <v>16312805286.282</v>
      </c>
      <c r="EO97" s="37">
        <v>15988145748.542</v>
      </c>
      <c r="EP97" s="37">
        <v>15619166449.082001</v>
      </c>
      <c r="EQ97" s="37">
        <v>18754937624.512001</v>
      </c>
      <c r="ER97" s="37">
        <v>18219530061.491997</v>
      </c>
      <c r="ES97" s="37">
        <v>18418762272.171997</v>
      </c>
      <c r="ET97" s="37">
        <v>18665584221.121998</v>
      </c>
      <c r="EU97" s="37">
        <v>18655497141.941998</v>
      </c>
      <c r="EV97" s="37">
        <v>19223797973.422001</v>
      </c>
      <c r="EW97" s="37">
        <v>22090295854.632</v>
      </c>
      <c r="EX97" s="37">
        <v>24274257820.712002</v>
      </c>
      <c r="EY97" s="37">
        <v>24542912711.709</v>
      </c>
      <c r="EZ97" s="37">
        <v>25889723656.725975</v>
      </c>
      <c r="FA97" s="37">
        <v>26606773395.205975</v>
      </c>
      <c r="FB97" s="37">
        <v>26754400111.991974</v>
      </c>
      <c r="FC97" s="37">
        <v>27676827563.529976</v>
      </c>
      <c r="FD97" s="37">
        <v>29507782196.818985</v>
      </c>
      <c r="FE97" s="37">
        <v>30477277051.513981</v>
      </c>
      <c r="FF97" s="37">
        <v>30315587048.386982</v>
      </c>
      <c r="FG97" s="37">
        <v>30671814897.809982</v>
      </c>
      <c r="FH97" s="37">
        <v>30750836047.070019</v>
      </c>
      <c r="FI97" s="37">
        <v>31002474761.637215</v>
      </c>
      <c r="FJ97" s="37">
        <v>31643241096.142803</v>
      </c>
      <c r="FK97" s="37">
        <v>30245884998.362179</v>
      </c>
      <c r="FL97" s="37">
        <v>29778346018.417873</v>
      </c>
      <c r="FM97" s="37">
        <v>29358789850.609314</v>
      </c>
      <c r="FN97" s="37">
        <v>29290201670.196339</v>
      </c>
      <c r="FO97" s="37">
        <v>29735627846.402496</v>
      </c>
      <c r="FP97" s="37">
        <v>30313281507.420433</v>
      </c>
      <c r="FQ97" s="37">
        <v>29945170711.587845</v>
      </c>
      <c r="FR97" s="37">
        <v>30480931216.355991</v>
      </c>
      <c r="FS97" s="37">
        <v>31065083199.052567</v>
      </c>
      <c r="FT97" s="37">
        <v>31765364979.167755</v>
      </c>
      <c r="FU97" s="37">
        <v>31442714010.958317</v>
      </c>
      <c r="FV97" s="37">
        <v>32187621998.408234</v>
      </c>
    </row>
    <row r="98" spans="3:178" hidden="1" x14ac:dyDescent="0.3">
      <c r="C98" s="4"/>
      <c r="D98" s="4" t="s">
        <v>80</v>
      </c>
      <c r="E98" s="49">
        <v>98</v>
      </c>
      <c r="F98" s="36" t="s">
        <v>68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59765.18</v>
      </c>
      <c r="AT98" s="37">
        <v>3155980.1399999997</v>
      </c>
      <c r="AU98" s="37">
        <v>197590556.55500001</v>
      </c>
      <c r="AV98" s="37">
        <v>484276261.32200003</v>
      </c>
      <c r="AW98" s="37">
        <v>783286989.28200006</v>
      </c>
      <c r="AX98" s="37">
        <v>1072790238.099</v>
      </c>
      <c r="AY98" s="37">
        <v>1363893160.2179999</v>
      </c>
      <c r="AZ98" s="37">
        <v>1717580136.902</v>
      </c>
      <c r="BA98" s="37">
        <v>1995831307.6529999</v>
      </c>
      <c r="BB98" s="37">
        <v>2279946102.0809999</v>
      </c>
      <c r="BC98" s="37">
        <v>2650810011.8649998</v>
      </c>
      <c r="BD98" s="37">
        <v>2986067147.9569998</v>
      </c>
      <c r="BE98" s="37">
        <v>3365472249.1619997</v>
      </c>
      <c r="BF98" s="37">
        <v>3773846939.1440001</v>
      </c>
      <c r="BG98" s="37">
        <v>4114798511.8170004</v>
      </c>
      <c r="BH98" s="37">
        <v>4081621710.9300003</v>
      </c>
      <c r="BI98" s="37">
        <v>4454247533.4800005</v>
      </c>
      <c r="BJ98" s="37">
        <v>4787412940.750001</v>
      </c>
      <c r="BK98" s="37">
        <v>5077230882.6600008</v>
      </c>
      <c r="BL98" s="37">
        <v>5272850646.0800009</v>
      </c>
      <c r="BM98" s="37">
        <v>5402764810.5700006</v>
      </c>
      <c r="BN98" s="37">
        <v>5596820093.0400009</v>
      </c>
      <c r="BO98" s="37">
        <v>5886309576.9399996</v>
      </c>
      <c r="BP98" s="37">
        <v>6090025340.1969995</v>
      </c>
      <c r="BQ98" s="37">
        <v>5839983335.5199995</v>
      </c>
      <c r="BR98" s="37">
        <v>6119324895.4259996</v>
      </c>
      <c r="BS98" s="37">
        <v>6331086100.5669994</v>
      </c>
      <c r="BT98" s="37">
        <v>5984281249.0519991</v>
      </c>
      <c r="BU98" s="37">
        <v>6385788468.9819994</v>
      </c>
      <c r="BV98" s="37">
        <v>6741685063.9119997</v>
      </c>
      <c r="BW98" s="37">
        <v>6998079970.6919994</v>
      </c>
      <c r="BX98" s="37">
        <v>7164218247.0519991</v>
      </c>
      <c r="BY98" s="37">
        <v>7259056939.5019989</v>
      </c>
      <c r="BZ98" s="37">
        <v>7411946066.3189993</v>
      </c>
      <c r="CA98" s="37">
        <v>7668798962.2889977</v>
      </c>
      <c r="CB98" s="37">
        <v>7962564463.1489973</v>
      </c>
      <c r="CC98" s="37">
        <v>8320561737.9189978</v>
      </c>
      <c r="CD98" s="37">
        <v>8625206247.6089973</v>
      </c>
      <c r="CE98" s="37">
        <v>8960867432.2463551</v>
      </c>
      <c r="CF98" s="37">
        <v>9147182446.9842377</v>
      </c>
      <c r="CG98" s="37">
        <v>9267195362.3145123</v>
      </c>
      <c r="CH98" s="37">
        <v>9411860076.2025776</v>
      </c>
      <c r="CI98" s="37">
        <v>9453134292.5743084</v>
      </c>
      <c r="CJ98" s="37">
        <v>9452845757.2285614</v>
      </c>
      <c r="CK98" s="37">
        <v>9415190292.2455788</v>
      </c>
      <c r="CL98" s="37">
        <v>9422754212.9784031</v>
      </c>
      <c r="CM98" s="37">
        <v>9371160182.5588799</v>
      </c>
      <c r="CN98" s="37">
        <v>9400275663.336647</v>
      </c>
      <c r="CO98" s="37">
        <v>9490215610.916048</v>
      </c>
      <c r="CP98" s="37">
        <v>9518973687.3119602</v>
      </c>
      <c r="CQ98" s="37">
        <v>9546587211.0489693</v>
      </c>
      <c r="CR98" s="37">
        <v>9513485491.2944736</v>
      </c>
      <c r="CS98" s="37">
        <v>9449546248.7955132</v>
      </c>
      <c r="CT98" s="37">
        <v>9401391332.6325645</v>
      </c>
      <c r="CU98" s="37">
        <v>9350470372.0876122</v>
      </c>
      <c r="CV98" s="37">
        <v>9278959473.7369041</v>
      </c>
      <c r="CW98" s="37">
        <v>9203926681.0504398</v>
      </c>
      <c r="CX98" s="37">
        <v>9133348478.1833153</v>
      </c>
      <c r="CY98" s="37">
        <v>9043920153.3653316</v>
      </c>
      <c r="CZ98" s="37">
        <v>8947113169.2929363</v>
      </c>
      <c r="DA98" s="37">
        <v>8927617155.627636</v>
      </c>
      <c r="DB98" s="37">
        <v>8844816669.2881584</v>
      </c>
      <c r="DC98" s="37">
        <v>8774021526.5667267</v>
      </c>
      <c r="DD98" s="37">
        <v>8656325580.3268852</v>
      </c>
      <c r="DE98" s="37">
        <v>8467558927.8311958</v>
      </c>
      <c r="DF98" s="37">
        <v>8306220844.8316422</v>
      </c>
      <c r="DG98" s="37">
        <v>8156410949.8307457</v>
      </c>
      <c r="DH98" s="37">
        <v>8013496267.1640663</v>
      </c>
      <c r="DI98" s="37">
        <v>7888600346.6347485</v>
      </c>
      <c r="DJ98" s="37">
        <v>7809916166.5211658</v>
      </c>
      <c r="DK98" s="37">
        <v>7684990384.7235241</v>
      </c>
      <c r="DL98" s="37">
        <v>7577000597.4020023</v>
      </c>
      <c r="DM98" s="37">
        <v>7500645668.250967</v>
      </c>
      <c r="DN98" s="37">
        <v>7377510159.6328316</v>
      </c>
      <c r="DO98" s="37">
        <v>7282229848.0295429</v>
      </c>
      <c r="DP98" s="37">
        <v>7141847757.4402485</v>
      </c>
      <c r="DQ98" s="37">
        <v>7009599971.8826008</v>
      </c>
      <c r="DR98" s="37">
        <v>6907607933.0786972</v>
      </c>
      <c r="DS98" s="37">
        <v>6794743272.552227</v>
      </c>
      <c r="DT98" s="37">
        <v>6686377320.2342672</v>
      </c>
      <c r="DU98" s="37">
        <v>6579177513.4237709</v>
      </c>
      <c r="DV98" s="37">
        <v>6492784236.3554878</v>
      </c>
      <c r="DX98" s="37">
        <v>0</v>
      </c>
      <c r="DY98" s="37">
        <v>0</v>
      </c>
      <c r="DZ98" s="37">
        <v>0</v>
      </c>
      <c r="EA98" s="37">
        <v>2279946102.0809999</v>
      </c>
      <c r="EB98" s="37">
        <v>5596820093.0400009</v>
      </c>
      <c r="EC98" s="37">
        <v>7411946066.3189993</v>
      </c>
      <c r="ED98" s="37">
        <v>9422754212.9784031</v>
      </c>
      <c r="EE98" s="37">
        <v>9133348478.1833153</v>
      </c>
      <c r="EF98" s="37">
        <v>7809916166.5211658</v>
      </c>
      <c r="EG98" s="37">
        <v>6492784236.3554878</v>
      </c>
      <c r="EI98" s="37">
        <v>0</v>
      </c>
      <c r="EJ98" s="37">
        <v>0</v>
      </c>
      <c r="EK98" s="37">
        <v>0</v>
      </c>
      <c r="EL98" s="37">
        <v>0</v>
      </c>
      <c r="EM98" s="37">
        <v>0</v>
      </c>
      <c r="EN98" s="37">
        <v>0</v>
      </c>
      <c r="EO98" s="37">
        <v>0</v>
      </c>
      <c r="EP98" s="37">
        <v>0</v>
      </c>
      <c r="EQ98" s="37">
        <v>0</v>
      </c>
      <c r="ER98" s="37">
        <v>0</v>
      </c>
      <c r="ES98" s="37">
        <v>0</v>
      </c>
      <c r="ET98" s="37">
        <v>0</v>
      </c>
      <c r="EU98" s="37">
        <v>59765.18</v>
      </c>
      <c r="EV98" s="37">
        <v>484276261.32200003</v>
      </c>
      <c r="EW98" s="37">
        <v>1363893160.2179999</v>
      </c>
      <c r="EX98" s="37">
        <v>2279946102.0809999</v>
      </c>
      <c r="EY98" s="37">
        <v>3365472249.1619997</v>
      </c>
      <c r="EZ98" s="37">
        <v>4081621710.9300003</v>
      </c>
      <c r="FA98" s="37">
        <v>5077230882.6600008</v>
      </c>
      <c r="FB98" s="37">
        <v>5596820093.0400009</v>
      </c>
      <c r="FC98" s="37">
        <v>5839983335.5199995</v>
      </c>
      <c r="FD98" s="37">
        <v>5984281249.0519991</v>
      </c>
      <c r="FE98" s="37">
        <v>6998079970.6919994</v>
      </c>
      <c r="FF98" s="37">
        <v>7411946066.3189993</v>
      </c>
      <c r="FG98" s="37">
        <v>8320561737.9189978</v>
      </c>
      <c r="FH98" s="37">
        <v>9147182446.9842377</v>
      </c>
      <c r="FI98" s="37">
        <v>9453134292.5743084</v>
      </c>
      <c r="FJ98" s="37">
        <v>9422754212.9784031</v>
      </c>
      <c r="FK98" s="37">
        <v>9490215610.916048</v>
      </c>
      <c r="FL98" s="37">
        <v>9513485491.2944736</v>
      </c>
      <c r="FM98" s="37">
        <v>9350470372.0876122</v>
      </c>
      <c r="FN98" s="37">
        <v>9133348478.1833153</v>
      </c>
      <c r="FO98" s="37">
        <v>8927617155.627636</v>
      </c>
      <c r="FP98" s="37">
        <v>8656325580.3268852</v>
      </c>
      <c r="FQ98" s="37">
        <v>8156410949.8307457</v>
      </c>
      <c r="FR98" s="37">
        <v>7809916166.5211658</v>
      </c>
      <c r="FS98" s="37">
        <v>7500645668.250967</v>
      </c>
      <c r="FT98" s="37">
        <v>7141847757.4402485</v>
      </c>
      <c r="FU98" s="37">
        <v>6794743272.552227</v>
      </c>
      <c r="FV98" s="37">
        <v>6492784236.3554878</v>
      </c>
    </row>
    <row r="99" spans="3:178" hidden="1" x14ac:dyDescent="0.3">
      <c r="C99" s="4"/>
      <c r="D99" s="4" t="s">
        <v>80</v>
      </c>
      <c r="E99" s="49">
        <v>99</v>
      </c>
      <c r="F99" s="36" t="s">
        <v>69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59765.18</v>
      </c>
      <c r="AU99" s="37">
        <v>3155980.1399999997</v>
      </c>
      <c r="AV99" s="37">
        <v>197590556.55500001</v>
      </c>
      <c r="AW99" s="37">
        <v>484276261.32200003</v>
      </c>
      <c r="AX99" s="37">
        <v>783286989.28200006</v>
      </c>
      <c r="AY99" s="37">
        <v>1072790238.099</v>
      </c>
      <c r="AZ99" s="37">
        <v>1363893160.2179999</v>
      </c>
      <c r="BA99" s="37">
        <v>1717580136.902</v>
      </c>
      <c r="BB99" s="37">
        <v>1995831307.6529999</v>
      </c>
      <c r="BC99" s="37">
        <v>2279946102.0809999</v>
      </c>
      <c r="BD99" s="37">
        <v>2650810011.8649998</v>
      </c>
      <c r="BE99" s="37">
        <v>2986067147.9569998</v>
      </c>
      <c r="BF99" s="37">
        <v>3365472249.1619997</v>
      </c>
      <c r="BG99" s="37">
        <v>3773846939.1440001</v>
      </c>
      <c r="BH99" s="37">
        <v>4114798511.8170004</v>
      </c>
      <c r="BI99" s="37">
        <v>4081621710.9300003</v>
      </c>
      <c r="BJ99" s="37">
        <v>4454247533.4800005</v>
      </c>
      <c r="BK99" s="37">
        <v>4787412940.750001</v>
      </c>
      <c r="BL99" s="37">
        <v>5077230882.6600008</v>
      </c>
      <c r="BM99" s="37">
        <v>5272850646.0800009</v>
      </c>
      <c r="BN99" s="37">
        <v>5402764810.5700006</v>
      </c>
      <c r="BO99" s="37">
        <v>5596820093.0400009</v>
      </c>
      <c r="BP99" s="37">
        <v>5886309576.9399996</v>
      </c>
      <c r="BQ99" s="37">
        <v>6090025340.1969995</v>
      </c>
      <c r="BR99" s="37">
        <v>5839983335.5199995</v>
      </c>
      <c r="BS99" s="37">
        <v>6119324895.4259996</v>
      </c>
      <c r="BT99" s="37">
        <v>6331086100.5669994</v>
      </c>
      <c r="BU99" s="37">
        <v>5984281249.0519991</v>
      </c>
      <c r="BV99" s="37">
        <v>6385788468.9819994</v>
      </c>
      <c r="BW99" s="37">
        <v>6741685063.9119997</v>
      </c>
      <c r="BX99" s="37">
        <v>6998079970.6919994</v>
      </c>
      <c r="BY99" s="37">
        <v>7164218247.0519991</v>
      </c>
      <c r="BZ99" s="37">
        <v>7259056939.5019989</v>
      </c>
      <c r="CA99" s="37">
        <v>7411946066.3189993</v>
      </c>
      <c r="CB99" s="37">
        <v>7668798962.2889977</v>
      </c>
      <c r="CC99" s="37">
        <v>7962564463.1489973</v>
      </c>
      <c r="CD99" s="37">
        <v>8320561737.9189978</v>
      </c>
      <c r="CE99" s="37">
        <v>8625206247.6089973</v>
      </c>
      <c r="CF99" s="37">
        <v>8960867432.2463551</v>
      </c>
      <c r="CG99" s="37">
        <v>9147182446.9842377</v>
      </c>
      <c r="CH99" s="37">
        <v>9267195362.3145123</v>
      </c>
      <c r="CI99" s="37">
        <v>9411860076.2025776</v>
      </c>
      <c r="CJ99" s="37">
        <v>9453134292.5743084</v>
      </c>
      <c r="CK99" s="37">
        <v>9452845757.2285614</v>
      </c>
      <c r="CL99" s="37">
        <v>9415190292.2455788</v>
      </c>
      <c r="CM99" s="37">
        <v>9422754212.9784031</v>
      </c>
      <c r="CN99" s="37">
        <v>9371160182.5588799</v>
      </c>
      <c r="CO99" s="37">
        <v>9400275663.336647</v>
      </c>
      <c r="CP99" s="37">
        <v>9490215610.916048</v>
      </c>
      <c r="CQ99" s="37">
        <v>9518973687.3119602</v>
      </c>
      <c r="CR99" s="37">
        <v>9546587211.0489693</v>
      </c>
      <c r="CS99" s="37">
        <v>9513485491.2944736</v>
      </c>
      <c r="CT99" s="37">
        <v>9449546248.7955132</v>
      </c>
      <c r="CU99" s="37">
        <v>9401391332.6325645</v>
      </c>
      <c r="CV99" s="37">
        <v>9350470372.0876122</v>
      </c>
      <c r="CW99" s="37">
        <v>9278959473.7369041</v>
      </c>
      <c r="CX99" s="37">
        <v>9203926681.0504398</v>
      </c>
      <c r="CY99" s="37">
        <v>9133348478.1833153</v>
      </c>
      <c r="CZ99" s="37">
        <v>9043920153.3653316</v>
      </c>
      <c r="DA99" s="37">
        <v>8947113169.2929363</v>
      </c>
      <c r="DB99" s="37">
        <v>8927617155.627636</v>
      </c>
      <c r="DC99" s="37">
        <v>8844816669.2881584</v>
      </c>
      <c r="DD99" s="37">
        <v>8774021526.5667267</v>
      </c>
      <c r="DE99" s="37">
        <v>8656325580.3268852</v>
      </c>
      <c r="DF99" s="37">
        <v>8467558927.8311958</v>
      </c>
      <c r="DG99" s="37">
        <v>8306220844.8316422</v>
      </c>
      <c r="DH99" s="37">
        <v>8156410949.8307457</v>
      </c>
      <c r="DI99" s="37">
        <v>8013496267.1640663</v>
      </c>
      <c r="DJ99" s="37">
        <v>7888600346.6347485</v>
      </c>
      <c r="DK99" s="37">
        <v>7809916166.5211658</v>
      </c>
      <c r="DL99" s="37">
        <v>7684990384.7235241</v>
      </c>
      <c r="DM99" s="37">
        <v>7577000597.4020023</v>
      </c>
      <c r="DN99" s="37">
        <v>7500645668.250967</v>
      </c>
      <c r="DO99" s="37">
        <v>7377510159.6328316</v>
      </c>
      <c r="DP99" s="37">
        <v>7282229848.0295429</v>
      </c>
      <c r="DQ99" s="37">
        <v>7141847757.4402485</v>
      </c>
      <c r="DR99" s="37">
        <v>7009599971.8826008</v>
      </c>
      <c r="DS99" s="37">
        <v>6907607933.0786972</v>
      </c>
      <c r="DT99" s="37">
        <v>6794743272.552227</v>
      </c>
      <c r="DU99" s="37">
        <v>6686377320.2342672</v>
      </c>
      <c r="DV99" s="37">
        <v>6579177513.4237709</v>
      </c>
      <c r="DX99" s="37">
        <v>0</v>
      </c>
      <c r="DY99" s="37">
        <v>0</v>
      </c>
      <c r="DZ99" s="37">
        <v>0</v>
      </c>
      <c r="EA99" s="37">
        <v>1995831307.6529999</v>
      </c>
      <c r="EB99" s="37">
        <v>5402764810.5700006</v>
      </c>
      <c r="EC99" s="37">
        <v>7259056939.5019989</v>
      </c>
      <c r="ED99" s="37">
        <v>9415190292.2455788</v>
      </c>
      <c r="EE99" s="37">
        <v>9203926681.0504398</v>
      </c>
      <c r="EF99" s="37">
        <v>7888600346.6347485</v>
      </c>
      <c r="EG99" s="37">
        <v>6579177513.4237709</v>
      </c>
      <c r="EI99" s="37">
        <v>0</v>
      </c>
      <c r="EJ99" s="37">
        <v>0</v>
      </c>
      <c r="EK99" s="37">
        <v>0</v>
      </c>
      <c r="EL99" s="37">
        <v>0</v>
      </c>
      <c r="EM99" s="37">
        <v>0</v>
      </c>
      <c r="EN99" s="37">
        <v>0</v>
      </c>
      <c r="EO99" s="37">
        <v>0</v>
      </c>
      <c r="EP99" s="37">
        <v>0</v>
      </c>
      <c r="EQ99" s="37">
        <v>0</v>
      </c>
      <c r="ER99" s="37">
        <v>0</v>
      </c>
      <c r="ES99" s="37">
        <v>0</v>
      </c>
      <c r="ET99" s="37">
        <v>0</v>
      </c>
      <c r="EU99" s="37">
        <v>0</v>
      </c>
      <c r="EV99" s="37">
        <v>59765.18</v>
      </c>
      <c r="EW99" s="37">
        <v>484276261.32200003</v>
      </c>
      <c r="EX99" s="37">
        <v>1363893160.2179999</v>
      </c>
      <c r="EY99" s="37">
        <v>2279946102.0809999</v>
      </c>
      <c r="EZ99" s="37">
        <v>3365472249.1619997</v>
      </c>
      <c r="FA99" s="37">
        <v>4081621710.9300003</v>
      </c>
      <c r="FB99" s="37">
        <v>5077230882.6600008</v>
      </c>
      <c r="FC99" s="37">
        <v>5596820093.0400009</v>
      </c>
      <c r="FD99" s="37">
        <v>5839983335.5199995</v>
      </c>
      <c r="FE99" s="37">
        <v>5984281249.0519991</v>
      </c>
      <c r="FF99" s="37">
        <v>6998079970.6919994</v>
      </c>
      <c r="FG99" s="37">
        <v>7411946066.3189993</v>
      </c>
      <c r="FH99" s="37">
        <v>8320561737.9189978</v>
      </c>
      <c r="FI99" s="37">
        <v>9147182446.9842377</v>
      </c>
      <c r="FJ99" s="37">
        <v>9453134292.5743084</v>
      </c>
      <c r="FK99" s="37">
        <v>9422754212.9784031</v>
      </c>
      <c r="FL99" s="37">
        <v>9490215610.916048</v>
      </c>
      <c r="FM99" s="37">
        <v>9513485491.2944736</v>
      </c>
      <c r="FN99" s="37">
        <v>9350470372.0876122</v>
      </c>
      <c r="FO99" s="37">
        <v>9133348478.1833153</v>
      </c>
      <c r="FP99" s="37">
        <v>8927617155.627636</v>
      </c>
      <c r="FQ99" s="37">
        <v>8656325580.3268852</v>
      </c>
      <c r="FR99" s="37">
        <v>8156410949.8307457</v>
      </c>
      <c r="FS99" s="37">
        <v>7809916166.5211658</v>
      </c>
      <c r="FT99" s="37">
        <v>7500645668.250967</v>
      </c>
      <c r="FU99" s="37">
        <v>7141847757.4402485</v>
      </c>
      <c r="FV99" s="37">
        <v>6794743272.552227</v>
      </c>
    </row>
    <row r="100" spans="3:178" hidden="1" x14ac:dyDescent="0.3">
      <c r="C100" s="4"/>
      <c r="D100" s="4" t="s">
        <v>80</v>
      </c>
      <c r="E100" s="49">
        <v>100</v>
      </c>
      <c r="F100" s="36" t="s">
        <v>70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3752244600.7199998</v>
      </c>
      <c r="AR100" s="37">
        <v>3573749682.46</v>
      </c>
      <c r="AS100" s="37">
        <v>3395688878.0599999</v>
      </c>
      <c r="AT100" s="37">
        <v>3242841537.5500002</v>
      </c>
      <c r="AU100" s="37">
        <v>3092578524.5999999</v>
      </c>
      <c r="AV100" s="37">
        <v>3112217760.48</v>
      </c>
      <c r="AW100" s="37">
        <v>3229635084.6599998</v>
      </c>
      <c r="AX100" s="37">
        <v>3557053043.0799999</v>
      </c>
      <c r="AY100" s="37">
        <v>3672102601.3899999</v>
      </c>
      <c r="AZ100" s="37">
        <v>4397801037.8800001</v>
      </c>
      <c r="BA100" s="37">
        <v>4388694002.5</v>
      </c>
      <c r="BB100" s="37">
        <v>4536905478.9200001</v>
      </c>
      <c r="BC100" s="37">
        <v>4648348712.2600002</v>
      </c>
      <c r="BD100" s="37">
        <v>4865923958.5600004</v>
      </c>
      <c r="BE100" s="37">
        <v>6231150002.96</v>
      </c>
      <c r="BF100" s="37">
        <v>6883713642.3000002</v>
      </c>
      <c r="BG100" s="37">
        <v>7267626231.1199999</v>
      </c>
      <c r="BH100" s="37">
        <v>7977330951.9300003</v>
      </c>
      <c r="BI100" s="37">
        <v>8341582735.75</v>
      </c>
      <c r="BJ100" s="37">
        <v>8763608621.5300007</v>
      </c>
      <c r="BK100" s="37">
        <v>10248185207.16</v>
      </c>
      <c r="BL100" s="37">
        <v>9654282907.1900005</v>
      </c>
      <c r="BM100" s="37">
        <v>9939798074.8999996</v>
      </c>
      <c r="BN100" s="37">
        <v>10259152366.52</v>
      </c>
      <c r="BO100" s="37">
        <v>10336906154.07</v>
      </c>
      <c r="BP100" s="37">
        <v>10487668086.42</v>
      </c>
      <c r="BQ100" s="37">
        <v>11220611691.01</v>
      </c>
      <c r="BR100" s="37">
        <v>12111341924.52</v>
      </c>
      <c r="BS100" s="37">
        <v>12135840885.040001</v>
      </c>
      <c r="BT100" s="37">
        <v>13120772078.07</v>
      </c>
      <c r="BU100" s="37">
        <v>13841060181.9</v>
      </c>
      <c r="BV100" s="37">
        <v>13898400095.370001</v>
      </c>
      <c r="BW100" s="37">
        <v>14788147523.41</v>
      </c>
      <c r="BX100" s="37">
        <v>14600673621.85</v>
      </c>
      <c r="BY100" s="37">
        <v>15314804745.99</v>
      </c>
      <c r="BZ100" s="37">
        <v>15046654146.129999</v>
      </c>
      <c r="CA100" s="37">
        <v>14837368036.059999</v>
      </c>
      <c r="CB100" s="37">
        <v>14560773974.629999</v>
      </c>
      <c r="CC100" s="37">
        <v>14234533406.200001</v>
      </c>
      <c r="CD100" s="37">
        <v>13956636796.120001</v>
      </c>
      <c r="CE100" s="37">
        <v>13796307409.160048</v>
      </c>
      <c r="CF100" s="37">
        <v>13618687371.195398</v>
      </c>
      <c r="CG100" s="37">
        <v>13470850503.530113</v>
      </c>
      <c r="CH100" s="37">
        <v>13658515748.699165</v>
      </c>
      <c r="CI100" s="37">
        <v>13542259624.554321</v>
      </c>
      <c r="CJ100" s="37">
        <v>13425252456.330847</v>
      </c>
      <c r="CK100" s="37">
        <v>13311993465.826725</v>
      </c>
      <c r="CL100" s="37">
        <v>13899253368.306543</v>
      </c>
      <c r="CM100" s="37">
        <v>14212675244.762318</v>
      </c>
      <c r="CN100" s="37">
        <v>14047825286.896358</v>
      </c>
      <c r="CO100" s="37">
        <v>14910995206.867474</v>
      </c>
      <c r="CP100" s="37">
        <v>14607615122.169847</v>
      </c>
      <c r="CQ100" s="37">
        <v>14324117100.354588</v>
      </c>
      <c r="CR100" s="37">
        <v>14798983481.86631</v>
      </c>
      <c r="CS100" s="37">
        <v>14525271870.848211</v>
      </c>
      <c r="CT100" s="37">
        <v>14753121206.298016</v>
      </c>
      <c r="CU100" s="37">
        <v>15111903232.409904</v>
      </c>
      <c r="CV100" s="37">
        <v>14838417974.316792</v>
      </c>
      <c r="CW100" s="37">
        <v>14578764639.816467</v>
      </c>
      <c r="CX100" s="37">
        <v>15003311627.759037</v>
      </c>
      <c r="CY100" s="37">
        <v>15061726188.854195</v>
      </c>
      <c r="CZ100" s="37">
        <v>15153124604.588558</v>
      </c>
      <c r="DA100" s="37">
        <v>15222850405.606882</v>
      </c>
      <c r="DB100" s="37">
        <v>15292322936.027525</v>
      </c>
      <c r="DC100" s="37">
        <v>15364446071.281223</v>
      </c>
      <c r="DD100" s="37">
        <v>15459971547.048492</v>
      </c>
      <c r="DE100" s="37">
        <v>15533114877.19084</v>
      </c>
      <c r="DF100" s="37">
        <v>15599077523.685686</v>
      </c>
      <c r="DG100" s="37">
        <v>15654292322.252882</v>
      </c>
      <c r="DH100" s="37">
        <v>15712232150.291512</v>
      </c>
      <c r="DI100" s="37">
        <v>15762950633.667543</v>
      </c>
      <c r="DJ100" s="37">
        <v>15809463882.204466</v>
      </c>
      <c r="DK100" s="37">
        <v>15877438367.059034</v>
      </c>
      <c r="DL100" s="37">
        <v>15945045243.103107</v>
      </c>
      <c r="DM100" s="37">
        <v>16017222498.774576</v>
      </c>
      <c r="DN100" s="37">
        <v>16092569933.895542</v>
      </c>
      <c r="DO100" s="37">
        <v>16166559806.612127</v>
      </c>
      <c r="DP100" s="37">
        <v>16233448875.64563</v>
      </c>
      <c r="DQ100" s="37">
        <v>15882075946.576164</v>
      </c>
      <c r="DR100" s="37">
        <v>15914004223.313908</v>
      </c>
      <c r="DS100" s="37">
        <v>15942138408.808886</v>
      </c>
      <c r="DT100" s="37">
        <v>15969611932.394215</v>
      </c>
      <c r="DU100" s="37">
        <v>15995460339.351442</v>
      </c>
      <c r="DV100" s="37">
        <v>16019008439.090614</v>
      </c>
      <c r="DX100" s="37">
        <v>0</v>
      </c>
      <c r="DY100" s="37">
        <v>0</v>
      </c>
      <c r="DZ100" s="37">
        <v>0</v>
      </c>
      <c r="EA100" s="37">
        <v>4536905478.9200001</v>
      </c>
      <c r="EB100" s="37">
        <v>10259152366.52</v>
      </c>
      <c r="EC100" s="37">
        <v>15046654146.129999</v>
      </c>
      <c r="ED100" s="37">
        <v>13899253368.306543</v>
      </c>
      <c r="EE100" s="37">
        <v>15003311627.759037</v>
      </c>
      <c r="EF100" s="37">
        <v>15809463882.204466</v>
      </c>
      <c r="EG100" s="37">
        <v>16019008439.090614</v>
      </c>
      <c r="EI100" s="37">
        <v>0</v>
      </c>
      <c r="EJ100" s="37">
        <v>0</v>
      </c>
      <c r="EK100" s="37">
        <v>0</v>
      </c>
      <c r="EL100" s="37">
        <v>0</v>
      </c>
      <c r="EM100" s="37">
        <v>0</v>
      </c>
      <c r="EN100" s="37">
        <v>0</v>
      </c>
      <c r="EO100" s="37">
        <v>0</v>
      </c>
      <c r="EP100" s="37">
        <v>0</v>
      </c>
      <c r="EQ100" s="37">
        <v>0</v>
      </c>
      <c r="ER100" s="37">
        <v>0</v>
      </c>
      <c r="ES100" s="37">
        <v>0</v>
      </c>
      <c r="ET100" s="37">
        <v>0</v>
      </c>
      <c r="EU100" s="37">
        <v>3395688878.0599999</v>
      </c>
      <c r="EV100" s="37">
        <v>3112217760.48</v>
      </c>
      <c r="EW100" s="37">
        <v>3672102601.3899999</v>
      </c>
      <c r="EX100" s="37">
        <v>4536905478.9200001</v>
      </c>
      <c r="EY100" s="37">
        <v>6231150002.96</v>
      </c>
      <c r="EZ100" s="37">
        <v>7977330951.9300003</v>
      </c>
      <c r="FA100" s="37">
        <v>10248185207.16</v>
      </c>
      <c r="FB100" s="37">
        <v>10259152366.52</v>
      </c>
      <c r="FC100" s="37">
        <v>11220611691.01</v>
      </c>
      <c r="FD100" s="37">
        <v>13120772078.07</v>
      </c>
      <c r="FE100" s="37">
        <v>14788147523.41</v>
      </c>
      <c r="FF100" s="37">
        <v>15046654146.129999</v>
      </c>
      <c r="FG100" s="37">
        <v>14234533406.200001</v>
      </c>
      <c r="FH100" s="37">
        <v>13618687371.195398</v>
      </c>
      <c r="FI100" s="37">
        <v>13542259624.554321</v>
      </c>
      <c r="FJ100" s="37">
        <v>13899253368.306543</v>
      </c>
      <c r="FK100" s="37">
        <v>14910995206.867474</v>
      </c>
      <c r="FL100" s="37">
        <v>14798983481.86631</v>
      </c>
      <c r="FM100" s="37">
        <v>15111903232.409904</v>
      </c>
      <c r="FN100" s="37">
        <v>15003311627.759037</v>
      </c>
      <c r="FO100" s="37">
        <v>15222850405.606882</v>
      </c>
      <c r="FP100" s="37">
        <v>15459971547.048492</v>
      </c>
      <c r="FQ100" s="37">
        <v>15654292322.252882</v>
      </c>
      <c r="FR100" s="37">
        <v>15809463882.204466</v>
      </c>
      <c r="FS100" s="37">
        <v>16017222498.774576</v>
      </c>
      <c r="FT100" s="37">
        <v>16233448875.64563</v>
      </c>
      <c r="FU100" s="37">
        <v>15942138408.808886</v>
      </c>
      <c r="FV100" s="37">
        <v>16019008439.090614</v>
      </c>
    </row>
    <row r="101" spans="3:178" hidden="1" x14ac:dyDescent="0.3">
      <c r="C101" s="4"/>
      <c r="D101" s="4" t="s">
        <v>80</v>
      </c>
      <c r="E101" s="49">
        <v>101</v>
      </c>
      <c r="F101" s="36" t="s">
        <v>71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3752244600.7199998</v>
      </c>
      <c r="AS101" s="37">
        <v>3573749682.46</v>
      </c>
      <c r="AT101" s="37">
        <v>3395688878.0599999</v>
      </c>
      <c r="AU101" s="37">
        <v>3242841537.5500002</v>
      </c>
      <c r="AV101" s="37">
        <v>3092578524.5999999</v>
      </c>
      <c r="AW101" s="37">
        <v>3112217760.48</v>
      </c>
      <c r="AX101" s="37">
        <v>3229635084.6599998</v>
      </c>
      <c r="AY101" s="37">
        <v>3557053043.0799999</v>
      </c>
      <c r="AZ101" s="37">
        <v>3672102601.3899999</v>
      </c>
      <c r="BA101" s="37">
        <v>4397801037.8800001</v>
      </c>
      <c r="BB101" s="37">
        <v>4388694002.5</v>
      </c>
      <c r="BC101" s="37">
        <v>4536905478.9200001</v>
      </c>
      <c r="BD101" s="37">
        <v>4648348712.2600002</v>
      </c>
      <c r="BE101" s="37">
        <v>4865923958.5600004</v>
      </c>
      <c r="BF101" s="37">
        <v>6231150002.96</v>
      </c>
      <c r="BG101" s="37">
        <v>6883713642.3000002</v>
      </c>
      <c r="BH101" s="37">
        <v>7267626231.1199999</v>
      </c>
      <c r="BI101" s="37">
        <v>7977330951.9300003</v>
      </c>
      <c r="BJ101" s="37">
        <v>8341582735.75</v>
      </c>
      <c r="BK101" s="37">
        <v>8763608621.5300007</v>
      </c>
      <c r="BL101" s="37">
        <v>10248185207.16</v>
      </c>
      <c r="BM101" s="37">
        <v>9654282907.1900005</v>
      </c>
      <c r="BN101" s="37">
        <v>9939798074.8999996</v>
      </c>
      <c r="BO101" s="37">
        <v>10259152366.52</v>
      </c>
      <c r="BP101" s="37">
        <v>10336906154.07</v>
      </c>
      <c r="BQ101" s="37">
        <v>10487668086.42</v>
      </c>
      <c r="BR101" s="37">
        <v>11220611691.01</v>
      </c>
      <c r="BS101" s="37">
        <v>12111341924.52</v>
      </c>
      <c r="BT101" s="37">
        <v>12135840885.040001</v>
      </c>
      <c r="BU101" s="37">
        <v>13120772078.07</v>
      </c>
      <c r="BV101" s="37">
        <v>13841060181.9</v>
      </c>
      <c r="BW101" s="37">
        <v>13898400095.370001</v>
      </c>
      <c r="BX101" s="37">
        <v>14788147523.41</v>
      </c>
      <c r="BY101" s="37">
        <v>14600673621.85</v>
      </c>
      <c r="BZ101" s="37">
        <v>15314804745.99</v>
      </c>
      <c r="CA101" s="37">
        <v>15046654146.129999</v>
      </c>
      <c r="CB101" s="37">
        <v>14837368036.059999</v>
      </c>
      <c r="CC101" s="37">
        <v>14560773974.629999</v>
      </c>
      <c r="CD101" s="37">
        <v>14234533406.200001</v>
      </c>
      <c r="CE101" s="37">
        <v>13982858576.516369</v>
      </c>
      <c r="CF101" s="37">
        <v>13796307409.160048</v>
      </c>
      <c r="CG101" s="37">
        <v>13618687371.195398</v>
      </c>
      <c r="CH101" s="37">
        <v>13470850503.530113</v>
      </c>
      <c r="CI101" s="37">
        <v>13658515748.699165</v>
      </c>
      <c r="CJ101" s="37">
        <v>13542259624.554321</v>
      </c>
      <c r="CK101" s="37">
        <v>13425252456.330847</v>
      </c>
      <c r="CL101" s="37">
        <v>13311993465.826725</v>
      </c>
      <c r="CM101" s="37">
        <v>13899253368.306543</v>
      </c>
      <c r="CN101" s="37">
        <v>14212675244.762318</v>
      </c>
      <c r="CO101" s="37">
        <v>14047825286.896358</v>
      </c>
      <c r="CP101" s="37">
        <v>14910995206.867474</v>
      </c>
      <c r="CQ101" s="37">
        <v>14607615122.169847</v>
      </c>
      <c r="CR101" s="37">
        <v>14324117100.354588</v>
      </c>
      <c r="CS101" s="37">
        <v>14798983481.86631</v>
      </c>
      <c r="CT101" s="37">
        <v>14525271870.848211</v>
      </c>
      <c r="CU101" s="37">
        <v>14753121206.298016</v>
      </c>
      <c r="CV101" s="37">
        <v>15111903232.409904</v>
      </c>
      <c r="CW101" s="37">
        <v>14838417974.316792</v>
      </c>
      <c r="CX101" s="37">
        <v>14578764639.816467</v>
      </c>
      <c r="CY101" s="37">
        <v>15003311627.759037</v>
      </c>
      <c r="CZ101" s="37">
        <v>15061726188.854195</v>
      </c>
      <c r="DA101" s="37">
        <v>15153124604.588558</v>
      </c>
      <c r="DB101" s="37">
        <v>15222850405.606882</v>
      </c>
      <c r="DC101" s="37">
        <v>15292322936.027525</v>
      </c>
      <c r="DD101" s="37">
        <v>15364446071.281223</v>
      </c>
      <c r="DE101" s="37">
        <v>15459971547.048492</v>
      </c>
      <c r="DF101" s="37">
        <v>15533114877.19084</v>
      </c>
      <c r="DG101" s="37">
        <v>15599077523.685686</v>
      </c>
      <c r="DH101" s="37">
        <v>15654292322.252882</v>
      </c>
      <c r="DI101" s="37">
        <v>15712232150.291512</v>
      </c>
      <c r="DJ101" s="37">
        <v>15762950633.667543</v>
      </c>
      <c r="DK101" s="37">
        <v>15809463882.204466</v>
      </c>
      <c r="DL101" s="37">
        <v>15877438367.059034</v>
      </c>
      <c r="DM101" s="37">
        <v>15945045243.103107</v>
      </c>
      <c r="DN101" s="37">
        <v>16017222498.774576</v>
      </c>
      <c r="DO101" s="37">
        <v>16092569933.895542</v>
      </c>
      <c r="DP101" s="37">
        <v>16166559806.612127</v>
      </c>
      <c r="DQ101" s="37">
        <v>16233448875.64563</v>
      </c>
      <c r="DR101" s="37">
        <v>15882075946.576164</v>
      </c>
      <c r="DS101" s="37">
        <v>15914004223.313908</v>
      </c>
      <c r="DT101" s="37">
        <v>15942138408.808886</v>
      </c>
      <c r="DU101" s="37">
        <v>15969611932.394215</v>
      </c>
      <c r="DV101" s="37">
        <v>15995460339.351442</v>
      </c>
      <c r="DX101" s="37">
        <v>0</v>
      </c>
      <c r="DY101" s="37">
        <v>0</v>
      </c>
      <c r="DZ101" s="37">
        <v>0</v>
      </c>
      <c r="EA101" s="37">
        <v>4388694002.5</v>
      </c>
      <c r="EB101" s="37">
        <v>9939798074.8999996</v>
      </c>
      <c r="EC101" s="37">
        <v>15314804745.99</v>
      </c>
      <c r="ED101" s="37">
        <v>13311993465.826725</v>
      </c>
      <c r="EE101" s="37">
        <v>14578764639.816467</v>
      </c>
      <c r="EF101" s="37">
        <v>15762950633.667543</v>
      </c>
      <c r="EG101" s="37">
        <v>15995460339.351442</v>
      </c>
      <c r="EI101" s="37">
        <v>0</v>
      </c>
      <c r="EJ101" s="37">
        <v>0</v>
      </c>
      <c r="EK101" s="37">
        <v>0</v>
      </c>
      <c r="EL101" s="37">
        <v>0</v>
      </c>
      <c r="EM101" s="37">
        <v>0</v>
      </c>
      <c r="EN101" s="37">
        <v>0</v>
      </c>
      <c r="EO101" s="37">
        <v>0</v>
      </c>
      <c r="EP101" s="37">
        <v>0</v>
      </c>
      <c r="EQ101" s="37">
        <v>0</v>
      </c>
      <c r="ER101" s="37">
        <v>0</v>
      </c>
      <c r="ES101" s="37">
        <v>0</v>
      </c>
      <c r="ET101" s="37">
        <v>0</v>
      </c>
      <c r="EU101" s="37">
        <v>0</v>
      </c>
      <c r="EV101" s="37">
        <v>3395688878.0599999</v>
      </c>
      <c r="EW101" s="37">
        <v>3112217760.48</v>
      </c>
      <c r="EX101" s="37">
        <v>3672102601.3899999</v>
      </c>
      <c r="EY101" s="37">
        <v>4536905478.9200001</v>
      </c>
      <c r="EZ101" s="37">
        <v>6231150002.96</v>
      </c>
      <c r="FA101" s="37">
        <v>7977330951.9300003</v>
      </c>
      <c r="FB101" s="37">
        <v>10248185207.16</v>
      </c>
      <c r="FC101" s="37">
        <v>10259152366.52</v>
      </c>
      <c r="FD101" s="37">
        <v>11220611691.01</v>
      </c>
      <c r="FE101" s="37">
        <v>13120772078.07</v>
      </c>
      <c r="FF101" s="37">
        <v>14788147523.41</v>
      </c>
      <c r="FG101" s="37">
        <v>15046654146.129999</v>
      </c>
      <c r="FH101" s="37">
        <v>14234533406.200001</v>
      </c>
      <c r="FI101" s="37">
        <v>13618687371.195398</v>
      </c>
      <c r="FJ101" s="37">
        <v>13542259624.554321</v>
      </c>
      <c r="FK101" s="37">
        <v>13899253368.306543</v>
      </c>
      <c r="FL101" s="37">
        <v>14910995206.867474</v>
      </c>
      <c r="FM101" s="37">
        <v>14798983481.86631</v>
      </c>
      <c r="FN101" s="37">
        <v>15111903232.409904</v>
      </c>
      <c r="FO101" s="37">
        <v>15003311627.759037</v>
      </c>
      <c r="FP101" s="37">
        <v>15222850405.606882</v>
      </c>
      <c r="FQ101" s="37">
        <v>15459971547.048492</v>
      </c>
      <c r="FR101" s="37">
        <v>15654292322.252882</v>
      </c>
      <c r="FS101" s="37">
        <v>15809463882.204466</v>
      </c>
      <c r="FT101" s="37">
        <v>16017222498.774576</v>
      </c>
      <c r="FU101" s="37">
        <v>16233448875.64563</v>
      </c>
      <c r="FV101" s="37">
        <v>15942138408.808886</v>
      </c>
    </row>
    <row r="102" spans="3:178" hidden="1" x14ac:dyDescent="0.3">
      <c r="C102" s="4"/>
      <c r="D102" s="4" t="s">
        <v>80</v>
      </c>
      <c r="E102" s="49">
        <v>102</v>
      </c>
      <c r="F102" s="36" t="s">
        <v>72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3065471.75</v>
      </c>
      <c r="BF102" s="37">
        <v>6077176.9199999999</v>
      </c>
      <c r="BG102" s="37">
        <v>11777770.580000002</v>
      </c>
      <c r="BH102" s="37">
        <v>19636036.130000003</v>
      </c>
      <c r="BI102" s="37">
        <v>30691571.950000003</v>
      </c>
      <c r="BJ102" s="37">
        <v>40961393.630000003</v>
      </c>
      <c r="BK102" s="37">
        <v>51675071.590000004</v>
      </c>
      <c r="BL102" s="37">
        <v>66175387.980000004</v>
      </c>
      <c r="BM102" s="37">
        <v>77020382.379999995</v>
      </c>
      <c r="BN102" s="37">
        <v>92352789.719999999</v>
      </c>
      <c r="BO102" s="37">
        <v>107882563.98000002</v>
      </c>
      <c r="BP102" s="37">
        <v>120188737.62700002</v>
      </c>
      <c r="BQ102" s="37">
        <v>144630455.32000002</v>
      </c>
      <c r="BR102" s="37">
        <v>144508891.88000003</v>
      </c>
      <c r="BS102" s="37">
        <v>132759363.91500002</v>
      </c>
      <c r="BT102" s="37">
        <v>125994912.22900002</v>
      </c>
      <c r="BU102" s="37">
        <v>124564970.11900002</v>
      </c>
      <c r="BV102" s="37">
        <v>118298399.51900002</v>
      </c>
      <c r="BW102" s="37">
        <v>112476073.06900002</v>
      </c>
      <c r="BX102" s="37">
        <v>107140349.45900002</v>
      </c>
      <c r="BY102" s="37">
        <v>92135415.129000023</v>
      </c>
      <c r="BZ102" s="37">
        <v>66928869.259000018</v>
      </c>
      <c r="CA102" s="37">
        <v>62891801.318999983</v>
      </c>
      <c r="CB102" s="37">
        <v>56789434.458999984</v>
      </c>
      <c r="CC102" s="37">
        <v>53401975.268999986</v>
      </c>
      <c r="CD102" s="37">
        <v>49644484.518999986</v>
      </c>
      <c r="CE102" s="37">
        <v>0</v>
      </c>
      <c r="CF102" s="37">
        <v>0</v>
      </c>
      <c r="CG102" s="37">
        <v>0</v>
      </c>
      <c r="CH102" s="37">
        <v>0</v>
      </c>
      <c r="CI102" s="37">
        <v>0</v>
      </c>
      <c r="CJ102" s="37">
        <v>0</v>
      </c>
      <c r="CK102" s="37">
        <v>0</v>
      </c>
      <c r="CL102" s="37">
        <v>0</v>
      </c>
      <c r="CM102" s="37">
        <v>0</v>
      </c>
      <c r="CN102" s="37">
        <v>0</v>
      </c>
      <c r="CO102" s="37">
        <v>0</v>
      </c>
      <c r="CP102" s="37">
        <v>0</v>
      </c>
      <c r="CQ102" s="37">
        <v>0</v>
      </c>
      <c r="CR102" s="37">
        <v>0</v>
      </c>
      <c r="CS102" s="37">
        <v>0</v>
      </c>
      <c r="CT102" s="37">
        <v>0</v>
      </c>
      <c r="CU102" s="37">
        <v>0</v>
      </c>
      <c r="CV102" s="37">
        <v>0</v>
      </c>
      <c r="CW102" s="37">
        <v>0</v>
      </c>
      <c r="CX102" s="37">
        <v>0</v>
      </c>
      <c r="CY102" s="37">
        <v>0</v>
      </c>
      <c r="CZ102" s="37">
        <v>0</v>
      </c>
      <c r="DA102" s="37">
        <v>0</v>
      </c>
      <c r="DB102" s="37">
        <v>0</v>
      </c>
      <c r="DC102" s="37">
        <v>0</v>
      </c>
      <c r="DD102" s="37">
        <v>0</v>
      </c>
      <c r="DE102" s="37">
        <v>0</v>
      </c>
      <c r="DF102" s="37">
        <v>0</v>
      </c>
      <c r="DG102" s="37">
        <v>0</v>
      </c>
      <c r="DH102" s="37">
        <v>0</v>
      </c>
      <c r="DI102" s="37">
        <v>0</v>
      </c>
      <c r="DJ102" s="37">
        <v>0</v>
      </c>
      <c r="DK102" s="37">
        <v>0</v>
      </c>
      <c r="DL102" s="37">
        <v>0</v>
      </c>
      <c r="DM102" s="37">
        <v>0</v>
      </c>
      <c r="DN102" s="37">
        <v>0</v>
      </c>
      <c r="DO102" s="37">
        <v>0</v>
      </c>
      <c r="DP102" s="37">
        <v>0</v>
      </c>
      <c r="DQ102" s="37">
        <v>0</v>
      </c>
      <c r="DR102" s="37">
        <v>0</v>
      </c>
      <c r="DS102" s="37">
        <v>0</v>
      </c>
      <c r="DT102" s="37">
        <v>0</v>
      </c>
      <c r="DU102" s="37">
        <v>0</v>
      </c>
      <c r="DV102" s="37">
        <v>0</v>
      </c>
      <c r="DX102" s="37">
        <v>0</v>
      </c>
      <c r="DY102" s="37">
        <v>0</v>
      </c>
      <c r="DZ102" s="37">
        <v>0</v>
      </c>
      <c r="EA102" s="37">
        <v>0</v>
      </c>
      <c r="EB102" s="37">
        <v>92352789.719999999</v>
      </c>
      <c r="EC102" s="37">
        <v>66928869.259000018</v>
      </c>
      <c r="ED102" s="37">
        <v>0</v>
      </c>
      <c r="EE102" s="37">
        <v>0</v>
      </c>
      <c r="EF102" s="37">
        <v>0</v>
      </c>
      <c r="EG102" s="37">
        <v>0</v>
      </c>
      <c r="EI102" s="37">
        <v>0</v>
      </c>
      <c r="EJ102" s="37">
        <v>0</v>
      </c>
      <c r="EK102" s="37">
        <v>0</v>
      </c>
      <c r="EL102" s="37">
        <v>0</v>
      </c>
      <c r="EM102" s="37">
        <v>0</v>
      </c>
      <c r="EN102" s="37">
        <v>0</v>
      </c>
      <c r="EO102" s="37">
        <v>0</v>
      </c>
      <c r="EP102" s="37">
        <v>0</v>
      </c>
      <c r="EQ102" s="37">
        <v>0</v>
      </c>
      <c r="ER102" s="37">
        <v>0</v>
      </c>
      <c r="ES102" s="37">
        <v>0</v>
      </c>
      <c r="ET102" s="37">
        <v>0</v>
      </c>
      <c r="EU102" s="37">
        <v>0</v>
      </c>
      <c r="EV102" s="37">
        <v>0</v>
      </c>
      <c r="EW102" s="37">
        <v>0</v>
      </c>
      <c r="EX102" s="37">
        <v>0</v>
      </c>
      <c r="EY102" s="37">
        <v>3065471.75</v>
      </c>
      <c r="EZ102" s="37">
        <v>19636036.130000003</v>
      </c>
      <c r="FA102" s="37">
        <v>51675071.590000004</v>
      </c>
      <c r="FB102" s="37">
        <v>92352789.719999999</v>
      </c>
      <c r="FC102" s="37">
        <v>144630455.32000002</v>
      </c>
      <c r="FD102" s="37">
        <v>125994912.22900002</v>
      </c>
      <c r="FE102" s="37">
        <v>112476073.06900002</v>
      </c>
      <c r="FF102" s="37">
        <v>66928869.259000018</v>
      </c>
      <c r="FG102" s="37">
        <v>53401975.268999986</v>
      </c>
      <c r="FH102" s="37">
        <v>0</v>
      </c>
      <c r="FI102" s="37">
        <v>0</v>
      </c>
      <c r="FJ102" s="37">
        <v>0</v>
      </c>
      <c r="FK102" s="37">
        <v>0</v>
      </c>
      <c r="FL102" s="37">
        <v>0</v>
      </c>
      <c r="FM102" s="37">
        <v>0</v>
      </c>
      <c r="FN102" s="37">
        <v>0</v>
      </c>
      <c r="FO102" s="37">
        <v>0</v>
      </c>
      <c r="FP102" s="37">
        <v>0</v>
      </c>
      <c r="FQ102" s="37">
        <v>0</v>
      </c>
      <c r="FR102" s="37">
        <v>0</v>
      </c>
      <c r="FS102" s="37">
        <v>0</v>
      </c>
      <c r="FT102" s="37">
        <v>0</v>
      </c>
      <c r="FU102" s="37">
        <v>0</v>
      </c>
      <c r="FV102" s="37">
        <v>0</v>
      </c>
    </row>
    <row r="103" spans="3:178" hidden="1" x14ac:dyDescent="0.3">
      <c r="C103" s="4"/>
      <c r="D103" s="4" t="s">
        <v>80</v>
      </c>
      <c r="E103" s="49">
        <v>103</v>
      </c>
      <c r="F103" s="36" t="s">
        <v>73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3065471.75</v>
      </c>
      <c r="BG103" s="37">
        <v>6077176.9199999999</v>
      </c>
      <c r="BH103" s="37">
        <v>11777770.580000002</v>
      </c>
      <c r="BI103" s="37">
        <v>19636036.130000003</v>
      </c>
      <c r="BJ103" s="37">
        <v>30691571.950000003</v>
      </c>
      <c r="BK103" s="37">
        <v>40961393.630000003</v>
      </c>
      <c r="BL103" s="37">
        <v>51675071.590000004</v>
      </c>
      <c r="BM103" s="37">
        <v>66175387.980000004</v>
      </c>
      <c r="BN103" s="37">
        <v>77020382.379999995</v>
      </c>
      <c r="BO103" s="37">
        <v>92352789.719999999</v>
      </c>
      <c r="BP103" s="37">
        <v>107882563.98000002</v>
      </c>
      <c r="BQ103" s="37">
        <v>120188737.62700002</v>
      </c>
      <c r="BR103" s="37">
        <v>144630455.32000002</v>
      </c>
      <c r="BS103" s="37">
        <v>144508891.88000003</v>
      </c>
      <c r="BT103" s="37">
        <v>132759363.91500002</v>
      </c>
      <c r="BU103" s="37">
        <v>125994912.22900002</v>
      </c>
      <c r="BV103" s="37">
        <v>124564970.11900002</v>
      </c>
      <c r="BW103" s="37">
        <v>118298399.51900002</v>
      </c>
      <c r="BX103" s="37">
        <v>112476073.06900002</v>
      </c>
      <c r="BY103" s="37">
        <v>107140349.45900002</v>
      </c>
      <c r="BZ103" s="37">
        <v>92135415.129000023</v>
      </c>
      <c r="CA103" s="37">
        <v>66928869.259000018</v>
      </c>
      <c r="CB103" s="37">
        <v>62891801.318999983</v>
      </c>
      <c r="CC103" s="37">
        <v>56789434.458999984</v>
      </c>
      <c r="CD103" s="37">
        <v>53401975.268999986</v>
      </c>
      <c r="CE103" s="37">
        <v>53401975.268999979</v>
      </c>
      <c r="CF103" s="37">
        <v>53401975.268999979</v>
      </c>
      <c r="CG103" s="37">
        <v>53401975.268999979</v>
      </c>
      <c r="CH103" s="37">
        <v>53401975.268999979</v>
      </c>
      <c r="CI103" s="37">
        <v>53401975.268999979</v>
      </c>
      <c r="CJ103" s="37">
        <v>53401975.268999979</v>
      </c>
      <c r="CK103" s="37">
        <v>53401975.268999979</v>
      </c>
      <c r="CL103" s="37">
        <v>53401975.268999979</v>
      </c>
      <c r="CM103" s="37">
        <v>53401975.268999979</v>
      </c>
      <c r="CN103" s="37">
        <v>53401975.268999979</v>
      </c>
      <c r="CO103" s="37">
        <v>53401975.268999979</v>
      </c>
      <c r="CP103" s="37">
        <v>53401975.268999979</v>
      </c>
      <c r="CQ103" s="37">
        <v>53401975.268999979</v>
      </c>
      <c r="CR103" s="37">
        <v>53401975.268999979</v>
      </c>
      <c r="CS103" s="37">
        <v>53401975.268999979</v>
      </c>
      <c r="CT103" s="37">
        <v>53401975.268999979</v>
      </c>
      <c r="CU103" s="37">
        <v>53401975.268999979</v>
      </c>
      <c r="CV103" s="37">
        <v>53401975.268999979</v>
      </c>
      <c r="CW103" s="37">
        <v>53401975.268999979</v>
      </c>
      <c r="CX103" s="37">
        <v>53401975.268999979</v>
      </c>
      <c r="CY103" s="37">
        <v>53401975.268999979</v>
      </c>
      <c r="CZ103" s="37">
        <v>53401975.268999979</v>
      </c>
      <c r="DA103" s="37">
        <v>53401975.268999979</v>
      </c>
      <c r="DB103" s="37">
        <v>53401975.268999979</v>
      </c>
      <c r="DC103" s="37">
        <v>53401975.268999979</v>
      </c>
      <c r="DD103" s="37">
        <v>53401975.268999979</v>
      </c>
      <c r="DE103" s="37">
        <v>53401975.268999979</v>
      </c>
      <c r="DF103" s="37">
        <v>53401975.268999979</v>
      </c>
      <c r="DG103" s="37">
        <v>53401975.268999979</v>
      </c>
      <c r="DH103" s="37">
        <v>53401975.268999979</v>
      </c>
      <c r="DI103" s="37">
        <v>53401975.268999979</v>
      </c>
      <c r="DJ103" s="37">
        <v>53401975.268999979</v>
      </c>
      <c r="DK103" s="37">
        <v>53401975.268999979</v>
      </c>
      <c r="DL103" s="37">
        <v>53401975.268999979</v>
      </c>
      <c r="DM103" s="37">
        <v>53401975.268999979</v>
      </c>
      <c r="DN103" s="37">
        <v>53401975.268999979</v>
      </c>
      <c r="DO103" s="37">
        <v>53401975.268999979</v>
      </c>
      <c r="DP103" s="37">
        <v>53401975.268999979</v>
      </c>
      <c r="DQ103" s="37">
        <v>53401975.268999979</v>
      </c>
      <c r="DR103" s="37">
        <v>53401975.268999979</v>
      </c>
      <c r="DS103" s="37">
        <v>53401975.268999979</v>
      </c>
      <c r="DT103" s="37">
        <v>53401975.268999979</v>
      </c>
      <c r="DU103" s="37">
        <v>53401975.268999979</v>
      </c>
      <c r="DV103" s="37">
        <v>53401975.268999979</v>
      </c>
      <c r="DX103" s="37">
        <v>0</v>
      </c>
      <c r="DY103" s="37">
        <v>0</v>
      </c>
      <c r="DZ103" s="37">
        <v>0</v>
      </c>
      <c r="EA103" s="37">
        <v>0</v>
      </c>
      <c r="EB103" s="37">
        <v>77020382.379999995</v>
      </c>
      <c r="EC103" s="37">
        <v>92135415.129000023</v>
      </c>
      <c r="ED103" s="37">
        <v>53401975.268999979</v>
      </c>
      <c r="EE103" s="37">
        <v>53401975.268999979</v>
      </c>
      <c r="EF103" s="37">
        <v>53401975.268999979</v>
      </c>
      <c r="EG103" s="37">
        <v>53401975.268999979</v>
      </c>
      <c r="EI103" s="37">
        <v>0</v>
      </c>
      <c r="EJ103" s="37">
        <v>0</v>
      </c>
      <c r="EK103" s="37">
        <v>0</v>
      </c>
      <c r="EL103" s="37">
        <v>0</v>
      </c>
      <c r="EM103" s="37">
        <v>0</v>
      </c>
      <c r="EN103" s="37">
        <v>0</v>
      </c>
      <c r="EO103" s="37">
        <v>0</v>
      </c>
      <c r="EP103" s="37">
        <v>0</v>
      </c>
      <c r="EQ103" s="37">
        <v>0</v>
      </c>
      <c r="ER103" s="37">
        <v>0</v>
      </c>
      <c r="ES103" s="37">
        <v>0</v>
      </c>
      <c r="ET103" s="37">
        <v>0</v>
      </c>
      <c r="EU103" s="37">
        <v>0</v>
      </c>
      <c r="EV103" s="37">
        <v>0</v>
      </c>
      <c r="EW103" s="37">
        <v>0</v>
      </c>
      <c r="EX103" s="37">
        <v>0</v>
      </c>
      <c r="EY103" s="37">
        <v>0</v>
      </c>
      <c r="EZ103" s="37">
        <v>3065471.75</v>
      </c>
      <c r="FA103" s="37">
        <v>19636036.130000003</v>
      </c>
      <c r="FB103" s="37">
        <v>51675071.590000004</v>
      </c>
      <c r="FC103" s="37">
        <v>92352789.719999999</v>
      </c>
      <c r="FD103" s="37">
        <v>144630455.32000002</v>
      </c>
      <c r="FE103" s="37">
        <v>125994912.22900002</v>
      </c>
      <c r="FF103" s="37">
        <v>112476073.06900002</v>
      </c>
      <c r="FG103" s="37">
        <v>66928869.259000018</v>
      </c>
      <c r="FH103" s="37">
        <v>53401975.268999986</v>
      </c>
      <c r="FI103" s="37">
        <v>0</v>
      </c>
      <c r="FJ103" s="37">
        <v>0</v>
      </c>
      <c r="FK103" s="37">
        <v>0</v>
      </c>
      <c r="FL103" s="37">
        <v>0</v>
      </c>
      <c r="FM103" s="37">
        <v>0</v>
      </c>
      <c r="FN103" s="37">
        <v>0</v>
      </c>
      <c r="FO103" s="37">
        <v>0</v>
      </c>
      <c r="FP103" s="37">
        <v>0</v>
      </c>
      <c r="FQ103" s="37">
        <v>0</v>
      </c>
      <c r="FR103" s="37">
        <v>0</v>
      </c>
      <c r="FS103" s="37">
        <v>0</v>
      </c>
      <c r="FT103" s="37">
        <v>0</v>
      </c>
      <c r="FU103" s="37">
        <v>0</v>
      </c>
      <c r="FV103" s="37">
        <v>0</v>
      </c>
    </row>
    <row r="104" spans="3:178" hidden="1" x14ac:dyDescent="0.3">
      <c r="C104" s="4"/>
      <c r="D104" s="4" t="s">
        <v>80</v>
      </c>
      <c r="E104" s="49">
        <v>104</v>
      </c>
      <c r="F104" s="36" t="s">
        <v>74</v>
      </c>
      <c r="G104" s="37">
        <v>3900757790.7900014</v>
      </c>
      <c r="H104" s="37">
        <v>4119862677.5000014</v>
      </c>
      <c r="I104" s="37">
        <v>4447068427.000001</v>
      </c>
      <c r="J104" s="37">
        <v>4721414711.2700014</v>
      </c>
      <c r="K104" s="37">
        <v>3551085517.2400017</v>
      </c>
      <c r="L104" s="37">
        <v>2472540574.4100018</v>
      </c>
      <c r="M104" s="37">
        <v>2847042421.5100017</v>
      </c>
      <c r="N104" s="37">
        <v>2227234662.7800016</v>
      </c>
      <c r="O104" s="37">
        <v>2449184381.5600014</v>
      </c>
      <c r="P104" s="37">
        <v>2680950178.8600016</v>
      </c>
      <c r="Q104" s="37">
        <v>2245896691.8500013</v>
      </c>
      <c r="R104" s="37">
        <v>1760834438.6100011</v>
      </c>
      <c r="S104" s="37">
        <v>16536881598.289</v>
      </c>
      <c r="T104" s="37">
        <v>16360348689.979</v>
      </c>
      <c r="U104" s="37">
        <v>16312805286.282</v>
      </c>
      <c r="V104" s="37">
        <v>16273435505.622</v>
      </c>
      <c r="W104" s="37">
        <v>16155363634.982</v>
      </c>
      <c r="X104" s="37">
        <v>15988145748.542</v>
      </c>
      <c r="Y104" s="37">
        <v>15785676134.162001</v>
      </c>
      <c r="Z104" s="37">
        <v>15698927077.442001</v>
      </c>
      <c r="AA104" s="37">
        <v>15619166449.082001</v>
      </c>
      <c r="AB104" s="37">
        <v>15509282693.552</v>
      </c>
      <c r="AC104" s="37">
        <v>15430048292.722</v>
      </c>
      <c r="AD104" s="37">
        <v>18754937624.512001</v>
      </c>
      <c r="AE104" s="37">
        <v>18479961839.251999</v>
      </c>
      <c r="AF104" s="37">
        <v>18323994339.961998</v>
      </c>
      <c r="AG104" s="37">
        <v>18219530061.491997</v>
      </c>
      <c r="AH104" s="37">
        <v>18261162505.821999</v>
      </c>
      <c r="AI104" s="37">
        <v>18352622650.421997</v>
      </c>
      <c r="AJ104" s="37">
        <v>18418762272.171997</v>
      </c>
      <c r="AK104" s="37">
        <v>18452428010.761997</v>
      </c>
      <c r="AL104" s="37">
        <v>18619481279.301998</v>
      </c>
      <c r="AM104" s="37">
        <v>18665584221.121998</v>
      </c>
      <c r="AN104" s="37">
        <v>18653080975.041996</v>
      </c>
      <c r="AO104" s="37">
        <v>18665192719.741997</v>
      </c>
      <c r="AP104" s="37">
        <v>18655497141.941998</v>
      </c>
      <c r="AQ104" s="37">
        <v>18784940695.552002</v>
      </c>
      <c r="AR104" s="37">
        <v>18871841384.002003</v>
      </c>
      <c r="AS104" s="37">
        <v>19223797973.422001</v>
      </c>
      <c r="AT104" s="37">
        <v>19805745215.152</v>
      </c>
      <c r="AU104" s="37">
        <v>20964667610.501999</v>
      </c>
      <c r="AV104" s="37">
        <v>22090295854.632</v>
      </c>
      <c r="AW104" s="37">
        <v>23210162097.732002</v>
      </c>
      <c r="AX104" s="37">
        <v>23746635404.252003</v>
      </c>
      <c r="AY104" s="37">
        <v>24274257820.712002</v>
      </c>
      <c r="AZ104" s="37">
        <v>24309612841.866001</v>
      </c>
      <c r="BA104" s="37">
        <v>24106582359.577999</v>
      </c>
      <c r="BB104" s="37">
        <v>24542912711.709</v>
      </c>
      <c r="BC104" s="37">
        <v>25188012919.816975</v>
      </c>
      <c r="BD104" s="37">
        <v>25955847987.294975</v>
      </c>
      <c r="BE104" s="37">
        <v>25892789128.475975</v>
      </c>
      <c r="BF104" s="37">
        <v>26191743657.431973</v>
      </c>
      <c r="BG104" s="37">
        <v>26341711958.064976</v>
      </c>
      <c r="BH104" s="37">
        <v>26626409431.335976</v>
      </c>
      <c r="BI104" s="37">
        <v>27154252011.065975</v>
      </c>
      <c r="BJ104" s="37">
        <v>27479758832.827976</v>
      </c>
      <c r="BK104" s="37">
        <v>26806075183.581974</v>
      </c>
      <c r="BL104" s="37">
        <v>27370647154.597973</v>
      </c>
      <c r="BM104" s="37">
        <v>27595224440.259975</v>
      </c>
      <c r="BN104" s="37">
        <v>27769180353.249977</v>
      </c>
      <c r="BO104" s="37">
        <v>27973070448.622982</v>
      </c>
      <c r="BP104" s="37">
        <v>28481480539.239983</v>
      </c>
      <c r="BQ104" s="37">
        <v>29652412652.138985</v>
      </c>
      <c r="BR104" s="37">
        <v>29695490966.033985</v>
      </c>
      <c r="BS104" s="37">
        <v>30185682180.924984</v>
      </c>
      <c r="BT104" s="37">
        <v>30603271963.742981</v>
      </c>
      <c r="BU104" s="37">
        <v>30577362609.357983</v>
      </c>
      <c r="BV104" s="37">
        <v>30945656272.467983</v>
      </c>
      <c r="BW104" s="37">
        <v>30428063121.455982</v>
      </c>
      <c r="BX104" s="37">
        <v>30588391329.61198</v>
      </c>
      <c r="BY104" s="37">
        <v>29942998873.596985</v>
      </c>
      <c r="BZ104" s="37">
        <v>30738743767.068981</v>
      </c>
      <c r="CA104" s="37">
        <v>30933586820.889019</v>
      </c>
      <c r="CB104" s="37">
        <v>30305955986.849018</v>
      </c>
      <c r="CC104" s="37">
        <v>30804238022.33902</v>
      </c>
      <c r="CD104" s="37">
        <v>30797223463.726021</v>
      </c>
      <c r="CE104" s="37">
        <v>30711744647.204334</v>
      </c>
      <c r="CF104" s="37">
        <v>31002474761.637215</v>
      </c>
      <c r="CG104" s="37">
        <v>31194153558.783146</v>
      </c>
      <c r="CH104" s="37">
        <v>31392383053.555195</v>
      </c>
      <c r="CI104" s="37">
        <v>31643241096.142803</v>
      </c>
      <c r="CJ104" s="37">
        <v>30402274267.411316</v>
      </c>
      <c r="CK104" s="37">
        <v>30701176539.284058</v>
      </c>
      <c r="CL104" s="37">
        <v>30245884998.362179</v>
      </c>
      <c r="CM104" s="37">
        <v>30108778890.458912</v>
      </c>
      <c r="CN104" s="37">
        <v>30314931353.198658</v>
      </c>
      <c r="CO104" s="37">
        <v>29778346018.417873</v>
      </c>
      <c r="CP104" s="37">
        <v>29944997909.669582</v>
      </c>
      <c r="CQ104" s="37">
        <v>29874678375.324844</v>
      </c>
      <c r="CR104" s="37">
        <v>29358789850.609314</v>
      </c>
      <c r="CS104" s="37">
        <v>29613501126.015903</v>
      </c>
      <c r="CT104" s="37">
        <v>29508241903.243168</v>
      </c>
      <c r="CU104" s="37">
        <v>29290201670.196339</v>
      </c>
      <c r="CV104" s="37">
        <v>29578297428.073494</v>
      </c>
      <c r="CW104" s="37">
        <v>29912603024.652576</v>
      </c>
      <c r="CX104" s="37">
        <v>29735627846.402496</v>
      </c>
      <c r="CY104" s="37">
        <v>29745330124.701847</v>
      </c>
      <c r="CZ104" s="37">
        <v>29854274857.800003</v>
      </c>
      <c r="DA104" s="37">
        <v>30313281507.420433</v>
      </c>
      <c r="DB104" s="37">
        <v>30168580990.861954</v>
      </c>
      <c r="DC104" s="37">
        <v>29938552098.053585</v>
      </c>
      <c r="DD104" s="37">
        <v>29945170711.587845</v>
      </c>
      <c r="DE104" s="37">
        <v>30008181134.494026</v>
      </c>
      <c r="DF104" s="37">
        <v>30238546666.592369</v>
      </c>
      <c r="DG104" s="37">
        <v>30480931216.355991</v>
      </c>
      <c r="DH104" s="37">
        <v>30571158448.451412</v>
      </c>
      <c r="DI104" s="37">
        <v>30717061148.149895</v>
      </c>
      <c r="DJ104" s="37">
        <v>31065083199.052567</v>
      </c>
      <c r="DK104" s="37">
        <v>31132632036.411362</v>
      </c>
      <c r="DL104" s="37">
        <v>31294302752.087292</v>
      </c>
      <c r="DM104" s="37">
        <v>31765364979.167755</v>
      </c>
      <c r="DN104" s="37">
        <v>31661165325.273308</v>
      </c>
      <c r="DO104" s="37">
        <v>31388575429.321533</v>
      </c>
      <c r="DP104" s="37">
        <v>31442714010.958317</v>
      </c>
      <c r="DQ104" s="37">
        <v>31551513423.888763</v>
      </c>
      <c r="DR104" s="37">
        <v>31904813582.336723</v>
      </c>
      <c r="DS104" s="37">
        <v>32187621998.408234</v>
      </c>
      <c r="DT104" s="37">
        <v>32316661282.87011</v>
      </c>
      <c r="DU104" s="37">
        <v>32499118402.06736</v>
      </c>
      <c r="DV104" s="37">
        <v>32783379904.721512</v>
      </c>
      <c r="DX104" s="37">
        <v>1760834438.6100011</v>
      </c>
      <c r="DY104" s="37">
        <v>18754937624.512001</v>
      </c>
      <c r="DZ104" s="37">
        <v>18655497141.941998</v>
      </c>
      <c r="EA104" s="37">
        <v>24542912711.709</v>
      </c>
      <c r="EB104" s="37">
        <v>27769180353.249977</v>
      </c>
      <c r="EC104" s="37">
        <v>30738743767.068981</v>
      </c>
      <c r="ED104" s="37">
        <v>30245884998.362179</v>
      </c>
      <c r="EE104" s="37">
        <v>29735627846.402496</v>
      </c>
      <c r="EF104" s="37">
        <v>31065083199.052567</v>
      </c>
      <c r="EG104" s="37">
        <v>32783379904.721512</v>
      </c>
      <c r="EI104" s="37">
        <v>4447068427.000001</v>
      </c>
      <c r="EJ104" s="37">
        <v>2472540574.4100018</v>
      </c>
      <c r="EK104" s="37">
        <v>2449184381.5600014</v>
      </c>
      <c r="EL104" s="37">
        <v>1760834438.6100011</v>
      </c>
      <c r="EM104" s="37">
        <v>16312805286.282</v>
      </c>
      <c r="EN104" s="37">
        <v>15988145748.542</v>
      </c>
      <c r="EO104" s="37">
        <v>15619166449.082001</v>
      </c>
      <c r="EP104" s="37">
        <v>18754937624.512001</v>
      </c>
      <c r="EQ104" s="37">
        <v>18219530061.491997</v>
      </c>
      <c r="ER104" s="37">
        <v>18418762272.171997</v>
      </c>
      <c r="ES104" s="37">
        <v>18665584221.121998</v>
      </c>
      <c r="ET104" s="37">
        <v>18655497141.941998</v>
      </c>
      <c r="EU104" s="37">
        <v>19223797973.422001</v>
      </c>
      <c r="EV104" s="37">
        <v>22090295854.632</v>
      </c>
      <c r="EW104" s="37">
        <v>24274257820.712002</v>
      </c>
      <c r="EX104" s="37">
        <v>24542912711.709</v>
      </c>
      <c r="EY104" s="37">
        <v>25892789128.475975</v>
      </c>
      <c r="EZ104" s="37">
        <v>26626409431.335976</v>
      </c>
      <c r="FA104" s="37">
        <v>26806075183.581974</v>
      </c>
      <c r="FB104" s="37">
        <v>27769180353.249977</v>
      </c>
      <c r="FC104" s="37">
        <v>29652412652.138985</v>
      </c>
      <c r="FD104" s="37">
        <v>30603271963.742981</v>
      </c>
      <c r="FE104" s="37">
        <v>30428063121.455982</v>
      </c>
      <c r="FF104" s="37">
        <v>30738743767.068981</v>
      </c>
      <c r="FG104" s="37">
        <v>30804238022.33902</v>
      </c>
      <c r="FH104" s="37">
        <v>31002474761.637215</v>
      </c>
      <c r="FI104" s="37">
        <v>31643241096.142803</v>
      </c>
      <c r="FJ104" s="37">
        <v>30245884998.362179</v>
      </c>
      <c r="FK104" s="37">
        <v>29778346018.417873</v>
      </c>
      <c r="FL104" s="37">
        <v>29358789850.609314</v>
      </c>
      <c r="FM104" s="37">
        <v>29290201670.196339</v>
      </c>
      <c r="FN104" s="37">
        <v>29735627846.402496</v>
      </c>
      <c r="FO104" s="37">
        <v>30313281507.420433</v>
      </c>
      <c r="FP104" s="37">
        <v>29945170711.587845</v>
      </c>
      <c r="FQ104" s="37">
        <v>30480931216.355991</v>
      </c>
      <c r="FR104" s="37">
        <v>31065083199.052567</v>
      </c>
      <c r="FS104" s="37">
        <v>31765364979.167755</v>
      </c>
      <c r="FT104" s="37">
        <v>31442714010.958317</v>
      </c>
      <c r="FU104" s="37">
        <v>32187621998.408234</v>
      </c>
      <c r="FV104" s="37">
        <v>32783379904.721512</v>
      </c>
    </row>
    <row r="105" spans="3:178" hidden="1" x14ac:dyDescent="0.3">
      <c r="C105" s="4"/>
      <c r="D105" s="4" t="s">
        <v>80</v>
      </c>
      <c r="E105" s="49">
        <v>105</v>
      </c>
      <c r="F105" s="36" t="s">
        <v>75</v>
      </c>
      <c r="G105" s="37">
        <v>3823313059.0400009</v>
      </c>
      <c r="H105" s="37">
        <v>3900757790.7900014</v>
      </c>
      <c r="I105" s="37">
        <v>4119862677.5000014</v>
      </c>
      <c r="J105" s="37">
        <v>4447068427.000001</v>
      </c>
      <c r="K105" s="37">
        <v>4721414711.2700014</v>
      </c>
      <c r="L105" s="37">
        <v>3551085517.2400017</v>
      </c>
      <c r="M105" s="37">
        <v>2472540574.4100018</v>
      </c>
      <c r="N105" s="37">
        <v>2847042421.5100017</v>
      </c>
      <c r="O105" s="37">
        <v>2227234662.7800016</v>
      </c>
      <c r="P105" s="37">
        <v>2449184381.5600014</v>
      </c>
      <c r="Q105" s="37">
        <v>2680950178.8600016</v>
      </c>
      <c r="R105" s="37">
        <v>2245896691.8500013</v>
      </c>
      <c r="S105" s="37">
        <v>1760834438.6100011</v>
      </c>
      <c r="T105" s="37">
        <v>16536881598.289</v>
      </c>
      <c r="U105" s="37">
        <v>16360348689.979</v>
      </c>
      <c r="V105" s="37">
        <v>16312805286.282</v>
      </c>
      <c r="W105" s="37">
        <v>16273435505.622</v>
      </c>
      <c r="X105" s="37">
        <v>16155363634.982</v>
      </c>
      <c r="Y105" s="37">
        <v>15988145748.542</v>
      </c>
      <c r="Z105" s="37">
        <v>15785676134.162001</v>
      </c>
      <c r="AA105" s="37">
        <v>15698927077.442001</v>
      </c>
      <c r="AB105" s="37">
        <v>15619166449.082001</v>
      </c>
      <c r="AC105" s="37">
        <v>15509282693.552</v>
      </c>
      <c r="AD105" s="37">
        <v>15430048292.722</v>
      </c>
      <c r="AE105" s="37">
        <v>18754937624.512001</v>
      </c>
      <c r="AF105" s="37">
        <v>18479961839.251999</v>
      </c>
      <c r="AG105" s="37">
        <v>18323994339.961998</v>
      </c>
      <c r="AH105" s="37">
        <v>18219530061.491997</v>
      </c>
      <c r="AI105" s="37">
        <v>18261162505.821999</v>
      </c>
      <c r="AJ105" s="37">
        <v>18352622650.421997</v>
      </c>
      <c r="AK105" s="37">
        <v>18418762272.171997</v>
      </c>
      <c r="AL105" s="37">
        <v>18452428010.761997</v>
      </c>
      <c r="AM105" s="37">
        <v>18619481279.301998</v>
      </c>
      <c r="AN105" s="37">
        <v>18665584221.121998</v>
      </c>
      <c r="AO105" s="37">
        <v>18653080975.041996</v>
      </c>
      <c r="AP105" s="37">
        <v>18665192719.741997</v>
      </c>
      <c r="AQ105" s="37">
        <v>18655497141.941998</v>
      </c>
      <c r="AR105" s="37">
        <v>18784940695.552002</v>
      </c>
      <c r="AS105" s="37">
        <v>18871841384.002003</v>
      </c>
      <c r="AT105" s="37">
        <v>19223797973.422001</v>
      </c>
      <c r="AU105" s="37">
        <v>19805745215.152</v>
      </c>
      <c r="AV105" s="37">
        <v>20964667610.501999</v>
      </c>
      <c r="AW105" s="37">
        <v>22090295854.632</v>
      </c>
      <c r="AX105" s="37">
        <v>23210162097.732002</v>
      </c>
      <c r="AY105" s="37">
        <v>23746635404.252003</v>
      </c>
      <c r="AZ105" s="37">
        <v>24274257820.712002</v>
      </c>
      <c r="BA105" s="37">
        <v>24309612841.866001</v>
      </c>
      <c r="BB105" s="37">
        <v>24106582359.577999</v>
      </c>
      <c r="BC105" s="37">
        <v>24542912711.709</v>
      </c>
      <c r="BD105" s="37">
        <v>25188012919.816975</v>
      </c>
      <c r="BE105" s="37">
        <v>25955847987.294975</v>
      </c>
      <c r="BF105" s="37">
        <v>25892789128.475975</v>
      </c>
      <c r="BG105" s="37">
        <v>26191743657.431973</v>
      </c>
      <c r="BH105" s="37">
        <v>26341711958.064976</v>
      </c>
      <c r="BI105" s="37">
        <v>26626409431.335976</v>
      </c>
      <c r="BJ105" s="37">
        <v>27154252011.065975</v>
      </c>
      <c r="BK105" s="37">
        <v>27479758832.827976</v>
      </c>
      <c r="BL105" s="37">
        <v>26806075183.581974</v>
      </c>
      <c r="BM105" s="37">
        <v>27370647154.597973</v>
      </c>
      <c r="BN105" s="37">
        <v>27595224440.259975</v>
      </c>
      <c r="BO105" s="37">
        <v>27769180353.249977</v>
      </c>
      <c r="BP105" s="37">
        <v>27973070448.622982</v>
      </c>
      <c r="BQ105" s="37">
        <v>28481480539.239983</v>
      </c>
      <c r="BR105" s="37">
        <v>29652412652.138985</v>
      </c>
      <c r="BS105" s="37">
        <v>29695490966.033985</v>
      </c>
      <c r="BT105" s="37">
        <v>30185682180.924984</v>
      </c>
      <c r="BU105" s="37">
        <v>30603271963.742981</v>
      </c>
      <c r="BV105" s="37">
        <v>30577362609.357983</v>
      </c>
      <c r="BW105" s="37">
        <v>30945656272.467983</v>
      </c>
      <c r="BX105" s="37">
        <v>30428063121.455982</v>
      </c>
      <c r="BY105" s="37">
        <v>30588391329.61198</v>
      </c>
      <c r="BZ105" s="37">
        <v>29942998873.596985</v>
      </c>
      <c r="CA105" s="37">
        <v>30738743767.068981</v>
      </c>
      <c r="CB105" s="37">
        <v>30933586820.889019</v>
      </c>
      <c r="CC105" s="37">
        <v>30305955986.849018</v>
      </c>
      <c r="CD105" s="37">
        <v>30804238022.33902</v>
      </c>
      <c r="CE105" s="37">
        <v>30800980954.476009</v>
      </c>
      <c r="CF105" s="37">
        <v>30765146622.473339</v>
      </c>
      <c r="CG105" s="37">
        <v>31055876736.906216</v>
      </c>
      <c r="CH105" s="37">
        <v>31247555534.052151</v>
      </c>
      <c r="CI105" s="37">
        <v>31445785028.8242</v>
      </c>
      <c r="CJ105" s="37">
        <v>31696643071.411808</v>
      </c>
      <c r="CK105" s="37">
        <v>30455676242.680321</v>
      </c>
      <c r="CL105" s="37">
        <v>30754578514.553062</v>
      </c>
      <c r="CM105" s="37">
        <v>30299286973.631184</v>
      </c>
      <c r="CN105" s="37">
        <v>30162180865.727917</v>
      </c>
      <c r="CO105" s="37">
        <v>30368333328.467663</v>
      </c>
      <c r="CP105" s="37">
        <v>29831747993.686878</v>
      </c>
      <c r="CQ105" s="37">
        <v>29998399884.938587</v>
      </c>
      <c r="CR105" s="37">
        <v>29928080350.593849</v>
      </c>
      <c r="CS105" s="37">
        <v>29412191825.878315</v>
      </c>
      <c r="CT105" s="37">
        <v>29666903101.284908</v>
      </c>
      <c r="CU105" s="37">
        <v>29561643878.512173</v>
      </c>
      <c r="CV105" s="37">
        <v>29343603645.465343</v>
      </c>
      <c r="CW105" s="37">
        <v>29631699403.342495</v>
      </c>
      <c r="CX105" s="37">
        <v>29966004999.921581</v>
      </c>
      <c r="CY105" s="37">
        <v>29789029821.671501</v>
      </c>
      <c r="CZ105" s="37">
        <v>29798732099.970852</v>
      </c>
      <c r="DA105" s="37">
        <v>29907676833.069004</v>
      </c>
      <c r="DB105" s="37">
        <v>30366683482.689438</v>
      </c>
      <c r="DC105" s="37">
        <v>30221982966.130959</v>
      </c>
      <c r="DD105" s="37">
        <v>29991954073.32259</v>
      </c>
      <c r="DE105" s="37">
        <v>29998572686.85685</v>
      </c>
      <c r="DF105" s="37">
        <v>30061583109.763027</v>
      </c>
      <c r="DG105" s="37">
        <v>30291948641.861374</v>
      </c>
      <c r="DH105" s="37">
        <v>30534333191.624992</v>
      </c>
      <c r="DI105" s="37">
        <v>30624560423.720417</v>
      </c>
      <c r="DJ105" s="37">
        <v>30770463123.4189</v>
      </c>
      <c r="DK105" s="37">
        <v>31118485174.321571</v>
      </c>
      <c r="DL105" s="37">
        <v>31186034011.680367</v>
      </c>
      <c r="DM105" s="37">
        <v>31347704727.356293</v>
      </c>
      <c r="DN105" s="37">
        <v>31818766954.43676</v>
      </c>
      <c r="DO105" s="37">
        <v>31714567300.542313</v>
      </c>
      <c r="DP105" s="37">
        <v>31441977404.590538</v>
      </c>
      <c r="DQ105" s="37">
        <v>31496115986.227322</v>
      </c>
      <c r="DR105" s="37">
        <v>31604915399.157768</v>
      </c>
      <c r="DS105" s="37">
        <v>31958215557.605724</v>
      </c>
      <c r="DT105" s="37">
        <v>32241023973.677238</v>
      </c>
      <c r="DU105" s="37">
        <v>32370063258.139114</v>
      </c>
      <c r="DV105" s="37">
        <v>32552520377.336361</v>
      </c>
      <c r="DX105" s="37">
        <v>2245896691.8500013</v>
      </c>
      <c r="DY105" s="37">
        <v>15430048292.722</v>
      </c>
      <c r="DZ105" s="37">
        <v>18665192719.741997</v>
      </c>
      <c r="EA105" s="37">
        <v>24106582359.577999</v>
      </c>
      <c r="EB105" s="37">
        <v>27595224440.259975</v>
      </c>
      <c r="EC105" s="37">
        <v>29942998873.596985</v>
      </c>
      <c r="ED105" s="37">
        <v>30754578514.553062</v>
      </c>
      <c r="EE105" s="37">
        <v>29966004999.921581</v>
      </c>
      <c r="EF105" s="37">
        <v>30770463123.4189</v>
      </c>
      <c r="EG105" s="37">
        <v>32552520377.336361</v>
      </c>
      <c r="EI105" s="37">
        <v>0</v>
      </c>
      <c r="EJ105" s="37">
        <v>4447068427.000001</v>
      </c>
      <c r="EK105" s="37">
        <v>2472540574.4100018</v>
      </c>
      <c r="EL105" s="37">
        <v>2449184381.5600014</v>
      </c>
      <c r="EM105" s="37">
        <v>1760834438.6100011</v>
      </c>
      <c r="EN105" s="37">
        <v>16312805286.282</v>
      </c>
      <c r="EO105" s="37">
        <v>15988145748.542</v>
      </c>
      <c r="EP105" s="37">
        <v>15619166449.082001</v>
      </c>
      <c r="EQ105" s="37">
        <v>18754937624.512001</v>
      </c>
      <c r="ER105" s="37">
        <v>18219530061.491997</v>
      </c>
      <c r="ES105" s="37">
        <v>18418762272.171997</v>
      </c>
      <c r="ET105" s="37">
        <v>18665584221.121998</v>
      </c>
      <c r="EU105" s="37">
        <v>18655497141.941998</v>
      </c>
      <c r="EV105" s="37">
        <v>19223797973.422001</v>
      </c>
      <c r="EW105" s="37">
        <v>22090295854.632</v>
      </c>
      <c r="EX105" s="37">
        <v>24274257820.712002</v>
      </c>
      <c r="EY105" s="37">
        <v>24542912711.709</v>
      </c>
      <c r="EZ105" s="37">
        <v>25892789128.475975</v>
      </c>
      <c r="FA105" s="37">
        <v>26626409431.335976</v>
      </c>
      <c r="FB105" s="37">
        <v>26806075183.581974</v>
      </c>
      <c r="FC105" s="37">
        <v>27769180353.249977</v>
      </c>
      <c r="FD105" s="37">
        <v>29652412652.138985</v>
      </c>
      <c r="FE105" s="37">
        <v>30603271963.742981</v>
      </c>
      <c r="FF105" s="37">
        <v>30428063121.455982</v>
      </c>
      <c r="FG105" s="37">
        <v>30738743767.068981</v>
      </c>
      <c r="FH105" s="37">
        <v>30804238022.33902</v>
      </c>
      <c r="FI105" s="37">
        <v>31002474761.637215</v>
      </c>
      <c r="FJ105" s="37">
        <v>31643241096.142803</v>
      </c>
      <c r="FK105" s="37">
        <v>30245884998.362179</v>
      </c>
      <c r="FL105" s="37">
        <v>29778346018.417873</v>
      </c>
      <c r="FM105" s="37">
        <v>29358789850.609314</v>
      </c>
      <c r="FN105" s="37">
        <v>29290201670.196339</v>
      </c>
      <c r="FO105" s="37">
        <v>29735627846.402496</v>
      </c>
      <c r="FP105" s="37">
        <v>30313281507.420433</v>
      </c>
      <c r="FQ105" s="37">
        <v>29945170711.587845</v>
      </c>
      <c r="FR105" s="37">
        <v>30480931216.355991</v>
      </c>
      <c r="FS105" s="37">
        <v>31065083199.052567</v>
      </c>
      <c r="FT105" s="37">
        <v>31765364979.167755</v>
      </c>
      <c r="FU105" s="37">
        <v>31442714010.958317</v>
      </c>
      <c r="FV105" s="37">
        <v>32187621998.408234</v>
      </c>
    </row>
    <row r="106" spans="3:178" hidden="1" x14ac:dyDescent="0.3">
      <c r="C106" s="4"/>
      <c r="D106" s="4" t="s">
        <v>80</v>
      </c>
      <c r="E106" s="49">
        <v>106</v>
      </c>
      <c r="F106" s="36" t="s">
        <v>76</v>
      </c>
      <c r="G106" s="37">
        <v>731834194.10699999</v>
      </c>
      <c r="H106" s="37">
        <v>756344160.82299995</v>
      </c>
      <c r="I106" s="37">
        <v>764681190.37699997</v>
      </c>
      <c r="J106" s="37">
        <v>768604801.99199998</v>
      </c>
      <c r="K106" s="37">
        <v>785293468.42499995</v>
      </c>
      <c r="L106" s="37">
        <v>781812789.80699992</v>
      </c>
      <c r="M106" s="37">
        <v>776035453.12599993</v>
      </c>
      <c r="N106" s="37">
        <v>773701132.02899992</v>
      </c>
      <c r="O106" s="37">
        <v>782676156.51800001</v>
      </c>
      <c r="P106" s="37">
        <v>793963252.59200001</v>
      </c>
      <c r="Q106" s="37">
        <v>846866770.19000006</v>
      </c>
      <c r="R106" s="37">
        <v>547388970.16800022</v>
      </c>
      <c r="S106" s="37">
        <v>823021514.1099999</v>
      </c>
      <c r="T106" s="37">
        <v>894500277.47099996</v>
      </c>
      <c r="U106" s="37">
        <v>722217674.57800019</v>
      </c>
      <c r="V106" s="37">
        <v>532642433.11300015</v>
      </c>
      <c r="W106" s="37">
        <v>586829600.19000006</v>
      </c>
      <c r="X106" s="37">
        <v>1480805709.2020001</v>
      </c>
      <c r="Y106" s="37">
        <v>1504588533.1990001</v>
      </c>
      <c r="Z106" s="37">
        <v>1537287192.2250001</v>
      </c>
      <c r="AA106" s="37">
        <v>1584717561.0190003</v>
      </c>
      <c r="AB106" s="37">
        <v>1623384219.7670002</v>
      </c>
      <c r="AC106" s="37">
        <v>1685292206.9560001</v>
      </c>
      <c r="AD106" s="37">
        <v>2946181211.1790009</v>
      </c>
      <c r="AE106" s="37">
        <v>3124822685.2800002</v>
      </c>
      <c r="AF106" s="37">
        <v>3207603509.8250003</v>
      </c>
      <c r="AG106" s="37">
        <v>3320955538.9490004</v>
      </c>
      <c r="AH106" s="37">
        <v>3036123145.4830003</v>
      </c>
      <c r="AI106" s="37">
        <v>3096431924.0920005</v>
      </c>
      <c r="AJ106" s="37">
        <v>3165603305.6440005</v>
      </c>
      <c r="AK106" s="37">
        <v>3188025833.7060008</v>
      </c>
      <c r="AL106" s="37">
        <v>3226180004.697001</v>
      </c>
      <c r="AM106" s="37">
        <v>2413934850.1140013</v>
      </c>
      <c r="AN106" s="37">
        <v>2266069503.6100016</v>
      </c>
      <c r="AO106" s="37">
        <v>2309718054.3190017</v>
      </c>
      <c r="AP106" s="37">
        <v>2288274470.0300016</v>
      </c>
      <c r="AQ106" s="37">
        <v>2442027029.250001</v>
      </c>
      <c r="AR106" s="37">
        <v>2539396335.763001</v>
      </c>
      <c r="AS106" s="37">
        <v>2642880919.8490009</v>
      </c>
      <c r="AT106" s="37">
        <v>2425367514.3990011</v>
      </c>
      <c r="AU106" s="37">
        <v>2466282338.1650014</v>
      </c>
      <c r="AV106" s="37">
        <v>2534377448.8780017</v>
      </c>
      <c r="AW106" s="37">
        <v>2570242246.6120019</v>
      </c>
      <c r="AX106" s="37">
        <v>2623666619.1670017</v>
      </c>
      <c r="AY106" s="37">
        <v>2633474596.9020019</v>
      </c>
      <c r="AZ106" s="37">
        <v>2684503349.3880019</v>
      </c>
      <c r="BA106" s="37">
        <v>2704293078.8070021</v>
      </c>
      <c r="BB106" s="37">
        <v>2764278623.3880024</v>
      </c>
      <c r="BC106" s="37">
        <v>2850995940.145</v>
      </c>
      <c r="BD106" s="37">
        <v>2948401286.5030003</v>
      </c>
      <c r="BE106" s="37">
        <v>3044827111.7160006</v>
      </c>
      <c r="BF106" s="37">
        <v>3102422853.9290004</v>
      </c>
      <c r="BG106" s="37">
        <v>3115138653.4710007</v>
      </c>
      <c r="BH106" s="37">
        <v>3263620300.4110007</v>
      </c>
      <c r="BI106" s="37">
        <v>3325794166.8490009</v>
      </c>
      <c r="BJ106" s="37">
        <v>3386856640.6720009</v>
      </c>
      <c r="BK106" s="37">
        <v>3443917563.8770008</v>
      </c>
      <c r="BL106" s="37">
        <v>3467203267.1810007</v>
      </c>
      <c r="BM106" s="37">
        <v>3552412853.1980009</v>
      </c>
      <c r="BN106" s="37">
        <v>3593688504.1540003</v>
      </c>
      <c r="BO106" s="37">
        <v>3676385911.2049985</v>
      </c>
      <c r="BP106" s="37">
        <v>3803024804.6709986</v>
      </c>
      <c r="BQ106" s="37">
        <v>3842835664.2259989</v>
      </c>
      <c r="BR106" s="37">
        <v>4009837951.8309989</v>
      </c>
      <c r="BS106" s="37">
        <v>4103639342.0359988</v>
      </c>
      <c r="BT106" s="37">
        <v>4314589131.7149982</v>
      </c>
      <c r="BU106" s="37">
        <v>4244038890.9439983</v>
      </c>
      <c r="BV106" s="37">
        <v>4271911943.9619985</v>
      </c>
      <c r="BW106" s="37">
        <v>4412704668.6419983</v>
      </c>
      <c r="BX106" s="37">
        <v>4474956494.5369987</v>
      </c>
      <c r="BY106" s="37">
        <v>4534065651.1849985</v>
      </c>
      <c r="BZ106" s="37">
        <v>4451420956.829999</v>
      </c>
      <c r="CA106" s="37">
        <v>4439431435.032999</v>
      </c>
      <c r="CB106" s="37">
        <v>4499403772.6609993</v>
      </c>
      <c r="CC106" s="37">
        <v>4589547012.8649998</v>
      </c>
      <c r="CD106" s="37">
        <v>4648566468.8439999</v>
      </c>
      <c r="CE106" s="37">
        <v>4762604922.8562183</v>
      </c>
      <c r="CF106" s="37">
        <v>4842607628.4945936</v>
      </c>
      <c r="CG106" s="37">
        <v>4892520901.4437246</v>
      </c>
      <c r="CH106" s="37">
        <v>4942633208.7750511</v>
      </c>
      <c r="CI106" s="37">
        <v>4980512263.8344831</v>
      </c>
      <c r="CJ106" s="37">
        <v>5016863181.6107464</v>
      </c>
      <c r="CK106" s="37">
        <v>5053549793.398406</v>
      </c>
      <c r="CL106" s="37">
        <v>5093788184.6657639</v>
      </c>
      <c r="CM106" s="37">
        <v>5118097006.0979309</v>
      </c>
      <c r="CN106" s="37">
        <v>5178811050.5758762</v>
      </c>
      <c r="CO106" s="37">
        <v>5283507433.5082426</v>
      </c>
      <c r="CP106" s="37">
        <v>5383414401.6484861</v>
      </c>
      <c r="CQ106" s="37">
        <v>5494992398.7715502</v>
      </c>
      <c r="CR106" s="37">
        <v>5564992142.8281736</v>
      </c>
      <c r="CS106" s="37">
        <v>5537658950.4670935</v>
      </c>
      <c r="CT106" s="37">
        <v>5580464165.6248579</v>
      </c>
      <c r="CU106" s="37">
        <v>5610179436.1606884</v>
      </c>
      <c r="CV106" s="37">
        <v>5604749815.4951506</v>
      </c>
      <c r="CW106" s="37">
        <v>5644227659.7172928</v>
      </c>
      <c r="CX106" s="37">
        <v>5682360518.5925894</v>
      </c>
      <c r="CY106" s="37">
        <v>5685611324.7671165</v>
      </c>
      <c r="CZ106" s="37">
        <v>5754250213.2785568</v>
      </c>
      <c r="DA106" s="37">
        <v>5867991763.9215679</v>
      </c>
      <c r="DB106" s="37">
        <v>5914762005.7152195</v>
      </c>
      <c r="DC106" s="37">
        <v>6035353420.5801792</v>
      </c>
      <c r="DD106" s="37">
        <v>6123705714.0470505</v>
      </c>
      <c r="DE106" s="37">
        <v>6100030409.3851652</v>
      </c>
      <c r="DF106" s="37">
        <v>6163225760.9653292</v>
      </c>
      <c r="DG106" s="37">
        <v>6216525899.571312</v>
      </c>
      <c r="DH106" s="37">
        <v>6215735620.1475124</v>
      </c>
      <c r="DI106" s="37">
        <v>6279530226.8491945</v>
      </c>
      <c r="DJ106" s="37">
        <v>6340086588.9233522</v>
      </c>
      <c r="DK106" s="37">
        <v>6333985371.3753223</v>
      </c>
      <c r="DL106" s="37">
        <v>6409198714.8736925</v>
      </c>
      <c r="DM106" s="37">
        <v>6533334422.2410917</v>
      </c>
      <c r="DN106" s="37">
        <v>6581017298.2275457</v>
      </c>
      <c r="DO106" s="37">
        <v>6712219076.5802736</v>
      </c>
      <c r="DP106" s="37">
        <v>6809241007.2820873</v>
      </c>
      <c r="DQ106" s="37">
        <v>6786877825.9474859</v>
      </c>
      <c r="DR106" s="37">
        <v>6858157903.490056</v>
      </c>
      <c r="DS106" s="37">
        <v>6919515731.496376</v>
      </c>
      <c r="DT106" s="37">
        <v>6923050621.0758762</v>
      </c>
      <c r="DU106" s="37">
        <v>6998848211.4190159</v>
      </c>
      <c r="DV106" s="37">
        <v>7072548636.9835453</v>
      </c>
      <c r="DX106" s="37">
        <v>547388970.16800022</v>
      </c>
      <c r="DY106" s="37">
        <v>2946181211.1790009</v>
      </c>
      <c r="DZ106" s="37">
        <v>2288274470.0300016</v>
      </c>
      <c r="EA106" s="37">
        <v>2764278623.3880024</v>
      </c>
      <c r="EB106" s="37">
        <v>3593688504.1540003</v>
      </c>
      <c r="EC106" s="37">
        <v>4451420956.829999</v>
      </c>
      <c r="ED106" s="37">
        <v>5093788184.6657639</v>
      </c>
      <c r="EE106" s="37">
        <v>5682360518.5925894</v>
      </c>
      <c r="EF106" s="37">
        <v>6340086588.9233522</v>
      </c>
      <c r="EG106" s="37">
        <v>7072548636.9835453</v>
      </c>
      <c r="EI106" s="37">
        <v>764681190.37699997</v>
      </c>
      <c r="EJ106" s="37">
        <v>781812789.80699992</v>
      </c>
      <c r="EK106" s="37">
        <v>782676156.51800001</v>
      </c>
      <c r="EL106" s="37">
        <v>547388970.16800022</v>
      </c>
      <c r="EM106" s="37">
        <v>722217674.57800019</v>
      </c>
      <c r="EN106" s="37">
        <v>1480805709.2020001</v>
      </c>
      <c r="EO106" s="37">
        <v>1584717561.0190003</v>
      </c>
      <c r="EP106" s="37">
        <v>2946181211.1790009</v>
      </c>
      <c r="EQ106" s="37">
        <v>3320955538.9490004</v>
      </c>
      <c r="ER106" s="37">
        <v>3165603305.6440005</v>
      </c>
      <c r="ES106" s="37">
        <v>2413934850.1140013</v>
      </c>
      <c r="ET106" s="37">
        <v>2288274470.0300016</v>
      </c>
      <c r="EU106" s="37">
        <v>2642880919.8490009</v>
      </c>
      <c r="EV106" s="37">
        <v>2534377448.8780017</v>
      </c>
      <c r="EW106" s="37">
        <v>2633474596.9020019</v>
      </c>
      <c r="EX106" s="37">
        <v>2764278623.3880024</v>
      </c>
      <c r="EY106" s="37">
        <v>3044827111.7160006</v>
      </c>
      <c r="EZ106" s="37">
        <v>3263620300.4110007</v>
      </c>
      <c r="FA106" s="37">
        <v>3443917563.8770008</v>
      </c>
      <c r="FB106" s="37">
        <v>3593688504.1540003</v>
      </c>
      <c r="FC106" s="37">
        <v>3842835664.2259989</v>
      </c>
      <c r="FD106" s="37">
        <v>4314589131.7149982</v>
      </c>
      <c r="FE106" s="37">
        <v>4412704668.6419983</v>
      </c>
      <c r="FF106" s="37">
        <v>4451420956.829999</v>
      </c>
      <c r="FG106" s="37">
        <v>4589547012.8649998</v>
      </c>
      <c r="FH106" s="37">
        <v>4842607628.4945936</v>
      </c>
      <c r="FI106" s="37">
        <v>4980512263.8344831</v>
      </c>
      <c r="FJ106" s="37">
        <v>5093788184.6657639</v>
      </c>
      <c r="FK106" s="37">
        <v>5283507433.5082426</v>
      </c>
      <c r="FL106" s="37">
        <v>5564992142.8281736</v>
      </c>
      <c r="FM106" s="37">
        <v>5610179436.1606884</v>
      </c>
      <c r="FN106" s="37">
        <v>5682360518.5925894</v>
      </c>
      <c r="FO106" s="37">
        <v>5867991763.9215679</v>
      </c>
      <c r="FP106" s="37">
        <v>6123705714.0470505</v>
      </c>
      <c r="FQ106" s="37">
        <v>6216525899.571312</v>
      </c>
      <c r="FR106" s="37">
        <v>6340086588.9233522</v>
      </c>
      <c r="FS106" s="37">
        <v>6533334422.2410917</v>
      </c>
      <c r="FT106" s="37">
        <v>6809241007.2820873</v>
      </c>
      <c r="FU106" s="37">
        <v>6919515731.496376</v>
      </c>
      <c r="FV106" s="37">
        <v>7072548636.9835453</v>
      </c>
    </row>
    <row r="107" spans="3:178" hidden="1" x14ac:dyDescent="0.3">
      <c r="C107" s="4"/>
      <c r="D107" s="4" t="s">
        <v>80</v>
      </c>
      <c r="E107" s="49">
        <v>107</v>
      </c>
      <c r="F107" s="36" t="s">
        <v>77</v>
      </c>
      <c r="G107" s="37">
        <v>657063708.76500022</v>
      </c>
      <c r="H107" s="37">
        <v>756344160.82299995</v>
      </c>
      <c r="I107" s="37">
        <v>764681190.37699997</v>
      </c>
      <c r="J107" s="37">
        <v>768604801.99199998</v>
      </c>
      <c r="K107" s="37">
        <v>785293468.42499995</v>
      </c>
      <c r="L107" s="37">
        <v>781812789.80699992</v>
      </c>
      <c r="M107" s="37">
        <v>776035453.12599993</v>
      </c>
      <c r="N107" s="37">
        <v>773701132.02899992</v>
      </c>
      <c r="O107" s="37">
        <v>782676156.51800001</v>
      </c>
      <c r="P107" s="37">
        <v>793963252.59200001</v>
      </c>
      <c r="Q107" s="37">
        <v>846866770.19000006</v>
      </c>
      <c r="R107" s="37">
        <v>547388970.16800022</v>
      </c>
      <c r="S107" s="37">
        <v>823021514.1099999</v>
      </c>
      <c r="T107" s="37">
        <v>894500277.47099996</v>
      </c>
      <c r="U107" s="37">
        <v>722217674.57800019</v>
      </c>
      <c r="V107" s="37">
        <v>532642433.11300015</v>
      </c>
      <c r="W107" s="37">
        <v>586829600.19000006</v>
      </c>
      <c r="X107" s="37">
        <v>1480805709.2020001</v>
      </c>
      <c r="Y107" s="37">
        <v>1504588533.1990001</v>
      </c>
      <c r="Z107" s="37">
        <v>1537287192.2250001</v>
      </c>
      <c r="AA107" s="37">
        <v>1584717561.0190003</v>
      </c>
      <c r="AB107" s="37">
        <v>1623384219.7670002</v>
      </c>
      <c r="AC107" s="37">
        <v>1685292206.9560001</v>
      </c>
      <c r="AD107" s="37">
        <v>2946181211.1790009</v>
      </c>
      <c r="AE107" s="37">
        <v>3124822685.2800002</v>
      </c>
      <c r="AF107" s="37">
        <v>3207603509.8250003</v>
      </c>
      <c r="AG107" s="37">
        <v>3320955538.9490004</v>
      </c>
      <c r="AH107" s="37">
        <v>3036123145.4830003</v>
      </c>
      <c r="AI107" s="37">
        <v>3096431924.0920005</v>
      </c>
      <c r="AJ107" s="37">
        <v>3165603305.6440005</v>
      </c>
      <c r="AK107" s="37">
        <v>3188025833.7060008</v>
      </c>
      <c r="AL107" s="37">
        <v>3226180004.697001</v>
      </c>
      <c r="AM107" s="37">
        <v>2413934850.1140013</v>
      </c>
      <c r="AN107" s="37">
        <v>2266069503.6100016</v>
      </c>
      <c r="AO107" s="37">
        <v>2309718054.3190017</v>
      </c>
      <c r="AP107" s="37">
        <v>2288274470.0300016</v>
      </c>
      <c r="AQ107" s="37">
        <v>2442027029.250001</v>
      </c>
      <c r="AR107" s="37">
        <v>2539396335.763001</v>
      </c>
      <c r="AS107" s="37">
        <v>2642880919.8490009</v>
      </c>
      <c r="AT107" s="37">
        <v>2425367514.3990011</v>
      </c>
      <c r="AU107" s="37">
        <v>2466282338.1650014</v>
      </c>
      <c r="AV107" s="37">
        <v>2534377448.8780017</v>
      </c>
      <c r="AW107" s="37">
        <v>2570242246.6120019</v>
      </c>
      <c r="AX107" s="37">
        <v>2623666619.1670017</v>
      </c>
      <c r="AY107" s="37">
        <v>2633474596.9020019</v>
      </c>
      <c r="AZ107" s="37">
        <v>2684503349.3880019</v>
      </c>
      <c r="BA107" s="37">
        <v>2704293078.8070021</v>
      </c>
      <c r="BB107" s="37">
        <v>2764278623.3880024</v>
      </c>
      <c r="BC107" s="37">
        <v>2850995940.145</v>
      </c>
      <c r="BD107" s="37">
        <v>2948401286.5030003</v>
      </c>
      <c r="BE107" s="37">
        <v>3044827111.7160006</v>
      </c>
      <c r="BF107" s="37">
        <v>3102422853.9290004</v>
      </c>
      <c r="BG107" s="37">
        <v>3115138653.4710007</v>
      </c>
      <c r="BH107" s="37">
        <v>3263620300.4110007</v>
      </c>
      <c r="BI107" s="37">
        <v>3325794166.8490009</v>
      </c>
      <c r="BJ107" s="37">
        <v>3386856640.6720009</v>
      </c>
      <c r="BK107" s="37">
        <v>3443917563.8770008</v>
      </c>
      <c r="BL107" s="37">
        <v>3467203267.1810007</v>
      </c>
      <c r="BM107" s="37">
        <v>3552412853.1980009</v>
      </c>
      <c r="BN107" s="37">
        <v>3593688504.1540003</v>
      </c>
      <c r="BO107" s="37">
        <v>3676385911.2049985</v>
      </c>
      <c r="BP107" s="37">
        <v>3803024804.6709986</v>
      </c>
      <c r="BQ107" s="37">
        <v>3842835664.2259989</v>
      </c>
      <c r="BR107" s="37">
        <v>4009837951.8309989</v>
      </c>
      <c r="BS107" s="37">
        <v>4103639342.0359988</v>
      </c>
      <c r="BT107" s="37">
        <v>4314589131.7149982</v>
      </c>
      <c r="BU107" s="37">
        <v>4244038890.9439983</v>
      </c>
      <c r="BV107" s="37">
        <v>4271911943.9619985</v>
      </c>
      <c r="BW107" s="37">
        <v>4412704668.6419983</v>
      </c>
      <c r="BX107" s="37">
        <v>4474956494.5369987</v>
      </c>
      <c r="BY107" s="37">
        <v>4534065651.1849985</v>
      </c>
      <c r="BZ107" s="37">
        <v>4451420956.829999</v>
      </c>
      <c r="CA107" s="37">
        <v>4439431435.032999</v>
      </c>
      <c r="CB107" s="37">
        <v>4499403772.6609993</v>
      </c>
      <c r="CC107" s="37">
        <v>4589547012.8649998</v>
      </c>
      <c r="CD107" s="37">
        <v>4648566468.8439999</v>
      </c>
      <c r="CE107" s="37">
        <v>4649195032.2709999</v>
      </c>
      <c r="CF107" s="37">
        <v>4762604922.8562183</v>
      </c>
      <c r="CG107" s="37">
        <v>4842607628.4945936</v>
      </c>
      <c r="CH107" s="37">
        <v>4892520901.4437246</v>
      </c>
      <c r="CI107" s="37">
        <v>4942633208.7750511</v>
      </c>
      <c r="CJ107" s="37">
        <v>4980512263.8344831</v>
      </c>
      <c r="CK107" s="37">
        <v>5016863181.6107464</v>
      </c>
      <c r="CL107" s="37">
        <v>5053549793.398406</v>
      </c>
      <c r="CM107" s="37">
        <v>5093788184.6657639</v>
      </c>
      <c r="CN107" s="37">
        <v>5118097006.0979309</v>
      </c>
      <c r="CO107" s="37">
        <v>5178811050.5758762</v>
      </c>
      <c r="CP107" s="37">
        <v>5283507433.5082426</v>
      </c>
      <c r="CQ107" s="37">
        <v>5383414401.6484861</v>
      </c>
      <c r="CR107" s="37">
        <v>5494992398.7715502</v>
      </c>
      <c r="CS107" s="37">
        <v>5564992142.8281736</v>
      </c>
      <c r="CT107" s="37">
        <v>5537658950.4670935</v>
      </c>
      <c r="CU107" s="37">
        <v>5580464165.6248579</v>
      </c>
      <c r="CV107" s="37">
        <v>5610179436.1606884</v>
      </c>
      <c r="CW107" s="37">
        <v>5604749815.4951506</v>
      </c>
      <c r="CX107" s="37">
        <v>5644227659.7172928</v>
      </c>
      <c r="CY107" s="37">
        <v>5682360518.5925894</v>
      </c>
      <c r="CZ107" s="37">
        <v>5685611324.7671165</v>
      </c>
      <c r="DA107" s="37">
        <v>5754250213.2785568</v>
      </c>
      <c r="DB107" s="37">
        <v>5867991763.9215679</v>
      </c>
      <c r="DC107" s="37">
        <v>5914762005.7152195</v>
      </c>
      <c r="DD107" s="37">
        <v>6035353420.5801792</v>
      </c>
      <c r="DE107" s="37">
        <v>6123705714.0470505</v>
      </c>
      <c r="DF107" s="37">
        <v>6100030409.3851652</v>
      </c>
      <c r="DG107" s="37">
        <v>6163225760.9653292</v>
      </c>
      <c r="DH107" s="37">
        <v>6216525899.571312</v>
      </c>
      <c r="DI107" s="37">
        <v>6215735620.1475124</v>
      </c>
      <c r="DJ107" s="37">
        <v>6279530226.8491945</v>
      </c>
      <c r="DK107" s="37">
        <v>6340086588.9233522</v>
      </c>
      <c r="DL107" s="37">
        <v>6333985371.3753223</v>
      </c>
      <c r="DM107" s="37">
        <v>6409198714.8736925</v>
      </c>
      <c r="DN107" s="37">
        <v>6533334422.2410917</v>
      </c>
      <c r="DO107" s="37">
        <v>6581017298.2275457</v>
      </c>
      <c r="DP107" s="37">
        <v>6712219076.5802736</v>
      </c>
      <c r="DQ107" s="37">
        <v>6809241007.2820873</v>
      </c>
      <c r="DR107" s="37">
        <v>6786877825.9474859</v>
      </c>
      <c r="DS107" s="37">
        <v>6858157903.490056</v>
      </c>
      <c r="DT107" s="37">
        <v>6919515731.496376</v>
      </c>
      <c r="DU107" s="37">
        <v>6923050621.0758762</v>
      </c>
      <c r="DV107" s="37">
        <v>6998848211.4190159</v>
      </c>
      <c r="DX107" s="37">
        <v>547388970.16800022</v>
      </c>
      <c r="DY107" s="37">
        <v>2946181211.1790009</v>
      </c>
      <c r="DZ107" s="37">
        <v>2288274470.0300016</v>
      </c>
      <c r="EA107" s="37">
        <v>2764278623.3880024</v>
      </c>
      <c r="EB107" s="37">
        <v>3593688504.1540003</v>
      </c>
      <c r="EC107" s="37">
        <v>4451420956.829999</v>
      </c>
      <c r="ED107" s="37">
        <v>5053549793.398406</v>
      </c>
      <c r="EE107" s="37">
        <v>5644227659.7172928</v>
      </c>
      <c r="EF107" s="37">
        <v>6279530226.8491945</v>
      </c>
      <c r="EG107" s="37">
        <v>6998848211.4190159</v>
      </c>
      <c r="EI107" s="37">
        <v>0</v>
      </c>
      <c r="EJ107" s="37">
        <v>764681190.37699997</v>
      </c>
      <c r="EK107" s="37">
        <v>781812789.80699992</v>
      </c>
      <c r="EL107" s="37">
        <v>782676156.51800001</v>
      </c>
      <c r="EM107" s="37">
        <v>547388970.16800022</v>
      </c>
      <c r="EN107" s="37">
        <v>722217674.57800019</v>
      </c>
      <c r="EO107" s="37">
        <v>1480805709.2020001</v>
      </c>
      <c r="EP107" s="37">
        <v>1584717561.0190003</v>
      </c>
      <c r="EQ107" s="37">
        <v>2946181211.1790009</v>
      </c>
      <c r="ER107" s="37">
        <v>3320955538.9490004</v>
      </c>
      <c r="ES107" s="37">
        <v>3165603305.6440005</v>
      </c>
      <c r="ET107" s="37">
        <v>2413934850.1140013</v>
      </c>
      <c r="EU107" s="37">
        <v>2288274470.0300016</v>
      </c>
      <c r="EV107" s="37">
        <v>2642880919.8490009</v>
      </c>
      <c r="EW107" s="37">
        <v>2534377448.8780017</v>
      </c>
      <c r="EX107" s="37">
        <v>2633474596.9020019</v>
      </c>
      <c r="EY107" s="37">
        <v>2764278623.3880024</v>
      </c>
      <c r="EZ107" s="37">
        <v>3044827111.7160006</v>
      </c>
      <c r="FA107" s="37">
        <v>3263620300.4110007</v>
      </c>
      <c r="FB107" s="37">
        <v>3443917563.8770008</v>
      </c>
      <c r="FC107" s="37">
        <v>3593688504.1540003</v>
      </c>
      <c r="FD107" s="37">
        <v>3842835664.2259989</v>
      </c>
      <c r="FE107" s="37">
        <v>4314589131.7149982</v>
      </c>
      <c r="FF107" s="37">
        <v>4412704668.6419983</v>
      </c>
      <c r="FG107" s="37">
        <v>4451420956.829999</v>
      </c>
      <c r="FH107" s="37">
        <v>4589547012.8649998</v>
      </c>
      <c r="FI107" s="37">
        <v>4842607628.4945936</v>
      </c>
      <c r="FJ107" s="37">
        <v>4980512263.8344831</v>
      </c>
      <c r="FK107" s="37">
        <v>5093788184.6657639</v>
      </c>
      <c r="FL107" s="37">
        <v>5283507433.5082426</v>
      </c>
      <c r="FM107" s="37">
        <v>5564992142.8281736</v>
      </c>
      <c r="FN107" s="37">
        <v>5610179436.1606884</v>
      </c>
      <c r="FO107" s="37">
        <v>5682360518.5925894</v>
      </c>
      <c r="FP107" s="37">
        <v>5867991763.9215679</v>
      </c>
      <c r="FQ107" s="37">
        <v>6123705714.0470505</v>
      </c>
      <c r="FR107" s="37">
        <v>6216525899.571312</v>
      </c>
      <c r="FS107" s="37">
        <v>6340086588.9233522</v>
      </c>
      <c r="FT107" s="37">
        <v>6533334422.2410917</v>
      </c>
      <c r="FU107" s="37">
        <v>6809241007.2820873</v>
      </c>
      <c r="FV107" s="37">
        <v>6919515731.496376</v>
      </c>
    </row>
    <row r="108" spans="3:178" x14ac:dyDescent="0.3">
      <c r="C108" s="4"/>
      <c r="BC108" s="82">
        <v>5.2535220932490807E-2</v>
      </c>
      <c r="BD108" s="82">
        <v>5.3752388116777142E-2</v>
      </c>
      <c r="BE108" s="82">
        <v>5.4479440119010583E-2</v>
      </c>
      <c r="BF108" s="82">
        <v>5.4937296283588323E-2</v>
      </c>
      <c r="BG108" s="82">
        <v>5.5785466762271543E-2</v>
      </c>
      <c r="BH108" s="82">
        <v>5.7311599081927157E-2</v>
      </c>
      <c r="BI108" s="82">
        <v>5.9037773338324703E-2</v>
      </c>
      <c r="BJ108" s="82">
        <v>6.1810944131850717E-2</v>
      </c>
      <c r="BK108" s="82">
        <v>6.3668524243284702E-2</v>
      </c>
      <c r="BL108" s="82">
        <v>6.4269553182193059E-2</v>
      </c>
      <c r="BM108" s="82">
        <v>6.4271659238350293E-2</v>
      </c>
      <c r="BN108" s="82">
        <v>6.4731800809194703E-2</v>
      </c>
      <c r="BO108" s="82">
        <v>6.4736467430314665E-2</v>
      </c>
      <c r="BP108" s="82">
        <v>6.5071644657587524E-2</v>
      </c>
      <c r="BQ108" s="82">
        <v>6.4919858294113633E-2</v>
      </c>
      <c r="BR108" s="82">
        <v>6.3524209228886588E-2</v>
      </c>
      <c r="BS108" s="82">
        <v>6.3813301231996397E-2</v>
      </c>
      <c r="BT108" s="82">
        <v>6.3290938788327158E-2</v>
      </c>
      <c r="BU108" s="82">
        <v>6.3634453806479113E-2</v>
      </c>
      <c r="BV108" s="82">
        <v>6.4599395391230913E-2</v>
      </c>
      <c r="BW108" s="82">
        <v>6.8194238384894412E-2</v>
      </c>
      <c r="BX108" s="82">
        <v>6.9476620156049371E-2</v>
      </c>
      <c r="BY108" s="82">
        <v>6.9728724734212044E-2</v>
      </c>
      <c r="BZ108" s="82">
        <v>7.1339629656600276E-2</v>
      </c>
      <c r="CA108" s="82">
        <v>7.356580574829738E-2</v>
      </c>
      <c r="CB108" s="82">
        <v>7.5445967524600158E-2</v>
      </c>
      <c r="CC108" s="82">
        <v>7.6534691970223487E-2</v>
      </c>
      <c r="CD108" s="82">
        <v>7.869407039475948E-2</v>
      </c>
      <c r="CE108" s="82">
        <v>7.9285282685375588E-2</v>
      </c>
      <c r="CF108" s="82">
        <v>8.0483737097747934E-2</v>
      </c>
      <c r="CG108" s="82">
        <v>8.216385240084545E-2</v>
      </c>
      <c r="CH108" s="82">
        <v>8.3418641567429175E-2</v>
      </c>
      <c r="CI108" s="82">
        <v>8.2368067680734847E-2</v>
      </c>
      <c r="CJ108" s="82">
        <v>8.343679473589341E-2</v>
      </c>
      <c r="CK108" s="82">
        <v>8.5616992328728048E-2</v>
      </c>
      <c r="CL108" s="82">
        <v>8.5924592928234719E-2</v>
      </c>
      <c r="CM108" s="82">
        <v>8.6846175057925884E-2</v>
      </c>
      <c r="CN108" s="82">
        <v>8.6650625737134973E-2</v>
      </c>
      <c r="CO108" s="82">
        <v>8.7041064277202485E-2</v>
      </c>
      <c r="CP108" s="82">
        <v>8.7630409703071219E-2</v>
      </c>
      <c r="CQ108" s="82">
        <v>8.7526889798053759E-2</v>
      </c>
      <c r="CR108" s="82">
        <v>8.8201604595935165E-2</v>
      </c>
      <c r="CS108" s="82">
        <v>8.8242721402642943E-2</v>
      </c>
      <c r="CT108" s="82">
        <v>8.8237736857347412E-2</v>
      </c>
      <c r="CU108" s="82">
        <v>8.8066325793063116E-2</v>
      </c>
      <c r="CV108" s="82">
        <v>8.784970267937954E-2</v>
      </c>
      <c r="CW108" s="82">
        <v>8.7532782707543486E-2</v>
      </c>
      <c r="CX108" s="82">
        <v>8.7412410419737074E-2</v>
      </c>
      <c r="CY108" s="82">
        <v>8.6978413851432845E-2</v>
      </c>
      <c r="CZ108" s="82">
        <v>8.6610162559601245E-2</v>
      </c>
      <c r="DA108" s="82">
        <v>8.6282245916227712E-2</v>
      </c>
      <c r="DB108" s="82">
        <v>8.5886803549758528E-2</v>
      </c>
      <c r="DC108" s="82">
        <v>8.5575956207813317E-2</v>
      </c>
      <c r="DD108" s="82">
        <v>8.5148831896785751E-2</v>
      </c>
      <c r="DE108" s="82">
        <v>8.4557617209491162E-2</v>
      </c>
      <c r="DF108" s="82">
        <v>8.3964270316997061E-2</v>
      </c>
      <c r="DG108" s="82">
        <v>8.3277808952116353E-2</v>
      </c>
      <c r="DH108" s="82">
        <v>8.2510457655060723E-2</v>
      </c>
      <c r="DI108" s="82">
        <v>8.1793730930233954E-2</v>
      </c>
      <c r="DJ108" s="82">
        <v>8.1037581454022622E-2</v>
      </c>
      <c r="DK108" s="82">
        <v>8.0521178558261769E-2</v>
      </c>
      <c r="DL108" s="82">
        <v>8.0055848481350944E-2</v>
      </c>
      <c r="DM108" s="82">
        <v>7.953596748694898E-2</v>
      </c>
      <c r="DN108" s="82">
        <v>7.9158074600383432E-2</v>
      </c>
      <c r="DO108" s="82">
        <v>7.8827410926400776E-2</v>
      </c>
      <c r="DP108" s="82">
        <v>7.8404695687558812E-2</v>
      </c>
      <c r="DQ108" s="82">
        <v>7.7949931657944074E-2</v>
      </c>
      <c r="DR108" s="82">
        <v>7.7448990879965512E-2</v>
      </c>
      <c r="DS108" s="82">
        <v>7.6933429392027783E-2</v>
      </c>
      <c r="DT108" s="82">
        <v>7.643982796408838E-2</v>
      </c>
      <c r="DU108" s="82">
        <v>7.595207271291253E-2</v>
      </c>
      <c r="DV108" s="82">
        <v>7.5441213287022912E-2</v>
      </c>
      <c r="DX108" s="82">
        <v>0.13460938222519064</v>
      </c>
      <c r="DY108" s="82">
        <v>2.9907795220625234E-2</v>
      </c>
      <c r="DZ108" s="82">
        <v>3.0101243474690266E-2</v>
      </c>
      <c r="EA108" s="82">
        <v>4.8538532380788091E-2</v>
      </c>
      <c r="EB108" s="82">
        <v>6.4731800809194717E-2</v>
      </c>
      <c r="EC108" s="82">
        <v>7.1339629656600248E-2</v>
      </c>
      <c r="ED108" s="82">
        <v>8.5924592928234747E-2</v>
      </c>
      <c r="EE108" s="82">
        <v>8.7412410419737047E-2</v>
      </c>
      <c r="EF108" s="82">
        <v>8.1037581454022622E-2</v>
      </c>
      <c r="EG108" s="82">
        <v>7.5441213287022912E-2</v>
      </c>
      <c r="FS108" s="3"/>
      <c r="FT108" s="3"/>
      <c r="FU108" s="3"/>
      <c r="FV108" s="3"/>
    </row>
    <row r="109" spans="3:178" x14ac:dyDescent="0.3">
      <c r="C109" s="4"/>
      <c r="F109" s="5" t="s">
        <v>127</v>
      </c>
      <c r="G109" s="5">
        <v>31</v>
      </c>
      <c r="H109" s="5">
        <v>28</v>
      </c>
      <c r="I109" s="5">
        <v>31</v>
      </c>
      <c r="J109" s="5">
        <v>30</v>
      </c>
      <c r="K109" s="5">
        <v>31</v>
      </c>
      <c r="L109" s="5">
        <v>30</v>
      </c>
      <c r="M109" s="5">
        <v>31</v>
      </c>
      <c r="N109" s="5">
        <v>31</v>
      </c>
      <c r="O109" s="5">
        <v>30</v>
      </c>
      <c r="P109" s="5">
        <v>31</v>
      </c>
      <c r="Q109" s="5">
        <v>30</v>
      </c>
      <c r="R109" s="5">
        <v>31</v>
      </c>
      <c r="S109" s="5">
        <v>31</v>
      </c>
      <c r="T109" s="5">
        <v>28</v>
      </c>
      <c r="U109" s="5">
        <v>31</v>
      </c>
      <c r="V109" s="5">
        <v>30</v>
      </c>
      <c r="W109" s="5">
        <v>31</v>
      </c>
      <c r="X109" s="5">
        <v>30</v>
      </c>
      <c r="Y109" s="5">
        <v>31</v>
      </c>
      <c r="Z109" s="5">
        <v>31</v>
      </c>
      <c r="AA109" s="5">
        <v>30</v>
      </c>
      <c r="AB109" s="5">
        <v>31</v>
      </c>
      <c r="AC109" s="5">
        <v>30</v>
      </c>
      <c r="AD109" s="5">
        <v>31</v>
      </c>
      <c r="AE109" s="5">
        <v>31</v>
      </c>
      <c r="AF109" s="5">
        <v>29</v>
      </c>
      <c r="AG109" s="5">
        <v>31</v>
      </c>
      <c r="AH109" s="5">
        <v>30</v>
      </c>
      <c r="AI109" s="5">
        <v>31</v>
      </c>
      <c r="AJ109" s="5">
        <v>30</v>
      </c>
      <c r="AK109" s="5">
        <v>31</v>
      </c>
      <c r="AL109" s="5">
        <v>31</v>
      </c>
      <c r="AM109" s="5">
        <v>30</v>
      </c>
      <c r="AN109" s="5">
        <v>31</v>
      </c>
      <c r="AO109" s="5">
        <v>30</v>
      </c>
      <c r="AP109" s="5">
        <v>31</v>
      </c>
      <c r="AQ109" s="5">
        <v>31</v>
      </c>
      <c r="AR109" s="5">
        <v>28</v>
      </c>
      <c r="AS109" s="5">
        <v>31</v>
      </c>
      <c r="AT109" s="5">
        <v>30</v>
      </c>
      <c r="AU109" s="5">
        <v>31</v>
      </c>
      <c r="AV109" s="5">
        <v>30</v>
      </c>
      <c r="AW109" s="5">
        <v>31</v>
      </c>
      <c r="AX109" s="5">
        <v>31</v>
      </c>
      <c r="AY109" s="5">
        <v>30</v>
      </c>
      <c r="AZ109" s="5">
        <v>31</v>
      </c>
      <c r="BA109" s="5">
        <v>30</v>
      </c>
      <c r="BB109" s="5">
        <v>31</v>
      </c>
      <c r="BC109" s="5">
        <v>31</v>
      </c>
      <c r="BD109" s="5">
        <v>28</v>
      </c>
      <c r="BE109" s="5">
        <v>31</v>
      </c>
      <c r="BF109" s="5">
        <v>30</v>
      </c>
      <c r="BG109" s="5">
        <v>31</v>
      </c>
      <c r="BH109" s="5">
        <v>30</v>
      </c>
      <c r="BI109" s="5">
        <v>31</v>
      </c>
      <c r="BJ109" s="5">
        <v>31</v>
      </c>
      <c r="BK109" s="5">
        <v>30</v>
      </c>
      <c r="BL109" s="5">
        <v>31</v>
      </c>
      <c r="BM109" s="5">
        <v>30</v>
      </c>
      <c r="BN109" s="5">
        <v>31</v>
      </c>
      <c r="BO109" s="5">
        <v>31</v>
      </c>
      <c r="BP109" s="5">
        <v>28</v>
      </c>
      <c r="BQ109" s="5">
        <v>31</v>
      </c>
      <c r="BR109" s="5">
        <v>30</v>
      </c>
      <c r="BS109" s="5">
        <v>31</v>
      </c>
      <c r="BT109" s="5">
        <v>30</v>
      </c>
      <c r="BU109" s="5">
        <v>31</v>
      </c>
      <c r="BV109" s="5">
        <v>31</v>
      </c>
      <c r="BW109" s="5">
        <v>30</v>
      </c>
      <c r="BX109" s="5">
        <v>31</v>
      </c>
      <c r="BY109" s="5">
        <v>30</v>
      </c>
      <c r="BZ109" s="5">
        <v>31</v>
      </c>
      <c r="CA109" s="5">
        <v>31</v>
      </c>
      <c r="CB109" s="5">
        <v>29</v>
      </c>
      <c r="CC109" s="5">
        <v>31</v>
      </c>
      <c r="CD109" s="5">
        <v>30</v>
      </c>
      <c r="CE109" s="5">
        <v>31</v>
      </c>
      <c r="CF109" s="5">
        <v>30</v>
      </c>
      <c r="CG109" s="5">
        <v>31</v>
      </c>
      <c r="CH109" s="5">
        <v>31</v>
      </c>
      <c r="CI109" s="5">
        <v>30</v>
      </c>
      <c r="CJ109" s="5">
        <v>31</v>
      </c>
      <c r="CK109" s="5">
        <v>30</v>
      </c>
      <c r="CL109" s="5">
        <v>31</v>
      </c>
      <c r="CM109" s="5">
        <v>31</v>
      </c>
      <c r="CN109" s="5">
        <v>28</v>
      </c>
      <c r="CO109" s="5">
        <v>31</v>
      </c>
      <c r="CP109" s="5">
        <v>30</v>
      </c>
      <c r="CQ109" s="5">
        <v>31</v>
      </c>
      <c r="CR109" s="5">
        <v>30</v>
      </c>
      <c r="CS109" s="5">
        <v>31</v>
      </c>
      <c r="CT109" s="5">
        <v>31</v>
      </c>
      <c r="CU109" s="5">
        <v>30</v>
      </c>
      <c r="CV109" s="5">
        <v>31</v>
      </c>
      <c r="CW109" s="5">
        <v>30</v>
      </c>
      <c r="CX109" s="5">
        <v>31</v>
      </c>
      <c r="CY109" s="5">
        <v>31</v>
      </c>
      <c r="CZ109" s="5">
        <v>28</v>
      </c>
      <c r="DA109" s="5">
        <v>31</v>
      </c>
      <c r="DB109" s="5">
        <v>30</v>
      </c>
      <c r="DC109" s="5">
        <v>31</v>
      </c>
      <c r="DD109" s="5">
        <v>30</v>
      </c>
      <c r="DE109" s="5">
        <v>31</v>
      </c>
      <c r="DF109" s="5">
        <v>31</v>
      </c>
      <c r="DG109" s="5">
        <v>30</v>
      </c>
      <c r="DH109" s="5">
        <v>31</v>
      </c>
      <c r="DI109" s="5">
        <v>30</v>
      </c>
      <c r="DJ109" s="5">
        <v>31</v>
      </c>
      <c r="DK109" s="5">
        <v>31</v>
      </c>
      <c r="DL109" s="5">
        <v>28</v>
      </c>
      <c r="DM109" s="5">
        <v>31</v>
      </c>
      <c r="DN109" s="5">
        <v>30</v>
      </c>
      <c r="DO109" s="5">
        <v>31</v>
      </c>
      <c r="DP109" s="5">
        <v>30</v>
      </c>
      <c r="DQ109" s="5">
        <v>31</v>
      </c>
      <c r="DR109" s="5">
        <v>31</v>
      </c>
      <c r="DS109" s="5">
        <v>30</v>
      </c>
      <c r="DT109" s="5">
        <v>31</v>
      </c>
      <c r="DU109" s="5">
        <v>30</v>
      </c>
      <c r="DV109" s="5">
        <v>31</v>
      </c>
      <c r="DW109" s="55"/>
      <c r="DX109" s="5">
        <v>365</v>
      </c>
      <c r="DY109" s="5">
        <v>365</v>
      </c>
      <c r="DZ109" s="5">
        <v>366</v>
      </c>
      <c r="EA109" s="5">
        <v>365</v>
      </c>
      <c r="EB109" s="5">
        <v>365</v>
      </c>
      <c r="EC109" s="5">
        <v>365</v>
      </c>
      <c r="ED109" s="5">
        <v>366</v>
      </c>
      <c r="EE109" s="5">
        <v>365</v>
      </c>
      <c r="EF109" s="5">
        <v>365</v>
      </c>
      <c r="EG109" s="5">
        <v>365</v>
      </c>
      <c r="EH109" s="55"/>
      <c r="EI109" s="5">
        <v>90</v>
      </c>
      <c r="EJ109" s="5">
        <v>91</v>
      </c>
      <c r="EK109" s="5">
        <v>92</v>
      </c>
      <c r="EL109" s="5">
        <v>92</v>
      </c>
      <c r="EM109" s="5">
        <v>90</v>
      </c>
      <c r="EN109" s="5">
        <v>91</v>
      </c>
      <c r="EO109" s="5">
        <v>92</v>
      </c>
      <c r="EP109" s="5">
        <v>92</v>
      </c>
      <c r="EQ109" s="5">
        <v>91</v>
      </c>
      <c r="ER109" s="5">
        <v>91</v>
      </c>
      <c r="ES109" s="5">
        <v>92</v>
      </c>
      <c r="ET109" s="5">
        <v>92</v>
      </c>
      <c r="EU109" s="5">
        <v>90</v>
      </c>
      <c r="EV109" s="5">
        <v>91</v>
      </c>
      <c r="EW109" s="5">
        <v>92</v>
      </c>
      <c r="EX109" s="5">
        <v>92</v>
      </c>
      <c r="EY109" s="5">
        <v>90</v>
      </c>
      <c r="EZ109" s="5">
        <v>91</v>
      </c>
      <c r="FA109" s="5">
        <v>92</v>
      </c>
      <c r="FB109" s="5">
        <v>92</v>
      </c>
      <c r="FC109" s="5">
        <v>90</v>
      </c>
      <c r="FD109" s="5">
        <v>91</v>
      </c>
      <c r="FE109" s="5">
        <v>92</v>
      </c>
      <c r="FF109" s="5">
        <v>92</v>
      </c>
      <c r="FG109" s="5">
        <v>91</v>
      </c>
      <c r="FH109" s="5">
        <v>91</v>
      </c>
      <c r="FI109" s="5">
        <v>92</v>
      </c>
      <c r="FJ109" s="5">
        <v>92</v>
      </c>
      <c r="FK109" s="5">
        <v>90</v>
      </c>
      <c r="FL109" s="5">
        <v>91</v>
      </c>
      <c r="FM109" s="5">
        <v>92</v>
      </c>
      <c r="FN109" s="5">
        <v>92</v>
      </c>
      <c r="FO109" s="5">
        <v>90</v>
      </c>
      <c r="FP109" s="5">
        <v>91</v>
      </c>
      <c r="FQ109" s="5">
        <v>92</v>
      </c>
      <c r="FR109" s="5">
        <v>92</v>
      </c>
      <c r="FS109" s="5">
        <v>90</v>
      </c>
      <c r="FT109" s="5">
        <v>91</v>
      </c>
      <c r="FU109" s="5">
        <v>92</v>
      </c>
      <c r="FV109" s="5">
        <v>92</v>
      </c>
    </row>
    <row r="110" spans="3:178" x14ac:dyDescent="0.3">
      <c r="C110" s="4"/>
      <c r="F110" s="5" t="s">
        <v>128</v>
      </c>
      <c r="G110" s="5">
        <v>365</v>
      </c>
      <c r="H110" s="5">
        <v>365</v>
      </c>
      <c r="I110" s="5">
        <v>365</v>
      </c>
      <c r="J110" s="5">
        <v>365</v>
      </c>
      <c r="K110" s="5">
        <v>365</v>
      </c>
      <c r="L110" s="5">
        <v>365</v>
      </c>
      <c r="M110" s="5">
        <v>365</v>
      </c>
      <c r="N110" s="5">
        <v>365</v>
      </c>
      <c r="O110" s="5">
        <v>365</v>
      </c>
      <c r="P110" s="5">
        <v>365</v>
      </c>
      <c r="Q110" s="5">
        <v>365</v>
      </c>
      <c r="R110" s="5">
        <v>365</v>
      </c>
      <c r="S110" s="5">
        <v>365</v>
      </c>
      <c r="T110" s="5">
        <v>365</v>
      </c>
      <c r="U110" s="5">
        <v>365</v>
      </c>
      <c r="V110" s="5">
        <v>365</v>
      </c>
      <c r="W110" s="5">
        <v>365</v>
      </c>
      <c r="X110" s="5">
        <v>365</v>
      </c>
      <c r="Y110" s="5">
        <v>365</v>
      </c>
      <c r="Z110" s="5">
        <v>365</v>
      </c>
      <c r="AA110" s="5">
        <v>365</v>
      </c>
      <c r="AB110" s="5">
        <v>365</v>
      </c>
      <c r="AC110" s="5">
        <v>365</v>
      </c>
      <c r="AD110" s="5">
        <v>365</v>
      </c>
      <c r="AE110" s="5">
        <v>366</v>
      </c>
      <c r="AF110" s="5">
        <v>366</v>
      </c>
      <c r="AG110" s="5">
        <v>366</v>
      </c>
      <c r="AH110" s="5">
        <v>366</v>
      </c>
      <c r="AI110" s="5">
        <v>366</v>
      </c>
      <c r="AJ110" s="5">
        <v>366</v>
      </c>
      <c r="AK110" s="5">
        <v>366</v>
      </c>
      <c r="AL110" s="5">
        <v>366</v>
      </c>
      <c r="AM110" s="5">
        <v>366</v>
      </c>
      <c r="AN110" s="5">
        <v>366</v>
      </c>
      <c r="AO110" s="5">
        <v>366</v>
      </c>
      <c r="AP110" s="5">
        <v>366</v>
      </c>
      <c r="AQ110" s="5">
        <v>365</v>
      </c>
      <c r="AR110" s="5">
        <v>365</v>
      </c>
      <c r="AS110" s="5">
        <v>365</v>
      </c>
      <c r="AT110" s="5">
        <v>365</v>
      </c>
      <c r="AU110" s="5">
        <v>365</v>
      </c>
      <c r="AV110" s="5">
        <v>365</v>
      </c>
      <c r="AW110" s="5">
        <v>365</v>
      </c>
      <c r="AX110" s="5">
        <v>365</v>
      </c>
      <c r="AY110" s="5">
        <v>365</v>
      </c>
      <c r="AZ110" s="5">
        <v>365</v>
      </c>
      <c r="BA110" s="5">
        <v>365</v>
      </c>
      <c r="BB110" s="5">
        <v>365</v>
      </c>
      <c r="BC110" s="5">
        <v>365</v>
      </c>
      <c r="BD110" s="5">
        <v>365</v>
      </c>
      <c r="BE110" s="5">
        <v>365</v>
      </c>
      <c r="BF110" s="5">
        <v>365</v>
      </c>
      <c r="BG110" s="5">
        <v>365</v>
      </c>
      <c r="BH110" s="5">
        <v>365</v>
      </c>
      <c r="BI110" s="5">
        <v>365</v>
      </c>
      <c r="BJ110" s="5">
        <v>365</v>
      </c>
      <c r="BK110" s="5">
        <v>365</v>
      </c>
      <c r="BL110" s="5">
        <v>365</v>
      </c>
      <c r="BM110" s="5">
        <v>365</v>
      </c>
      <c r="BN110" s="5">
        <v>365</v>
      </c>
      <c r="BO110" s="5">
        <v>365</v>
      </c>
      <c r="BP110" s="5">
        <v>365</v>
      </c>
      <c r="BQ110" s="5">
        <v>365</v>
      </c>
      <c r="BR110" s="5">
        <v>365</v>
      </c>
      <c r="BS110" s="5">
        <v>365</v>
      </c>
      <c r="BT110" s="5">
        <v>365</v>
      </c>
      <c r="BU110" s="5">
        <v>365</v>
      </c>
      <c r="BV110" s="5">
        <v>365</v>
      </c>
      <c r="BW110" s="5">
        <v>365</v>
      </c>
      <c r="BX110" s="5">
        <v>365</v>
      </c>
      <c r="BY110" s="5">
        <v>365</v>
      </c>
      <c r="BZ110" s="5">
        <v>365</v>
      </c>
      <c r="CA110" s="5">
        <v>366</v>
      </c>
      <c r="CB110" s="5">
        <v>366</v>
      </c>
      <c r="CC110" s="5">
        <v>366</v>
      </c>
      <c r="CD110" s="5">
        <v>366</v>
      </c>
      <c r="CE110" s="5">
        <v>366</v>
      </c>
      <c r="CF110" s="5">
        <v>366</v>
      </c>
      <c r="CG110" s="5">
        <v>366</v>
      </c>
      <c r="CH110" s="5">
        <v>366</v>
      </c>
      <c r="CI110" s="5">
        <v>366</v>
      </c>
      <c r="CJ110" s="5">
        <v>366</v>
      </c>
      <c r="CK110" s="5">
        <v>366</v>
      </c>
      <c r="CL110" s="5">
        <v>366</v>
      </c>
      <c r="CM110" s="5">
        <v>365</v>
      </c>
      <c r="CN110" s="5">
        <v>365</v>
      </c>
      <c r="CO110" s="5">
        <v>365</v>
      </c>
      <c r="CP110" s="5">
        <v>365</v>
      </c>
      <c r="CQ110" s="5">
        <v>365</v>
      </c>
      <c r="CR110" s="5">
        <v>365</v>
      </c>
      <c r="CS110" s="5">
        <v>365</v>
      </c>
      <c r="CT110" s="5">
        <v>365</v>
      </c>
      <c r="CU110" s="5">
        <v>365</v>
      </c>
      <c r="CV110" s="5">
        <v>365</v>
      </c>
      <c r="CW110" s="5">
        <v>365</v>
      </c>
      <c r="CX110" s="5">
        <v>365</v>
      </c>
      <c r="CY110" s="5">
        <v>365</v>
      </c>
      <c r="CZ110" s="5">
        <v>365</v>
      </c>
      <c r="DA110" s="5">
        <v>365</v>
      </c>
      <c r="DB110" s="5">
        <v>365</v>
      </c>
      <c r="DC110" s="5">
        <v>365</v>
      </c>
      <c r="DD110" s="5">
        <v>365</v>
      </c>
      <c r="DE110" s="5">
        <v>365</v>
      </c>
      <c r="DF110" s="5">
        <v>365</v>
      </c>
      <c r="DG110" s="5">
        <v>365</v>
      </c>
      <c r="DH110" s="5">
        <v>365</v>
      </c>
      <c r="DI110" s="5">
        <v>365</v>
      </c>
      <c r="DJ110" s="5">
        <v>365</v>
      </c>
      <c r="DK110" s="5">
        <v>365</v>
      </c>
      <c r="DL110" s="5">
        <v>365</v>
      </c>
      <c r="DM110" s="5">
        <v>365</v>
      </c>
      <c r="DN110" s="5">
        <v>365</v>
      </c>
      <c r="DO110" s="5">
        <v>365</v>
      </c>
      <c r="DP110" s="5">
        <v>365</v>
      </c>
      <c r="DQ110" s="5">
        <v>365</v>
      </c>
      <c r="DR110" s="5">
        <v>365</v>
      </c>
      <c r="DS110" s="5">
        <v>365</v>
      </c>
      <c r="DT110" s="5">
        <v>365</v>
      </c>
      <c r="DU110" s="5">
        <v>365</v>
      </c>
      <c r="DV110" s="5">
        <v>365</v>
      </c>
      <c r="DW110" s="55"/>
      <c r="DX110" s="5">
        <v>365</v>
      </c>
      <c r="DY110" s="5">
        <v>365</v>
      </c>
      <c r="DZ110" s="5">
        <v>366</v>
      </c>
      <c r="EA110" s="5">
        <v>365</v>
      </c>
      <c r="EB110" s="5">
        <v>365</v>
      </c>
      <c r="EC110" s="5">
        <v>365</v>
      </c>
      <c r="ED110" s="5">
        <v>366</v>
      </c>
      <c r="EE110" s="5">
        <v>365</v>
      </c>
      <c r="EF110" s="5">
        <v>365</v>
      </c>
      <c r="EG110" s="5">
        <v>365</v>
      </c>
      <c r="EH110" s="55"/>
      <c r="EI110" s="5">
        <v>365</v>
      </c>
      <c r="EJ110" s="5">
        <v>365</v>
      </c>
      <c r="EK110" s="5">
        <v>365</v>
      </c>
      <c r="EL110" s="5">
        <v>365</v>
      </c>
      <c r="EM110" s="5">
        <v>365</v>
      </c>
      <c r="EN110" s="5">
        <v>365</v>
      </c>
      <c r="EO110" s="5">
        <v>365</v>
      </c>
      <c r="EP110" s="5">
        <v>365</v>
      </c>
      <c r="EQ110" s="5">
        <v>366</v>
      </c>
      <c r="ER110" s="5">
        <v>366</v>
      </c>
      <c r="ES110" s="5">
        <v>366</v>
      </c>
      <c r="ET110" s="5">
        <v>366</v>
      </c>
      <c r="EU110" s="5">
        <v>365</v>
      </c>
      <c r="EV110" s="5">
        <v>365</v>
      </c>
      <c r="EW110" s="5">
        <v>365</v>
      </c>
      <c r="EX110" s="5">
        <v>365</v>
      </c>
      <c r="EY110" s="5">
        <v>365</v>
      </c>
      <c r="EZ110" s="5">
        <v>365</v>
      </c>
      <c r="FA110" s="5">
        <v>365</v>
      </c>
      <c r="FB110" s="5">
        <v>365</v>
      </c>
      <c r="FC110" s="5">
        <v>365</v>
      </c>
      <c r="FD110" s="5">
        <v>365</v>
      </c>
      <c r="FE110" s="5">
        <v>365</v>
      </c>
      <c r="FF110" s="5">
        <v>365</v>
      </c>
      <c r="FG110" s="5">
        <v>366</v>
      </c>
      <c r="FH110" s="5">
        <v>366</v>
      </c>
      <c r="FI110" s="5">
        <v>366</v>
      </c>
      <c r="FJ110" s="5">
        <v>366</v>
      </c>
      <c r="FK110" s="5">
        <v>365</v>
      </c>
      <c r="FL110" s="5">
        <v>365</v>
      </c>
      <c r="FM110" s="5">
        <v>365</v>
      </c>
      <c r="FN110" s="5">
        <v>365</v>
      </c>
      <c r="FO110" s="5">
        <v>365</v>
      </c>
      <c r="FP110" s="5">
        <v>365</v>
      </c>
      <c r="FQ110" s="5">
        <v>365</v>
      </c>
      <c r="FR110" s="5">
        <v>365</v>
      </c>
      <c r="FS110" s="5">
        <v>365</v>
      </c>
      <c r="FT110" s="5">
        <v>365</v>
      </c>
      <c r="FU110" s="5">
        <v>365</v>
      </c>
      <c r="FV110" s="5">
        <v>365</v>
      </c>
    </row>
    <row r="111" spans="3:178" x14ac:dyDescent="0.3">
      <c r="C111" s="4"/>
      <c r="DV111" s="138"/>
      <c r="EC111" s="37">
        <v>38083760964.128983</v>
      </c>
      <c r="ED111" s="37">
        <v>39668639211.340584</v>
      </c>
      <c r="EE111" s="37">
        <v>38868976324.585815</v>
      </c>
      <c r="EF111" s="37">
        <v>38874999365.57373</v>
      </c>
      <c r="EG111" s="37">
        <v>39276164141.076996</v>
      </c>
      <c r="FS111" s="3"/>
      <c r="FT111" s="3"/>
      <c r="FU111" s="3"/>
      <c r="FV111" s="3"/>
    </row>
    <row r="112" spans="3:178" x14ac:dyDescent="0.3">
      <c r="C112" s="4"/>
      <c r="F112" s="16" t="s">
        <v>129</v>
      </c>
      <c r="BW112" s="23"/>
      <c r="BX112" s="23"/>
      <c r="BY112" s="23"/>
      <c r="BZ112" s="23"/>
      <c r="CA112" s="23"/>
      <c r="CB112" s="23"/>
      <c r="CC112" s="23"/>
      <c r="EC112" s="82"/>
      <c r="EE112" s="82"/>
      <c r="EF112" s="82"/>
      <c r="EG112" s="82"/>
      <c r="FS112" s="3"/>
      <c r="FT112" s="3"/>
      <c r="FU112" s="3"/>
      <c r="FV112" s="3"/>
    </row>
    <row r="113" spans="3:178" x14ac:dyDescent="0.3">
      <c r="F113" s="10" t="s">
        <v>2</v>
      </c>
      <c r="G113" s="56">
        <v>0.30054568720453945</v>
      </c>
      <c r="H113" s="56">
        <v>0.30685195938486531</v>
      </c>
      <c r="I113" s="56">
        <v>0.29969536345172698</v>
      </c>
      <c r="J113" s="56">
        <v>0.29314532661060666</v>
      </c>
      <c r="K113" s="56">
        <v>0.34479551559377281</v>
      </c>
      <c r="L113" s="56">
        <v>0.49021467104395655</v>
      </c>
      <c r="M113" s="56">
        <v>0.54322878663674734</v>
      </c>
      <c r="N113" s="56">
        <v>0.64748437974812023</v>
      </c>
      <c r="O113" s="56">
        <v>1.041831811371374</v>
      </c>
      <c r="P113" s="56">
        <v>0.95382966695127658</v>
      </c>
      <c r="Q113" s="56">
        <v>0.99439353249839879</v>
      </c>
      <c r="R113" s="56">
        <v>1.1969007518962147</v>
      </c>
      <c r="S113" s="56">
        <v>0.27203545603500112</v>
      </c>
      <c r="T113" s="56">
        <v>0.15648351483842113</v>
      </c>
      <c r="U113" s="56">
        <v>0.15610020252651022</v>
      </c>
      <c r="V113" s="56">
        <v>0.15498752099182855</v>
      </c>
      <c r="W113" s="56">
        <v>0.15202308946565526</v>
      </c>
      <c r="X113" s="56">
        <v>0.15158310915915368</v>
      </c>
      <c r="Y113" s="56">
        <v>0.15077516933997512</v>
      </c>
      <c r="Z113" s="56">
        <v>0.15162044786092047</v>
      </c>
      <c r="AA113" s="56">
        <v>0.15365059292730907</v>
      </c>
      <c r="AB113" s="56">
        <v>0.15315656040845951</v>
      </c>
      <c r="AC113" s="56">
        <v>0.15346371977771944</v>
      </c>
      <c r="AD113" s="56">
        <v>0.22371772632219014</v>
      </c>
      <c r="AE113" s="56">
        <v>0.14855024341947112</v>
      </c>
      <c r="AF113" s="56">
        <v>0.15293730097628572</v>
      </c>
      <c r="AG113" s="56">
        <v>0.15420361975002966</v>
      </c>
      <c r="AH113" s="56">
        <v>0.15315456400830532</v>
      </c>
      <c r="AI113" s="56">
        <v>0.15249179145745267</v>
      </c>
      <c r="AJ113" s="56">
        <v>0.15263374486239145</v>
      </c>
      <c r="AK113" s="56">
        <v>0.15319787311605845</v>
      </c>
      <c r="AL113" s="56">
        <v>0.15318776353393831</v>
      </c>
      <c r="AM113" s="56">
        <v>0.15277112093836143</v>
      </c>
      <c r="AN113" s="56">
        <v>0.15464938393965566</v>
      </c>
      <c r="AO113" s="56">
        <v>0.15495837171385193</v>
      </c>
      <c r="AP113" s="56">
        <v>0.15319505831954827</v>
      </c>
      <c r="AQ113" s="56">
        <v>0.15355008975112738</v>
      </c>
      <c r="AR113" s="56">
        <v>0.16020296591538655</v>
      </c>
      <c r="AS113" s="56">
        <v>0.15988111354473458</v>
      </c>
      <c r="AT113" s="56">
        <v>0.15835016687345185</v>
      </c>
      <c r="AU113" s="56">
        <v>0.15697846368302357</v>
      </c>
      <c r="AV113" s="56">
        <v>0.1525462026211947</v>
      </c>
      <c r="AW113" s="56">
        <v>0.15055985245845288</v>
      </c>
      <c r="AX113" s="56">
        <v>0.14667168225851257</v>
      </c>
      <c r="AY113" s="56">
        <v>0.1434587599821458</v>
      </c>
      <c r="AZ113" s="56">
        <v>0.14501429484830319</v>
      </c>
      <c r="BA113" s="56">
        <v>0.14248963415966551</v>
      </c>
      <c r="BB113" s="56">
        <v>0.14154228580395073</v>
      </c>
      <c r="BC113" s="56">
        <v>0.14117302051855538</v>
      </c>
      <c r="BD113" s="56">
        <v>0.14419601060294868</v>
      </c>
      <c r="BE113" s="56">
        <v>0.14121061820306188</v>
      </c>
      <c r="BF113" s="56">
        <v>0.13877310315938429</v>
      </c>
      <c r="BG113" s="56">
        <v>0.1355833195170344</v>
      </c>
      <c r="BH113" s="56">
        <v>0.13378689644033676</v>
      </c>
      <c r="BI113" s="56">
        <v>0.13228338122483826</v>
      </c>
      <c r="BJ113" s="56">
        <v>0.13026657901354319</v>
      </c>
      <c r="BK113" s="56">
        <v>0.12861316130825445</v>
      </c>
      <c r="BL113" s="56">
        <v>0.12356444905377836</v>
      </c>
      <c r="BM113" s="56">
        <v>0.12617388234638272</v>
      </c>
      <c r="BN113" s="56">
        <v>0.12369639696330925</v>
      </c>
      <c r="BO113" s="56">
        <v>0.12803298071307045</v>
      </c>
      <c r="BP113" s="56">
        <v>0.13168924730537082</v>
      </c>
      <c r="BQ113" s="56">
        <v>0.13513243213604428</v>
      </c>
      <c r="BR113" s="56">
        <v>0.13389509934465005</v>
      </c>
      <c r="BS113" s="56">
        <v>0.13107149693490261</v>
      </c>
      <c r="BT113" s="56">
        <v>0.13328893916965856</v>
      </c>
      <c r="BU113" s="56">
        <v>0.12936299562850348</v>
      </c>
      <c r="BV113" s="56">
        <v>0.12980289989197605</v>
      </c>
      <c r="BW113" s="56">
        <v>0.12655760201219302</v>
      </c>
      <c r="BX113" s="56">
        <v>0.1276213536207704</v>
      </c>
      <c r="BY113" s="56">
        <v>0.12448496330740491</v>
      </c>
      <c r="BZ113" s="56">
        <v>0.12391322368957661</v>
      </c>
      <c r="CA113" s="56">
        <v>0.12469389617207277</v>
      </c>
      <c r="CB113" s="56">
        <v>0.12742344892423316</v>
      </c>
      <c r="CC113" s="56">
        <v>0.12660801398771473</v>
      </c>
      <c r="CD113" s="56">
        <v>0.12354831865138435</v>
      </c>
      <c r="CE113" s="56">
        <v>0.11866600905155704</v>
      </c>
      <c r="CF113" s="56">
        <v>0.11813565514044419</v>
      </c>
      <c r="CG113" s="56">
        <v>0.11680980160486241</v>
      </c>
      <c r="CH113" s="56">
        <v>0.11713675219783976</v>
      </c>
      <c r="CI113" s="56">
        <v>0.11696914479176786</v>
      </c>
      <c r="CJ113" s="56">
        <v>0.11048406969200053</v>
      </c>
      <c r="CK113" s="56">
        <v>0.11173578857720325</v>
      </c>
      <c r="CL113" s="56">
        <v>0.11051241186003782</v>
      </c>
      <c r="CM113" s="56">
        <v>0.11232223714032144</v>
      </c>
      <c r="CN113" s="56">
        <v>0.11513218281083916</v>
      </c>
      <c r="CO113" s="56">
        <v>0.11475929602269114</v>
      </c>
      <c r="CP113" s="56">
        <v>0.11465223528667408</v>
      </c>
      <c r="CQ113" s="56">
        <v>0.11170257443346814</v>
      </c>
      <c r="CR113" s="56">
        <v>0.11070019011602535</v>
      </c>
      <c r="CS113" s="56">
        <v>0.11164704088041341</v>
      </c>
      <c r="CT113" s="56">
        <v>0.11187960703848873</v>
      </c>
      <c r="CU113" s="56">
        <v>0.11262380468234302</v>
      </c>
      <c r="CV113" s="56">
        <v>0.11296731736920644</v>
      </c>
      <c r="CW113" s="56">
        <v>0.11301429083097574</v>
      </c>
      <c r="CX113" s="56">
        <v>0.112898098980764</v>
      </c>
      <c r="CY113" s="56">
        <v>0.1148060612220886</v>
      </c>
      <c r="CZ113" s="56">
        <v>0.11789735441862947</v>
      </c>
      <c r="DA113" s="56">
        <v>0.12042429636581768</v>
      </c>
      <c r="DB113" s="56">
        <v>0.11948927261705519</v>
      </c>
      <c r="DC113" s="56">
        <v>0.11726258826072798</v>
      </c>
      <c r="DD113" s="56">
        <v>0.11765428219071816</v>
      </c>
      <c r="DE113" s="56">
        <v>0.11869199057053252</v>
      </c>
      <c r="DF113" s="56">
        <v>0.12007464273977836</v>
      </c>
      <c r="DG113" s="56">
        <v>0.12143475699192312</v>
      </c>
      <c r="DH113" s="56">
        <v>0.12195431294697158</v>
      </c>
      <c r="DI113" s="56">
        <v>0.12256203277993014</v>
      </c>
      <c r="DJ113" s="56">
        <v>0.12312022733074632</v>
      </c>
      <c r="DK113" s="56">
        <v>0.12479022282020606</v>
      </c>
      <c r="DL113" s="56">
        <v>0.12801352318133005</v>
      </c>
      <c r="DM113" s="56">
        <v>0.13054624038531609</v>
      </c>
      <c r="DN113" s="56">
        <v>0.12988149565517634</v>
      </c>
      <c r="DO113" s="56">
        <v>0.12755119256773062</v>
      </c>
      <c r="DP113" s="56">
        <v>0.12811790911826323</v>
      </c>
      <c r="DQ113" s="56">
        <v>0.12917136452189948</v>
      </c>
      <c r="DR113" s="56">
        <v>0.13049956110195846</v>
      </c>
      <c r="DS113" s="56">
        <v>0.13147914862826954</v>
      </c>
      <c r="DT113" s="56">
        <v>0.13186723891710783</v>
      </c>
      <c r="DU113" s="56">
        <v>0.13228832191781154</v>
      </c>
      <c r="DV113" s="56">
        <v>0.13244196611519143</v>
      </c>
      <c r="DX113" s="56">
        <v>0.55478554769158073</v>
      </c>
      <c r="DY113" s="56">
        <v>0.17022004650528755</v>
      </c>
      <c r="DZ113" s="56">
        <v>0.15285348033148979</v>
      </c>
      <c r="EA113" s="56">
        <v>0.15006433300912028</v>
      </c>
      <c r="EB113" s="56">
        <v>0.13311189530648157</v>
      </c>
      <c r="EC113" s="56">
        <v>0.129666659700715</v>
      </c>
      <c r="ED113" s="56">
        <v>0.11862416833629909</v>
      </c>
      <c r="EE113" s="56">
        <v>0.11281666465721064</v>
      </c>
      <c r="EF113" s="56">
        <v>0.1195852409767971</v>
      </c>
      <c r="EG113" s="56">
        <v>0.12968636047562943</v>
      </c>
      <c r="EI113" s="56">
        <v>0.29471926181267855</v>
      </c>
      <c r="EJ113" s="56">
        <v>0.37271949672653482</v>
      </c>
      <c r="EK113" s="56">
        <v>0.73419462041017647</v>
      </c>
      <c r="EL113" s="56">
        <v>1.0643305786824155</v>
      </c>
      <c r="EM113" s="56">
        <v>0.19904867929179654</v>
      </c>
      <c r="EN113" s="56">
        <v>0.15296528949340643</v>
      </c>
      <c r="EO113" s="56">
        <v>0.15190332948107382</v>
      </c>
      <c r="EP113" s="56">
        <v>0.17551374730922609</v>
      </c>
      <c r="EQ113" s="56">
        <v>0.15174350440564352</v>
      </c>
      <c r="ER113" s="56">
        <v>0.1527390247489718</v>
      </c>
      <c r="ES113" s="56">
        <v>0.15303658088419436</v>
      </c>
      <c r="ET113" s="56">
        <v>0.15425818227109889</v>
      </c>
      <c r="EU113" s="56">
        <v>0.15767261649004291</v>
      </c>
      <c r="EV113" s="56">
        <v>0.15532625700780442</v>
      </c>
      <c r="EW113" s="56">
        <v>0.14708140281139701</v>
      </c>
      <c r="EX113" s="56">
        <v>0.14285980201699028</v>
      </c>
      <c r="EY113" s="56">
        <v>0.14240617652754209</v>
      </c>
      <c r="EZ113" s="56">
        <v>0.13619325853492528</v>
      </c>
      <c r="FA113" s="56">
        <v>0.1308157808962466</v>
      </c>
      <c r="FB113" s="56">
        <v>0.12458422941647657</v>
      </c>
      <c r="FC113" s="56">
        <v>0.13154008603528702</v>
      </c>
      <c r="FD113" s="56">
        <v>0.13280687910828559</v>
      </c>
      <c r="FE113" s="56">
        <v>0.12875829644501183</v>
      </c>
      <c r="FF113" s="56">
        <v>0.12517361608789318</v>
      </c>
      <c r="FG113" s="56">
        <v>0.12611203545951083</v>
      </c>
      <c r="FH113" s="56">
        <v>0.1200403155320931</v>
      </c>
      <c r="FI113" s="56">
        <v>0.11696701681021582</v>
      </c>
      <c r="FJ113" s="56">
        <v>0.11072184362074051</v>
      </c>
      <c r="FK113" s="56">
        <v>0.1140934267141604</v>
      </c>
      <c r="FL113" s="56">
        <v>0.11252856850921501</v>
      </c>
      <c r="FM113" s="56">
        <v>0.11215759732477985</v>
      </c>
      <c r="FN113" s="56">
        <v>0.11306924753094169</v>
      </c>
      <c r="FO113" s="56">
        <v>0.11758542089391556</v>
      </c>
      <c r="FP113" s="56">
        <v>0.11809955096680418</v>
      </c>
      <c r="FQ113" s="56">
        <v>0.11999473059388087</v>
      </c>
      <c r="FR113" s="56">
        <v>0.12246280976955648</v>
      </c>
      <c r="FS113" s="56">
        <v>0.12766577148793765</v>
      </c>
      <c r="FT113" s="56">
        <v>0.12847076564506424</v>
      </c>
      <c r="FU113" s="56">
        <v>0.13031383250955633</v>
      </c>
      <c r="FV113" s="56">
        <v>0.13214977197565903</v>
      </c>
    </row>
    <row r="114" spans="3:178" x14ac:dyDescent="0.3">
      <c r="F114" s="10" t="s">
        <v>3</v>
      </c>
      <c r="G114" s="56">
        <v>6.5793939639027924E-2</v>
      </c>
      <c r="H114" s="56">
        <v>7.0397022285976621E-2</v>
      </c>
      <c r="I114" s="56">
        <v>5.7561873455440907E-2</v>
      </c>
      <c r="J114" s="56">
        <v>5.1164185948630883E-2</v>
      </c>
      <c r="K114" s="56">
        <v>4.3142931941951713E-2</v>
      </c>
      <c r="L114" s="56">
        <v>3.9149758940089874E-2</v>
      </c>
      <c r="M114" s="56">
        <v>4.2441722192037352E-2</v>
      </c>
      <c r="N114" s="56">
        <v>3.1403400670347692E-2</v>
      </c>
      <c r="O114" s="56">
        <v>3.5671475714999019E-2</v>
      </c>
      <c r="P114" s="56">
        <v>3.277516150377649E-2</v>
      </c>
      <c r="Q114" s="56">
        <v>2.9388327605116098E-2</v>
      </c>
      <c r="R114" s="56">
        <v>2.6352562047612653E-2</v>
      </c>
      <c r="S114" s="56">
        <v>2.4995316788574879E-2</v>
      </c>
      <c r="T114" s="56">
        <v>1.5418710645012424E-2</v>
      </c>
      <c r="U114" s="56">
        <v>1.3971648681273829E-2</v>
      </c>
      <c r="V114" s="56">
        <v>1.4875544375509321E-2</v>
      </c>
      <c r="W114" s="56">
        <v>1.4209767271312727E-2</v>
      </c>
      <c r="X114" s="56">
        <v>1.4389809307818968E-2</v>
      </c>
      <c r="Y114" s="56">
        <v>1.3858202543287063E-2</v>
      </c>
      <c r="Z114" s="56">
        <v>1.3980253585131951E-2</v>
      </c>
      <c r="AA114" s="56">
        <v>1.5054390562568267E-2</v>
      </c>
      <c r="AB114" s="56">
        <v>1.1854601632098616E-2</v>
      </c>
      <c r="AC114" s="56">
        <v>1.3642633063287377E-2</v>
      </c>
      <c r="AD114" s="56">
        <v>1.3214200045753985E-2</v>
      </c>
      <c r="AE114" s="56">
        <v>1.0741847329804899E-2</v>
      </c>
      <c r="AF114" s="56">
        <v>1.1982466780511363E-2</v>
      </c>
      <c r="AG114" s="56">
        <v>1.2192010057738569E-2</v>
      </c>
      <c r="AH114" s="56">
        <v>1.2868114442920617E-2</v>
      </c>
      <c r="AI114" s="56">
        <v>1.2510878754840526E-2</v>
      </c>
      <c r="AJ114" s="56">
        <v>1.2872625743436603E-2</v>
      </c>
      <c r="AK114" s="56">
        <v>1.3228948778177096E-2</v>
      </c>
      <c r="AL114" s="56">
        <v>1.2963810979621517E-2</v>
      </c>
      <c r="AM114" s="56">
        <v>1.8240125131813601E-2</v>
      </c>
      <c r="AN114" s="56">
        <v>1.8355893154491647E-2</v>
      </c>
      <c r="AO114" s="56">
        <v>1.8803454383616868E-2</v>
      </c>
      <c r="AP114" s="56">
        <v>1.3370641883615723E-2</v>
      </c>
      <c r="AQ114" s="56">
        <v>1.488095390380606E-2</v>
      </c>
      <c r="AR114" s="56">
        <v>1.6981250947907471E-2</v>
      </c>
      <c r="AS114" s="56">
        <v>1.673474840849707E-2</v>
      </c>
      <c r="AT114" s="56">
        <v>1.7565217264123353E-2</v>
      </c>
      <c r="AU114" s="56">
        <v>1.4745649180513977E-2</v>
      </c>
      <c r="AV114" s="56">
        <v>1.9824580617138741E-2</v>
      </c>
      <c r="AW114" s="56">
        <v>1.6040193503803663E-2</v>
      </c>
      <c r="AX114" s="56">
        <v>1.6080799800338798E-2</v>
      </c>
      <c r="AY114" s="56">
        <v>1.5859825000640912E-2</v>
      </c>
      <c r="AZ114" s="56">
        <v>1.5664105901783385E-2</v>
      </c>
      <c r="BA114" s="56">
        <v>1.6493169899118275E-2</v>
      </c>
      <c r="BB114" s="56">
        <v>9.5736170983785271E-3</v>
      </c>
      <c r="BC114" s="56">
        <v>1.637584488137676E-2</v>
      </c>
      <c r="BD114" s="56">
        <v>1.8423998110063719E-2</v>
      </c>
      <c r="BE114" s="56">
        <v>1.860107063625566E-2</v>
      </c>
      <c r="BF114" s="56">
        <v>1.6459656011757577E-2</v>
      </c>
      <c r="BG114" s="56">
        <v>1.6533221382670788E-2</v>
      </c>
      <c r="BH114" s="56">
        <v>1.7580574191844271E-2</v>
      </c>
      <c r="BI114" s="56">
        <v>1.6382241770618127E-2</v>
      </c>
      <c r="BJ114" s="56">
        <v>1.6556241714128669E-2</v>
      </c>
      <c r="BK114" s="56">
        <v>1.6771643725754192E-2</v>
      </c>
      <c r="BL114" s="56">
        <v>1.6816685707007749E-2</v>
      </c>
      <c r="BM114" s="56">
        <v>1.5951704782269989E-2</v>
      </c>
      <c r="BN114" s="56">
        <v>1.5608209795835928E-2</v>
      </c>
      <c r="BO114" s="56">
        <v>1.4795469679427176E-2</v>
      </c>
      <c r="BP114" s="56">
        <v>1.6707856946248534E-2</v>
      </c>
      <c r="BQ114" s="56">
        <v>1.3308131422406166E-2</v>
      </c>
      <c r="BR114" s="56">
        <v>1.5328030397153523E-2</v>
      </c>
      <c r="BS114" s="56">
        <v>1.4940083554674456E-2</v>
      </c>
      <c r="BT114" s="56">
        <v>1.5404439876388953E-2</v>
      </c>
      <c r="BU114" s="56">
        <v>1.4915527428583413E-2</v>
      </c>
      <c r="BV114" s="56">
        <v>1.4643178799016984E-2</v>
      </c>
      <c r="BW114" s="56">
        <v>1.496843895646285E-2</v>
      </c>
      <c r="BX114" s="56">
        <v>1.4061178096894611E-2</v>
      </c>
      <c r="BY114" s="56">
        <v>1.4359556064015198E-2</v>
      </c>
      <c r="BZ114" s="56">
        <v>2.8733955063779553E-2</v>
      </c>
      <c r="CA114" s="56">
        <v>1.2460892469695234E-2</v>
      </c>
      <c r="CB114" s="56">
        <v>1.3145430655521907E-2</v>
      </c>
      <c r="CC114" s="56">
        <v>1.6568469113753807E-2</v>
      </c>
      <c r="CD114" s="56">
        <v>1.3021113701321682E-2</v>
      </c>
      <c r="CE114" s="56">
        <v>1.1593080555179793E-2</v>
      </c>
      <c r="CF114" s="56">
        <v>1.1568860997377329E-2</v>
      </c>
      <c r="CG114" s="56">
        <v>1.085169107218358E-2</v>
      </c>
      <c r="CH114" s="56">
        <v>1.0539340611143214E-2</v>
      </c>
      <c r="CI114" s="56">
        <v>1.0674374206619874E-2</v>
      </c>
      <c r="CJ114" s="56">
        <v>1.0317933507547254E-2</v>
      </c>
      <c r="CK114" s="56">
        <v>1.0692538512022814E-2</v>
      </c>
      <c r="CL114" s="56">
        <v>9.8002087342160052E-3</v>
      </c>
      <c r="CM114" s="56">
        <v>9.4389624130353286E-3</v>
      </c>
      <c r="CN114" s="56">
        <v>1.0346831224132158E-2</v>
      </c>
      <c r="CO114" s="56">
        <v>9.0786172938916825E-3</v>
      </c>
      <c r="CP114" s="56">
        <v>9.2731164247672054E-3</v>
      </c>
      <c r="CQ114" s="56">
        <v>8.7325550862274639E-3</v>
      </c>
      <c r="CR114" s="56">
        <v>8.6960476610067929E-3</v>
      </c>
      <c r="CS114" s="56">
        <v>8.3648615021661155E-3</v>
      </c>
      <c r="CT114" s="56">
        <v>8.211085670228364E-3</v>
      </c>
      <c r="CU114" s="56">
        <v>8.3275737357117966E-3</v>
      </c>
      <c r="CV114" s="56">
        <v>8.0576962798402582E-3</v>
      </c>
      <c r="CW114" s="56">
        <v>8.2985918156534017E-3</v>
      </c>
      <c r="CX114" s="56">
        <v>7.8747819501094503E-3</v>
      </c>
      <c r="CY114" s="56">
        <v>8.1920652509804934E-3</v>
      </c>
      <c r="CZ114" s="56">
        <v>9.015704513143083E-3</v>
      </c>
      <c r="DA114" s="56">
        <v>8.1080347568901721E-3</v>
      </c>
      <c r="DB114" s="56">
        <v>8.1607098821139239E-3</v>
      </c>
      <c r="DC114" s="56">
        <v>7.6613454013542553E-3</v>
      </c>
      <c r="DD114" s="56">
        <v>7.8195978848752852E-3</v>
      </c>
      <c r="DE114" s="56">
        <v>7.4913105287987072E-3</v>
      </c>
      <c r="DF114" s="56">
        <v>7.5018816762787415E-3</v>
      </c>
      <c r="DG114" s="56">
        <v>7.7401758225919704E-3</v>
      </c>
      <c r="DH114" s="56">
        <v>7.4800137120198795E-3</v>
      </c>
      <c r="DI114" s="56">
        <v>7.738029228413777E-3</v>
      </c>
      <c r="DJ114" s="56">
        <v>7.5070944849384398E-3</v>
      </c>
      <c r="DK114" s="56">
        <v>7.5435059350117892E-3</v>
      </c>
      <c r="DL114" s="56">
        <v>8.4227455643927918E-3</v>
      </c>
      <c r="DM114" s="56">
        <v>7.7201406917558058E-3</v>
      </c>
      <c r="DN114" s="56">
        <v>7.9341900020973959E-3</v>
      </c>
      <c r="DO114" s="56">
        <v>7.6126478514839677E-3</v>
      </c>
      <c r="DP114" s="56">
        <v>7.89665640962341E-3</v>
      </c>
      <c r="DQ114" s="56">
        <v>7.6657072736657714E-3</v>
      </c>
      <c r="DR114" s="56">
        <v>7.7211682130931582E-3</v>
      </c>
      <c r="DS114" s="56">
        <v>7.9971977179059475E-3</v>
      </c>
      <c r="DT114" s="56">
        <v>7.7633848681525038E-3</v>
      </c>
      <c r="DU114" s="56">
        <v>8.0677510315356367E-3</v>
      </c>
      <c r="DV114" s="56">
        <v>7.8914534470776541E-3</v>
      </c>
      <c r="DX114" s="56">
        <v>4.7805443205071324E-2</v>
      </c>
      <c r="DY114" s="56">
        <v>1.4957496742284044E-2</v>
      </c>
      <c r="DZ114" s="56">
        <v>1.4004110836387827E-2</v>
      </c>
      <c r="EA114" s="56">
        <v>1.572889393889355E-2</v>
      </c>
      <c r="EB114" s="56">
        <v>1.6835065227809469E-2</v>
      </c>
      <c r="EC114" s="56">
        <v>1.6079653400663207E-2</v>
      </c>
      <c r="ED114" s="56">
        <v>1.1756434538561894E-2</v>
      </c>
      <c r="EE114" s="56">
        <v>8.7146602798182024E-3</v>
      </c>
      <c r="EF114" s="56">
        <v>7.8575125605311047E-3</v>
      </c>
      <c r="EG114" s="56">
        <v>7.8445093028631004E-3</v>
      </c>
      <c r="EI114" s="56">
        <v>6.2629455026743913E-2</v>
      </c>
      <c r="EJ114" s="56">
        <v>4.6599584388350983E-2</v>
      </c>
      <c r="EK114" s="56">
        <v>3.6847817421447063E-2</v>
      </c>
      <c r="EL114" s="56">
        <v>3.0524550175996614E-2</v>
      </c>
      <c r="EM114" s="56">
        <v>1.8543064847051656E-2</v>
      </c>
      <c r="EN114" s="56">
        <v>1.4499264877329915E-2</v>
      </c>
      <c r="EO114" s="56">
        <v>1.4278498269436354E-2</v>
      </c>
      <c r="EP114" s="56">
        <v>1.2683268052341087E-2</v>
      </c>
      <c r="EQ114" s="56">
        <v>1.1617766433701123E-2</v>
      </c>
      <c r="ER114" s="56">
        <v>1.2746486037798353E-2</v>
      </c>
      <c r="ES114" s="56">
        <v>1.4781272960889991E-2</v>
      </c>
      <c r="ET114" s="56">
        <v>1.6821747891131094E-2</v>
      </c>
      <c r="EU114" s="56">
        <v>1.6162881071948063E-2</v>
      </c>
      <c r="EV114" s="56">
        <v>1.7341675532193727E-2</v>
      </c>
      <c r="EW114" s="56">
        <v>1.6019229420053446E-2</v>
      </c>
      <c r="EX114" s="56">
        <v>1.3840459934331284E-2</v>
      </c>
      <c r="EY114" s="56">
        <v>1.7839213310819967E-2</v>
      </c>
      <c r="EZ114" s="56">
        <v>1.6881699142289961E-2</v>
      </c>
      <c r="FA114" s="56">
        <v>1.6623830275922014E-2</v>
      </c>
      <c r="FB114" s="56">
        <v>1.6137508218262528E-2</v>
      </c>
      <c r="FC114" s="56">
        <v>1.4851840159840604E-2</v>
      </c>
      <c r="FD114" s="56">
        <v>1.5230049716185291E-2</v>
      </c>
      <c r="FE114" s="56">
        <v>1.4860521785430828E-2</v>
      </c>
      <c r="FF114" s="56">
        <v>1.9090264282401799E-2</v>
      </c>
      <c r="FG114" s="56">
        <v>1.407333104726761E-2</v>
      </c>
      <c r="FH114" s="56">
        <v>1.2047324195510016E-2</v>
      </c>
      <c r="FI114" s="56">
        <v>1.0687654399775905E-2</v>
      </c>
      <c r="FJ114" s="56">
        <v>1.0249689380698819E-2</v>
      </c>
      <c r="FK114" s="56">
        <v>9.602671824244121E-3</v>
      </c>
      <c r="FL114" s="56">
        <v>8.913361068027318E-3</v>
      </c>
      <c r="FM114" s="56">
        <v>8.3093226242661709E-3</v>
      </c>
      <c r="FN114" s="56">
        <v>8.0824996664221778E-3</v>
      </c>
      <c r="FO114" s="56">
        <v>8.4099394931370693E-3</v>
      </c>
      <c r="FP114" s="56">
        <v>7.87686866316426E-3</v>
      </c>
      <c r="FQ114" s="56">
        <v>7.5724463531176992E-3</v>
      </c>
      <c r="FR114" s="56">
        <v>7.5680371278721128E-3</v>
      </c>
      <c r="FS114" s="56">
        <v>7.870459463558209E-3</v>
      </c>
      <c r="FT114" s="56">
        <v>7.8100113002901273E-3</v>
      </c>
      <c r="FU114" s="56">
        <v>7.7893463257182882E-3</v>
      </c>
      <c r="FV114" s="56">
        <v>7.9029083916428208E-3</v>
      </c>
    </row>
    <row r="115" spans="3:178" x14ac:dyDescent="0.3">
      <c r="F115" s="10" t="s">
        <v>4</v>
      </c>
      <c r="G115" s="56">
        <v>0</v>
      </c>
      <c r="H115" s="56">
        <v>0</v>
      </c>
      <c r="I115" s="56">
        <v>0</v>
      </c>
      <c r="J115" s="56">
        <v>-4.8187387161408987E-3</v>
      </c>
      <c r="K115" s="56">
        <v>-3.0774702354274667E-3</v>
      </c>
      <c r="L115" s="56">
        <v>-9.4094204173632168E-3</v>
      </c>
      <c r="M115" s="56">
        <v>-7.8095140345359618E-3</v>
      </c>
      <c r="N115" s="56">
        <v>-1.1992324249976739E-2</v>
      </c>
      <c r="O115" s="56">
        <v>-0.10203484898931735</v>
      </c>
      <c r="P115" s="56">
        <v>-9.3113172861868251E-2</v>
      </c>
      <c r="Q115" s="56">
        <v>-9.7418492853929353E-2</v>
      </c>
      <c r="R115" s="56">
        <v>-9.9028353018825205E-2</v>
      </c>
      <c r="S115" s="56">
        <v>-2.0800934708245265E-2</v>
      </c>
      <c r="T115" s="56">
        <v>-1.201222152968427E-2</v>
      </c>
      <c r="U115" s="56">
        <v>-1.0750544627389265E-2</v>
      </c>
      <c r="V115" s="56">
        <v>-1.1244039136441241E-2</v>
      </c>
      <c r="W115" s="56">
        <v>-1.0566056834589119E-2</v>
      </c>
      <c r="X115" s="56">
        <v>-1.0422235603186817E-2</v>
      </c>
      <c r="Y115" s="56">
        <v>-9.7287496923394948E-3</v>
      </c>
      <c r="Z115" s="56">
        <v>-9.4462101671804743E-3</v>
      </c>
      <c r="AA115" s="56">
        <v>-9.5843609037520455E-3</v>
      </c>
      <c r="AB115" s="56">
        <v>-8.6610995719533443E-3</v>
      </c>
      <c r="AC115" s="56">
        <v>-9.8383111372610903E-3</v>
      </c>
      <c r="AD115" s="56">
        <v>-1.0661759125166979E-2</v>
      </c>
      <c r="AE115" s="56">
        <v>-7.2911521128999138E-3</v>
      </c>
      <c r="AF115" s="56">
        <v>-7.493983391729379E-3</v>
      </c>
      <c r="AG115" s="56">
        <v>-6.215967496852411E-3</v>
      </c>
      <c r="AH115" s="56">
        <v>-5.9809329132828135E-3</v>
      </c>
      <c r="AI115" s="56">
        <v>-5.5656480464679097E-3</v>
      </c>
      <c r="AJ115" s="56">
        <v>-5.4121685747908158E-3</v>
      </c>
      <c r="AK115" s="56">
        <v>-4.9084400829362456E-3</v>
      </c>
      <c r="AL115" s="56">
        <v>-4.6330073451259579E-3</v>
      </c>
      <c r="AM115" s="56">
        <v>-4.1695907782764137E-3</v>
      </c>
      <c r="AN115" s="56">
        <v>-1.537647708135253E-3</v>
      </c>
      <c r="AO115" s="56">
        <v>-1.3463986609601082E-3</v>
      </c>
      <c r="AP115" s="56">
        <v>-9.2645476627337966E-4</v>
      </c>
      <c r="AQ115" s="56">
        <v>9.1611652817832293E-4</v>
      </c>
      <c r="AR115" s="56">
        <v>2.3416821162461857E-3</v>
      </c>
      <c r="AS115" s="56">
        <v>2.2696765695709789E-3</v>
      </c>
      <c r="AT115" s="56">
        <v>2.6100817255716416E-3</v>
      </c>
      <c r="AU115" s="56">
        <v>3.366985122789129E-3</v>
      </c>
      <c r="AV115" s="56">
        <v>3.7130505176034148E-3</v>
      </c>
      <c r="AW115" s="56">
        <v>3.6546924349891868E-3</v>
      </c>
      <c r="AX115" s="56">
        <v>3.6548467145941623E-3</v>
      </c>
      <c r="AY115" s="56">
        <v>3.8716870604165428E-3</v>
      </c>
      <c r="AZ115" s="56">
        <v>3.5705981158534743E-3</v>
      </c>
      <c r="BA115" s="56">
        <v>3.6856694854115698E-3</v>
      </c>
      <c r="BB115" s="56">
        <v>3.780388911099919E-3</v>
      </c>
      <c r="BC115" s="56">
        <v>3.4165997335345345E-3</v>
      </c>
      <c r="BD115" s="56">
        <v>7.4359858644529883E-3</v>
      </c>
      <c r="BE115" s="56">
        <v>4.1714267225506389E-3</v>
      </c>
      <c r="BF115" s="56">
        <v>3.8426544047985415E-3</v>
      </c>
      <c r="BG115" s="56">
        <v>2.9486892834973814E-3</v>
      </c>
      <c r="BH115" s="56">
        <v>2.681315647254556E-3</v>
      </c>
      <c r="BI115" s="56">
        <v>2.1495579216564073E-3</v>
      </c>
      <c r="BJ115" s="56">
        <v>1.741875215315106E-3</v>
      </c>
      <c r="BK115" s="56">
        <v>1.2544787991643205E-3</v>
      </c>
      <c r="BL115" s="56">
        <v>1.1479549018465619E-3</v>
      </c>
      <c r="BM115" s="56">
        <v>1.3623323065225688E-3</v>
      </c>
      <c r="BN115" s="56">
        <v>8.4999660410242238E-4</v>
      </c>
      <c r="BO115" s="56">
        <v>1.1848101170669927E-3</v>
      </c>
      <c r="BP115" s="56">
        <v>9.142137319103434E-4</v>
      </c>
      <c r="BQ115" s="56">
        <v>5.5067860165598673E-4</v>
      </c>
      <c r="BR115" s="56">
        <v>7.7781852006061393E-4</v>
      </c>
      <c r="BS115" s="56">
        <v>6.9361834966114868E-4</v>
      </c>
      <c r="BT115" s="56">
        <v>5.3803510504578486E-4</v>
      </c>
      <c r="BU115" s="56">
        <v>4.2835207133217753E-4</v>
      </c>
      <c r="BV115" s="56">
        <v>4.0408554363002548E-4</v>
      </c>
      <c r="BW115" s="56">
        <v>1.347721959987568E-3</v>
      </c>
      <c r="BX115" s="56">
        <v>2.2331730419995694E-3</v>
      </c>
      <c r="BY115" s="56">
        <v>9.8482710902145242E-4</v>
      </c>
      <c r="BZ115" s="56">
        <v>1.9258888914167884E-3</v>
      </c>
      <c r="CA115" s="56">
        <v>1.2998382507362356E-3</v>
      </c>
      <c r="CB115" s="56">
        <v>1.8572613423659245E-3</v>
      </c>
      <c r="CC115" s="56">
        <v>1.2913057449822182E-3</v>
      </c>
      <c r="CD115" s="56">
        <v>1.1792659272399934E-3</v>
      </c>
      <c r="CE115" s="56">
        <v>1.5196798585565727E-3</v>
      </c>
      <c r="CF115" s="56">
        <v>1.5086585496594215E-3</v>
      </c>
      <c r="CG115" s="56">
        <v>1.6045074825653772E-3</v>
      </c>
      <c r="CH115" s="56">
        <v>1.0004390879431284E-3</v>
      </c>
      <c r="CI115" s="56">
        <v>9.0469332882127016E-4</v>
      </c>
      <c r="CJ115" s="56">
        <v>1.4179296298399487E-3</v>
      </c>
      <c r="CK115" s="56">
        <v>1.6216762260351564E-3</v>
      </c>
      <c r="CL115" s="56">
        <v>2.9667591485892705E-3</v>
      </c>
      <c r="CM115" s="56">
        <v>0</v>
      </c>
      <c r="CN115" s="56">
        <v>6.1907253441286999E-4</v>
      </c>
      <c r="CO115" s="56">
        <v>6.3525091604191264E-4</v>
      </c>
      <c r="CP115" s="56">
        <v>0</v>
      </c>
      <c r="CQ115" s="56">
        <v>1.0354154365109417E-4</v>
      </c>
      <c r="CR115" s="56">
        <v>0</v>
      </c>
      <c r="CS115" s="56">
        <v>3.4205525695506504E-4</v>
      </c>
      <c r="CT115" s="56">
        <v>0</v>
      </c>
      <c r="CU115" s="56">
        <v>0</v>
      </c>
      <c r="CV115" s="56">
        <v>0</v>
      </c>
      <c r="CW115" s="56">
        <v>0</v>
      </c>
      <c r="CX115" s="56">
        <v>0</v>
      </c>
      <c r="CY115" s="56">
        <v>0</v>
      </c>
      <c r="CZ115" s="56">
        <v>3.8038636859394001E-4</v>
      </c>
      <c r="DA115" s="56">
        <v>0</v>
      </c>
      <c r="DB115" s="56">
        <v>0</v>
      </c>
      <c r="DC115" s="56">
        <v>0</v>
      </c>
      <c r="DD115" s="56">
        <v>0</v>
      </c>
      <c r="DE115" s="56">
        <v>0</v>
      </c>
      <c r="DF115" s="56">
        <v>0</v>
      </c>
      <c r="DG115" s="56">
        <v>3.569064538495964E-4</v>
      </c>
      <c r="DH115" s="56">
        <v>0</v>
      </c>
      <c r="DI115" s="56">
        <v>0</v>
      </c>
      <c r="DJ115" s="56">
        <v>0</v>
      </c>
      <c r="DK115" s="56">
        <v>0</v>
      </c>
      <c r="DL115" s="56">
        <v>0</v>
      </c>
      <c r="DM115" s="56">
        <v>0</v>
      </c>
      <c r="DN115" s="56">
        <v>3.5178984076529118E-4</v>
      </c>
      <c r="DO115" s="56">
        <v>0</v>
      </c>
      <c r="DP115" s="56">
        <v>0</v>
      </c>
      <c r="DQ115" s="56">
        <v>0</v>
      </c>
      <c r="DR115" s="56">
        <v>0</v>
      </c>
      <c r="DS115" s="56">
        <v>0</v>
      </c>
      <c r="DT115" s="56">
        <v>0</v>
      </c>
      <c r="DU115" s="56">
        <v>1.9889105894915497E-3</v>
      </c>
      <c r="DV115" s="56">
        <v>0</v>
      </c>
      <c r="DX115" s="56">
        <v>-2.7589740552222079E-2</v>
      </c>
      <c r="DY115" s="56">
        <v>-1.1075317313946965E-2</v>
      </c>
      <c r="DZ115" s="56">
        <v>-4.5961045050133854E-3</v>
      </c>
      <c r="EA115" s="56">
        <v>3.212930713157439E-3</v>
      </c>
      <c r="EB115" s="56">
        <v>2.6429480505503642E-3</v>
      </c>
      <c r="EC115" s="56">
        <v>1.0081478886152493E-3</v>
      </c>
      <c r="ED115" s="56">
        <v>1.5158556660118967E-3</v>
      </c>
      <c r="EE115" s="56">
        <v>1.4012400165260981E-4</v>
      </c>
      <c r="EF115" s="56">
        <v>5.8428769714735204E-5</v>
      </c>
      <c r="EG115" s="56">
        <v>1.9311257753073599E-4</v>
      </c>
      <c r="EI115" s="56">
        <v>0</v>
      </c>
      <c r="EJ115" s="56">
        <v>-5.5190452906940021E-3</v>
      </c>
      <c r="EK115" s="56">
        <v>-3.803476938680328E-2</v>
      </c>
      <c r="EL115" s="56">
        <v>-9.87574312401307E-2</v>
      </c>
      <c r="EM115" s="56">
        <v>-1.4715378753919445E-2</v>
      </c>
      <c r="EN115" s="56">
        <v>-1.0751116175661662E-2</v>
      </c>
      <c r="EO115" s="56">
        <v>-9.5813761690679167E-3</v>
      </c>
      <c r="EP115" s="56">
        <v>-9.5819429893851619E-3</v>
      </c>
      <c r="EQ115" s="56">
        <v>-6.9874318665612009E-3</v>
      </c>
      <c r="ER115" s="56">
        <v>-5.6505791052390278E-3</v>
      </c>
      <c r="ES115" s="56">
        <v>-4.5727978564702627E-3</v>
      </c>
      <c r="ET115" s="56">
        <v>-1.269316338886398E-3</v>
      </c>
      <c r="EU115" s="56">
        <v>1.8277498328432577E-3</v>
      </c>
      <c r="EV115" s="56">
        <v>3.2407454816769845E-3</v>
      </c>
      <c r="EW115" s="56">
        <v>3.7343652261426215E-3</v>
      </c>
      <c r="EX115" s="56">
        <v>3.6758551745629696E-3</v>
      </c>
      <c r="EY115" s="56">
        <v>4.949619890765926E-3</v>
      </c>
      <c r="EZ115" s="56">
        <v>3.1529998148176635E-3</v>
      </c>
      <c r="FA115" s="56">
        <v>1.7218077417447981E-3</v>
      </c>
      <c r="FB115" s="56">
        <v>1.1174256959831713E-3</v>
      </c>
      <c r="FC115" s="56">
        <v>8.7690308903087268E-4</v>
      </c>
      <c r="FD115" s="56">
        <v>6.6948369038557544E-4</v>
      </c>
      <c r="FE115" s="56">
        <v>7.2370295082800607E-4</v>
      </c>
      <c r="FF115" s="56">
        <v>1.7210274221098579E-3</v>
      </c>
      <c r="FG115" s="56">
        <v>1.4730060370663619E-3</v>
      </c>
      <c r="FH115" s="56">
        <v>1.4041930497678411E-3</v>
      </c>
      <c r="FI115" s="56">
        <v>1.1708537200493929E-3</v>
      </c>
      <c r="FJ115" s="56">
        <v>1.9998588930319984E-3</v>
      </c>
      <c r="FK115" s="56">
        <v>4.1149511423683234E-4</v>
      </c>
      <c r="FL115" s="56">
        <v>3.5439606842211001E-5</v>
      </c>
      <c r="FM115" s="56">
        <v>1.1554315377641822E-4</v>
      </c>
      <c r="FN115" s="56">
        <v>0</v>
      </c>
      <c r="FO115" s="56">
        <v>1.1794777243868199E-4</v>
      </c>
      <c r="FP115" s="56">
        <v>0</v>
      </c>
      <c r="FQ115" s="56">
        <v>1.1646166204882911E-4</v>
      </c>
      <c r="FR115" s="56">
        <v>0</v>
      </c>
      <c r="FS115" s="56">
        <v>0</v>
      </c>
      <c r="FT115" s="56">
        <v>1.1675697154619715E-4</v>
      </c>
      <c r="FU115" s="56">
        <v>0</v>
      </c>
      <c r="FV115" s="56">
        <v>6.4782272844804748E-4</v>
      </c>
    </row>
    <row r="116" spans="3:178" x14ac:dyDescent="0.3">
      <c r="F116" s="10" t="s">
        <v>5</v>
      </c>
      <c r="G116" s="56">
        <v>-3.4682021384228067E-3</v>
      </c>
      <c r="H116" s="56">
        <v>-5.9654959541767735E-3</v>
      </c>
      <c r="I116" s="56">
        <v>-5.0107288011260361E-3</v>
      </c>
      <c r="J116" s="56">
        <v>-3.4915698944475286E-3</v>
      </c>
      <c r="K116" s="56">
        <v>-3.8167856979015786E-3</v>
      </c>
      <c r="L116" s="56">
        <v>-5.4164781722691761E-3</v>
      </c>
      <c r="M116" s="56">
        <v>-5.5182459014232032E-3</v>
      </c>
      <c r="N116" s="56">
        <v>-6.3747772834961075E-3</v>
      </c>
      <c r="O116" s="56">
        <v>-7.313245007001588E-3</v>
      </c>
      <c r="P116" s="56">
        <v>-6.7062207599299191E-3</v>
      </c>
      <c r="Q116" s="56">
        <v>-7.3534494983764388E-3</v>
      </c>
      <c r="R116" s="56">
        <v>-9.8903998965148704E-3</v>
      </c>
      <c r="S116" s="56">
        <v>-2.1983312850409006E-3</v>
      </c>
      <c r="T116" s="56">
        <v>-1.413668157427119E-3</v>
      </c>
      <c r="U116" s="56">
        <v>-1.2609858625613364E-3</v>
      </c>
      <c r="V116" s="56">
        <v>-1.3612959293754353E-3</v>
      </c>
      <c r="W116" s="56">
        <v>-1.3196629112906249E-3</v>
      </c>
      <c r="X116" s="56">
        <v>-1.3461118286349446E-3</v>
      </c>
      <c r="Y116" s="56">
        <v>-1.3210194018831774E-3</v>
      </c>
      <c r="Z116" s="56">
        <v>-1.3516278505562307E-3</v>
      </c>
      <c r="AA116" s="56">
        <v>-1.4243523942441502E-3</v>
      </c>
      <c r="AB116" s="56">
        <v>-1.3976122439660365E-3</v>
      </c>
      <c r="AC116" s="56">
        <v>-1.4608740612410771E-3</v>
      </c>
      <c r="AD116" s="56">
        <v>-1.2892536389229158E-3</v>
      </c>
      <c r="AE116" s="56">
        <v>-1.1871531681943745E-3</v>
      </c>
      <c r="AF116" s="56">
        <v>-1.3070635684464904E-3</v>
      </c>
      <c r="AG116" s="56">
        <v>-1.2197385423159304E-3</v>
      </c>
      <c r="AH116" s="56">
        <v>-1.2881516327928632E-3</v>
      </c>
      <c r="AI116" s="56">
        <v>-1.2531312870719354E-3</v>
      </c>
      <c r="AJ116" s="56">
        <v>-1.2699287106618395E-3</v>
      </c>
      <c r="AK116" s="56">
        <v>-1.2873071167480792E-3</v>
      </c>
      <c r="AL116" s="56">
        <v>-1.2407445582298816E-3</v>
      </c>
      <c r="AM116" s="56">
        <v>-1.2502487318808624E-3</v>
      </c>
      <c r="AN116" s="56">
        <v>-1.2289866855620193E-3</v>
      </c>
      <c r="AO116" s="56">
        <v>-1.2709351352934955E-3</v>
      </c>
      <c r="AP116" s="56">
        <v>-1.2702581308346205E-3</v>
      </c>
      <c r="AQ116" s="56">
        <v>-1.26075564930649E-3</v>
      </c>
      <c r="AR116" s="56">
        <v>-1.3936407694726701E-3</v>
      </c>
      <c r="AS116" s="56">
        <v>-1.2499680825532392E-3</v>
      </c>
      <c r="AT116" s="56">
        <v>-1.3027512186909375E-3</v>
      </c>
      <c r="AU116" s="56">
        <v>-1.2371260594545156E-3</v>
      </c>
      <c r="AV116" s="56">
        <v>-4.7112695500182701E-4</v>
      </c>
      <c r="AW116" s="56">
        <v>-1.1250458491892221E-3</v>
      </c>
      <c r="AX116" s="56">
        <v>-9.8354601124398715E-4</v>
      </c>
      <c r="AY116" s="56">
        <v>-1.0581822215383829E-3</v>
      </c>
      <c r="AZ116" s="56">
        <v>-1.0276191853053798E-3</v>
      </c>
      <c r="BA116" s="56">
        <v>-9.9972708749887658E-4</v>
      </c>
      <c r="BB116" s="56">
        <v>-9.8269572152075244E-4</v>
      </c>
      <c r="BC116" s="56">
        <v>-1.2555101584432542E-3</v>
      </c>
      <c r="BD116" s="56">
        <v>-1.1181582745444934E-3</v>
      </c>
      <c r="BE116" s="56">
        <v>-1.0287853448423952E-3</v>
      </c>
      <c r="BF116" s="56">
        <v>-1.0505740700111968E-3</v>
      </c>
      <c r="BG116" s="56">
        <v>-1.020070396182612E-3</v>
      </c>
      <c r="BH116" s="56">
        <v>-1.0411762442763717E-3</v>
      </c>
      <c r="BI116" s="56">
        <v>-1.0007830179520466E-3</v>
      </c>
      <c r="BJ116" s="56">
        <v>-1.0166505580589315E-3</v>
      </c>
      <c r="BK116" s="56">
        <v>-1.3365439466288605E-3</v>
      </c>
      <c r="BL116" s="56">
        <v>-1.0280698360204325E-3</v>
      </c>
      <c r="BM116" s="56">
        <v>-1.018150216220896E-3</v>
      </c>
      <c r="BN116" s="56">
        <v>-1.0742970223591129E-3</v>
      </c>
      <c r="BO116" s="56">
        <v>-1.0710505400752443E-3</v>
      </c>
      <c r="BP116" s="56">
        <v>-1.1818046820689654E-3</v>
      </c>
      <c r="BQ116" s="56">
        <v>-1.1411629571433154E-3</v>
      </c>
      <c r="BR116" s="56">
        <v>-1.1017366059118607E-3</v>
      </c>
      <c r="BS116" s="56">
        <v>-1.0841704183999791E-3</v>
      </c>
      <c r="BT116" s="56">
        <v>-1.0627222669501351E-3</v>
      </c>
      <c r="BU116" s="56">
        <v>-1.1525513309269342E-3</v>
      </c>
      <c r="BV116" s="56">
        <v>-1.1900663505094544E-3</v>
      </c>
      <c r="BW116" s="56">
        <v>-1.0742629053488947E-3</v>
      </c>
      <c r="BX116" s="56">
        <v>-1.1178458191241293E-3</v>
      </c>
      <c r="BY116" s="56">
        <v>-1.0687057388179991E-3</v>
      </c>
      <c r="BZ116" s="56">
        <v>-1.996111463912177E-3</v>
      </c>
      <c r="CA116" s="56">
        <v>-9.9596102094997099E-4</v>
      </c>
      <c r="CB116" s="56">
        <v>-1.0701330321576015E-3</v>
      </c>
      <c r="CC116" s="56">
        <v>-1.4124048625837029E-3</v>
      </c>
      <c r="CD116" s="56">
        <v>-1.0923325357484442E-3</v>
      </c>
      <c r="CE116" s="56">
        <v>-1.3507223912519789E-3</v>
      </c>
      <c r="CF116" s="56">
        <v>-1.4058577491672249E-3</v>
      </c>
      <c r="CG116" s="56">
        <v>-1.3702717333231183E-3</v>
      </c>
      <c r="CH116" s="56">
        <v>-1.3811562259652779E-3</v>
      </c>
      <c r="CI116" s="56">
        <v>-1.4337586590825861E-3</v>
      </c>
      <c r="CJ116" s="56">
        <v>-1.4182811579460817E-3</v>
      </c>
      <c r="CK116" s="56">
        <v>-1.4966669439239689E-3</v>
      </c>
      <c r="CL116" s="56">
        <v>-1.4639859957199324E-3</v>
      </c>
      <c r="CM116" s="56">
        <v>-1.4809163827279794E-3</v>
      </c>
      <c r="CN116" s="56">
        <v>-1.659624483904565E-3</v>
      </c>
      <c r="CO116" s="56">
        <v>-1.5293211540872193E-3</v>
      </c>
      <c r="CP116" s="56">
        <v>-1.608781020673264E-3</v>
      </c>
      <c r="CQ116" s="56">
        <v>-1.5751373333945395E-3</v>
      </c>
      <c r="CR116" s="56">
        <v>-1.6590985815283169E-3</v>
      </c>
      <c r="CS116" s="56">
        <v>-1.6342142253474403E-3</v>
      </c>
      <c r="CT116" s="56">
        <v>-1.6566981464511772E-3</v>
      </c>
      <c r="CU116" s="56">
        <v>-1.7407535585106772E-3</v>
      </c>
      <c r="CV116" s="56">
        <v>-1.6996085579079291E-3</v>
      </c>
      <c r="CW116" s="56">
        <v>-1.7564731236095481E-3</v>
      </c>
      <c r="CX116" s="56">
        <v>-1.7112196592696293E-3</v>
      </c>
      <c r="CY116" s="56">
        <v>-1.7223887389209108E-3</v>
      </c>
      <c r="CZ116" s="56">
        <v>-1.9227284853585054E-3</v>
      </c>
      <c r="DA116" s="56">
        <v>-1.7461706426116746E-3</v>
      </c>
      <c r="DB116" s="56">
        <v>-1.8168026152303627E-3</v>
      </c>
      <c r="DC116" s="56">
        <v>-1.7858858770834283E-3</v>
      </c>
      <c r="DD116" s="56">
        <v>-1.8702857650526236E-3</v>
      </c>
      <c r="DE116" s="56">
        <v>-1.8306517506489711E-3</v>
      </c>
      <c r="DF116" s="56">
        <v>-1.8463414344164289E-3</v>
      </c>
      <c r="DG116" s="56">
        <v>-1.917447169753869E-3</v>
      </c>
      <c r="DH116" s="56">
        <v>-1.8637698731528256E-3</v>
      </c>
      <c r="DI116" s="56">
        <v>-1.9292343830913652E-3</v>
      </c>
      <c r="DJ116" s="56">
        <v>-1.8623575228264738E-3</v>
      </c>
      <c r="DK116" s="56">
        <v>-1.856355662392131E-3</v>
      </c>
      <c r="DL116" s="56">
        <v>-2.0562745574856547E-3</v>
      </c>
      <c r="DM116" s="56">
        <v>-1.8466598445590571E-3</v>
      </c>
      <c r="DN116" s="56">
        <v>-1.9039532013786654E-3</v>
      </c>
      <c r="DO116" s="56">
        <v>-1.8562137286377044E-3</v>
      </c>
      <c r="DP116" s="56">
        <v>-1.9287674567887289E-3</v>
      </c>
      <c r="DQ116" s="56">
        <v>-1.8683422389810477E-3</v>
      </c>
      <c r="DR116" s="56">
        <v>-1.8617539129448929E-3</v>
      </c>
      <c r="DS116" s="56">
        <v>-1.9121988827779924E-3</v>
      </c>
      <c r="DT116" s="56">
        <v>-1.8446752347587275E-3</v>
      </c>
      <c r="DU116" s="56">
        <v>-1.9023474354940768E-3</v>
      </c>
      <c r="DV116" s="56">
        <v>-1.8327587227893831E-3</v>
      </c>
      <c r="DX116" s="56">
        <v>-5.5957986899661466E-3</v>
      </c>
      <c r="DY116" s="56">
        <v>-1.4352323371889014E-3</v>
      </c>
      <c r="DZ116" s="56">
        <v>-1.2545149042215203E-3</v>
      </c>
      <c r="EA116" s="56">
        <v>-1.0752259199638815E-3</v>
      </c>
      <c r="EB116" s="56">
        <v>-1.0825542213975343E-3</v>
      </c>
      <c r="EC116" s="56">
        <v>-1.1925502424068926E-3</v>
      </c>
      <c r="ED116" s="56">
        <v>-1.329999482918768E-3</v>
      </c>
      <c r="EE116" s="56">
        <v>-1.6411082373243792E-3</v>
      </c>
      <c r="EF116" s="56">
        <v>-1.8410629251579343E-3</v>
      </c>
      <c r="EG116" s="56">
        <v>-1.8868533348867292E-3</v>
      </c>
      <c r="EI116" s="56">
        <v>-4.6799462613617074E-3</v>
      </c>
      <c r="EJ116" s="56">
        <v>-4.2213677610329035E-3</v>
      </c>
      <c r="EK116" s="56">
        <v>-6.3911653811015729E-3</v>
      </c>
      <c r="EL116" s="56">
        <v>-8.046406944217363E-3</v>
      </c>
      <c r="EM116" s="56">
        <v>-1.6681995053872455E-3</v>
      </c>
      <c r="EN116" s="56">
        <v>-1.3430296628233885E-3</v>
      </c>
      <c r="EO116" s="56">
        <v>-1.3640031901501369E-3</v>
      </c>
      <c r="EP116" s="56">
        <v>-1.3549683032117472E-3</v>
      </c>
      <c r="EQ116" s="56">
        <v>-1.2354001917828602E-3</v>
      </c>
      <c r="ER116" s="56">
        <v>-1.2700474074798596E-3</v>
      </c>
      <c r="ES116" s="56">
        <v>-1.2593176473641805E-3</v>
      </c>
      <c r="ET116" s="56">
        <v>-1.2565569981529974E-3</v>
      </c>
      <c r="EU116" s="56">
        <v>-1.2970721691288E-3</v>
      </c>
      <c r="EV116" s="56">
        <v>-9.8643980005287549E-4</v>
      </c>
      <c r="EW116" s="56">
        <v>-1.0562488717583216E-3</v>
      </c>
      <c r="EX116" s="56">
        <v>-1.0021713854231071E-3</v>
      </c>
      <c r="EY116" s="56">
        <v>-1.134403895963668E-3</v>
      </c>
      <c r="EZ116" s="56">
        <v>-1.038365248820097E-3</v>
      </c>
      <c r="FA116" s="56">
        <v>-1.1204974556260293E-3</v>
      </c>
      <c r="FB116" s="56">
        <v>-1.0416237699222616E-3</v>
      </c>
      <c r="FC116" s="56">
        <v>-1.129021970461142E-3</v>
      </c>
      <c r="FD116" s="56">
        <v>-1.0833562200845044E-3</v>
      </c>
      <c r="FE116" s="56">
        <v>-1.1409683504108635E-3</v>
      </c>
      <c r="FF116" s="56">
        <v>-1.3967313709865635E-3</v>
      </c>
      <c r="FG116" s="56">
        <v>-1.1611769370727663E-3</v>
      </c>
      <c r="FH116" s="56">
        <v>-1.2841047099341088E-3</v>
      </c>
      <c r="FI116" s="56">
        <v>-1.3947436949575199E-3</v>
      </c>
      <c r="FJ116" s="56">
        <v>-1.4567211344187212E-3</v>
      </c>
      <c r="FK116" s="56">
        <v>-1.5540120692915532E-3</v>
      </c>
      <c r="FL116" s="56">
        <v>-1.6164055603864048E-3</v>
      </c>
      <c r="FM116" s="56">
        <v>-1.6781399410169973E-3</v>
      </c>
      <c r="FN116" s="56">
        <v>-1.7237858281685073E-3</v>
      </c>
      <c r="FO116" s="56">
        <v>-1.7909335670044037E-3</v>
      </c>
      <c r="FP116" s="56">
        <v>-1.8233404876775408E-3</v>
      </c>
      <c r="FQ116" s="56">
        <v>-1.8633665187805046E-3</v>
      </c>
      <c r="FR116" s="56">
        <v>-1.8833307840207924E-3</v>
      </c>
      <c r="FS116" s="56">
        <v>-1.9133475059652054E-3</v>
      </c>
      <c r="FT116" s="56">
        <v>-1.8952421227993262E-3</v>
      </c>
      <c r="FU116" s="56">
        <v>-1.8796151582098956E-3</v>
      </c>
      <c r="FV116" s="56">
        <v>-1.8587534821251411E-3</v>
      </c>
    </row>
    <row r="117" spans="3:178" x14ac:dyDescent="0.3">
      <c r="F117" s="10" t="s">
        <v>6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0</v>
      </c>
      <c r="AA117" s="56">
        <v>0</v>
      </c>
      <c r="AB117" s="56">
        <v>0</v>
      </c>
      <c r="AC117" s="56">
        <v>0</v>
      </c>
      <c r="AD117" s="56">
        <v>0</v>
      </c>
      <c r="AE117" s="56">
        <v>0</v>
      </c>
      <c r="AF117" s="56">
        <v>0</v>
      </c>
      <c r="AG117" s="56">
        <v>0</v>
      </c>
      <c r="AH117" s="56">
        <v>0</v>
      </c>
      <c r="AI117" s="56">
        <v>0</v>
      </c>
      <c r="AJ117" s="56">
        <v>0</v>
      </c>
      <c r="AK117" s="56">
        <v>0</v>
      </c>
      <c r="AL117" s="56">
        <v>0</v>
      </c>
      <c r="AM117" s="56">
        <v>0</v>
      </c>
      <c r="AN117" s="56">
        <v>0</v>
      </c>
      <c r="AO117" s="56">
        <v>0</v>
      </c>
      <c r="AP117" s="56">
        <v>0</v>
      </c>
      <c r="AQ117" s="56">
        <v>0</v>
      </c>
      <c r="AR117" s="56">
        <v>0</v>
      </c>
      <c r="AS117" s="56">
        <v>0</v>
      </c>
      <c r="AT117" s="56">
        <v>0</v>
      </c>
      <c r="AU117" s="56">
        <v>-5.9439707900398693E-4</v>
      </c>
      <c r="AV117" s="56">
        <v>-5.5999954869875032E-4</v>
      </c>
      <c r="AW117" s="56">
        <v>-5.1130638471274734E-4</v>
      </c>
      <c r="AX117" s="56">
        <v>-2.8452152064722215E-4</v>
      </c>
      <c r="AY117" s="56">
        <v>-2.2386156686965444E-4</v>
      </c>
      <c r="AZ117" s="56">
        <v>-1.9077911581114133E-4</v>
      </c>
      <c r="BA117" s="56">
        <v>-1.5349217462934356E-4</v>
      </c>
      <c r="BB117" s="56">
        <v>-1.4745555229157348E-4</v>
      </c>
      <c r="BC117" s="56">
        <v>-1.5629563310218538E-4</v>
      </c>
      <c r="BD117" s="56">
        <v>-1.5506854103120206E-4</v>
      </c>
      <c r="BE117" s="56">
        <v>-1.4080970315188143E-4</v>
      </c>
      <c r="BF117" s="56">
        <v>-1.0790073678946168E-4</v>
      </c>
      <c r="BG117" s="56">
        <v>-7.4564484634786525E-5</v>
      </c>
      <c r="BH117" s="56">
        <v>-7.8072011111932372E-5</v>
      </c>
      <c r="BI117" s="56">
        <v>-8.0678830880211736E-5</v>
      </c>
      <c r="BJ117" s="56">
        <v>-7.1337071911904001E-5</v>
      </c>
      <c r="BK117" s="56">
        <v>-7.3128918164328674E-5</v>
      </c>
      <c r="BL117" s="56">
        <v>-6.0895647706004661E-5</v>
      </c>
      <c r="BM117" s="56">
        <v>-2.7559133468359853E-3</v>
      </c>
      <c r="BN117" s="56">
        <v>-3.2393614867785685E-4</v>
      </c>
      <c r="BO117" s="56">
        <v>-2.896679482964197E-4</v>
      </c>
      <c r="BP117" s="56">
        <v>-3.4225322570248805E-4</v>
      </c>
      <c r="BQ117" s="56">
        <v>-2.9545387040468913E-4</v>
      </c>
      <c r="BR117" s="56">
        <v>-2.9562991815122405E-4</v>
      </c>
      <c r="BS117" s="56">
        <v>-2.7242907762625561E-4</v>
      </c>
      <c r="BT117" s="56">
        <v>-2.5756987592870655E-4</v>
      </c>
      <c r="BU117" s="56">
        <v>-2.6294620094881863E-4</v>
      </c>
      <c r="BV117" s="56">
        <v>-2.54616919960635E-4</v>
      </c>
      <c r="BW117" s="56">
        <v>-2.8386240455026689E-4</v>
      </c>
      <c r="BX117" s="56">
        <v>-2.7682911939167469E-4</v>
      </c>
      <c r="BY117" s="56">
        <v>-3.1052342909844975E-4</v>
      </c>
      <c r="BZ117" s="56">
        <v>-2.9855311827406769E-4</v>
      </c>
      <c r="CA117" s="56">
        <v>-2.5576452464566883E-4</v>
      </c>
      <c r="CB117" s="56">
        <v>-2.4654268608319903E-4</v>
      </c>
      <c r="CC117" s="56">
        <v>-2.2481844265764833E-4</v>
      </c>
      <c r="CD117" s="56">
        <v>-2.216346638906749E-4</v>
      </c>
      <c r="CE117" s="56">
        <v>1.1814308505011243E-5</v>
      </c>
      <c r="CF117" s="56">
        <v>-7.6419776766626255E-5</v>
      </c>
      <c r="CG117" s="56">
        <v>-7.3231015091812041E-5</v>
      </c>
      <c r="CH117" s="56">
        <v>-7.2641146855331048E-5</v>
      </c>
      <c r="CI117" s="56">
        <v>-7.4480511995449474E-5</v>
      </c>
      <c r="CJ117" s="56">
        <v>-7.2922998844040889E-5</v>
      </c>
      <c r="CK117" s="56">
        <v>-7.6277186279792266E-5</v>
      </c>
      <c r="CL117" s="56">
        <v>-7.3989162867013901E-5</v>
      </c>
      <c r="CM117" s="56">
        <v>-7.438032244929127E-5</v>
      </c>
      <c r="CN117" s="56">
        <v>-8.2301220020313041E-5</v>
      </c>
      <c r="CO117" s="56">
        <v>-7.4535526414153157E-5</v>
      </c>
      <c r="CP117" s="56">
        <v>-7.7265814829644635E-5</v>
      </c>
      <c r="CQ117" s="56">
        <v>-7.4628624878315193E-5</v>
      </c>
      <c r="CR117" s="56">
        <v>-7.7699044662012359E-5</v>
      </c>
      <c r="CS117" s="56">
        <v>-7.5538235667444172E-5</v>
      </c>
      <c r="CT117" s="56">
        <v>-7.5502044152970257E-5</v>
      </c>
      <c r="CU117" s="56">
        <v>-7.8443705817964968E-5</v>
      </c>
      <c r="CV117" s="56">
        <v>-7.5964569045972784E-5</v>
      </c>
      <c r="CW117" s="56">
        <v>-7.8017672323061883E-5</v>
      </c>
      <c r="CX117" s="56">
        <v>-7.5489627161065765E-5</v>
      </c>
      <c r="CY117" s="56">
        <v>-7.5807767338231124E-5</v>
      </c>
      <c r="CZ117" s="56">
        <v>-8.400313859028633E-5</v>
      </c>
      <c r="DA117" s="56">
        <v>-7.5434703721171962E-5</v>
      </c>
      <c r="DB117" s="56">
        <v>-7.7738010807848181E-5</v>
      </c>
      <c r="DC117" s="56">
        <v>-7.5741694531221142E-5</v>
      </c>
      <c r="DD117" s="56">
        <v>-7.8683392814537373E-5</v>
      </c>
      <c r="DE117" s="56">
        <v>-7.637918862499153E-5</v>
      </c>
      <c r="DF117" s="56">
        <v>-7.6435445047625701E-5</v>
      </c>
      <c r="DG117" s="56">
        <v>-7.8817919835871088E-5</v>
      </c>
      <c r="DH117" s="56">
        <v>-7.6236008027666985E-5</v>
      </c>
      <c r="DI117" s="56">
        <v>-7.8809540263467736E-5</v>
      </c>
      <c r="DJ117" s="56">
        <v>-7.5981499238935622E-5</v>
      </c>
      <c r="DK117" s="56">
        <v>-7.5774206595261186E-5</v>
      </c>
      <c r="DL117" s="56">
        <v>-8.3896862753657522E-5</v>
      </c>
      <c r="DM117" s="56">
        <v>-7.5342963215071707E-5</v>
      </c>
      <c r="DN117" s="56">
        <v>-7.7687985659674082E-5</v>
      </c>
      <c r="DO117" s="56">
        <v>-7.5757767475044793E-5</v>
      </c>
      <c r="DP117" s="56">
        <v>-7.874318077772981E-5</v>
      </c>
      <c r="DQ117" s="56">
        <v>-7.6311429793899751E-5</v>
      </c>
      <c r="DR117" s="56">
        <v>-7.608669787351778E-5</v>
      </c>
      <c r="DS117" s="56">
        <v>-7.8197184986677042E-5</v>
      </c>
      <c r="DT117" s="56">
        <v>-7.5489726047971224E-5</v>
      </c>
      <c r="DU117" s="56">
        <v>-7.7910212099212452E-5</v>
      </c>
      <c r="DV117" s="56">
        <v>-7.51341630067178E-5</v>
      </c>
      <c r="DX117" s="56">
        <v>0</v>
      </c>
      <c r="DY117" s="56">
        <v>0</v>
      </c>
      <c r="DZ117" s="56">
        <v>0</v>
      </c>
      <c r="EA117" s="56">
        <v>-2.3043978567071052E-4</v>
      </c>
      <c r="EB117" s="56">
        <v>-3.5221410582870235E-4</v>
      </c>
      <c r="EC117" s="56">
        <v>-2.8628451912476101E-4</v>
      </c>
      <c r="ED117" s="56">
        <v>-1.1958635470526305E-4</v>
      </c>
      <c r="EE117" s="56">
        <v>-7.6568780183046669E-5</v>
      </c>
      <c r="EF117" s="56">
        <v>-7.7419178686389197E-5</v>
      </c>
      <c r="EG117" s="56">
        <v>-7.7099877868387143E-5</v>
      </c>
      <c r="EI117" s="56">
        <v>0</v>
      </c>
      <c r="EJ117" s="56">
        <v>0</v>
      </c>
      <c r="EK117" s="56">
        <v>0</v>
      </c>
      <c r="EL117" s="56">
        <v>0</v>
      </c>
      <c r="EM117" s="56">
        <v>0</v>
      </c>
      <c r="EN117" s="56">
        <v>0</v>
      </c>
      <c r="EO117" s="56">
        <v>0</v>
      </c>
      <c r="EP117" s="56">
        <v>0</v>
      </c>
      <c r="EQ117" s="56">
        <v>0</v>
      </c>
      <c r="ER117" s="56">
        <v>0</v>
      </c>
      <c r="ES117" s="56">
        <v>0</v>
      </c>
      <c r="ET117" s="56">
        <v>0</v>
      </c>
      <c r="EU117" s="56">
        <v>0</v>
      </c>
      <c r="EV117" s="56">
        <v>-3.9557062294016851E-4</v>
      </c>
      <c r="EW117" s="56">
        <v>-3.3777043420242238E-4</v>
      </c>
      <c r="EX117" s="56">
        <v>-1.6368772694748353E-4</v>
      </c>
      <c r="EY117" s="56">
        <v>-1.5071310846470615E-4</v>
      </c>
      <c r="EZ117" s="56">
        <v>-8.6651258605108554E-5</v>
      </c>
      <c r="FA117" s="56">
        <v>-7.5266105065900106E-5</v>
      </c>
      <c r="FB117" s="56">
        <v>-1.0322550796894171E-3</v>
      </c>
      <c r="FC117" s="56">
        <v>-3.0773538515516612E-4</v>
      </c>
      <c r="FD117" s="56">
        <v>-2.7517772376537916E-4</v>
      </c>
      <c r="FE117" s="56">
        <v>-2.6736856294926585E-4</v>
      </c>
      <c r="FF117" s="56">
        <v>-2.9471490412565923E-4</v>
      </c>
      <c r="FG117" s="56">
        <v>-2.4203221949012471E-4</v>
      </c>
      <c r="FH117" s="56">
        <v>-9.3822669283140137E-5</v>
      </c>
      <c r="FI117" s="56">
        <v>-7.3439562459191038E-5</v>
      </c>
      <c r="FJ117" s="56">
        <v>-7.42506058086987E-5</v>
      </c>
      <c r="FK117" s="56">
        <v>-7.6939771671351591E-5</v>
      </c>
      <c r="FL117" s="56">
        <v>-7.663037554591418E-5</v>
      </c>
      <c r="FM117" s="56">
        <v>-7.6548386281951399E-5</v>
      </c>
      <c r="FN117" s="56">
        <v>-7.6549465960823625E-5</v>
      </c>
      <c r="FO117" s="56">
        <v>-7.8141467933296504E-5</v>
      </c>
      <c r="FP117" s="56">
        <v>-7.7348418086643965E-5</v>
      </c>
      <c r="FQ117" s="56">
        <v>-7.7156906334777131E-5</v>
      </c>
      <c r="FR117" s="56">
        <v>-7.6935807611531545E-5</v>
      </c>
      <c r="FS117" s="56">
        <v>-7.8076568571273358E-5</v>
      </c>
      <c r="FT117" s="56">
        <v>-7.7352551552502456E-5</v>
      </c>
      <c r="FU117" s="56">
        <v>-7.6817725745792842E-5</v>
      </c>
      <c r="FV117" s="56">
        <v>-7.6130128386989006E-5</v>
      </c>
    </row>
    <row r="118" spans="3:178" s="14" customFormat="1" x14ac:dyDescent="0.3">
      <c r="C118" s="49"/>
      <c r="E118" s="49"/>
      <c r="F118" s="12" t="s">
        <v>7</v>
      </c>
      <c r="G118" s="57">
        <v>0.36287142470514461</v>
      </c>
      <c r="H118" s="57">
        <v>0.37128348571666514</v>
      </c>
      <c r="I118" s="57">
        <v>0.35224650810604186</v>
      </c>
      <c r="J118" s="57">
        <v>0.33599920394864913</v>
      </c>
      <c r="K118" s="57">
        <v>0.38104419160239544</v>
      </c>
      <c r="L118" s="57">
        <v>0.51453853139441397</v>
      </c>
      <c r="M118" s="57">
        <v>0.57234274889282555</v>
      </c>
      <c r="N118" s="57">
        <v>0.66052067888499499</v>
      </c>
      <c r="O118" s="57">
        <v>0.96815519309005393</v>
      </c>
      <c r="P118" s="57">
        <v>0.88678543483325489</v>
      </c>
      <c r="Q118" s="57">
        <v>0.9190099177512091</v>
      </c>
      <c r="R118" s="57">
        <v>1.1143345610284876</v>
      </c>
      <c r="S118" s="57">
        <v>0.27403150683028982</v>
      </c>
      <c r="T118" s="57">
        <v>0.15847633579632217</v>
      </c>
      <c r="U118" s="57">
        <v>0.15806032071783346</v>
      </c>
      <c r="V118" s="57">
        <v>0.15725773030152121</v>
      </c>
      <c r="W118" s="57">
        <v>0.15434713699108826</v>
      </c>
      <c r="X118" s="57">
        <v>0.15420457103515087</v>
      </c>
      <c r="Y118" s="57">
        <v>0.15358360278903954</v>
      </c>
      <c r="Z118" s="57">
        <v>0.15480286342831573</v>
      </c>
      <c r="AA118" s="57">
        <v>0.15769627019188115</v>
      </c>
      <c r="AB118" s="57">
        <v>0.15495245022463877</v>
      </c>
      <c r="AC118" s="57">
        <v>0.15580716764250466</v>
      </c>
      <c r="AD118" s="57">
        <v>0.22498091360385422</v>
      </c>
      <c r="AE118" s="57">
        <v>0.15081378546818175</v>
      </c>
      <c r="AF118" s="57">
        <v>0.1561187207966212</v>
      </c>
      <c r="AG118" s="57">
        <v>0.15895992376859985</v>
      </c>
      <c r="AH118" s="57">
        <v>0.15875359390515026</v>
      </c>
      <c r="AI118" s="57">
        <v>0.15818389087875337</v>
      </c>
      <c r="AJ118" s="57">
        <v>0.15882427332037538</v>
      </c>
      <c r="AK118" s="57">
        <v>0.16023107469455122</v>
      </c>
      <c r="AL118" s="57">
        <v>0.16027782261020404</v>
      </c>
      <c r="AM118" s="57">
        <v>0.16559140656001775</v>
      </c>
      <c r="AN118" s="57">
        <v>0.17023864270045005</v>
      </c>
      <c r="AO118" s="57">
        <v>0.1711444923012152</v>
      </c>
      <c r="AP118" s="57">
        <v>0.16436898730605598</v>
      </c>
      <c r="AQ118" s="57">
        <v>0.16808640453380527</v>
      </c>
      <c r="AR118" s="57">
        <v>0.17813225821006753</v>
      </c>
      <c r="AS118" s="57">
        <v>0.17763557044024936</v>
      </c>
      <c r="AT118" s="57">
        <v>0.17722271464445588</v>
      </c>
      <c r="AU118" s="57">
        <v>0.17325957484786816</v>
      </c>
      <c r="AV118" s="57">
        <v>0.17505270725223623</v>
      </c>
      <c r="AW118" s="57">
        <v>0.16861838616334376</v>
      </c>
      <c r="AX118" s="57">
        <v>0.16513926124155431</v>
      </c>
      <c r="AY118" s="57">
        <v>0.16190822825479523</v>
      </c>
      <c r="AZ118" s="57">
        <v>0.16303060056482352</v>
      </c>
      <c r="BA118" s="57">
        <v>0.16151525428206712</v>
      </c>
      <c r="BB118" s="57">
        <v>0.15376614053961687</v>
      </c>
      <c r="BC118" s="57">
        <v>0.15955365934192126</v>
      </c>
      <c r="BD118" s="57">
        <v>0.16878276776188969</v>
      </c>
      <c r="BE118" s="57">
        <v>0.16281352051387391</v>
      </c>
      <c r="BF118" s="57">
        <v>0.15791693876913973</v>
      </c>
      <c r="BG118" s="57">
        <v>0.15397059530238516</v>
      </c>
      <c r="BH118" s="57">
        <v>0.15292953802404727</v>
      </c>
      <c r="BI118" s="57">
        <v>0.14973371906828059</v>
      </c>
      <c r="BJ118" s="57">
        <v>0.14747670831301607</v>
      </c>
      <c r="BK118" s="57">
        <v>0.1452296109683798</v>
      </c>
      <c r="BL118" s="57">
        <v>0.14044012417890622</v>
      </c>
      <c r="BM118" s="57">
        <v>0.1397138558721184</v>
      </c>
      <c r="BN118" s="57">
        <v>0.13875637019221063</v>
      </c>
      <c r="BO118" s="57">
        <v>0.14265254202119293</v>
      </c>
      <c r="BP118" s="57">
        <v>0.14778726007575821</v>
      </c>
      <c r="BQ118" s="57">
        <v>0.14755462533255845</v>
      </c>
      <c r="BR118" s="57">
        <v>0.14860358173780111</v>
      </c>
      <c r="BS118" s="57">
        <v>0.14534859934321198</v>
      </c>
      <c r="BT118" s="57">
        <v>0.14791112200821446</v>
      </c>
      <c r="BU118" s="57">
        <v>0.14329137759654331</v>
      </c>
      <c r="BV118" s="57">
        <v>0.14340548096415298</v>
      </c>
      <c r="BW118" s="57">
        <v>0.14151563761874425</v>
      </c>
      <c r="BX118" s="57">
        <v>0.14252102982114881</v>
      </c>
      <c r="BY118" s="57">
        <v>0.13845011731252513</v>
      </c>
      <c r="BZ118" s="57">
        <v>0.15227840306258672</v>
      </c>
      <c r="CA118" s="57">
        <v>0.1372029013469086</v>
      </c>
      <c r="CB118" s="57">
        <v>0.14110946520388024</v>
      </c>
      <c r="CC118" s="57">
        <v>0.14283056554120946</v>
      </c>
      <c r="CD118" s="57">
        <v>0.1364347310803069</v>
      </c>
      <c r="CE118" s="57">
        <v>0.13043986138254643</v>
      </c>
      <c r="CF118" s="57">
        <v>0.12973089716154709</v>
      </c>
      <c r="CG118" s="57">
        <v>0.12782249741119645</v>
      </c>
      <c r="CH118" s="57">
        <v>0.12722273452410549</v>
      </c>
      <c r="CI118" s="57">
        <v>0.12703997315613097</v>
      </c>
      <c r="CJ118" s="57">
        <v>0.12072872867259762</v>
      </c>
      <c r="CK118" s="57">
        <v>0.12247705918505745</v>
      </c>
      <c r="CL118" s="57">
        <v>0.12174140458425615</v>
      </c>
      <c r="CM118" s="57">
        <v>0.1202059028481795</v>
      </c>
      <c r="CN118" s="57">
        <v>0.12435616086545929</v>
      </c>
      <c r="CO118" s="57">
        <v>0.12286930755212336</v>
      </c>
      <c r="CP118" s="57">
        <v>0.12223930487593838</v>
      </c>
      <c r="CQ118" s="57">
        <v>0.11888890510507387</v>
      </c>
      <c r="CR118" s="57">
        <v>0.11765944015084179</v>
      </c>
      <c r="CS118" s="57">
        <v>0.11864420517851972</v>
      </c>
      <c r="CT118" s="57">
        <v>0.11835849251811294</v>
      </c>
      <c r="CU118" s="57">
        <v>0.11913218115372622</v>
      </c>
      <c r="CV118" s="57">
        <v>0.11924944052209278</v>
      </c>
      <c r="CW118" s="57">
        <v>0.11947839185069652</v>
      </c>
      <c r="CX118" s="57">
        <v>0.11898617164444276</v>
      </c>
      <c r="CY118" s="57">
        <v>0.12119992996680995</v>
      </c>
      <c r="CZ118" s="57">
        <v>0.12528671367641772</v>
      </c>
      <c r="DA118" s="57">
        <v>0.12671072577637502</v>
      </c>
      <c r="DB118" s="57">
        <v>0.1257554418731309</v>
      </c>
      <c r="DC118" s="57">
        <v>0.1230623060904676</v>
      </c>
      <c r="DD118" s="57">
        <v>0.12352491091772629</v>
      </c>
      <c r="DE118" s="57">
        <v>0.12427627016005727</v>
      </c>
      <c r="DF118" s="57">
        <v>0.12565374753659306</v>
      </c>
      <c r="DG118" s="57">
        <v>0.12753557417877495</v>
      </c>
      <c r="DH118" s="57">
        <v>0.12749432077781098</v>
      </c>
      <c r="DI118" s="57">
        <v>0.12829201808498908</v>
      </c>
      <c r="DJ118" s="57">
        <v>0.12868898279361934</v>
      </c>
      <c r="DK118" s="57">
        <v>0.13040159888623049</v>
      </c>
      <c r="DL118" s="57">
        <v>0.13429609732548353</v>
      </c>
      <c r="DM118" s="57">
        <v>0.13634437826929777</v>
      </c>
      <c r="DN118" s="57">
        <v>0.13618583431100073</v>
      </c>
      <c r="DO118" s="57">
        <v>0.13323186892310185</v>
      </c>
      <c r="DP118" s="57">
        <v>0.13400705489032017</v>
      </c>
      <c r="DQ118" s="57">
        <v>0.13489241812679029</v>
      </c>
      <c r="DR118" s="57">
        <v>0.13628288870423319</v>
      </c>
      <c r="DS118" s="57">
        <v>0.13748595027841079</v>
      </c>
      <c r="DT118" s="57">
        <v>0.13771045882445362</v>
      </c>
      <c r="DU118" s="57">
        <v>0.14036472589124543</v>
      </c>
      <c r="DV118" s="57">
        <v>0.13842552667647298</v>
      </c>
      <c r="DX118" s="57">
        <v>0.56940545165446377</v>
      </c>
      <c r="DY118" s="57">
        <v>0.1726669935964357</v>
      </c>
      <c r="DZ118" s="57">
        <v>0.1610069717586427</v>
      </c>
      <c r="EA118" s="57">
        <v>0.16770049195553671</v>
      </c>
      <c r="EB118" s="57">
        <v>0.15115514025761514</v>
      </c>
      <c r="EC118" s="57">
        <v>0.1452756262284618</v>
      </c>
      <c r="ED118" s="57">
        <v>0.13044687270324884</v>
      </c>
      <c r="EE118" s="57">
        <v>0.11995377192117404</v>
      </c>
      <c r="EF118" s="57">
        <v>0.12558270020319859</v>
      </c>
      <c r="EG118" s="57">
        <v>0.13576002914326812</v>
      </c>
      <c r="EI118" s="57">
        <v>0.35266877057806084</v>
      </c>
      <c r="EJ118" s="57">
        <v>0.40957866806315901</v>
      </c>
      <c r="EK118" s="57">
        <v>0.72661650306371872</v>
      </c>
      <c r="EL118" s="57">
        <v>0.98805129067406428</v>
      </c>
      <c r="EM118" s="57">
        <v>0.20120816587954152</v>
      </c>
      <c r="EN118" s="57">
        <v>0.15537040853225126</v>
      </c>
      <c r="EO118" s="57">
        <v>0.15523644839129211</v>
      </c>
      <c r="EP118" s="57">
        <v>0.17726010406897022</v>
      </c>
      <c r="EQ118" s="57">
        <v>0.15513843878100061</v>
      </c>
      <c r="ER118" s="57">
        <v>0.1585648842740513</v>
      </c>
      <c r="ES118" s="57">
        <v>0.16198573834124988</v>
      </c>
      <c r="ET118" s="57">
        <v>0.16855405682519059</v>
      </c>
      <c r="EU118" s="57">
        <v>0.17436617522570549</v>
      </c>
      <c r="EV118" s="57">
        <v>0.1745266675986821</v>
      </c>
      <c r="EW118" s="57">
        <v>0.16544097815163231</v>
      </c>
      <c r="EX118" s="57">
        <v>0.15921025801351396</v>
      </c>
      <c r="EY118" s="57">
        <v>0.16390989272469964</v>
      </c>
      <c r="EZ118" s="57">
        <v>0.15510294098460775</v>
      </c>
      <c r="FA118" s="57">
        <v>0.14796565535322151</v>
      </c>
      <c r="FB118" s="57">
        <v>0.13976528448111056</v>
      </c>
      <c r="FC118" s="57">
        <v>0.14583207192854222</v>
      </c>
      <c r="FD118" s="57">
        <v>0.14734787857100659</v>
      </c>
      <c r="FE118" s="57">
        <v>0.14293418426791046</v>
      </c>
      <c r="FF118" s="57">
        <v>0.14429346151729261</v>
      </c>
      <c r="FG118" s="57">
        <v>0.14025516338728192</v>
      </c>
      <c r="FH118" s="57">
        <v>0.13211390539815376</v>
      </c>
      <c r="FI118" s="57">
        <v>0.12735734167262441</v>
      </c>
      <c r="FJ118" s="57">
        <v>0.1214404201542439</v>
      </c>
      <c r="FK118" s="57">
        <v>0.12247664181167846</v>
      </c>
      <c r="FL118" s="57">
        <v>0.11978433324815224</v>
      </c>
      <c r="FM118" s="57">
        <v>0.11882777477552352</v>
      </c>
      <c r="FN118" s="57">
        <v>0.11935141190323453</v>
      </c>
      <c r="FO118" s="57">
        <v>0.1242442331245536</v>
      </c>
      <c r="FP118" s="57">
        <v>0.12407573072420425</v>
      </c>
      <c r="FQ118" s="57">
        <v>0.12574311518393211</v>
      </c>
      <c r="FR118" s="57">
        <v>0.12807058030579627</v>
      </c>
      <c r="FS118" s="57">
        <v>0.13354480687695935</v>
      </c>
      <c r="FT118" s="57">
        <v>0.13442493924254878</v>
      </c>
      <c r="FU118" s="57">
        <v>0.13614674595131895</v>
      </c>
      <c r="FV118" s="57">
        <v>0.13876561948523777</v>
      </c>
    </row>
    <row r="119" spans="3:178" s="14" customFormat="1" x14ac:dyDescent="0.3">
      <c r="C119" s="49"/>
      <c r="E119" s="49"/>
      <c r="F119" s="12" t="s">
        <v>8</v>
      </c>
      <c r="G119" s="58">
        <v>0</v>
      </c>
      <c r="H119" s="58">
        <v>0</v>
      </c>
      <c r="I119" s="58">
        <v>0</v>
      </c>
      <c r="J119" s="58">
        <v>1.2025006598216481E-2</v>
      </c>
      <c r="K119" s="58">
        <v>2.6640102992957892E-3</v>
      </c>
      <c r="L119" s="58">
        <v>3.7607984757557673E-2</v>
      </c>
      <c r="M119" s="58">
        <v>9.4761628774924899E-3</v>
      </c>
      <c r="N119" s="58">
        <v>1.3616215883474078E-2</v>
      </c>
      <c r="O119" s="58">
        <v>2.6835484653987278E-3</v>
      </c>
      <c r="P119" s="58">
        <v>2.4551626913198107E-3</v>
      </c>
      <c r="Q119" s="58">
        <v>2.6456941377305042E-3</v>
      </c>
      <c r="R119" s="58">
        <v>3.2597798910061694E-3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8">
        <v>0</v>
      </c>
      <c r="AR119" s="58">
        <v>0</v>
      </c>
      <c r="AS119" s="58">
        <v>5.0517920085342665E-7</v>
      </c>
      <c r="AT119" s="58">
        <v>2.4961205577348127E-5</v>
      </c>
      <c r="AU119" s="58">
        <v>1.2098912691238294E-3</v>
      </c>
      <c r="AV119" s="58">
        <v>3.0286595366160744E-3</v>
      </c>
      <c r="AW119" s="58">
        <v>4.5784129123874239E-3</v>
      </c>
      <c r="AX119" s="58">
        <v>5.8595436518374426E-3</v>
      </c>
      <c r="AY119" s="58">
        <v>7.5428990019124386E-3</v>
      </c>
      <c r="AZ119" s="58">
        <v>9.0963995138908429E-3</v>
      </c>
      <c r="BA119" s="58">
        <v>1.074556573755245E-2</v>
      </c>
      <c r="BB119" s="58">
        <v>1.1783215519508457E-2</v>
      </c>
      <c r="BC119" s="58">
        <v>1.3402764220884968E-2</v>
      </c>
      <c r="BD119" s="58">
        <v>1.624502523771126E-2</v>
      </c>
      <c r="BE119" s="58">
        <v>1.6070533665823752E-2</v>
      </c>
      <c r="BF119" s="58">
        <v>1.8394525019998675E-2</v>
      </c>
      <c r="BG119" s="58">
        <v>2.317990189818004E-2</v>
      </c>
      <c r="BH119" s="58">
        <v>2.2326498563995562E-2</v>
      </c>
      <c r="BI119" s="58">
        <v>2.0934802577631043E-2</v>
      </c>
      <c r="BJ119" s="58">
        <v>2.195060264078327E-2</v>
      </c>
      <c r="BK119" s="58">
        <v>2.5406227376892521E-2</v>
      </c>
      <c r="BL119" s="58">
        <v>2.3934885730521733E-2</v>
      </c>
      <c r="BM119" s="58">
        <v>2.7886038091317993E-2</v>
      </c>
      <c r="BN119" s="58">
        <v>2.5518480972156282E-2</v>
      </c>
      <c r="BO119" s="58">
        <v>2.6807758654312886E-2</v>
      </c>
      <c r="BP119" s="58">
        <v>3.0111565763209776E-2</v>
      </c>
      <c r="BQ119" s="58">
        <v>2.5823449673979298E-2</v>
      </c>
      <c r="BR119" s="58">
        <v>2.7658735973671932E-2</v>
      </c>
      <c r="BS119" s="58">
        <v>2.7362581855018289E-2</v>
      </c>
      <c r="BT119" s="58">
        <v>2.6525495854927122E-2</v>
      </c>
      <c r="BU119" s="58">
        <v>2.7206469461347173E-2</v>
      </c>
      <c r="BV119" s="58">
        <v>2.8228912243852839E-2</v>
      </c>
      <c r="BW119" s="58">
        <v>3.0326729953419101E-2</v>
      </c>
      <c r="BX119" s="58">
        <v>3.0089376400200998E-2</v>
      </c>
      <c r="BY119" s="58">
        <v>3.1810808598641799E-2</v>
      </c>
      <c r="BZ119" s="58">
        <v>3.1818682385727083E-2</v>
      </c>
      <c r="CA119" s="58">
        <v>3.2463336377497043E-2</v>
      </c>
      <c r="CB119" s="58">
        <v>3.6063110974846151E-2</v>
      </c>
      <c r="CC119" s="58">
        <v>3.5073508489861606E-2</v>
      </c>
      <c r="CD119" s="58">
        <v>3.6927725613358317E-2</v>
      </c>
      <c r="CE119" s="58">
        <v>3.6693734306804643E-2</v>
      </c>
      <c r="CF119" s="58">
        <v>3.9710635600850835E-2</v>
      </c>
      <c r="CG119" s="58">
        <v>3.8506228269743356E-2</v>
      </c>
      <c r="CH119" s="58">
        <v>3.8742611121973504E-2</v>
      </c>
      <c r="CI119" s="58">
        <v>3.991053725010027E-2</v>
      </c>
      <c r="CJ119" s="58">
        <v>3.9037809156441609E-2</v>
      </c>
      <c r="CK119" s="58">
        <v>4.0985351069060337E-2</v>
      </c>
      <c r="CL119" s="58">
        <v>3.9944081212727231E-2</v>
      </c>
      <c r="CM119" s="58">
        <v>4.0002816879009896E-2</v>
      </c>
      <c r="CN119" s="58">
        <v>4.4326203614876089E-2</v>
      </c>
      <c r="CO119" s="58">
        <v>4.0244699788397072E-2</v>
      </c>
      <c r="CP119" s="58">
        <v>4.163567196972718E-2</v>
      </c>
      <c r="CQ119" s="58">
        <v>4.0249326210791705E-2</v>
      </c>
      <c r="CR119" s="58">
        <v>4.170721849896538E-2</v>
      </c>
      <c r="CS119" s="58">
        <v>4.0199082328326939E-2</v>
      </c>
      <c r="CT119" s="58">
        <v>3.9991241986319107E-2</v>
      </c>
      <c r="CU119" s="58">
        <v>4.1488792909333841E-2</v>
      </c>
      <c r="CV119" s="58">
        <v>4.0247716427619928E-2</v>
      </c>
      <c r="CW119" s="58">
        <v>4.1486927206734615E-2</v>
      </c>
      <c r="CX119" s="58">
        <v>4.0096696716283901E-2</v>
      </c>
      <c r="CY119" s="58">
        <v>4.0011570952102886E-2</v>
      </c>
      <c r="CZ119" s="58">
        <v>4.4413491676203919E-2</v>
      </c>
      <c r="DA119" s="58">
        <v>3.9929246590931416E-2</v>
      </c>
      <c r="DB119" s="58">
        <v>4.1095484199376711E-2</v>
      </c>
      <c r="DC119" s="58">
        <v>4.0052570848586419E-2</v>
      </c>
      <c r="DD119" s="58">
        <v>4.0978854839310526E-2</v>
      </c>
      <c r="DE119" s="58">
        <v>3.9049630129990826E-2</v>
      </c>
      <c r="DF119" s="58">
        <v>3.8494809531481697E-2</v>
      </c>
      <c r="DG119" s="58">
        <v>3.9305632968402532E-2</v>
      </c>
      <c r="DH119" s="58">
        <v>3.77075116004673E-2</v>
      </c>
      <c r="DI119" s="58">
        <v>3.8836848915926966E-2</v>
      </c>
      <c r="DJ119" s="58">
        <v>3.7245164174642027E-2</v>
      </c>
      <c r="DK119" s="58">
        <v>3.6829812546901028E-2</v>
      </c>
      <c r="DL119" s="58">
        <v>4.0232074763734291E-2</v>
      </c>
      <c r="DM119" s="58">
        <v>3.5549361353492702E-2</v>
      </c>
      <c r="DN119" s="58">
        <v>3.6082850350193596E-2</v>
      </c>
      <c r="DO119" s="58">
        <v>3.4625885670954634E-2</v>
      </c>
      <c r="DP119" s="58">
        <v>3.5477461900459438E-2</v>
      </c>
      <c r="DQ119" s="58">
        <v>3.3928944768550393E-2</v>
      </c>
      <c r="DR119" s="58">
        <v>3.3361391280454851E-2</v>
      </c>
      <c r="DS119" s="58">
        <v>3.4012710271279806E-2</v>
      </c>
      <c r="DT119" s="58">
        <v>3.2590868806911887E-2</v>
      </c>
      <c r="DU119" s="58">
        <v>3.3387846857586959E-2</v>
      </c>
      <c r="DV119" s="58">
        <v>3.1944558742596926E-2</v>
      </c>
      <c r="DX119" s="58">
        <v>7.0517879727096259E-3</v>
      </c>
      <c r="DY119" s="58">
        <v>0</v>
      </c>
      <c r="DZ119" s="58">
        <v>0</v>
      </c>
      <c r="EA119" s="58">
        <v>5.0621003610775185E-3</v>
      </c>
      <c r="EB119" s="58">
        <v>2.1554445585303016E-2</v>
      </c>
      <c r="EC119" s="58">
        <v>2.8710998880654374E-2</v>
      </c>
      <c r="ED119" s="58">
        <v>3.7935654710351221E-2</v>
      </c>
      <c r="EE119" s="58">
        <v>4.0931044220043643E-2</v>
      </c>
      <c r="EF119" s="58">
        <v>3.9711268266777081E-2</v>
      </c>
      <c r="EG119" s="58">
        <v>3.4778223110298372E-2</v>
      </c>
      <c r="EI119" s="58">
        <v>0</v>
      </c>
      <c r="EJ119" s="58">
        <v>1.5604983678706099E-2</v>
      </c>
      <c r="EK119" s="58">
        <v>8.8753618467602088E-3</v>
      </c>
      <c r="EL119" s="58">
        <v>2.8227631773119371E-3</v>
      </c>
      <c r="EM119" s="58">
        <v>0</v>
      </c>
      <c r="EN119" s="58">
        <v>0</v>
      </c>
      <c r="EO119" s="58">
        <v>0</v>
      </c>
      <c r="EP119" s="58">
        <v>0</v>
      </c>
      <c r="EQ119" s="58">
        <v>0</v>
      </c>
      <c r="ER119" s="58">
        <v>0</v>
      </c>
      <c r="ES119" s="58">
        <v>0</v>
      </c>
      <c r="ET119" s="58">
        <v>0</v>
      </c>
      <c r="EU119" s="58">
        <v>1.7551563883041515E-7</v>
      </c>
      <c r="EV119" s="58">
        <v>1.4710075099536525E-3</v>
      </c>
      <c r="EW119" s="58">
        <v>6.0257484550312159E-3</v>
      </c>
      <c r="EX119" s="58">
        <v>1.0539314622161599E-2</v>
      </c>
      <c r="EY119" s="58">
        <v>1.5266174448732562E-2</v>
      </c>
      <c r="EZ119" s="58">
        <v>2.1371851689881167E-2</v>
      </c>
      <c r="FA119" s="58">
        <v>2.2827787692530067E-2</v>
      </c>
      <c r="FB119" s="58">
        <v>2.5791566852168702E-2</v>
      </c>
      <c r="FC119" s="58">
        <v>2.7461035904132122E-2</v>
      </c>
      <c r="FD119" s="58">
        <v>2.7195380597062169E-2</v>
      </c>
      <c r="FE119" s="58">
        <v>2.8616766914847439E-2</v>
      </c>
      <c r="FF119" s="58">
        <v>3.1189969830960184E-2</v>
      </c>
      <c r="FG119" s="58">
        <v>3.4473346247934328E-2</v>
      </c>
      <c r="FH119" s="58">
        <v>3.7759572023757196E-2</v>
      </c>
      <c r="FI119" s="58">
        <v>3.9045689575084766E-2</v>
      </c>
      <c r="FJ119" s="58">
        <v>3.9910055701494161E-2</v>
      </c>
      <c r="FK119" s="58">
        <v>4.1453593759506475E-2</v>
      </c>
      <c r="FL119" s="58">
        <v>4.1251921205850174E-2</v>
      </c>
      <c r="FM119" s="58">
        <v>4.0589490767225019E-2</v>
      </c>
      <c r="FN119" s="58">
        <v>4.0641144115514234E-2</v>
      </c>
      <c r="FO119" s="58">
        <v>4.1306551997561239E-2</v>
      </c>
      <c r="FP119" s="58">
        <v>4.0691778108587408E-2</v>
      </c>
      <c r="FQ119" s="58">
        <v>3.8927568479228944E-2</v>
      </c>
      <c r="FR119" s="58">
        <v>3.7893360832252955E-2</v>
      </c>
      <c r="FS119" s="58">
        <v>3.7409678693087048E-2</v>
      </c>
      <c r="FT119" s="58">
        <v>3.5377590818497562E-2</v>
      </c>
      <c r="FU119" s="58">
        <v>3.3749557052150922E-2</v>
      </c>
      <c r="FV119" s="58">
        <v>3.2620120811169669E-2</v>
      </c>
    </row>
    <row r="120" spans="3:178" s="14" customFormat="1" x14ac:dyDescent="0.3">
      <c r="C120" s="49"/>
      <c r="E120" s="49"/>
      <c r="F120" s="12" t="s">
        <v>9</v>
      </c>
      <c r="G120" s="58">
        <v>4.6479177372177726E-3</v>
      </c>
      <c r="H120" s="58">
        <v>4.4592518935557606E-3</v>
      </c>
      <c r="I120" s="58">
        <v>4.4463312150471567E-3</v>
      </c>
      <c r="J120" s="58">
        <v>3.7802286758497677E-3</v>
      </c>
      <c r="K120" s="58">
        <v>4.2599871678338048E-3</v>
      </c>
      <c r="L120" s="58">
        <v>5.6353363207124873E-3</v>
      </c>
      <c r="M120" s="58">
        <v>7.3277541766011058E-3</v>
      </c>
      <c r="N120" s="58">
        <v>5.7494360717461101E-3</v>
      </c>
      <c r="O120" s="58">
        <v>7.0475516274692675E-3</v>
      </c>
      <c r="P120" s="58">
        <v>6.5867465385348618E-3</v>
      </c>
      <c r="Q120" s="58">
        <v>6.7300122458555343E-3</v>
      </c>
      <c r="R120" s="58">
        <v>8.3238342673724614E-3</v>
      </c>
      <c r="S120" s="58">
        <v>1.7508859023843617E-3</v>
      </c>
      <c r="T120" s="58">
        <v>9.6221453049551359E-4</v>
      </c>
      <c r="U120" s="58">
        <v>1.0451421524534843E-3</v>
      </c>
      <c r="V120" s="58">
        <v>9.4289187450449904E-4</v>
      </c>
      <c r="W120" s="58">
        <v>9.5652992071879734E-4</v>
      </c>
      <c r="X120" s="58">
        <v>9.2152602100492456E-4</v>
      </c>
      <c r="Y120" s="58">
        <v>9.4076900040421154E-4</v>
      </c>
      <c r="Z120" s="58">
        <v>9.0669070801242032E-4</v>
      </c>
      <c r="AA120" s="58">
        <v>9.0485695122745075E-4</v>
      </c>
      <c r="AB120" s="58">
        <v>9.1100809845519727E-4</v>
      </c>
      <c r="AC120" s="58">
        <v>8.6433873673169939E-4</v>
      </c>
      <c r="AD120" s="58">
        <v>5.458125077807607E-4</v>
      </c>
      <c r="AE120" s="58">
        <v>9.0852325187691933E-4</v>
      </c>
      <c r="AF120" s="58">
        <v>6.8605148306231857E-4</v>
      </c>
      <c r="AG120" s="58">
        <v>7.149415383133715E-4</v>
      </c>
      <c r="AH120" s="58">
        <v>6.5695784345589237E-4</v>
      </c>
      <c r="AI120" s="58">
        <v>6.573479083022203E-4</v>
      </c>
      <c r="AJ120" s="58">
        <v>6.2896652638691161E-4</v>
      </c>
      <c r="AK120" s="58">
        <v>6.4962472939963771E-4</v>
      </c>
      <c r="AL120" s="58">
        <v>6.1290510376848617E-4</v>
      </c>
      <c r="AM120" s="58">
        <v>6.5014568596438011E-4</v>
      </c>
      <c r="AN120" s="58">
        <v>6.1055619008668137E-4</v>
      </c>
      <c r="AO120" s="58">
        <v>1.0997641170882022E-3</v>
      </c>
      <c r="AP120" s="58">
        <v>4.1279115321301137E-4</v>
      </c>
      <c r="AQ120" s="58">
        <v>5.9527309973863608E-4</v>
      </c>
      <c r="AR120" s="58">
        <v>5.789243995756565E-4</v>
      </c>
      <c r="AS120" s="58">
        <v>5.5724661593481374E-4</v>
      </c>
      <c r="AT120" s="58">
        <v>4.7583689703108964E-4</v>
      </c>
      <c r="AU120" s="58">
        <v>4.2748024275870603E-4</v>
      </c>
      <c r="AV120" s="58">
        <v>3.6379158427141719E-4</v>
      </c>
      <c r="AW120" s="58">
        <v>-3.1465898223559694E-4</v>
      </c>
      <c r="AX120" s="58">
        <v>7.7057174456458529E-4</v>
      </c>
      <c r="AY120" s="58">
        <v>2.3866643966230971E-5</v>
      </c>
      <c r="AZ120" s="58">
        <v>2.07167180020179E-5</v>
      </c>
      <c r="BA120" s="58">
        <v>2.4286698381034194E-5</v>
      </c>
      <c r="BB120" s="58">
        <v>1.8939252881773765E-5</v>
      </c>
      <c r="BC120" s="58">
        <v>1.9402524383382716E-5</v>
      </c>
      <c r="BD120" s="58">
        <v>2.0777074374525589E-5</v>
      </c>
      <c r="BE120" s="58">
        <v>6.450681043297169E-5</v>
      </c>
      <c r="BF120" s="58">
        <v>6.8056695752928916E-5</v>
      </c>
      <c r="BG120" s="58">
        <v>1.1091541024310456E-4</v>
      </c>
      <c r="BH120" s="58">
        <v>1.6887678951294104E-4</v>
      </c>
      <c r="BI120" s="58">
        <v>2.4544026463226498E-4</v>
      </c>
      <c r="BJ120" s="58">
        <v>2.9922759022125598E-4</v>
      </c>
      <c r="BK120" s="58">
        <v>3.995895495236423E-4</v>
      </c>
      <c r="BL120" s="58">
        <v>4.5084990395303701E-4</v>
      </c>
      <c r="BM120" s="58">
        <v>5.4342086392073462E-4</v>
      </c>
      <c r="BN120" s="58">
        <v>6.175174269945216E-4</v>
      </c>
      <c r="BO120" s="58">
        <v>7.4281913880820433E-4</v>
      </c>
      <c r="BP120" s="58">
        <v>9.9203249604376824E-4</v>
      </c>
      <c r="BQ120" s="58">
        <v>8.8768702159895945E-4</v>
      </c>
      <c r="BR120" s="58">
        <v>9.7159336401029758E-4</v>
      </c>
      <c r="BS120" s="58">
        <v>8.2235345101044151E-4</v>
      </c>
      <c r="BT120" s="58">
        <v>4.6326666108968543E-4</v>
      </c>
      <c r="BU120" s="58">
        <v>1.6794281440612538E-3</v>
      </c>
      <c r="BV120" s="58">
        <v>6.6221741398644364E-4</v>
      </c>
      <c r="BW120" s="58">
        <v>6.5445871486447015E-4</v>
      </c>
      <c r="BX120" s="58">
        <v>6.2422356561699901E-4</v>
      </c>
      <c r="BY120" s="58">
        <v>8.6254851799499795E-5</v>
      </c>
      <c r="BZ120" s="58">
        <v>-2.3489531205433557E-3</v>
      </c>
      <c r="CA120" s="58">
        <v>4.9147498667886805E-4</v>
      </c>
      <c r="CB120" s="58">
        <v>3.4645010159554441E-4</v>
      </c>
      <c r="CC120" s="58">
        <v>3.8604502579881394E-4</v>
      </c>
      <c r="CD120" s="58">
        <v>4.2461291742929404E-4</v>
      </c>
      <c r="CE120" s="58">
        <v>3.7788374765599622E-4</v>
      </c>
      <c r="CF120" s="58">
        <v>1.5059280906837115E-4</v>
      </c>
      <c r="CG120" s="58">
        <v>1.4954288055568326E-4</v>
      </c>
      <c r="CH120" s="58">
        <v>1.4947082747456027E-4</v>
      </c>
      <c r="CI120" s="58">
        <v>1.5096058042762665E-4</v>
      </c>
      <c r="CJ120" s="58">
        <v>1.4916794130189588E-4</v>
      </c>
      <c r="CK120" s="58">
        <v>1.5728252101251001E-4</v>
      </c>
      <c r="CL120" s="58">
        <v>1.5392859371306345E-4</v>
      </c>
      <c r="CM120" s="58">
        <v>1.5466412330408241E-4</v>
      </c>
      <c r="CN120" s="58">
        <v>1.6247548570822446E-4</v>
      </c>
      <c r="CO120" s="58">
        <v>1.5700576510650348E-4</v>
      </c>
      <c r="CP120" s="58">
        <v>1.6094499428518486E-4</v>
      </c>
      <c r="CQ120" s="58">
        <v>1.6226171271164835E-4</v>
      </c>
      <c r="CR120" s="58">
        <v>1.6376389888125438E-4</v>
      </c>
      <c r="CS120" s="58">
        <v>1.62556045660615E-4</v>
      </c>
      <c r="CT120" s="58">
        <v>1.647834135931846E-4</v>
      </c>
      <c r="CU120" s="58">
        <v>1.6817194007898384E-4</v>
      </c>
      <c r="CV120" s="58">
        <v>1.6853156213872373E-4</v>
      </c>
      <c r="CW120" s="58">
        <v>1.7178952955247876E-4</v>
      </c>
      <c r="CX120" s="58">
        <v>1.6868488319037037E-4</v>
      </c>
      <c r="CY120" s="58">
        <v>1.7075203344248276E-4</v>
      </c>
      <c r="CZ120" s="58">
        <v>1.8113327186316394E-4</v>
      </c>
      <c r="DA120" s="58">
        <v>1.7508474059021442E-4</v>
      </c>
      <c r="DB120" s="58">
        <v>1.7592455236185614E-4</v>
      </c>
      <c r="DC120" s="58">
        <v>1.752352395886785E-4</v>
      </c>
      <c r="DD120" s="58">
        <v>1.8423536077494788E-4</v>
      </c>
      <c r="DE120" s="58">
        <v>1.8019703553202824E-4</v>
      </c>
      <c r="DF120" s="58">
        <v>1.8396012318631455E-4</v>
      </c>
      <c r="DG120" s="58">
        <v>1.8756861542446569E-4</v>
      </c>
      <c r="DH120" s="58">
        <v>1.813784271366794E-4</v>
      </c>
      <c r="DI120" s="58">
        <v>1.866231119619305E-4</v>
      </c>
      <c r="DJ120" s="58">
        <v>1.7918160310451107E-4</v>
      </c>
      <c r="DK120" s="58">
        <v>1.8081139028828223E-4</v>
      </c>
      <c r="DL120" s="58">
        <v>1.8800425339781559E-4</v>
      </c>
      <c r="DM120" s="58">
        <v>1.8115403818294701E-4</v>
      </c>
      <c r="DN120" s="58">
        <v>1.8027597975008562E-4</v>
      </c>
      <c r="DO120" s="58">
        <v>1.780388574728852E-4</v>
      </c>
      <c r="DP120" s="58">
        <v>1.8443561114087122E-4</v>
      </c>
      <c r="DQ120" s="58">
        <v>1.7972109893864361E-4</v>
      </c>
      <c r="DR120" s="58">
        <v>1.8025192549113599E-4</v>
      </c>
      <c r="DS120" s="58">
        <v>1.8115760371163151E-4</v>
      </c>
      <c r="DT120" s="58">
        <v>1.8063760852043476E-4</v>
      </c>
      <c r="DU120" s="58">
        <v>1.7976317920474709E-4</v>
      </c>
      <c r="DV120" s="58">
        <v>1.7661371198282477E-4</v>
      </c>
      <c r="DX120" s="58">
        <v>5.5448256753120135E-3</v>
      </c>
      <c r="DY120" s="58">
        <v>9.6505174941077549E-4</v>
      </c>
      <c r="DZ120" s="58">
        <v>6.8957221309542429E-4</v>
      </c>
      <c r="EA120" s="58">
        <v>2.6710800363333322E-4</v>
      </c>
      <c r="EB120" s="58">
        <v>2.6327390527861017E-4</v>
      </c>
      <c r="EC120" s="58">
        <v>5.025399281161217E-4</v>
      </c>
      <c r="ED120" s="58">
        <v>2.5523168629605473E-4</v>
      </c>
      <c r="EE120" s="58">
        <v>1.6371852088867487E-4</v>
      </c>
      <c r="EF120" s="58">
        <v>1.7999314081864771E-4</v>
      </c>
      <c r="EG120" s="58">
        <v>1.8077340209330308E-4</v>
      </c>
      <c r="EI120" s="58">
        <v>4.4049959003025418E-3</v>
      </c>
      <c r="EJ120" s="58">
        <v>4.5578703801022026E-3</v>
      </c>
      <c r="EK120" s="58">
        <v>6.74512888037048E-3</v>
      </c>
      <c r="EL120" s="58">
        <v>7.3189933232471298E-3</v>
      </c>
      <c r="EM120" s="58">
        <v>1.280932864220695E-3</v>
      </c>
      <c r="EN120" s="58">
        <v>9.4118588092104464E-4</v>
      </c>
      <c r="EO120" s="58">
        <v>9.1713989310719939E-4</v>
      </c>
      <c r="EP120" s="58">
        <v>7.5215385640649323E-4</v>
      </c>
      <c r="EQ120" s="58">
        <v>7.7179292213201201E-4</v>
      </c>
      <c r="ER120" s="58">
        <v>6.4775127761174166E-4</v>
      </c>
      <c r="ES120" s="58">
        <v>6.3734859108721144E-4</v>
      </c>
      <c r="ET120" s="58">
        <v>7.0342699756838439E-4</v>
      </c>
      <c r="EU120" s="58">
        <v>5.7644449682704203E-4</v>
      </c>
      <c r="EV120" s="58">
        <v>4.1887092255429794E-4</v>
      </c>
      <c r="EW120" s="58">
        <v>1.6757380651088845E-4</v>
      </c>
      <c r="EX120" s="58">
        <v>2.1249604946104131E-5</v>
      </c>
      <c r="EY120" s="58">
        <v>3.589300932787188E-5</v>
      </c>
      <c r="EZ120" s="58">
        <v>1.1656876233602293E-4</v>
      </c>
      <c r="FA120" s="58">
        <v>3.1553023604192484E-4</v>
      </c>
      <c r="FB120" s="58">
        <v>5.3849687104652317E-4</v>
      </c>
      <c r="FC120" s="58">
        <v>8.7031853183915434E-4</v>
      </c>
      <c r="FD120" s="58">
        <v>7.515214636112129E-4</v>
      </c>
      <c r="FE120" s="58">
        <v>9.9963102449860211E-4</v>
      </c>
      <c r="FF120" s="58">
        <v>-5.5471745934906728E-4</v>
      </c>
      <c r="FG120" s="58">
        <v>4.0889880722057444E-4</v>
      </c>
      <c r="FH120" s="58">
        <v>3.1742842205500414E-4</v>
      </c>
      <c r="FI120" s="58">
        <v>1.4997772668378588E-4</v>
      </c>
      <c r="FJ120" s="58">
        <v>1.5315329263067932E-4</v>
      </c>
      <c r="FK120" s="58">
        <v>1.5798250353347222E-4</v>
      </c>
      <c r="FL120" s="58">
        <v>1.6258229998726946E-4</v>
      </c>
      <c r="FM120" s="58">
        <v>1.6530185584937981E-4</v>
      </c>
      <c r="FN120" s="58">
        <v>1.6981298932562902E-4</v>
      </c>
      <c r="FO120" s="58">
        <v>1.7528988319913825E-4</v>
      </c>
      <c r="FP120" s="58">
        <v>1.7836832475937831E-4</v>
      </c>
      <c r="FQ120" s="58">
        <v>1.8378137847130041E-4</v>
      </c>
      <c r="FR120" s="58">
        <v>1.8222050353240289E-4</v>
      </c>
      <c r="FS120" s="58">
        <v>1.8299784167654347E-4</v>
      </c>
      <c r="FT120" s="58">
        <v>1.808209305680942E-4</v>
      </c>
      <c r="FU120" s="58">
        <v>1.8028635809336975E-4</v>
      </c>
      <c r="FV120" s="58">
        <v>1.7892695179569243E-4</v>
      </c>
    </row>
    <row r="121" spans="3:178" s="14" customFormat="1" x14ac:dyDescent="0.3">
      <c r="C121" s="49"/>
      <c r="E121" s="49"/>
      <c r="F121" s="16" t="s">
        <v>10</v>
      </c>
      <c r="G121" s="57">
        <v>0.3675193424423624</v>
      </c>
      <c r="H121" s="57">
        <v>0.37574273761022087</v>
      </c>
      <c r="I121" s="57">
        <v>0.35669283932108897</v>
      </c>
      <c r="J121" s="57">
        <v>0.35180443922271537</v>
      </c>
      <c r="K121" s="57">
        <v>0.38796818906952496</v>
      </c>
      <c r="L121" s="57">
        <v>0.55778185247268408</v>
      </c>
      <c r="M121" s="57">
        <v>0.58914666594691922</v>
      </c>
      <c r="N121" s="57">
        <v>0.67988633084021521</v>
      </c>
      <c r="O121" s="57">
        <v>0.97788629318292186</v>
      </c>
      <c r="P121" s="57">
        <v>0.89582734406310949</v>
      </c>
      <c r="Q121" s="57">
        <v>0.9283856241347952</v>
      </c>
      <c r="R121" s="57">
        <v>1.1259181751868661</v>
      </c>
      <c r="S121" s="57">
        <v>0.27578239273267419</v>
      </c>
      <c r="T121" s="57">
        <v>0.1594385503268177</v>
      </c>
      <c r="U121" s="57">
        <v>0.15910546287028693</v>
      </c>
      <c r="V121" s="57">
        <v>0.15820062217602568</v>
      </c>
      <c r="W121" s="57">
        <v>0.15530366691180705</v>
      </c>
      <c r="X121" s="57">
        <v>0.15512609705615579</v>
      </c>
      <c r="Y121" s="57">
        <v>0.15452437178944373</v>
      </c>
      <c r="Z121" s="57">
        <v>0.15570955413632814</v>
      </c>
      <c r="AA121" s="57">
        <v>0.15860112714310862</v>
      </c>
      <c r="AB121" s="57">
        <v>0.15586345832309392</v>
      </c>
      <c r="AC121" s="57">
        <v>0.15667150637923635</v>
      </c>
      <c r="AD121" s="57">
        <v>0.22552672611163499</v>
      </c>
      <c r="AE121" s="57">
        <v>0.15172230872005868</v>
      </c>
      <c r="AF121" s="57">
        <v>0.15680477227968351</v>
      </c>
      <c r="AG121" s="57">
        <v>0.15967486530691322</v>
      </c>
      <c r="AH121" s="57">
        <v>0.15941055174860613</v>
      </c>
      <c r="AI121" s="57">
        <v>0.15884123878705558</v>
      </c>
      <c r="AJ121" s="57">
        <v>0.1594532398467623</v>
      </c>
      <c r="AK121" s="57">
        <v>0.16088069942395086</v>
      </c>
      <c r="AL121" s="57">
        <v>0.1608907277139725</v>
      </c>
      <c r="AM121" s="57">
        <v>0.16624155224598211</v>
      </c>
      <c r="AN121" s="57">
        <v>0.17084919889053676</v>
      </c>
      <c r="AO121" s="57">
        <v>0.1722442564183034</v>
      </c>
      <c r="AP121" s="57">
        <v>0.164781778459269</v>
      </c>
      <c r="AQ121" s="57">
        <v>0.16868167763354394</v>
      </c>
      <c r="AR121" s="57">
        <v>0.17871118260964319</v>
      </c>
      <c r="AS121" s="57">
        <v>0.17819332223538503</v>
      </c>
      <c r="AT121" s="57">
        <v>0.17772351274706438</v>
      </c>
      <c r="AU121" s="57">
        <v>0.1748969463597507</v>
      </c>
      <c r="AV121" s="57">
        <v>0.17844515837312372</v>
      </c>
      <c r="AW121" s="57">
        <v>0.17288214009349556</v>
      </c>
      <c r="AX121" s="57">
        <v>0.17176937663795636</v>
      </c>
      <c r="AY121" s="57">
        <v>0.16947499390067391</v>
      </c>
      <c r="AZ121" s="57">
        <v>0.17214771679671634</v>
      </c>
      <c r="BA121" s="57">
        <v>0.1722851067180006</v>
      </c>
      <c r="BB121" s="57">
        <v>0.16556829531200712</v>
      </c>
      <c r="BC121" s="57">
        <v>0.17297582608718964</v>
      </c>
      <c r="BD121" s="57">
        <v>0.18504857007397549</v>
      </c>
      <c r="BE121" s="57">
        <v>0.17894856099013065</v>
      </c>
      <c r="BF121" s="57">
        <v>0.17637952048489131</v>
      </c>
      <c r="BG121" s="57">
        <v>0.1772614126108083</v>
      </c>
      <c r="BH121" s="57">
        <v>0.17542491337755575</v>
      </c>
      <c r="BI121" s="57">
        <v>0.17091396191054387</v>
      </c>
      <c r="BJ121" s="57">
        <v>0.16972653854402059</v>
      </c>
      <c r="BK121" s="57">
        <v>0.17103542789479595</v>
      </c>
      <c r="BL121" s="57">
        <v>0.16482585981338099</v>
      </c>
      <c r="BM121" s="57">
        <v>0.16814331482735712</v>
      </c>
      <c r="BN121" s="57">
        <v>0.16489236859136144</v>
      </c>
      <c r="BO121" s="57">
        <v>0.17020311981431405</v>
      </c>
      <c r="BP121" s="57">
        <v>0.17889085833501175</v>
      </c>
      <c r="BQ121" s="57">
        <v>0.17426576202813671</v>
      </c>
      <c r="BR121" s="57">
        <v>0.17723391107548336</v>
      </c>
      <c r="BS121" s="57">
        <v>0.17353353464924071</v>
      </c>
      <c r="BT121" s="57">
        <v>0.1748998845242313</v>
      </c>
      <c r="BU121" s="57">
        <v>0.17217727520195172</v>
      </c>
      <c r="BV121" s="57">
        <v>0.17229661062199231</v>
      </c>
      <c r="BW121" s="57">
        <v>0.17249682628702784</v>
      </c>
      <c r="BX121" s="57">
        <v>0.17323462978696683</v>
      </c>
      <c r="BY121" s="57">
        <v>0.17034718076296643</v>
      </c>
      <c r="BZ121" s="57">
        <v>0.18174813232777043</v>
      </c>
      <c r="CA121" s="57">
        <v>0.17015771271108454</v>
      </c>
      <c r="CB121" s="57">
        <v>0.17751902628032196</v>
      </c>
      <c r="CC121" s="57">
        <v>0.17829011905686984</v>
      </c>
      <c r="CD121" s="57">
        <v>0.1737870696110945</v>
      </c>
      <c r="CE121" s="57">
        <v>0.16751147943700706</v>
      </c>
      <c r="CF121" s="57">
        <v>0.16959212557146633</v>
      </c>
      <c r="CG121" s="57">
        <v>0.16647826856149547</v>
      </c>
      <c r="CH121" s="57">
        <v>0.16611481647355356</v>
      </c>
      <c r="CI121" s="57">
        <v>0.1671014709866589</v>
      </c>
      <c r="CJ121" s="57">
        <v>0.15991570577034114</v>
      </c>
      <c r="CK121" s="57">
        <v>0.16361969277513028</v>
      </c>
      <c r="CL121" s="57">
        <v>0.16183941439069646</v>
      </c>
      <c r="CM121" s="57">
        <v>0.16036338385049345</v>
      </c>
      <c r="CN121" s="57">
        <v>0.1688448399660436</v>
      </c>
      <c r="CO121" s="57">
        <v>0.16327101310562692</v>
      </c>
      <c r="CP121" s="57">
        <v>0.16403592183995075</v>
      </c>
      <c r="CQ121" s="57">
        <v>0.15930049302857721</v>
      </c>
      <c r="CR121" s="57">
        <v>0.15953042254868841</v>
      </c>
      <c r="CS121" s="57">
        <v>0.15900584355250727</v>
      </c>
      <c r="CT121" s="57">
        <v>0.15851451791802526</v>
      </c>
      <c r="CU121" s="57">
        <v>0.16078914600313901</v>
      </c>
      <c r="CV121" s="57">
        <v>0.15966568851185142</v>
      </c>
      <c r="CW121" s="57">
        <v>0.16113710858698363</v>
      </c>
      <c r="CX121" s="57">
        <v>0.15925155324391702</v>
      </c>
      <c r="CY121" s="57">
        <v>0.16138225295235534</v>
      </c>
      <c r="CZ121" s="57">
        <v>0.16988133862448479</v>
      </c>
      <c r="DA121" s="57">
        <v>0.16681505710789665</v>
      </c>
      <c r="DB121" s="57">
        <v>0.16702685062486944</v>
      </c>
      <c r="DC121" s="57">
        <v>0.1632901121786427</v>
      </c>
      <c r="DD121" s="57">
        <v>0.16468800111781176</v>
      </c>
      <c r="DE121" s="57">
        <v>0.16350609732558014</v>
      </c>
      <c r="DF121" s="57">
        <v>0.16433251719126105</v>
      </c>
      <c r="DG121" s="57">
        <v>0.16702877576260197</v>
      </c>
      <c r="DH121" s="57">
        <v>0.16538321080541493</v>
      </c>
      <c r="DI121" s="57">
        <v>0.16731549011287797</v>
      </c>
      <c r="DJ121" s="57">
        <v>0.1661133285713659</v>
      </c>
      <c r="DK121" s="57">
        <v>0.16741222282341975</v>
      </c>
      <c r="DL121" s="57">
        <v>0.17471617634261563</v>
      </c>
      <c r="DM121" s="57">
        <v>0.17207489366097345</v>
      </c>
      <c r="DN121" s="57">
        <v>0.17244896064094439</v>
      </c>
      <c r="DO121" s="57">
        <v>0.16803579345152936</v>
      </c>
      <c r="DP121" s="57">
        <v>0.16966895240192051</v>
      </c>
      <c r="DQ121" s="57">
        <v>0.16900108399427929</v>
      </c>
      <c r="DR121" s="57">
        <v>0.16982453191017921</v>
      </c>
      <c r="DS121" s="57">
        <v>0.1716798181534023</v>
      </c>
      <c r="DT121" s="57">
        <v>0.17048196523988593</v>
      </c>
      <c r="DU121" s="57">
        <v>0.17393233592803711</v>
      </c>
      <c r="DV121" s="57">
        <v>0.17054669913105275</v>
      </c>
      <c r="DX121" s="57">
        <v>0.58200206530248533</v>
      </c>
      <c r="DY121" s="57">
        <v>0.1736320453458465</v>
      </c>
      <c r="DZ121" s="57">
        <v>0.16169654397173813</v>
      </c>
      <c r="EA121" s="57">
        <v>0.17302970032024756</v>
      </c>
      <c r="EB121" s="57">
        <v>0.17297285974819676</v>
      </c>
      <c r="EC121" s="57">
        <v>0.17448916503723227</v>
      </c>
      <c r="ED121" s="57">
        <v>0.16863775909989612</v>
      </c>
      <c r="EE121" s="57">
        <v>0.16104853466210631</v>
      </c>
      <c r="EF121" s="57">
        <v>0.16547396161079433</v>
      </c>
      <c r="EG121" s="57">
        <v>0.17071902565565977</v>
      </c>
      <c r="EI121" s="57">
        <v>0.35707376647836331</v>
      </c>
      <c r="EJ121" s="57">
        <v>0.42974152212196731</v>
      </c>
      <c r="EK121" s="57">
        <v>0.74223699379084951</v>
      </c>
      <c r="EL121" s="57">
        <v>0.99819304717462354</v>
      </c>
      <c r="EM121" s="57">
        <v>0.20248909874376217</v>
      </c>
      <c r="EN121" s="57">
        <v>0.15631159441317233</v>
      </c>
      <c r="EO121" s="57">
        <v>0.15615358828439929</v>
      </c>
      <c r="EP121" s="57">
        <v>0.17801225792537675</v>
      </c>
      <c r="EQ121" s="57">
        <v>0.15591023170313262</v>
      </c>
      <c r="ER121" s="57">
        <v>0.15921263555166307</v>
      </c>
      <c r="ES121" s="57">
        <v>0.1626230869323371</v>
      </c>
      <c r="ET121" s="57">
        <v>0.16925748382275896</v>
      </c>
      <c r="EU121" s="57">
        <v>0.17494279523817136</v>
      </c>
      <c r="EV121" s="57">
        <v>0.17641654603119003</v>
      </c>
      <c r="EW121" s="57">
        <v>0.1716343004131744</v>
      </c>
      <c r="EX121" s="57">
        <v>0.16977082224062168</v>
      </c>
      <c r="EY121" s="57">
        <v>0.17921196018276009</v>
      </c>
      <c r="EZ121" s="57">
        <v>0.17659136143682494</v>
      </c>
      <c r="FA121" s="57">
        <v>0.1711089732817935</v>
      </c>
      <c r="FB121" s="57">
        <v>0.16609534820432578</v>
      </c>
      <c r="FC121" s="57">
        <v>0.17416342636451349</v>
      </c>
      <c r="FD121" s="57">
        <v>0.17529478063168</v>
      </c>
      <c r="FE121" s="57">
        <v>0.17255058220725653</v>
      </c>
      <c r="FF121" s="57">
        <v>0.17492871388890371</v>
      </c>
      <c r="FG121" s="57">
        <v>0.1751374084424368</v>
      </c>
      <c r="FH121" s="57">
        <v>0.17019090584396593</v>
      </c>
      <c r="FI121" s="57">
        <v>0.16655300897439296</v>
      </c>
      <c r="FJ121" s="57">
        <v>0.16150362914836877</v>
      </c>
      <c r="FK121" s="57">
        <v>0.16408821807471838</v>
      </c>
      <c r="FL121" s="57">
        <v>0.16119883675398969</v>
      </c>
      <c r="FM121" s="57">
        <v>0.15958256739859791</v>
      </c>
      <c r="FN121" s="57">
        <v>0.1601623690080744</v>
      </c>
      <c r="FO121" s="57">
        <v>0.165726075005314</v>
      </c>
      <c r="FP121" s="57">
        <v>0.16494587715755102</v>
      </c>
      <c r="FQ121" s="57">
        <v>0.16485446504163234</v>
      </c>
      <c r="FR121" s="57">
        <v>0.16614616164158161</v>
      </c>
      <c r="FS121" s="57">
        <v>0.17113748341172297</v>
      </c>
      <c r="FT121" s="57">
        <v>0.16998335099161443</v>
      </c>
      <c r="FU121" s="57">
        <v>0.17007658936156322</v>
      </c>
      <c r="FV121" s="57">
        <v>0.17156466724820313</v>
      </c>
    </row>
    <row r="122" spans="3:178" ht="20.100000000000001" customHeight="1" x14ac:dyDescent="0.3">
      <c r="F122" s="10" t="s">
        <v>11</v>
      </c>
      <c r="G122" s="56">
        <v>1.0417718210101361E-6</v>
      </c>
      <c r="H122" s="56">
        <v>1.4607972096824525E-7</v>
      </c>
      <c r="I122" s="56">
        <v>1.660247483370153E-8</v>
      </c>
      <c r="J122" s="56">
        <v>1.8183059380615275E-5</v>
      </c>
      <c r="K122" s="56">
        <v>-1.7761304649810551E-5</v>
      </c>
      <c r="L122" s="56">
        <v>0</v>
      </c>
      <c r="M122" s="56">
        <v>7.1733921376876878E-6</v>
      </c>
      <c r="N122" s="56">
        <v>1.2926773837625873E-6</v>
      </c>
      <c r="O122" s="56">
        <v>9.6992113488127555E-6</v>
      </c>
      <c r="P122" s="56">
        <v>4.1041053904640805E-6</v>
      </c>
      <c r="Q122" s="56">
        <v>-4.7974260117256604E-6</v>
      </c>
      <c r="R122" s="56">
        <v>7.7455707269471121E-7</v>
      </c>
      <c r="S122" s="56">
        <v>1.1265779626307216E-2</v>
      </c>
      <c r="T122" s="56">
        <v>6.1477638887055003E-3</v>
      </c>
      <c r="U122" s="56">
        <v>6.1341825341895036E-3</v>
      </c>
      <c r="V122" s="56">
        <v>6.6295161897289472E-3</v>
      </c>
      <c r="W122" s="56">
        <v>5.9385336779793057E-3</v>
      </c>
      <c r="X122" s="56">
        <v>5.4138145699547668E-3</v>
      </c>
      <c r="Y122" s="56">
        <v>5.2149533479950751E-3</v>
      </c>
      <c r="Z122" s="56">
        <v>2.3402757300115731E-3</v>
      </c>
      <c r="AA122" s="56">
        <v>3.4988294868224883E-3</v>
      </c>
      <c r="AB122" s="56">
        <v>3.754727666382207E-3</v>
      </c>
      <c r="AC122" s="56">
        <v>3.9120673576737552E-3</v>
      </c>
      <c r="AD122" s="56">
        <v>2.9836125867250349E-3</v>
      </c>
      <c r="AE122" s="56">
        <v>4.2798785636175823E-3</v>
      </c>
      <c r="AF122" s="56">
        <v>3.8699467810312809E-3</v>
      </c>
      <c r="AG122" s="56">
        <v>2.87224783826811E-3</v>
      </c>
      <c r="AH122" s="56">
        <v>3.8430146709224704E-3</v>
      </c>
      <c r="AI122" s="56">
        <v>3.5965275844039375E-3</v>
      </c>
      <c r="AJ122" s="56">
        <v>4.2371747866223356E-3</v>
      </c>
      <c r="AK122" s="56">
        <v>3.7232564357783447E-3</v>
      </c>
      <c r="AL122" s="56">
        <v>4.9739385016384328E-3</v>
      </c>
      <c r="AM122" s="56">
        <v>4.6065305765721886E-3</v>
      </c>
      <c r="AN122" s="56">
        <v>6.891267270063269E-3</v>
      </c>
      <c r="AO122" s="56">
        <v>4.6622047552729662E-3</v>
      </c>
      <c r="AP122" s="56">
        <v>2.8230305925182435E-3</v>
      </c>
      <c r="AQ122" s="56">
        <v>4.7325469294000524E-3</v>
      </c>
      <c r="AR122" s="56">
        <v>4.1312994391284269E-3</v>
      </c>
      <c r="AS122" s="56">
        <v>4.1748764559861144E-3</v>
      </c>
      <c r="AT122" s="56">
        <v>4.4939695588453029E-3</v>
      </c>
      <c r="AU122" s="56">
        <v>6.0714203772533008E-3</v>
      </c>
      <c r="AV122" s="56">
        <v>7.1203384860966338E-3</v>
      </c>
      <c r="AW122" s="56">
        <v>6.6369865951433878E-3</v>
      </c>
      <c r="AX122" s="56">
        <v>6.7783623613900269E-3</v>
      </c>
      <c r="AY122" s="56">
        <v>7.0855412673553062E-3</v>
      </c>
      <c r="AZ122" s="56">
        <v>5.789869839500552E-3</v>
      </c>
      <c r="BA122" s="56">
        <v>6.982766845417418E-3</v>
      </c>
      <c r="BB122" s="56">
        <v>6.4682998440841032E-3</v>
      </c>
      <c r="BC122" s="56">
        <v>6.9034214130880766E-3</v>
      </c>
      <c r="BD122" s="56">
        <v>6.573354432819996E-3</v>
      </c>
      <c r="BE122" s="56">
        <v>6.4055948428329585E-3</v>
      </c>
      <c r="BF122" s="56">
        <v>6.1441839486165196E-3</v>
      </c>
      <c r="BG122" s="56">
        <v>5.9864888034706276E-3</v>
      </c>
      <c r="BH122" s="56">
        <v>6.374551310432631E-3</v>
      </c>
      <c r="BI122" s="56">
        <v>6.1870095987495996E-3</v>
      </c>
      <c r="BJ122" s="56">
        <v>6.3604607586288933E-3</v>
      </c>
      <c r="BK122" s="56">
        <v>6.4583552733645895E-3</v>
      </c>
      <c r="BL122" s="56">
        <v>6.3198982466410626E-3</v>
      </c>
      <c r="BM122" s="56">
        <v>6.1918988758728633E-3</v>
      </c>
      <c r="BN122" s="56">
        <v>6.2966513301002331E-3</v>
      </c>
      <c r="BO122" s="56">
        <v>6.2293387772043357E-3</v>
      </c>
      <c r="BP122" s="56">
        <v>6.2433266387340062E-3</v>
      </c>
      <c r="BQ122" s="56">
        <v>6.1447170035078989E-3</v>
      </c>
      <c r="BR122" s="56">
        <v>7.3848385982665946E-3</v>
      </c>
      <c r="BS122" s="56">
        <v>6.3418025885990147E-3</v>
      </c>
      <c r="BT122" s="56">
        <v>5.4337584614402657E-3</v>
      </c>
      <c r="BU122" s="56">
        <v>5.5727364773068885E-3</v>
      </c>
      <c r="BV122" s="56">
        <v>6.1032013786627096E-3</v>
      </c>
      <c r="BW122" s="56">
        <v>5.9735516341159166E-3</v>
      </c>
      <c r="BX122" s="56">
        <v>5.5849032840310188E-3</v>
      </c>
      <c r="BY122" s="56">
        <v>5.7854212365759956E-3</v>
      </c>
      <c r="BZ122" s="56">
        <v>6.6564117591817167E-3</v>
      </c>
      <c r="CA122" s="56">
        <v>7.6179356367931514E-3</v>
      </c>
      <c r="CB122" s="56">
        <v>7.3368999281355389E-3</v>
      </c>
      <c r="CC122" s="56">
        <v>8.0674567974355019E-3</v>
      </c>
      <c r="CD122" s="56">
        <v>7.9787163545601697E-3</v>
      </c>
      <c r="CE122" s="56">
        <v>8.1239356992475562E-3</v>
      </c>
      <c r="CF122" s="56">
        <v>8.6772699691518695E-3</v>
      </c>
      <c r="CG122" s="56">
        <v>8.6090028794286681E-3</v>
      </c>
      <c r="CH122" s="56">
        <v>8.8128391785847679E-3</v>
      </c>
      <c r="CI122" s="56">
        <v>8.9402353764553074E-3</v>
      </c>
      <c r="CJ122" s="56">
        <v>8.5352208736819927E-3</v>
      </c>
      <c r="CK122" s="56">
        <v>8.6604399353181274E-3</v>
      </c>
      <c r="CL122" s="56">
        <v>8.7849193702096481E-3</v>
      </c>
      <c r="CM122" s="56">
        <v>9.0527884229991435E-3</v>
      </c>
      <c r="CN122" s="56">
        <v>1.0582007430532244E-2</v>
      </c>
      <c r="CO122" s="56">
        <v>1.0623506337390638E-2</v>
      </c>
      <c r="CP122" s="56">
        <v>1.1499367846604342E-2</v>
      </c>
      <c r="CQ122" s="56">
        <v>1.1181786742530436E-2</v>
      </c>
      <c r="CR122" s="56">
        <v>1.148218440735993E-2</v>
      </c>
      <c r="CS122" s="56">
        <v>1.1833902919050962E-2</v>
      </c>
      <c r="CT122" s="56">
        <v>1.1817951995796589E-2</v>
      </c>
      <c r="CU122" s="56">
        <v>1.2744247722199366E-2</v>
      </c>
      <c r="CV122" s="56">
        <v>1.310831532141303E-2</v>
      </c>
      <c r="CW122" s="56">
        <v>1.3653356358134555E-2</v>
      </c>
      <c r="CX122" s="56">
        <v>1.394017769475725E-2</v>
      </c>
      <c r="CY122" s="56">
        <v>1.4000089329897044E-2</v>
      </c>
      <c r="CZ122" s="56">
        <v>1.4814498727915251E-2</v>
      </c>
      <c r="DA122" s="56">
        <v>1.4943237980577973E-2</v>
      </c>
      <c r="DB122" s="56">
        <v>1.5842823424038154E-2</v>
      </c>
      <c r="DC122" s="56">
        <v>1.6063549579432016E-2</v>
      </c>
      <c r="DD122" s="56">
        <v>1.5500611165974386E-2</v>
      </c>
      <c r="DE122" s="56">
        <v>1.6381040153261694E-2</v>
      </c>
      <c r="DF122" s="56">
        <v>1.5917496397137861E-2</v>
      </c>
      <c r="DG122" s="56">
        <v>1.5995827962596496E-2</v>
      </c>
      <c r="DH122" s="56">
        <v>1.6871088301331612E-2</v>
      </c>
      <c r="DI122" s="56">
        <v>1.6248474510790391E-2</v>
      </c>
      <c r="DJ122" s="56">
        <v>1.7184379291877636E-2</v>
      </c>
      <c r="DK122" s="56">
        <v>1.6687194961911508E-2</v>
      </c>
      <c r="DL122" s="56">
        <v>1.7742915297699564E-2</v>
      </c>
      <c r="DM122" s="56">
        <v>1.6961059287489276E-2</v>
      </c>
      <c r="DN122" s="56">
        <v>1.7828380216830243E-2</v>
      </c>
      <c r="DO122" s="56">
        <v>1.7735825193428676E-2</v>
      </c>
      <c r="DP122" s="56">
        <v>1.6758585222745287E-2</v>
      </c>
      <c r="DQ122" s="56">
        <v>1.6960553401598012E-2</v>
      </c>
      <c r="DR122" s="56">
        <v>1.6710181776669115E-2</v>
      </c>
      <c r="DS122" s="56">
        <v>1.7137766343561105E-2</v>
      </c>
      <c r="DT122" s="56">
        <v>1.6563637517930451E-2</v>
      </c>
      <c r="DU122" s="56">
        <v>1.7615571736055578E-2</v>
      </c>
      <c r="DV122" s="56">
        <v>1.7452938102795613E-2</v>
      </c>
      <c r="DX122" s="56">
        <v>1.5461435756323271E-6</v>
      </c>
      <c r="DY122" s="56">
        <v>5.1796443202604004E-3</v>
      </c>
      <c r="DZ122" s="56">
        <v>4.1990836152844451E-3</v>
      </c>
      <c r="EA122" s="56">
        <v>5.995142123818395E-3</v>
      </c>
      <c r="EB122" s="56">
        <v>6.3551733387751186E-3</v>
      </c>
      <c r="EC122" s="56">
        <v>6.122955727419519E-3</v>
      </c>
      <c r="ED122" s="56">
        <v>8.3719336895322592E-3</v>
      </c>
      <c r="EE122" s="56">
        <v>1.178603437314318E-2</v>
      </c>
      <c r="EF122" s="56">
        <v>1.5814900885689799E-2</v>
      </c>
      <c r="EG122" s="56">
        <v>1.7168172156302747E-2</v>
      </c>
      <c r="EI122" s="56">
        <v>3.8320881868798038E-7</v>
      </c>
      <c r="EJ122" s="56">
        <v>6.4592511063827496E-7</v>
      </c>
      <c r="EK122" s="56">
        <v>5.9741534424943629E-6</v>
      </c>
      <c r="EL122" s="56">
        <v>9.4728993096664381E-8</v>
      </c>
      <c r="EM122" s="56">
        <v>7.9636938839092036E-3</v>
      </c>
      <c r="EN122" s="56">
        <v>6.0000826776781847E-3</v>
      </c>
      <c r="EO122" s="56">
        <v>3.6896242715005593E-3</v>
      </c>
      <c r="EP122" s="56">
        <v>3.4669556858774966E-3</v>
      </c>
      <c r="EQ122" s="56">
        <v>3.6713617276398465E-3</v>
      </c>
      <c r="ER122" s="56">
        <v>3.889095201933613E-3</v>
      </c>
      <c r="ES122" s="56">
        <v>4.4338066277853725E-3</v>
      </c>
      <c r="ET122" s="56">
        <v>4.793485805730799E-3</v>
      </c>
      <c r="EU122" s="56">
        <v>4.3479521341559689E-3</v>
      </c>
      <c r="EV122" s="56">
        <v>5.9257149318235613E-3</v>
      </c>
      <c r="EW122" s="56">
        <v>6.8479912543919557E-3</v>
      </c>
      <c r="EX122" s="56">
        <v>6.4029983966750028E-3</v>
      </c>
      <c r="EY122" s="56">
        <v>6.6366215928701693E-3</v>
      </c>
      <c r="EZ122" s="56">
        <v>6.1754255505554146E-3</v>
      </c>
      <c r="FA122" s="56">
        <v>6.3560225769048097E-3</v>
      </c>
      <c r="FB122" s="56">
        <v>6.2762948964274522E-3</v>
      </c>
      <c r="FC122" s="56">
        <v>6.1980096670986853E-3</v>
      </c>
      <c r="FD122" s="56">
        <v>6.3818137276009735E-3</v>
      </c>
      <c r="FE122" s="56">
        <v>5.8917062622306209E-3</v>
      </c>
      <c r="FF122" s="56">
        <v>6.0038386200629542E-3</v>
      </c>
      <c r="FG122" s="56">
        <v>7.6760284213622408E-3</v>
      </c>
      <c r="FH122" s="56">
        <v>8.2574127219021669E-3</v>
      </c>
      <c r="FI122" s="56">
        <v>8.7861693977107497E-3</v>
      </c>
      <c r="FJ122" s="56">
        <v>8.6456382456851846E-3</v>
      </c>
      <c r="FK122" s="56">
        <v>1.0074376835860252E-2</v>
      </c>
      <c r="FL122" s="56">
        <v>1.1403589701601506E-2</v>
      </c>
      <c r="FM122" s="56">
        <v>1.213673737033137E-2</v>
      </c>
      <c r="FN122" s="56">
        <v>1.3580516876899229E-2</v>
      </c>
      <c r="FO122" s="56">
        <v>1.4563754640851455E-2</v>
      </c>
      <c r="FP122" s="56">
        <v>1.5801785205946602E-2</v>
      </c>
      <c r="FQ122" s="56">
        <v>1.6091435709244595E-2</v>
      </c>
      <c r="FR122" s="56">
        <v>1.6762774959813546E-2</v>
      </c>
      <c r="FS122" s="56">
        <v>1.7094227189194046E-2</v>
      </c>
      <c r="FT122" s="56">
        <v>1.7441069861271353E-2</v>
      </c>
      <c r="FU122" s="56">
        <v>1.6926417680229861E-2</v>
      </c>
      <c r="FV122" s="56">
        <v>1.7200512085575957E-2</v>
      </c>
    </row>
    <row r="123" spans="3:178" x14ac:dyDescent="0.3">
      <c r="F123" s="10" t="s">
        <v>12</v>
      </c>
      <c r="G123" s="56">
        <v>1.4739003174471072E-2</v>
      </c>
      <c r="H123" s="56">
        <v>1.4830680058035863E-2</v>
      </c>
      <c r="I123" s="56">
        <v>1.1591200462608186E-2</v>
      </c>
      <c r="J123" s="56">
        <v>3.315538736731087E-3</v>
      </c>
      <c r="K123" s="56">
        <v>1.0761048386904832E-2</v>
      </c>
      <c r="L123" s="56">
        <v>2.1386036870975997E-2</v>
      </c>
      <c r="M123" s="56">
        <v>2.8394933578691241E-2</v>
      </c>
      <c r="N123" s="56">
        <v>3.0904038097593747E-2</v>
      </c>
      <c r="O123" s="56">
        <v>8.1086670711916553E-2</v>
      </c>
      <c r="P123" s="56">
        <v>6.4969850679606075E-2</v>
      </c>
      <c r="Q123" s="56">
        <v>6.9781446794615232E-2</v>
      </c>
      <c r="R123" s="56">
        <v>8.6724333165577247E-2</v>
      </c>
      <c r="S123" s="56">
        <v>1.8847008267186393E-2</v>
      </c>
      <c r="T123" s="56">
        <v>9.6965599925610078E-3</v>
      </c>
      <c r="U123" s="56">
        <v>9.827979578697207E-3</v>
      </c>
      <c r="V123" s="56">
        <v>9.5852839950761014E-3</v>
      </c>
      <c r="W123" s="56">
        <v>9.6916835045857425E-3</v>
      </c>
      <c r="X123" s="56">
        <v>1.0946113167904893E-2</v>
      </c>
      <c r="Y123" s="56">
        <v>1.0212926535871915E-2</v>
      </c>
      <c r="Z123" s="56">
        <v>1.0248427957825301E-2</v>
      </c>
      <c r="AA123" s="56">
        <v>1.0752009482244303E-2</v>
      </c>
      <c r="AB123" s="56">
        <v>1.1732809651640294E-2</v>
      </c>
      <c r="AC123" s="56">
        <v>1.1584742958760556E-2</v>
      </c>
      <c r="AD123" s="56">
        <v>1.6916976216565786E-2</v>
      </c>
      <c r="AE123" s="56">
        <v>1.2545533455129435E-2</v>
      </c>
      <c r="AF123" s="56">
        <v>1.2964611116201794E-2</v>
      </c>
      <c r="AG123" s="56">
        <v>1.2495874907747137E-2</v>
      </c>
      <c r="AH123" s="56">
        <v>1.315904624649908E-2</v>
      </c>
      <c r="AI123" s="56">
        <v>1.300574022455756E-2</v>
      </c>
      <c r="AJ123" s="56">
        <v>1.3250574176568927E-2</v>
      </c>
      <c r="AK123" s="56">
        <v>1.3555003111711513E-2</v>
      </c>
      <c r="AL123" s="56">
        <v>1.3401663107835568E-2</v>
      </c>
      <c r="AM123" s="56">
        <v>1.2620867965546387E-2</v>
      </c>
      <c r="AN123" s="56">
        <v>1.3253345032408E-2</v>
      </c>
      <c r="AO123" s="56">
        <v>1.3110797305106479E-2</v>
      </c>
      <c r="AP123" s="56">
        <v>5.8585231143750112E-3</v>
      </c>
      <c r="AQ123" s="56">
        <v>1.2000282268637141E-2</v>
      </c>
      <c r="AR123" s="56">
        <v>1.3013083796274545E-2</v>
      </c>
      <c r="AS123" s="56">
        <v>1.1712998527304013E-2</v>
      </c>
      <c r="AT123" s="56">
        <v>1.1669796336707247E-2</v>
      </c>
      <c r="AU123" s="56">
        <v>1.075209780172881E-2</v>
      </c>
      <c r="AV123" s="56">
        <v>1.0259429192188873E-2</v>
      </c>
      <c r="AW123" s="56">
        <v>9.4051400155489781E-3</v>
      </c>
      <c r="AX123" s="56">
        <v>9.0825778330462393E-3</v>
      </c>
      <c r="AY123" s="56">
        <v>9.5688619081221154E-3</v>
      </c>
      <c r="AZ123" s="56">
        <v>8.7874878362643113E-3</v>
      </c>
      <c r="BA123" s="56">
        <v>8.9509325875595479E-3</v>
      </c>
      <c r="BB123" s="56">
        <v>9.2939133571030078E-3</v>
      </c>
      <c r="BC123" s="56">
        <v>8.4168912360631388E-3</v>
      </c>
      <c r="BD123" s="56">
        <v>9.1543206276618848E-3</v>
      </c>
      <c r="BE123" s="56">
        <v>7.9663097736488615E-3</v>
      </c>
      <c r="BF123" s="56">
        <v>7.9716874315163607E-3</v>
      </c>
      <c r="BG123" s="56">
        <v>6.5720047105812902E-3</v>
      </c>
      <c r="BH123" s="56">
        <v>8.0711713814318534E-3</v>
      </c>
      <c r="BI123" s="56">
        <v>7.7709943588775256E-3</v>
      </c>
      <c r="BJ123" s="56">
        <v>7.1838404476440073E-3</v>
      </c>
      <c r="BK123" s="56">
        <v>7.5757649963484122E-3</v>
      </c>
      <c r="BL123" s="56">
        <v>7.433171030073054E-3</v>
      </c>
      <c r="BM123" s="56">
        <v>7.2969271401826952E-3</v>
      </c>
      <c r="BN123" s="56">
        <v>7.1328379772041687E-3</v>
      </c>
      <c r="BO123" s="56">
        <v>6.9359038449388387E-3</v>
      </c>
      <c r="BP123" s="56">
        <v>7.3765523214665962E-3</v>
      </c>
      <c r="BQ123" s="56">
        <v>7.1199442668994093E-3</v>
      </c>
      <c r="BR123" s="56">
        <v>7.487452957146438E-3</v>
      </c>
      <c r="BS123" s="56">
        <v>7.2498706490106181E-3</v>
      </c>
      <c r="BT123" s="56">
        <v>7.9314272532943798E-3</v>
      </c>
      <c r="BU123" s="56">
        <v>8.0887582009327302E-3</v>
      </c>
      <c r="BV123" s="56">
        <v>8.0751238424388947E-3</v>
      </c>
      <c r="BW123" s="56">
        <v>7.8950912877110251E-3</v>
      </c>
      <c r="BX123" s="56">
        <v>8.0592122336385717E-3</v>
      </c>
      <c r="BY123" s="56">
        <v>8.4878654434210644E-3</v>
      </c>
      <c r="BZ123" s="56">
        <v>8.0740498431357086E-3</v>
      </c>
      <c r="CA123" s="56">
        <v>8.1486715979725288E-3</v>
      </c>
      <c r="CB123" s="56">
        <v>9.4413841500889505E-3</v>
      </c>
      <c r="CC123" s="56">
        <v>8.8569394579649866E-3</v>
      </c>
      <c r="CD123" s="56">
        <v>9.0903673685617681E-3</v>
      </c>
      <c r="CE123" s="56">
        <v>1.0456001874997945E-2</v>
      </c>
      <c r="CF123" s="56">
        <v>1.1026796041233014E-2</v>
      </c>
      <c r="CG123" s="56">
        <v>1.0766676309629224E-2</v>
      </c>
      <c r="CH123" s="56">
        <v>1.1032924281021834E-2</v>
      </c>
      <c r="CI123" s="56">
        <v>1.146779840578166E-2</v>
      </c>
      <c r="CJ123" s="56">
        <v>1.1455014299932505E-2</v>
      </c>
      <c r="CK123" s="56">
        <v>1.2290639801069612E-2</v>
      </c>
      <c r="CL123" s="56">
        <v>1.2143626449282383E-2</v>
      </c>
      <c r="CM123" s="56">
        <v>1.2501843164101037E-2</v>
      </c>
      <c r="CN123" s="56">
        <v>1.3404063293195954E-2</v>
      </c>
      <c r="CO123" s="56">
        <v>1.2601454558831861E-2</v>
      </c>
      <c r="CP123" s="56">
        <v>1.3277508484946779E-2</v>
      </c>
      <c r="CQ123" s="56">
        <v>1.3233900232907422E-2</v>
      </c>
      <c r="CR123" s="56">
        <v>1.3911322426992535E-2</v>
      </c>
      <c r="CS123" s="56">
        <v>1.3615805159459465E-2</v>
      </c>
      <c r="CT123" s="56">
        <v>1.3997959042986513E-2</v>
      </c>
      <c r="CU123" s="56">
        <v>1.4421855922508003E-2</v>
      </c>
      <c r="CV123" s="56">
        <v>1.4483951502813681E-2</v>
      </c>
      <c r="CW123" s="56">
        <v>1.5067174327927327E-2</v>
      </c>
      <c r="CX123" s="56">
        <v>1.4707031136916758E-2</v>
      </c>
      <c r="CY123" s="56">
        <v>1.4876595115773552E-2</v>
      </c>
      <c r="CZ123" s="56">
        <v>1.6567640265530044E-2</v>
      </c>
      <c r="DA123" s="56">
        <v>1.576828649219951E-2</v>
      </c>
      <c r="DB123" s="56">
        <v>1.6268578143236893E-2</v>
      </c>
      <c r="DC123" s="56">
        <v>1.5599286046550606E-2</v>
      </c>
      <c r="DD123" s="56">
        <v>1.6522849790074193E-2</v>
      </c>
      <c r="DE123" s="56">
        <v>1.6766827799447406E-2</v>
      </c>
      <c r="DF123" s="56">
        <v>1.68981108313149E-2</v>
      </c>
      <c r="DG123" s="56">
        <v>1.8049748836167227E-2</v>
      </c>
      <c r="DH123" s="56">
        <v>1.7613474571129904E-2</v>
      </c>
      <c r="DI123" s="56">
        <v>1.8222350445781035E-2</v>
      </c>
      <c r="DJ123" s="56">
        <v>1.7928900312448807E-2</v>
      </c>
      <c r="DK123" s="56">
        <v>1.7699519869504445E-2</v>
      </c>
      <c r="DL123" s="56">
        <v>1.9726742167442659E-2</v>
      </c>
      <c r="DM123" s="56">
        <v>1.8344823298876625E-2</v>
      </c>
      <c r="DN123" s="56">
        <v>1.8825684172417929E-2</v>
      </c>
      <c r="DO123" s="56">
        <v>1.7921970601651412E-2</v>
      </c>
      <c r="DP123" s="56">
        <v>1.8853519037950097E-2</v>
      </c>
      <c r="DQ123" s="56">
        <v>1.9083973618109581E-2</v>
      </c>
      <c r="DR123" s="56">
        <v>1.9131885998503521E-2</v>
      </c>
      <c r="DS123" s="56">
        <v>1.9713189524640708E-2</v>
      </c>
      <c r="DT123" s="56">
        <v>1.9730826216244914E-2</v>
      </c>
      <c r="DU123" s="56">
        <v>2.0023395263916905E-2</v>
      </c>
      <c r="DV123" s="56">
        <v>1.9259050813694202E-2</v>
      </c>
      <c r="DX123" s="56">
        <v>3.0664987639007737E-2</v>
      </c>
      <c r="DY123" s="56">
        <v>1.1747012911566197E-2</v>
      </c>
      <c r="DZ123" s="56">
        <v>1.2408821600273966E-2</v>
      </c>
      <c r="EA123" s="56">
        <v>1.0191755668434907E-2</v>
      </c>
      <c r="EB123" s="56">
        <v>7.690998885030143E-3</v>
      </c>
      <c r="EC123" s="56">
        <v>7.7580521852410218E-3</v>
      </c>
      <c r="ED123" s="56">
        <v>1.0555473395309291E-2</v>
      </c>
      <c r="EE123" s="56">
        <v>1.3759016372360941E-2</v>
      </c>
      <c r="EF123" s="56">
        <v>1.6745419040392007E-2</v>
      </c>
      <c r="EG123" s="56">
        <v>1.9010594457620201E-2</v>
      </c>
      <c r="EI123" s="56">
        <v>1.3285227371375406E-2</v>
      </c>
      <c r="EJ123" s="56">
        <v>1.0902482463823389E-2</v>
      </c>
      <c r="EK123" s="56">
        <v>4.5495728439346829E-2</v>
      </c>
      <c r="EL123" s="56">
        <v>7.4753098821024641E-2</v>
      </c>
      <c r="EM123" s="56">
        <v>1.2894831991555474E-2</v>
      </c>
      <c r="EN123" s="56">
        <v>1.0073607463345673E-2</v>
      </c>
      <c r="EO123" s="56">
        <v>1.0393492625553018E-2</v>
      </c>
      <c r="EP123" s="56">
        <v>1.3314452038370969E-2</v>
      </c>
      <c r="EQ123" s="56">
        <v>1.2652778938312688E-2</v>
      </c>
      <c r="ER123" s="56">
        <v>1.3135632628406996E-2</v>
      </c>
      <c r="ES123" s="56">
        <v>1.3195445173650752E-2</v>
      </c>
      <c r="ET123" s="56">
        <v>1.0714900194620071E-2</v>
      </c>
      <c r="EU123" s="56">
        <v>1.220363513998979E-2</v>
      </c>
      <c r="EV123" s="56">
        <v>1.0829183348040594E-2</v>
      </c>
      <c r="EW123" s="56">
        <v>9.3668104821576486E-3</v>
      </c>
      <c r="EX123" s="56">
        <v>9.0042356597947269E-3</v>
      </c>
      <c r="EY123" s="56">
        <v>8.5039839416183212E-3</v>
      </c>
      <c r="EZ123" s="56">
        <v>7.5367616537053801E-3</v>
      </c>
      <c r="FA123" s="56">
        <v>7.5319904425791119E-3</v>
      </c>
      <c r="FB123" s="56">
        <v>7.2933210547749166E-3</v>
      </c>
      <c r="FC123" s="56">
        <v>7.1306502928391371E-3</v>
      </c>
      <c r="FD123" s="56">
        <v>7.5589485766956628E-3</v>
      </c>
      <c r="FE123" s="56">
        <v>8.031010657155677E-3</v>
      </c>
      <c r="FF123" s="56">
        <v>8.1921631345689052E-3</v>
      </c>
      <c r="FG123" s="56">
        <v>8.7950507783887324E-3</v>
      </c>
      <c r="FH123" s="56">
        <v>1.0195571901872102E-2</v>
      </c>
      <c r="FI123" s="56">
        <v>1.1086350096863042E-2</v>
      </c>
      <c r="FJ123" s="56">
        <v>1.1938063449867611E-2</v>
      </c>
      <c r="FK123" s="56">
        <v>1.2823611050464423E-2</v>
      </c>
      <c r="FL123" s="56">
        <v>1.3492390311746816E-2</v>
      </c>
      <c r="FM123" s="56">
        <v>1.4021078808043166E-2</v>
      </c>
      <c r="FN123" s="56">
        <v>1.4764203281350448E-2</v>
      </c>
      <c r="FO123" s="56">
        <v>1.5693404761941681E-2</v>
      </c>
      <c r="FP123" s="56">
        <v>1.6119919825600001E-2</v>
      </c>
      <c r="FQ123" s="56">
        <v>1.7221509900445263E-2</v>
      </c>
      <c r="FR123" s="56">
        <v>1.7906114650289663E-2</v>
      </c>
      <c r="FS123" s="56">
        <v>1.8535311835037066E-2</v>
      </c>
      <c r="FT123" s="56">
        <v>1.852140269085719E-2</v>
      </c>
      <c r="FU123" s="56">
        <v>1.9297241184580701E-2</v>
      </c>
      <c r="FV123" s="56">
        <v>1.9659485752064967E-2</v>
      </c>
    </row>
    <row r="124" spans="3:178" x14ac:dyDescent="0.3">
      <c r="F124" s="10" t="s">
        <v>13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2.1541593064189238E-3</v>
      </c>
      <c r="T124" s="56">
        <v>1.5112106761857383E-3</v>
      </c>
      <c r="U124" s="56">
        <v>1.8703782602292845E-3</v>
      </c>
      <c r="V124" s="56">
        <v>2.8244698620222631E-3</v>
      </c>
      <c r="W124" s="56">
        <v>2.3269656424410221E-3</v>
      </c>
      <c r="X124" s="56">
        <v>1.678703892892033E-3</v>
      </c>
      <c r="Y124" s="56">
        <v>1.2004574355673275E-3</v>
      </c>
      <c r="Z124" s="56">
        <v>1.6849749566704277E-3</v>
      </c>
      <c r="AA124" s="56">
        <v>1.6720889799900977E-3</v>
      </c>
      <c r="AB124" s="56">
        <v>1.2893329800296657E-3</v>
      </c>
      <c r="AC124" s="56">
        <v>9.4159019942149371E-4</v>
      </c>
      <c r="AD124" s="56">
        <v>1.3184407556474703E-3</v>
      </c>
      <c r="AE124" s="56">
        <v>9.4802045025504014E-5</v>
      </c>
      <c r="AF124" s="56">
        <v>-8.8883193278289067E-5</v>
      </c>
      <c r="AG124" s="56">
        <v>0</v>
      </c>
      <c r="AH124" s="56">
        <v>0</v>
      </c>
      <c r="AI124" s="56">
        <v>0</v>
      </c>
      <c r="AJ124" s="56">
        <v>4.1083885286891954E-6</v>
      </c>
      <c r="AK124" s="56">
        <v>0</v>
      </c>
      <c r="AL124" s="56">
        <v>5.5696766031360557E-6</v>
      </c>
      <c r="AM124" s="56">
        <v>8.3392391518385343E-5</v>
      </c>
      <c r="AN124" s="56">
        <v>2.1675508986903881E-4</v>
      </c>
      <c r="AO124" s="56">
        <v>-2.9200553511999942E-5</v>
      </c>
      <c r="AP124" s="56">
        <v>2.2879135153165423E-4</v>
      </c>
      <c r="AQ124" s="56">
        <v>5.2914673775784896E-5</v>
      </c>
      <c r="AR124" s="56">
        <v>0</v>
      </c>
      <c r="AS124" s="56">
        <v>0</v>
      </c>
      <c r="AT124" s="56">
        <v>0</v>
      </c>
      <c r="AU124" s="56">
        <v>3.4872323714887172E-5</v>
      </c>
      <c r="AV124" s="56">
        <v>2.1616393610350578E-4</v>
      </c>
      <c r="AW124" s="56">
        <v>7.0677752890035159E-4</v>
      </c>
      <c r="AX124" s="56">
        <v>9.6772158379280007E-4</v>
      </c>
      <c r="AY124" s="56">
        <v>7.1747243405984723E-4</v>
      </c>
      <c r="AZ124" s="56">
        <v>1.000703772720166E-3</v>
      </c>
      <c r="BA124" s="56">
        <v>1.0496707847471624E-3</v>
      </c>
      <c r="BB124" s="56">
        <v>9.4569328021235945E-4</v>
      </c>
      <c r="BC124" s="56">
        <v>1.1553277286259552E-3</v>
      </c>
      <c r="BD124" s="56">
        <v>1.3926496091923974E-3</v>
      </c>
      <c r="BE124" s="56">
        <v>1.7921703829961791E-3</v>
      </c>
      <c r="BF124" s="56">
        <v>2.0865167313538113E-3</v>
      </c>
      <c r="BG124" s="56">
        <v>1.4805553029629641E-3</v>
      </c>
      <c r="BH124" s="56">
        <v>1.2161889169697139E-3</v>
      </c>
      <c r="BI124" s="56">
        <v>1.235490475122337E-3</v>
      </c>
      <c r="BJ124" s="56">
        <v>1.2681126444869044E-3</v>
      </c>
      <c r="BK124" s="56">
        <v>1.3669790968748022E-3</v>
      </c>
      <c r="BL124" s="56">
        <v>1.367362832022972E-3</v>
      </c>
      <c r="BM124" s="56">
        <v>1.6629484904544878E-3</v>
      </c>
      <c r="BN124" s="56">
        <v>1.715336676217933E-3</v>
      </c>
      <c r="BO124" s="56">
        <v>1.8751239968954954E-3</v>
      </c>
      <c r="BP124" s="56">
        <v>1.9398429606827547E-3</v>
      </c>
      <c r="BQ124" s="56">
        <v>1.820368707786993E-3</v>
      </c>
      <c r="BR124" s="56">
        <v>8.9261464239665347E-4</v>
      </c>
      <c r="BS124" s="56">
        <v>1.6507215018425304E-3</v>
      </c>
      <c r="BT124" s="56">
        <v>1.7605102703910193E-3</v>
      </c>
      <c r="BU124" s="56">
        <v>1.6859212568687445E-3</v>
      </c>
      <c r="BV124" s="56">
        <v>1.7141533741959574E-3</v>
      </c>
      <c r="BW124" s="56">
        <v>1.9850904390541313E-3</v>
      </c>
      <c r="BX124" s="56">
        <v>1.7506044153583595E-3</v>
      </c>
      <c r="BY124" s="56">
        <v>1.5248448963597594E-3</v>
      </c>
      <c r="BZ124" s="56">
        <v>1.3279679136754083E-3</v>
      </c>
      <c r="CA124" s="56">
        <v>1.2922796842676533E-3</v>
      </c>
      <c r="CB124" s="56">
        <v>1.2104505274340557E-3</v>
      </c>
      <c r="CC124" s="56">
        <v>1.1661003792877364E-3</v>
      </c>
      <c r="CD124" s="56">
        <v>1.4794114376146348E-3</v>
      </c>
      <c r="CE124" s="56">
        <v>0</v>
      </c>
      <c r="CF124" s="56">
        <v>0</v>
      </c>
      <c r="CG124" s="56">
        <v>0</v>
      </c>
      <c r="CH124" s="56">
        <v>0</v>
      </c>
      <c r="CI124" s="56">
        <v>0</v>
      </c>
      <c r="CJ124" s="56">
        <v>0</v>
      </c>
      <c r="CK124" s="56">
        <v>0</v>
      </c>
      <c r="CL124" s="56">
        <v>0</v>
      </c>
      <c r="CM124" s="56">
        <v>0</v>
      </c>
      <c r="CN124" s="56">
        <v>0</v>
      </c>
      <c r="CO124" s="56">
        <v>0</v>
      </c>
      <c r="CP124" s="56">
        <v>0</v>
      </c>
      <c r="CQ124" s="56">
        <v>0</v>
      </c>
      <c r="CR124" s="56">
        <v>0</v>
      </c>
      <c r="CS124" s="56">
        <v>0</v>
      </c>
      <c r="CT124" s="56">
        <v>0</v>
      </c>
      <c r="CU124" s="56">
        <v>0</v>
      </c>
      <c r="CV124" s="56">
        <v>0</v>
      </c>
      <c r="CW124" s="56">
        <v>0</v>
      </c>
      <c r="CX124" s="56">
        <v>0</v>
      </c>
      <c r="CY124" s="56">
        <v>0</v>
      </c>
      <c r="CZ124" s="56">
        <v>0</v>
      </c>
      <c r="DA124" s="56">
        <v>0</v>
      </c>
      <c r="DB124" s="56">
        <v>0</v>
      </c>
      <c r="DC124" s="56">
        <v>0</v>
      </c>
      <c r="DD124" s="56">
        <v>0</v>
      </c>
      <c r="DE124" s="56">
        <v>0</v>
      </c>
      <c r="DF124" s="56">
        <v>0</v>
      </c>
      <c r="DG124" s="56">
        <v>0</v>
      </c>
      <c r="DH124" s="56">
        <v>0</v>
      </c>
      <c r="DI124" s="56">
        <v>0</v>
      </c>
      <c r="DJ124" s="56">
        <v>0</v>
      </c>
      <c r="DK124" s="56">
        <v>0</v>
      </c>
      <c r="DL124" s="56">
        <v>0</v>
      </c>
      <c r="DM124" s="56">
        <v>0</v>
      </c>
      <c r="DN124" s="56">
        <v>0</v>
      </c>
      <c r="DO124" s="56">
        <v>0</v>
      </c>
      <c r="DP124" s="56">
        <v>0</v>
      </c>
      <c r="DQ124" s="56">
        <v>0</v>
      </c>
      <c r="DR124" s="56">
        <v>0</v>
      </c>
      <c r="DS124" s="56">
        <v>0</v>
      </c>
      <c r="DT124" s="56">
        <v>0</v>
      </c>
      <c r="DU124" s="56">
        <v>0</v>
      </c>
      <c r="DV124" s="56">
        <v>0</v>
      </c>
      <c r="DX124" s="56">
        <v>0</v>
      </c>
      <c r="DY124" s="56">
        <v>1.7374653270134965E-3</v>
      </c>
      <c r="DZ124" s="56">
        <v>4.4416194704431258E-5</v>
      </c>
      <c r="EA124" s="56">
        <v>5.3311429621202995E-4</v>
      </c>
      <c r="EB124" s="56">
        <v>1.4820377962053498E-3</v>
      </c>
      <c r="EC124" s="56">
        <v>1.6600473043997751E-3</v>
      </c>
      <c r="ED124" s="56">
        <v>4.1507772917017376E-4</v>
      </c>
      <c r="EE124" s="56">
        <v>0</v>
      </c>
      <c r="EF124" s="56">
        <v>0</v>
      </c>
      <c r="EG124" s="56">
        <v>0</v>
      </c>
      <c r="EI124" s="56">
        <v>0</v>
      </c>
      <c r="EJ124" s="56">
        <v>0</v>
      </c>
      <c r="EK124" s="56">
        <v>0</v>
      </c>
      <c r="EL124" s="56">
        <v>0</v>
      </c>
      <c r="EM124" s="56">
        <v>1.9655488163842958E-3</v>
      </c>
      <c r="EN124" s="56">
        <v>2.2814145514267483E-3</v>
      </c>
      <c r="EO124" s="56">
        <v>1.5153907810097533E-3</v>
      </c>
      <c r="EP124" s="56">
        <v>1.1700586828055071E-3</v>
      </c>
      <c r="EQ124" s="56">
        <v>4.3378898370286635E-6</v>
      </c>
      <c r="ER124" s="56">
        <v>1.3597886344084291E-6</v>
      </c>
      <c r="ES124" s="56">
        <v>2.9221363688190722E-5</v>
      </c>
      <c r="ET124" s="56">
        <v>1.4060832773979574E-4</v>
      </c>
      <c r="EU124" s="56">
        <v>1.8068056974414431E-5</v>
      </c>
      <c r="EV124" s="56">
        <v>8.7073788364694569E-5</v>
      </c>
      <c r="EW124" s="56">
        <v>8.0004060217502807E-4</v>
      </c>
      <c r="EX124" s="56">
        <v>9.9682728856221128E-4</v>
      </c>
      <c r="EY124" s="56">
        <v>1.4580873456485732E-3</v>
      </c>
      <c r="EZ124" s="56">
        <v>1.5905259086298786E-3</v>
      </c>
      <c r="FA124" s="56">
        <v>1.2941202848152208E-3</v>
      </c>
      <c r="FB124" s="56">
        <v>1.5842364197722349E-3</v>
      </c>
      <c r="FC124" s="56">
        <v>1.8741699028165235E-3</v>
      </c>
      <c r="FD124" s="56">
        <v>1.4415824522583704E-3</v>
      </c>
      <c r="FE124" s="56">
        <v>1.7963005996459586E-3</v>
      </c>
      <c r="FF124" s="56">
        <v>1.5322284904396178E-3</v>
      </c>
      <c r="FG124" s="56">
        <v>1.2220213954675038E-3</v>
      </c>
      <c r="FH124" s="56">
        <v>4.8347130949138859E-4</v>
      </c>
      <c r="FI124" s="56">
        <v>0</v>
      </c>
      <c r="FJ124" s="56">
        <v>0</v>
      </c>
      <c r="FK124" s="56">
        <v>0</v>
      </c>
      <c r="FL124" s="56">
        <v>0</v>
      </c>
      <c r="FM124" s="56">
        <v>0</v>
      </c>
      <c r="FN124" s="56">
        <v>0</v>
      </c>
      <c r="FO124" s="56">
        <v>0</v>
      </c>
      <c r="FP124" s="56">
        <v>0</v>
      </c>
      <c r="FQ124" s="56">
        <v>0</v>
      </c>
      <c r="FR124" s="56">
        <v>0</v>
      </c>
      <c r="FS124" s="56">
        <v>0</v>
      </c>
      <c r="FT124" s="56">
        <v>0</v>
      </c>
      <c r="FU124" s="56">
        <v>0</v>
      </c>
      <c r="FV124" s="56">
        <v>0</v>
      </c>
    </row>
    <row r="125" spans="3:178" x14ac:dyDescent="0.3">
      <c r="F125" s="10" t="s">
        <v>14</v>
      </c>
      <c r="G125" s="56">
        <v>1.152420126501931E-2</v>
      </c>
      <c r="H125" s="56">
        <v>1.2174201726079623E-2</v>
      </c>
      <c r="I125" s="56">
        <v>1.0538131957157349E-2</v>
      </c>
      <c r="J125" s="56">
        <v>8.6511432662458709E-3</v>
      </c>
      <c r="K125" s="56">
        <v>9.8640213686822676E-3</v>
      </c>
      <c r="L125" s="56">
        <v>4.2738892855230443E-2</v>
      </c>
      <c r="M125" s="56">
        <v>2.3579797769392036E-2</v>
      </c>
      <c r="N125" s="56">
        <v>8.941395329284842E-3</v>
      </c>
      <c r="O125" s="56">
        <v>4.7632696333590463E-2</v>
      </c>
      <c r="P125" s="56">
        <v>2.6977427133423278E-2</v>
      </c>
      <c r="Q125" s="56">
        <v>2.892767039292914E-2</v>
      </c>
      <c r="R125" s="56">
        <v>3.1790850023973249E-2</v>
      </c>
      <c r="S125" s="56">
        <v>8.0845887038266794E-3</v>
      </c>
      <c r="T125" s="56">
        <v>3.2394877305263158E-3</v>
      </c>
      <c r="U125" s="56">
        <v>4.5858095991755171E-3</v>
      </c>
      <c r="V125" s="56">
        <v>3.8306517767466115E-3</v>
      </c>
      <c r="W125" s="56">
        <v>4.9735296997861491E-3</v>
      </c>
      <c r="X125" s="56">
        <v>4.6401253679470367E-3</v>
      </c>
      <c r="Y125" s="56">
        <v>4.6022601687078692E-3</v>
      </c>
      <c r="Z125" s="56">
        <v>5.1110672315001267E-3</v>
      </c>
      <c r="AA125" s="56">
        <v>4.643470836823765E-3</v>
      </c>
      <c r="AB125" s="56">
        <v>5.0187179977710696E-3</v>
      </c>
      <c r="AC125" s="56">
        <v>4.6550850864625669E-3</v>
      </c>
      <c r="AD125" s="56">
        <v>4.8245092372578742E-3</v>
      </c>
      <c r="AE125" s="56">
        <v>4.5053258134199747E-3</v>
      </c>
      <c r="AF125" s="56">
        <v>4.0930243682946784E-3</v>
      </c>
      <c r="AG125" s="56">
        <v>4.4789480563039155E-3</v>
      </c>
      <c r="AH125" s="56">
        <v>4.2928406162090196E-3</v>
      </c>
      <c r="AI125" s="56">
        <v>4.0458546172790141E-3</v>
      </c>
      <c r="AJ125" s="56">
        <v>3.774051394521426E-3</v>
      </c>
      <c r="AK125" s="56">
        <v>3.7862998255264579E-3</v>
      </c>
      <c r="AL125" s="56">
        <v>3.5617484113469552E-3</v>
      </c>
      <c r="AM125" s="56">
        <v>3.1797245539035412E-3</v>
      </c>
      <c r="AN125" s="56">
        <v>3.5155777094708226E-3</v>
      </c>
      <c r="AO125" s="56">
        <v>3.2011926765491677E-3</v>
      </c>
      <c r="AP125" s="56">
        <v>3.0188825776112597E-3</v>
      </c>
      <c r="AQ125" s="56">
        <v>2.8668975024540261E-3</v>
      </c>
      <c r="AR125" s="56">
        <v>2.7427438572500368E-3</v>
      </c>
      <c r="AS125" s="56">
        <v>2.3475645573935791E-3</v>
      </c>
      <c r="AT125" s="56">
        <v>2.635907877925035E-3</v>
      </c>
      <c r="AU125" s="56">
        <v>2.1600194927260214E-3</v>
      </c>
      <c r="AV125" s="56">
        <v>1.7736864238452404E-3</v>
      </c>
      <c r="AW125" s="56">
        <v>2.9225492097589936E-3</v>
      </c>
      <c r="AX125" s="56">
        <v>2.3140765110569116E-3</v>
      </c>
      <c r="AY125" s="56">
        <v>2.2968325730793704E-3</v>
      </c>
      <c r="AZ125" s="56">
        <v>1.9843430533585424E-3</v>
      </c>
      <c r="BA125" s="56">
        <v>2.2108624048706306E-3</v>
      </c>
      <c r="BB125" s="56">
        <v>2.3312973905660222E-3</v>
      </c>
      <c r="BC125" s="56">
        <v>2.063182873067471E-3</v>
      </c>
      <c r="BD125" s="56">
        <v>2.3670719485791056E-3</v>
      </c>
      <c r="BE125" s="56">
        <v>1.6011976397834787E-3</v>
      </c>
      <c r="BF125" s="56">
        <v>2.20613169833316E-3</v>
      </c>
      <c r="BG125" s="56">
        <v>2.1937025917768346E-3</v>
      </c>
      <c r="BH125" s="56">
        <v>2.1721226711745004E-3</v>
      </c>
      <c r="BI125" s="56">
        <v>1.7161052851817631E-3</v>
      </c>
      <c r="BJ125" s="56">
        <v>2.0825527949383323E-3</v>
      </c>
      <c r="BK125" s="56">
        <v>2.1772518651968758E-3</v>
      </c>
      <c r="BL125" s="56">
        <v>2.106434779809741E-3</v>
      </c>
      <c r="BM125" s="56">
        <v>2.4492020919865713E-3</v>
      </c>
      <c r="BN125" s="56">
        <v>2.058430487764302E-3</v>
      </c>
      <c r="BO125" s="56">
        <v>2.2759747731285092E-3</v>
      </c>
      <c r="BP125" s="56">
        <v>2.0329263601015593E-3</v>
      </c>
      <c r="BQ125" s="56">
        <v>2.1604635413581467E-3</v>
      </c>
      <c r="BR125" s="56">
        <v>2.3044304874027359E-3</v>
      </c>
      <c r="BS125" s="56">
        <v>2.1098723019928357E-3</v>
      </c>
      <c r="BT125" s="56">
        <v>2.125673474895633E-3</v>
      </c>
      <c r="BU125" s="56">
        <v>2.5705976147280805E-3</v>
      </c>
      <c r="BV125" s="56">
        <v>1.8087179288851802E-3</v>
      </c>
      <c r="BW125" s="56">
        <v>2.3330004510848865E-3</v>
      </c>
      <c r="BX125" s="56">
        <v>2.2287543190775217E-3</v>
      </c>
      <c r="BY125" s="56">
        <v>2.1385320944649218E-3</v>
      </c>
      <c r="BZ125" s="56">
        <v>2.0715321123159149E-3</v>
      </c>
      <c r="CA125" s="56">
        <v>1.6805618363914859E-3</v>
      </c>
      <c r="CB125" s="56">
        <v>1.6627574699630894E-3</v>
      </c>
      <c r="CC125" s="56">
        <v>1.5164075365066583E-3</v>
      </c>
      <c r="CD125" s="56">
        <v>1.6596223830950998E-3</v>
      </c>
      <c r="CE125" s="56">
        <v>1.4109141255781289E-3</v>
      </c>
      <c r="CF125" s="56">
        <v>1.4589058489644293E-3</v>
      </c>
      <c r="CG125" s="56">
        <v>1.3780934917335971E-3</v>
      </c>
      <c r="CH125" s="56">
        <v>1.2862766944820633E-3</v>
      </c>
      <c r="CI125" s="56">
        <v>1.4699119502690743E-3</v>
      </c>
      <c r="CJ125" s="56">
        <v>1.2313910838558813E-3</v>
      </c>
      <c r="CK125" s="56">
        <v>1.4188980932146066E-3</v>
      </c>
      <c r="CL125" s="56">
        <v>1.3803864143958086E-3</v>
      </c>
      <c r="CM125" s="56">
        <v>1.1033386582225957E-3</v>
      </c>
      <c r="CN125" s="56">
        <v>1.0150323948762785E-3</v>
      </c>
      <c r="CO125" s="56">
        <v>5.5888413441647908E-4</v>
      </c>
      <c r="CP125" s="56">
        <v>3.1802362245235199E-4</v>
      </c>
      <c r="CQ125" s="56">
        <v>9.2329123534957305E-5</v>
      </c>
      <c r="CR125" s="56">
        <v>1.4223629687217213E-5</v>
      </c>
      <c r="CS125" s="56">
        <v>-1.9476246591053859E-5</v>
      </c>
      <c r="CT125" s="56">
        <v>-1.4741820897658014E-4</v>
      </c>
      <c r="CU125" s="56">
        <v>-4.7015327084884824E-4</v>
      </c>
      <c r="CV125" s="56">
        <v>-7.8937764714323815E-4</v>
      </c>
      <c r="CW125" s="56">
        <v>-1.2558667417939503E-3</v>
      </c>
      <c r="CX125" s="56">
        <v>-1.4878077937641547E-3</v>
      </c>
      <c r="CY125" s="56">
        <v>-1.6738871458712463E-3</v>
      </c>
      <c r="CZ125" s="56">
        <v>-2.3463990796683178E-3</v>
      </c>
      <c r="DA125" s="56">
        <v>-2.1625221294367318E-3</v>
      </c>
      <c r="DB125" s="56">
        <v>-2.788066302522508E-3</v>
      </c>
      <c r="DC125" s="56">
        <v>-3.1798393414745494E-3</v>
      </c>
      <c r="DD125" s="56">
        <v>-3.9421157321653235E-3</v>
      </c>
      <c r="DE125" s="56">
        <v>-3.7690910454616653E-3</v>
      </c>
      <c r="DF125" s="56">
        <v>-4.2603188849067832E-3</v>
      </c>
      <c r="DG125" s="56">
        <v>-4.5196550373453577E-3</v>
      </c>
      <c r="DH125" s="56">
        <v>-4.2755026526789834E-3</v>
      </c>
      <c r="DI125" s="56">
        <v>-4.8276571294419892E-3</v>
      </c>
      <c r="DJ125" s="56">
        <v>-3.8773707318661061E-3</v>
      </c>
      <c r="DK125" s="56">
        <v>-4.210707338199636E-3</v>
      </c>
      <c r="DL125" s="56">
        <v>-4.8238299857557019E-3</v>
      </c>
      <c r="DM125" s="56">
        <v>-3.4039313487095142E-3</v>
      </c>
      <c r="DN125" s="56">
        <v>-3.8942455162183135E-3</v>
      </c>
      <c r="DO125" s="56">
        <v>-3.8396334831514354E-3</v>
      </c>
      <c r="DP125" s="56">
        <v>-3.7871351842293723E-3</v>
      </c>
      <c r="DQ125" s="56">
        <v>-3.3439263554824157E-3</v>
      </c>
      <c r="DR125" s="56">
        <v>-3.5206166598241383E-3</v>
      </c>
      <c r="DS125" s="56">
        <v>-3.1973425751792017E-3</v>
      </c>
      <c r="DT125" s="56">
        <v>-3.298469121767907E-3</v>
      </c>
      <c r="DU125" s="56">
        <v>-3.6935673870190219E-3</v>
      </c>
      <c r="DV125" s="56">
        <v>-2.9286725341250291E-3</v>
      </c>
      <c r="DX125" s="56">
        <v>1.9949216541688675E-2</v>
      </c>
      <c r="DY125" s="56">
        <v>4.8648994664135517E-3</v>
      </c>
      <c r="DZ125" s="56">
        <v>3.7818060299738931E-3</v>
      </c>
      <c r="EA125" s="56">
        <v>2.3628094164920774E-3</v>
      </c>
      <c r="EB125" s="56">
        <v>2.1018357457523685E-3</v>
      </c>
      <c r="EC125" s="56">
        <v>2.1833659123522884E-3</v>
      </c>
      <c r="ED125" s="56">
        <v>1.4613909554818353E-3</v>
      </c>
      <c r="EE125" s="56">
        <v>-9.0605787365736348E-5</v>
      </c>
      <c r="EF125" s="56">
        <v>-3.4672614414174132E-3</v>
      </c>
      <c r="EG125" s="56">
        <v>-3.6507453516471775E-3</v>
      </c>
      <c r="EI125" s="56">
        <v>1.1084838892625577E-2</v>
      </c>
      <c r="EJ125" s="56">
        <v>1.8275005935131622E-2</v>
      </c>
      <c r="EK125" s="56">
        <v>2.6048443447993369E-2</v>
      </c>
      <c r="EL125" s="56">
        <v>2.9775927416062692E-2</v>
      </c>
      <c r="EM125" s="56">
        <v>5.325306780444225E-3</v>
      </c>
      <c r="EN125" s="56">
        <v>4.4883643874450247E-3</v>
      </c>
      <c r="EO125" s="56">
        <v>4.7840589972832004E-3</v>
      </c>
      <c r="EP125" s="56">
        <v>4.7518114403873679E-3</v>
      </c>
      <c r="EQ125" s="56">
        <v>4.3620168525610407E-3</v>
      </c>
      <c r="ER125" s="56">
        <v>4.0365332952247302E-3</v>
      </c>
      <c r="ES125" s="56">
        <v>3.5113045735058412E-3</v>
      </c>
      <c r="ET125" s="56">
        <v>3.2456523803955865E-3</v>
      </c>
      <c r="EU125" s="56">
        <v>2.6453245095508005E-3</v>
      </c>
      <c r="EV125" s="56">
        <v>2.1660338895548707E-3</v>
      </c>
      <c r="EW125" s="56">
        <v>2.5088525023397113E-3</v>
      </c>
      <c r="EX125" s="56">
        <v>2.1742405684641707E-3</v>
      </c>
      <c r="EY125" s="56">
        <v>1.9981981473684209E-3</v>
      </c>
      <c r="EZ125" s="56">
        <v>2.1933675759288657E-3</v>
      </c>
      <c r="FA125" s="56">
        <v>1.9989567984545361E-3</v>
      </c>
      <c r="FB125" s="56">
        <v>2.2042135227349638E-3</v>
      </c>
      <c r="FC125" s="56">
        <v>2.1578309145411129E-3</v>
      </c>
      <c r="FD125" s="56">
        <v>2.1796969328310924E-3</v>
      </c>
      <c r="FE125" s="56">
        <v>2.2378751033979112E-3</v>
      </c>
      <c r="FF125" s="56">
        <v>2.1432924406054239E-3</v>
      </c>
      <c r="FG125" s="56">
        <v>1.6173367439577427E-3</v>
      </c>
      <c r="FH125" s="56">
        <v>1.5076176795118012E-3</v>
      </c>
      <c r="FI125" s="56">
        <v>1.3772669172584853E-3</v>
      </c>
      <c r="FJ125" s="56">
        <v>1.3400910871549034E-3</v>
      </c>
      <c r="FK125" s="56">
        <v>8.8904182837304998E-4</v>
      </c>
      <c r="FL125" s="56">
        <v>1.4141394160938542E-4</v>
      </c>
      <c r="FM125" s="56">
        <v>-2.093305153854596E-4</v>
      </c>
      <c r="FN125" s="56">
        <v>-1.178794724178847E-3</v>
      </c>
      <c r="FO125" s="56">
        <v>-2.0494014393702066E-3</v>
      </c>
      <c r="FP125" s="56">
        <v>-3.2988732262596793E-3</v>
      </c>
      <c r="FQ125" s="56">
        <v>-4.1774693439476183E-3</v>
      </c>
      <c r="FR125" s="56">
        <v>-4.3178986815257808E-3</v>
      </c>
      <c r="FS125" s="56">
        <v>-4.1184202096084905E-3</v>
      </c>
      <c r="FT125" s="56">
        <v>-3.8393821557397905E-3</v>
      </c>
      <c r="FU125" s="56">
        <v>-3.3538310250445223E-3</v>
      </c>
      <c r="FV125" s="56">
        <v>-3.3010409081353537E-3</v>
      </c>
    </row>
    <row r="126" spans="3:178" x14ac:dyDescent="0.3">
      <c r="F126" s="10" t="s">
        <v>15</v>
      </c>
      <c r="G126" s="56">
        <v>1.8817709940787571E-2</v>
      </c>
      <c r="H126" s="56">
        <v>7.2169845259559212E-3</v>
      </c>
      <c r="I126" s="56">
        <v>-1.2282706007780508E-2</v>
      </c>
      <c r="J126" s="56">
        <v>-3.2516295801312493E-3</v>
      </c>
      <c r="K126" s="56">
        <v>5.9126436717689005E-3</v>
      </c>
      <c r="L126" s="56">
        <v>2.4762927643218711E-2</v>
      </c>
      <c r="M126" s="56">
        <v>-1.1319400531302167E-3</v>
      </c>
      <c r="N126" s="56">
        <v>9.2794258893717525E-3</v>
      </c>
      <c r="O126" s="56">
        <v>-1.9230610850734572E-2</v>
      </c>
      <c r="P126" s="56">
        <v>-3.2789002226251375E-3</v>
      </c>
      <c r="Q126" s="56">
        <v>-1.8772623573679564E-2</v>
      </c>
      <c r="R126" s="56">
        <v>-2.2333233330553304E-2</v>
      </c>
      <c r="S126" s="56">
        <v>6.1542932660685725E-4</v>
      </c>
      <c r="T126" s="56">
        <v>-1.6326662867663145E-3</v>
      </c>
      <c r="U126" s="56">
        <v>-2.2596612005970533E-3</v>
      </c>
      <c r="V126" s="56">
        <v>2.4700647317378707E-4</v>
      </c>
      <c r="W126" s="56">
        <v>-3.2558343841113585E-4</v>
      </c>
      <c r="X126" s="56">
        <v>-1.6839283757882936E-3</v>
      </c>
      <c r="Y126" s="56">
        <v>-6.5664301209328205E-4</v>
      </c>
      <c r="Z126" s="56">
        <v>-7.3048042638927647E-4</v>
      </c>
      <c r="AA126" s="56">
        <v>-1.2788674315507953E-3</v>
      </c>
      <c r="AB126" s="56">
        <v>-7.8881188181324552E-4</v>
      </c>
      <c r="AC126" s="56">
        <v>-2.4565912291397798E-3</v>
      </c>
      <c r="AD126" s="56">
        <v>3.5607960535224234E-2</v>
      </c>
      <c r="AE126" s="56">
        <v>1.0770348378810151E-2</v>
      </c>
      <c r="AF126" s="56">
        <v>-6.1178553466861435E-3</v>
      </c>
      <c r="AG126" s="56">
        <v>-3.6086746351977768E-3</v>
      </c>
      <c r="AH126" s="56">
        <v>1.2848095945304308E-3</v>
      </c>
      <c r="AI126" s="56">
        <v>-7.5400087748190561E-4</v>
      </c>
      <c r="AJ126" s="56">
        <v>-9.0980668871799364E-4</v>
      </c>
      <c r="AK126" s="56">
        <v>2.4778133522635319E-3</v>
      </c>
      <c r="AL126" s="56">
        <v>-1.4476009801237348E-3</v>
      </c>
      <c r="AM126" s="56">
        <v>-1.4394876119552384E-3</v>
      </c>
      <c r="AN126" s="56">
        <v>-3.0464061237250447E-3</v>
      </c>
      <c r="AO126" s="56">
        <v>-5.5220451148790145E-4</v>
      </c>
      <c r="AP126" s="56">
        <v>-2.4821112035232724E-3</v>
      </c>
      <c r="AQ126" s="56">
        <v>-2.5297325865771794E-3</v>
      </c>
      <c r="AR126" s="56">
        <v>-9.1734001921487871E-5</v>
      </c>
      <c r="AS126" s="56">
        <v>-1.5229040358393567E-3</v>
      </c>
      <c r="AT126" s="56">
        <v>5.7167727253043943E-5</v>
      </c>
      <c r="AU126" s="56">
        <v>-3.680826916007521E-3</v>
      </c>
      <c r="AV126" s="56">
        <v>-2.447196090352606E-3</v>
      </c>
      <c r="AW126" s="56">
        <v>-5.9217598240482081E-4</v>
      </c>
      <c r="AX126" s="56">
        <v>-2.9922645877185263E-4</v>
      </c>
      <c r="AY126" s="56">
        <v>1.3915155626982175E-3</v>
      </c>
      <c r="AZ126" s="56">
        <v>1.1091350124093112E-3</v>
      </c>
      <c r="BA126" s="56">
        <v>6.6282007478601652E-4</v>
      </c>
      <c r="BB126" s="56">
        <v>-3.8702798774454478E-3</v>
      </c>
      <c r="BC126" s="56">
        <v>4.5986103586059341E-4</v>
      </c>
      <c r="BD126" s="56">
        <v>-9.3762663835725052E-5</v>
      </c>
      <c r="BE126" s="56">
        <v>-2.3959896526280912E-3</v>
      </c>
      <c r="BF126" s="56">
        <v>2.0830143167956344E-4</v>
      </c>
      <c r="BG126" s="56">
        <v>3.9471673964368309E-4</v>
      </c>
      <c r="BH126" s="56">
        <v>-1.820187522344231E-3</v>
      </c>
      <c r="BI126" s="56">
        <v>-2.4043694202836932E-3</v>
      </c>
      <c r="BJ126" s="56">
        <v>9.3033389801437953E-4</v>
      </c>
      <c r="BK126" s="56">
        <v>-1.4888296433315294E-3</v>
      </c>
      <c r="BL126" s="56">
        <v>1.1041730624185573E-3</v>
      </c>
      <c r="BM126" s="56">
        <v>-3.0814197069202687E-4</v>
      </c>
      <c r="BN126" s="56">
        <v>-1.3746266316004396E-3</v>
      </c>
      <c r="BO126" s="56">
        <v>2.6150028294999231E-3</v>
      </c>
      <c r="BP126" s="56">
        <v>-2.293949819543113E-3</v>
      </c>
      <c r="BQ126" s="56">
        <v>3.3310779393664269E-4</v>
      </c>
      <c r="BR126" s="56">
        <v>-1.1655551051613891E-4</v>
      </c>
      <c r="BS126" s="56">
        <v>-1.1217386270343844E-3</v>
      </c>
      <c r="BT126" s="56">
        <v>-1.0292027561698204E-3</v>
      </c>
      <c r="BU126" s="56">
        <v>-3.2246350381399171E-4</v>
      </c>
      <c r="BV126" s="56">
        <v>5.6802524455161713E-4</v>
      </c>
      <c r="BW126" s="56">
        <v>9.6029227527926234E-4</v>
      </c>
      <c r="BX126" s="56">
        <v>-1.0673498590687588E-3</v>
      </c>
      <c r="BY126" s="56">
        <v>-1.4778477715823263E-3</v>
      </c>
      <c r="BZ126" s="56">
        <v>-1.0222265046899517E-3</v>
      </c>
      <c r="CA126" s="56">
        <v>2.038145732161867E-3</v>
      </c>
      <c r="CB126" s="56">
        <v>-1.4839225465409454E-4</v>
      </c>
      <c r="CC126" s="56">
        <v>-2.0283742893646155E-4</v>
      </c>
      <c r="CD126" s="56">
        <v>2.6979217061553357E-28</v>
      </c>
      <c r="CE126" s="56">
        <v>0</v>
      </c>
      <c r="CF126" s="56">
        <v>0</v>
      </c>
      <c r="CG126" s="56">
        <v>0</v>
      </c>
      <c r="CH126" s="56">
        <v>0</v>
      </c>
      <c r="CI126" s="56">
        <v>0</v>
      </c>
      <c r="CJ126" s="56">
        <v>0</v>
      </c>
      <c r="CK126" s="56">
        <v>0</v>
      </c>
      <c r="CL126" s="56">
        <v>0</v>
      </c>
      <c r="CM126" s="56">
        <v>0</v>
      </c>
      <c r="CN126" s="56">
        <v>0</v>
      </c>
      <c r="CO126" s="56">
        <v>0</v>
      </c>
      <c r="CP126" s="56">
        <v>0</v>
      </c>
      <c r="CQ126" s="56">
        <v>0</v>
      </c>
      <c r="CR126" s="56">
        <v>0</v>
      </c>
      <c r="CS126" s="56">
        <v>0</v>
      </c>
      <c r="CT126" s="56">
        <v>0</v>
      </c>
      <c r="CU126" s="56">
        <v>0</v>
      </c>
      <c r="CV126" s="56">
        <v>0</v>
      </c>
      <c r="CW126" s="56">
        <v>0</v>
      </c>
      <c r="CX126" s="56">
        <v>0</v>
      </c>
      <c r="CY126" s="56">
        <v>0</v>
      </c>
      <c r="CZ126" s="56">
        <v>0</v>
      </c>
      <c r="DA126" s="56">
        <v>0</v>
      </c>
      <c r="DB126" s="56">
        <v>0</v>
      </c>
      <c r="DC126" s="56">
        <v>0</v>
      </c>
      <c r="DD126" s="56">
        <v>0</v>
      </c>
      <c r="DE126" s="56">
        <v>0</v>
      </c>
      <c r="DF126" s="56">
        <v>0</v>
      </c>
      <c r="DG126" s="56">
        <v>0</v>
      </c>
      <c r="DH126" s="56">
        <v>0</v>
      </c>
      <c r="DI126" s="56">
        <v>0</v>
      </c>
      <c r="DJ126" s="56">
        <v>0</v>
      </c>
      <c r="DK126" s="56">
        <v>0</v>
      </c>
      <c r="DL126" s="56">
        <v>0</v>
      </c>
      <c r="DM126" s="56">
        <v>0</v>
      </c>
      <c r="DN126" s="56">
        <v>0</v>
      </c>
      <c r="DO126" s="56">
        <v>0</v>
      </c>
      <c r="DP126" s="56">
        <v>0</v>
      </c>
      <c r="DQ126" s="56">
        <v>0</v>
      </c>
      <c r="DR126" s="56">
        <v>0</v>
      </c>
      <c r="DS126" s="56">
        <v>0</v>
      </c>
      <c r="DT126" s="56">
        <v>0</v>
      </c>
      <c r="DU126" s="56">
        <v>0</v>
      </c>
      <c r="DV126" s="56">
        <v>0</v>
      </c>
      <c r="DX126" s="56">
        <v>2.048545998400684E-4</v>
      </c>
      <c r="DY126" s="56">
        <v>2.4489560474191042E-3</v>
      </c>
      <c r="DZ126" s="56">
        <v>-4.5003123547510837E-4</v>
      </c>
      <c r="EA126" s="56">
        <v>-9.3695004587180015E-4</v>
      </c>
      <c r="EB126" s="56">
        <v>-5.7244060901977733E-4</v>
      </c>
      <c r="EC126" s="56">
        <v>-3.2865969854710067E-4</v>
      </c>
      <c r="ED126" s="56">
        <v>1.3877283053094602E-4</v>
      </c>
      <c r="EE126" s="56">
        <v>0</v>
      </c>
      <c r="EF126" s="56">
        <v>0</v>
      </c>
      <c r="EG126" s="56">
        <v>0</v>
      </c>
      <c r="EI126" s="56">
        <v>3.8293952464092803E-3</v>
      </c>
      <c r="EJ126" s="56">
        <v>7.373385163476214E-3</v>
      </c>
      <c r="EK126" s="56">
        <v>-3.0988455207675981E-3</v>
      </c>
      <c r="EL126" s="56">
        <v>-1.4442526465253371E-2</v>
      </c>
      <c r="EM126" s="56">
        <v>-1.5013080965269098E-3</v>
      </c>
      <c r="EN126" s="56">
        <v>-5.804886673044736E-4</v>
      </c>
      <c r="EO126" s="56">
        <v>-8.825295179734938E-4</v>
      </c>
      <c r="EP126" s="56">
        <v>1.1547540483475836E-2</v>
      </c>
      <c r="EQ126" s="56">
        <v>5.4045298603245487E-4</v>
      </c>
      <c r="ER126" s="56">
        <v>-1.3601530125374837E-4</v>
      </c>
      <c r="ES126" s="56">
        <v>-1.294590830739797E-4</v>
      </c>
      <c r="ET126" s="56">
        <v>-2.0429247262105615E-3</v>
      </c>
      <c r="EU126" s="56">
        <v>-1.4213551514208572E-3</v>
      </c>
      <c r="EV126" s="56">
        <v>-2.0762192904548852E-3</v>
      </c>
      <c r="EW126" s="56">
        <v>1.7895669753189642E-4</v>
      </c>
      <c r="EX126" s="56">
        <v>-7.3514545227426457E-4</v>
      </c>
      <c r="EY126" s="56">
        <v>-7.2705592273691519E-4</v>
      </c>
      <c r="EZ126" s="56">
        <v>-4.0707239627907029E-4</v>
      </c>
      <c r="FA126" s="56">
        <v>-9.7438259515568774E-4</v>
      </c>
      <c r="FB126" s="56">
        <v>-2.0333437303279687E-4</v>
      </c>
      <c r="FC126" s="56">
        <v>2.8803558316231349E-4</v>
      </c>
      <c r="FD126" s="56">
        <v>-7.6432597019052042E-4</v>
      </c>
      <c r="FE126" s="56">
        <v>4.0120394969682789E-4</v>
      </c>
      <c r="FF126" s="56">
        <v>-1.1839189298331432E-3</v>
      </c>
      <c r="FG126" s="56">
        <v>5.7477606180079369E-4</v>
      </c>
      <c r="FH126" s="56">
        <v>8.8168017835747628E-29</v>
      </c>
      <c r="FI126" s="56">
        <v>0</v>
      </c>
      <c r="FJ126" s="56">
        <v>0</v>
      </c>
      <c r="FK126" s="56">
        <v>0</v>
      </c>
      <c r="FL126" s="56">
        <v>0</v>
      </c>
      <c r="FM126" s="56">
        <v>0</v>
      </c>
      <c r="FN126" s="56">
        <v>0</v>
      </c>
      <c r="FO126" s="56">
        <v>0</v>
      </c>
      <c r="FP126" s="56">
        <v>0</v>
      </c>
      <c r="FQ126" s="56">
        <v>0</v>
      </c>
      <c r="FR126" s="56">
        <v>0</v>
      </c>
      <c r="FS126" s="56">
        <v>0</v>
      </c>
      <c r="FT126" s="56">
        <v>0</v>
      </c>
      <c r="FU126" s="56">
        <v>0</v>
      </c>
      <c r="FV126" s="56">
        <v>0</v>
      </c>
    </row>
    <row r="127" spans="3:178" x14ac:dyDescent="0.3">
      <c r="F127" s="10" t="s">
        <v>16</v>
      </c>
      <c r="G127" s="56">
        <v>7.5027487670490149E-4</v>
      </c>
      <c r="H127" s="56">
        <v>9.1550166720203764E-4</v>
      </c>
      <c r="I127" s="56">
        <v>6.1324515938800507E-4</v>
      </c>
      <c r="J127" s="56">
        <v>5.9098562804240154E-4</v>
      </c>
      <c r="K127" s="56">
        <v>6.6585213699969737E-4</v>
      </c>
      <c r="L127" s="56">
        <v>9.6463446827396769E-4</v>
      </c>
      <c r="M127" s="56">
        <v>1.5848635581595296E-3</v>
      </c>
      <c r="N127" s="56">
        <v>1.7801578265744941E-3</v>
      </c>
      <c r="O127" s="56">
        <v>1.8293244080326743E-3</v>
      </c>
      <c r="P127" s="56">
        <v>1.6675364493708427E-3</v>
      </c>
      <c r="Q127" s="56">
        <v>1.6141543081597631E-3</v>
      </c>
      <c r="R127" s="56">
        <v>1.8774410600653694E-3</v>
      </c>
      <c r="S127" s="56">
        <v>2.7705341467135479E-4</v>
      </c>
      <c r="T127" s="56">
        <v>-1.4990005963819652E-5</v>
      </c>
      <c r="U127" s="56">
        <v>-2.7382614110251187E-5</v>
      </c>
      <c r="V127" s="56">
        <v>2.9685914877719506E-5</v>
      </c>
      <c r="W127" s="56">
        <v>3.4391584169543132E-5</v>
      </c>
      <c r="X127" s="56">
        <v>4.3731144419486263E-5</v>
      </c>
      <c r="Y127" s="56">
        <v>4.0707857473221627E-5</v>
      </c>
      <c r="Z127" s="56">
        <v>3.7693247766261405E-5</v>
      </c>
      <c r="AA127" s="56">
        <v>8.0934753564100356E-5</v>
      </c>
      <c r="AB127" s="56">
        <v>8.1427838918870208E-5</v>
      </c>
      <c r="AC127" s="56">
        <v>8.1925565319792361E-5</v>
      </c>
      <c r="AD127" s="56">
        <v>7.4147236186540493E-5</v>
      </c>
      <c r="AE127" s="56">
        <v>6.826033768242678E-5</v>
      </c>
      <c r="AF127" s="56">
        <v>6.9059604436866204E-5</v>
      </c>
      <c r="AG127" s="56">
        <v>6.9551766309360001E-5</v>
      </c>
      <c r="AH127" s="56">
        <v>6.9671556298174129E-5</v>
      </c>
      <c r="AI127" s="56">
        <v>6.9418294687826216E-5</v>
      </c>
      <c r="AJ127" s="56">
        <v>-5.6679033362145522E-5</v>
      </c>
      <c r="AK127" s="56">
        <v>2.7573470489013734E-5</v>
      </c>
      <c r="AL127" s="56">
        <v>2.7424178387835933E-5</v>
      </c>
      <c r="AM127" s="56">
        <v>2.7267396775484781E-5</v>
      </c>
      <c r="AN127" s="56">
        <v>4.1303673136726542E-5</v>
      </c>
      <c r="AO127" s="56">
        <v>2.7243127919448759E-5</v>
      </c>
      <c r="AP127" s="56">
        <v>3.637241853708555E-4</v>
      </c>
      <c r="AQ127" s="56">
        <v>3.886417717637495E-5</v>
      </c>
      <c r="AR127" s="56">
        <v>2.6924463566772867E-5</v>
      </c>
      <c r="AS127" s="56">
        <v>2.6614263995664487E-5</v>
      </c>
      <c r="AT127" s="56">
        <v>2.5975334506001109E-5</v>
      </c>
      <c r="AU127" s="56">
        <v>2.4746401464934942E-5</v>
      </c>
      <c r="AV127" s="56">
        <v>2.3181583197487265E-5</v>
      </c>
      <c r="AW127" s="56">
        <v>0</v>
      </c>
      <c r="AX127" s="56">
        <v>4.0871832345859834E-5</v>
      </c>
      <c r="AY127" s="56">
        <v>2.0763686317228598E-5</v>
      </c>
      <c r="AZ127" s="56">
        <v>1.962416033345834E-5</v>
      </c>
      <c r="BA127" s="56">
        <v>1.9449383793585247E-5</v>
      </c>
      <c r="BB127" s="56">
        <v>1.9156991471550145E-5</v>
      </c>
      <c r="BC127" s="56">
        <v>1.8548441269507316E-5</v>
      </c>
      <c r="BD127" s="56">
        <v>1.7856207785599239E-5</v>
      </c>
      <c r="BE127" s="56">
        <v>1.7421637868444389E-5</v>
      </c>
      <c r="BF127" s="56">
        <v>1.7122248535004293E-5</v>
      </c>
      <c r="BG127" s="56">
        <v>1.6785057727031312E-5</v>
      </c>
      <c r="BH127" s="56">
        <v>1.6584935310799065E-5</v>
      </c>
      <c r="BI127" s="56">
        <v>1.6283135046252684E-5</v>
      </c>
      <c r="BJ127" s="56">
        <v>1.589067247241946E-5</v>
      </c>
      <c r="BK127" s="56">
        <v>1.5827710522915382E-5</v>
      </c>
      <c r="BL127" s="56">
        <v>1.5741429411779393E-5</v>
      </c>
      <c r="BM127" s="56">
        <v>1.5479621022701233E-5</v>
      </c>
      <c r="BN127" s="56">
        <v>1.531678929154551E-5</v>
      </c>
      <c r="BO127" s="56">
        <v>0</v>
      </c>
      <c r="BP127" s="56">
        <v>0</v>
      </c>
      <c r="BQ127" s="56">
        <v>0</v>
      </c>
      <c r="BR127" s="56">
        <v>0</v>
      </c>
      <c r="BS127" s="56">
        <v>0</v>
      </c>
      <c r="BT127" s="56">
        <v>0</v>
      </c>
      <c r="BU127" s="56">
        <v>0</v>
      </c>
      <c r="BV127" s="56">
        <v>0</v>
      </c>
      <c r="BW127" s="56">
        <v>0</v>
      </c>
      <c r="BX127" s="56">
        <v>0</v>
      </c>
      <c r="BY127" s="56">
        <v>0</v>
      </c>
      <c r="BZ127" s="56">
        <v>0</v>
      </c>
      <c r="CA127" s="56">
        <v>0</v>
      </c>
      <c r="CB127" s="56">
        <v>0</v>
      </c>
      <c r="CC127" s="56">
        <v>0</v>
      </c>
      <c r="CD127" s="56">
        <v>0</v>
      </c>
      <c r="CE127" s="56">
        <v>0</v>
      </c>
      <c r="CF127" s="56">
        <v>0</v>
      </c>
      <c r="CG127" s="56">
        <v>0</v>
      </c>
      <c r="CH127" s="56">
        <v>0</v>
      </c>
      <c r="CI127" s="56">
        <v>0</v>
      </c>
      <c r="CJ127" s="56">
        <v>0</v>
      </c>
      <c r="CK127" s="56">
        <v>0</v>
      </c>
      <c r="CL127" s="56">
        <v>0</v>
      </c>
      <c r="CM127" s="56">
        <v>0</v>
      </c>
      <c r="CN127" s="56">
        <v>0</v>
      </c>
      <c r="CO127" s="56">
        <v>0</v>
      </c>
      <c r="CP127" s="56">
        <v>0</v>
      </c>
      <c r="CQ127" s="56">
        <v>0</v>
      </c>
      <c r="CR127" s="56">
        <v>0</v>
      </c>
      <c r="CS127" s="56">
        <v>0</v>
      </c>
      <c r="CT127" s="56">
        <v>0</v>
      </c>
      <c r="CU127" s="56">
        <v>0</v>
      </c>
      <c r="CV127" s="56">
        <v>0</v>
      </c>
      <c r="CW127" s="56">
        <v>0</v>
      </c>
      <c r="CX127" s="56">
        <v>0</v>
      </c>
      <c r="CY127" s="56">
        <v>0</v>
      </c>
      <c r="CZ127" s="56">
        <v>0</v>
      </c>
      <c r="DA127" s="56">
        <v>0</v>
      </c>
      <c r="DB127" s="56">
        <v>0</v>
      </c>
      <c r="DC127" s="56">
        <v>0</v>
      </c>
      <c r="DD127" s="56">
        <v>0</v>
      </c>
      <c r="DE127" s="56">
        <v>0</v>
      </c>
      <c r="DF127" s="56">
        <v>0</v>
      </c>
      <c r="DG127" s="56">
        <v>0</v>
      </c>
      <c r="DH127" s="56">
        <v>0</v>
      </c>
      <c r="DI127" s="56">
        <v>0</v>
      </c>
      <c r="DJ127" s="56">
        <v>0</v>
      </c>
      <c r="DK127" s="56">
        <v>0</v>
      </c>
      <c r="DL127" s="56">
        <v>0</v>
      </c>
      <c r="DM127" s="56">
        <v>0</v>
      </c>
      <c r="DN127" s="56">
        <v>0</v>
      </c>
      <c r="DO127" s="56">
        <v>0</v>
      </c>
      <c r="DP127" s="56">
        <v>0</v>
      </c>
      <c r="DQ127" s="56">
        <v>0</v>
      </c>
      <c r="DR127" s="56">
        <v>0</v>
      </c>
      <c r="DS127" s="56">
        <v>0</v>
      </c>
      <c r="DT127" s="56">
        <v>0</v>
      </c>
      <c r="DU127" s="56">
        <v>0</v>
      </c>
      <c r="DV127" s="56">
        <v>0</v>
      </c>
      <c r="DX127" s="56">
        <v>1.1379730435510872E-3</v>
      </c>
      <c r="DY127" s="56">
        <v>5.5143822166510739E-5</v>
      </c>
      <c r="DZ127" s="56">
        <v>6.7667098048496217E-5</v>
      </c>
      <c r="EA127" s="56">
        <v>2.3364745466739416E-5</v>
      </c>
      <c r="EB127" s="56">
        <v>1.6543563672803807E-5</v>
      </c>
      <c r="EC127" s="56">
        <v>0</v>
      </c>
      <c r="ED127" s="56">
        <v>0</v>
      </c>
      <c r="EE127" s="56">
        <v>0</v>
      </c>
      <c r="EF127" s="56">
        <v>0</v>
      </c>
      <c r="EG127" s="56">
        <v>0</v>
      </c>
      <c r="EI127" s="56">
        <v>7.3271254666541059E-4</v>
      </c>
      <c r="EJ127" s="56">
        <v>7.3437095920164544E-4</v>
      </c>
      <c r="EK127" s="56">
        <v>1.735518356121144E-3</v>
      </c>
      <c r="EL127" s="56">
        <v>1.7534565420327171E-3</v>
      </c>
      <c r="EM127" s="56">
        <v>5.0403598748396646E-5</v>
      </c>
      <c r="EN127" s="56">
        <v>3.5910710718129592E-5</v>
      </c>
      <c r="EO127" s="56">
        <v>5.2693274183035039E-5</v>
      </c>
      <c r="EP127" s="56">
        <v>7.7617177786205543E-5</v>
      </c>
      <c r="EQ127" s="56">
        <v>6.8900000297813282E-5</v>
      </c>
      <c r="ER127" s="56">
        <v>2.775802893968812E-5</v>
      </c>
      <c r="ES127" s="56">
        <v>2.7419579311148046E-5</v>
      </c>
      <c r="ET127" s="56">
        <v>1.4536301992112546E-4</v>
      </c>
      <c r="EU127" s="56">
        <v>3.0868900494438663E-5</v>
      </c>
      <c r="EV127" s="56">
        <v>2.4499068012654076E-5</v>
      </c>
      <c r="EW127" s="56">
        <v>2.0899410655266164E-5</v>
      </c>
      <c r="EX127" s="56">
        <v>1.938776041340959E-5</v>
      </c>
      <c r="EY127" s="56">
        <v>1.7967388518959296E-5</v>
      </c>
      <c r="EZ127" s="56">
        <v>1.6849308171591328E-5</v>
      </c>
      <c r="FA127" s="56">
        <v>1.6052191978326053E-5</v>
      </c>
      <c r="FB127" s="56">
        <v>1.5526205096028516E-5</v>
      </c>
      <c r="FC127" s="56">
        <v>0</v>
      </c>
      <c r="FD127" s="56">
        <v>0</v>
      </c>
      <c r="FE127" s="56">
        <v>0</v>
      </c>
      <c r="FF127" s="56">
        <v>0</v>
      </c>
      <c r="FG127" s="56">
        <v>0</v>
      </c>
      <c r="FH127" s="56">
        <v>0</v>
      </c>
      <c r="FI127" s="56">
        <v>0</v>
      </c>
      <c r="FJ127" s="56">
        <v>0</v>
      </c>
      <c r="FK127" s="56">
        <v>0</v>
      </c>
      <c r="FL127" s="56">
        <v>0</v>
      </c>
      <c r="FM127" s="56">
        <v>0</v>
      </c>
      <c r="FN127" s="56">
        <v>0</v>
      </c>
      <c r="FO127" s="56">
        <v>0</v>
      </c>
      <c r="FP127" s="56">
        <v>0</v>
      </c>
      <c r="FQ127" s="56">
        <v>0</v>
      </c>
      <c r="FR127" s="56">
        <v>0</v>
      </c>
      <c r="FS127" s="56">
        <v>0</v>
      </c>
      <c r="FT127" s="56">
        <v>0</v>
      </c>
      <c r="FU127" s="56">
        <v>0</v>
      </c>
      <c r="FV127" s="56">
        <v>0</v>
      </c>
    </row>
    <row r="128" spans="3:178" s="14" customFormat="1" x14ac:dyDescent="0.3">
      <c r="C128" s="49"/>
      <c r="E128" s="49"/>
      <c r="F128" s="12" t="s">
        <v>17</v>
      </c>
      <c r="G128" s="57">
        <v>4.583223102880387E-2</v>
      </c>
      <c r="H128" s="57">
        <v>3.5137514056994418E-2</v>
      </c>
      <c r="I128" s="57">
        <v>1.0459888173847865E-2</v>
      </c>
      <c r="J128" s="57">
        <v>9.3242211102687253E-3</v>
      </c>
      <c r="K128" s="57">
        <v>2.7185804259705893E-2</v>
      </c>
      <c r="L128" s="57">
        <v>8.9852491837699111E-2</v>
      </c>
      <c r="M128" s="57">
        <v>5.2434828245250267E-2</v>
      </c>
      <c r="N128" s="57">
        <v>5.0906309820208599E-2</v>
      </c>
      <c r="O128" s="57">
        <v>0.11132777981415393</v>
      </c>
      <c r="P128" s="57">
        <v>9.034001814516554E-2</v>
      </c>
      <c r="Q128" s="57">
        <v>8.1545850496012845E-2</v>
      </c>
      <c r="R128" s="57">
        <v>9.8060165476135275E-2</v>
      </c>
      <c r="S128" s="57">
        <v>4.1244018645017422E-2</v>
      </c>
      <c r="T128" s="57">
        <v>1.8947365995248426E-2</v>
      </c>
      <c r="U128" s="57">
        <v>2.0131306157584208E-2</v>
      </c>
      <c r="V128" s="57">
        <v>2.3146614211625432E-2</v>
      </c>
      <c r="W128" s="57">
        <v>2.2639520670550629E-2</v>
      </c>
      <c r="X128" s="57">
        <v>2.1038559767329927E-2</v>
      </c>
      <c r="Y128" s="57">
        <v>2.0614662333522129E-2</v>
      </c>
      <c r="Z128" s="57">
        <v>1.8691958697384412E-2</v>
      </c>
      <c r="AA128" s="57">
        <v>1.9368466107893965E-2</v>
      </c>
      <c r="AB128" s="57">
        <v>2.1088204252928865E-2</v>
      </c>
      <c r="AC128" s="57">
        <v>1.8718819938498381E-2</v>
      </c>
      <c r="AD128" s="57">
        <v>6.1725646567606936E-2</v>
      </c>
      <c r="AE128" s="57">
        <v>3.226414859368508E-2</v>
      </c>
      <c r="AF128" s="57">
        <v>1.4789903330000185E-2</v>
      </c>
      <c r="AG128" s="57">
        <v>1.6307947933430742E-2</v>
      </c>
      <c r="AH128" s="57">
        <v>2.2649382684459173E-2</v>
      </c>
      <c r="AI128" s="57">
        <v>1.9963539843446433E-2</v>
      </c>
      <c r="AJ128" s="57">
        <v>2.0299423024161243E-2</v>
      </c>
      <c r="AK128" s="57">
        <v>2.3569946195768861E-2</v>
      </c>
      <c r="AL128" s="57">
        <v>2.052274289568819E-2</v>
      </c>
      <c r="AM128" s="57">
        <v>1.9078295272360747E-2</v>
      </c>
      <c r="AN128" s="57">
        <v>2.0871842651222813E-2</v>
      </c>
      <c r="AO128" s="57">
        <v>2.0420032799848154E-2</v>
      </c>
      <c r="AP128" s="57">
        <v>9.8108406178837541E-3</v>
      </c>
      <c r="AQ128" s="57">
        <v>1.7161772964866196E-2</v>
      </c>
      <c r="AR128" s="57">
        <v>1.982231755429829E-2</v>
      </c>
      <c r="AS128" s="57">
        <v>1.6739149768840014E-2</v>
      </c>
      <c r="AT128" s="57">
        <v>1.8882816835236634E-2</v>
      </c>
      <c r="AU128" s="57">
        <v>1.5362329480880434E-2</v>
      </c>
      <c r="AV128" s="57">
        <v>1.6945603531079136E-2</v>
      </c>
      <c r="AW128" s="57">
        <v>1.9079277366946888E-2</v>
      </c>
      <c r="AX128" s="57">
        <v>1.8884383662859983E-2</v>
      </c>
      <c r="AY128" s="57">
        <v>2.1080987431632087E-2</v>
      </c>
      <c r="AZ128" s="57">
        <v>1.8691163674586338E-2</v>
      </c>
      <c r="BA128" s="57">
        <v>1.9876502081174363E-2</v>
      </c>
      <c r="BB128" s="57">
        <v>1.5188080985991597E-2</v>
      </c>
      <c r="BC128" s="57">
        <v>1.9017232727974745E-2</v>
      </c>
      <c r="BD128" s="57">
        <v>1.9411490162203258E-2</v>
      </c>
      <c r="BE128" s="57">
        <v>1.5386704624501832E-2</v>
      </c>
      <c r="BF128" s="57">
        <v>1.8633943490034423E-2</v>
      </c>
      <c r="BG128" s="57">
        <v>1.6644253206162429E-2</v>
      </c>
      <c r="BH128" s="57">
        <v>1.6030431692975265E-2</v>
      </c>
      <c r="BI128" s="57">
        <v>1.4521513432693782E-2</v>
      </c>
      <c r="BJ128" s="57">
        <v>1.7841191216184937E-2</v>
      </c>
      <c r="BK128" s="57">
        <v>1.6105349298976064E-2</v>
      </c>
      <c r="BL128" s="57">
        <v>1.834678138037717E-2</v>
      </c>
      <c r="BM128" s="57">
        <v>1.7308314248827287E-2</v>
      </c>
      <c r="BN128" s="57">
        <v>1.5843946628977746E-2</v>
      </c>
      <c r="BO128" s="57">
        <v>1.9931344221667101E-2</v>
      </c>
      <c r="BP128" s="57">
        <v>1.5298698461441806E-2</v>
      </c>
      <c r="BQ128" s="57">
        <v>1.7578601313489092E-2</v>
      </c>
      <c r="BR128" s="57">
        <v>1.7952781174696279E-2</v>
      </c>
      <c r="BS128" s="57">
        <v>1.6230528414410614E-2</v>
      </c>
      <c r="BT128" s="57">
        <v>1.622216670385148E-2</v>
      </c>
      <c r="BU128" s="57">
        <v>1.7595550046022455E-2</v>
      </c>
      <c r="BV128" s="57">
        <v>1.826922176873436E-2</v>
      </c>
      <c r="BW128" s="57">
        <v>1.9147026087245222E-2</v>
      </c>
      <c r="BX128" s="57">
        <v>1.6556124393036713E-2</v>
      </c>
      <c r="BY128" s="57">
        <v>1.6458815899239414E-2</v>
      </c>
      <c r="BZ128" s="57">
        <v>1.7107735123618798E-2</v>
      </c>
      <c r="CA128" s="57">
        <v>2.0777594487586683E-2</v>
      </c>
      <c r="CB128" s="57">
        <v>1.9503099820967536E-2</v>
      </c>
      <c r="CC128" s="57">
        <v>1.9404066742258422E-2</v>
      </c>
      <c r="CD128" s="57">
        <v>2.0208117543831672E-2</v>
      </c>
      <c r="CE128" s="57">
        <v>1.9990851699823634E-2</v>
      </c>
      <c r="CF128" s="57">
        <v>2.116297185934931E-2</v>
      </c>
      <c r="CG128" s="57">
        <v>2.0753772680791493E-2</v>
      </c>
      <c r="CH128" s="57">
        <v>2.1132040154088663E-2</v>
      </c>
      <c r="CI128" s="57">
        <v>2.1877945732506045E-2</v>
      </c>
      <c r="CJ128" s="57">
        <v>2.1221626257470379E-2</v>
      </c>
      <c r="CK128" s="57">
        <v>2.2369977829602351E-2</v>
      </c>
      <c r="CL128" s="57">
        <v>2.230893223388784E-2</v>
      </c>
      <c r="CM128" s="57">
        <v>2.2657970245322775E-2</v>
      </c>
      <c r="CN128" s="57">
        <v>2.5001103118604484E-2</v>
      </c>
      <c r="CO128" s="57">
        <v>2.3783845030638979E-2</v>
      </c>
      <c r="CP128" s="57">
        <v>2.5094899954003477E-2</v>
      </c>
      <c r="CQ128" s="57">
        <v>2.4508016098972817E-2</v>
      </c>
      <c r="CR128" s="57">
        <v>2.5407730464039678E-2</v>
      </c>
      <c r="CS128" s="57">
        <v>2.5430231831919375E-2</v>
      </c>
      <c r="CT128" s="57">
        <v>2.566849282980652E-2</v>
      </c>
      <c r="CU128" s="57">
        <v>2.6695950373858524E-2</v>
      </c>
      <c r="CV128" s="57">
        <v>2.6802889177083476E-2</v>
      </c>
      <c r="CW128" s="57">
        <v>2.7464663944267931E-2</v>
      </c>
      <c r="CX128" s="57">
        <v>2.7159401037909852E-2</v>
      </c>
      <c r="CY128" s="57">
        <v>2.7202797299799353E-2</v>
      </c>
      <c r="CZ128" s="57">
        <v>2.9035739913776979E-2</v>
      </c>
      <c r="DA128" s="57">
        <v>2.8549002343340749E-2</v>
      </c>
      <c r="DB128" s="57">
        <v>2.9323335264752538E-2</v>
      </c>
      <c r="DC128" s="57">
        <v>2.8482996284508077E-2</v>
      </c>
      <c r="DD128" s="57">
        <v>2.808134522388326E-2</v>
      </c>
      <c r="DE128" s="57">
        <v>2.9378776907247436E-2</v>
      </c>
      <c r="DF128" s="57">
        <v>2.8555288343545975E-2</v>
      </c>
      <c r="DG128" s="57">
        <v>2.9525921761418359E-2</v>
      </c>
      <c r="DH128" s="57">
        <v>3.0209060219782539E-2</v>
      </c>
      <c r="DI128" s="57">
        <v>2.9643167827129436E-2</v>
      </c>
      <c r="DJ128" s="57">
        <v>3.1235908872460336E-2</v>
      </c>
      <c r="DK128" s="57">
        <v>3.0176007493216316E-2</v>
      </c>
      <c r="DL128" s="57">
        <v>3.2645827479386519E-2</v>
      </c>
      <c r="DM128" s="57">
        <v>3.1901951237656385E-2</v>
      </c>
      <c r="DN128" s="57">
        <v>3.2759818873029867E-2</v>
      </c>
      <c r="DO128" s="57">
        <v>3.1818162311928654E-2</v>
      </c>
      <c r="DP128" s="57">
        <v>3.1824969076466009E-2</v>
      </c>
      <c r="DQ128" s="57">
        <v>3.2700600664225171E-2</v>
      </c>
      <c r="DR128" s="57">
        <v>3.2321451115348496E-2</v>
      </c>
      <c r="DS128" s="57">
        <v>3.3653613293022612E-2</v>
      </c>
      <c r="DT128" s="57">
        <v>3.2995994612407452E-2</v>
      </c>
      <c r="DU128" s="57">
        <v>3.394539961295346E-2</v>
      </c>
      <c r="DV128" s="57">
        <v>3.3783316382364786E-2</v>
      </c>
      <c r="DX128" s="57">
        <v>5.1958577967663198E-2</v>
      </c>
      <c r="DY128" s="57">
        <v>2.6033121894839254E-2</v>
      </c>
      <c r="DZ128" s="57">
        <v>2.0051763302810124E-2</v>
      </c>
      <c r="EA128" s="57">
        <v>1.8169236204552349E-2</v>
      </c>
      <c r="EB128" s="57">
        <v>1.7074148720416005E-2</v>
      </c>
      <c r="EC128" s="57">
        <v>1.7395761430865506E-2</v>
      </c>
      <c r="ED128" s="57">
        <v>2.0942648600024504E-2</v>
      </c>
      <c r="EE128" s="57">
        <v>2.5454444958138384E-2</v>
      </c>
      <c r="EF128" s="57">
        <v>2.9093058484664393E-2</v>
      </c>
      <c r="EG128" s="57">
        <v>3.2528021262275775E-2</v>
      </c>
      <c r="EI128" s="57">
        <v>2.893255726589436E-2</v>
      </c>
      <c r="EJ128" s="57">
        <v>3.7285890446743505E-2</v>
      </c>
      <c r="EK128" s="57">
        <v>7.0186818876136245E-2</v>
      </c>
      <c r="EL128" s="57">
        <v>9.1840051042859777E-2</v>
      </c>
      <c r="EM128" s="57">
        <v>2.669847697451469E-2</v>
      </c>
      <c r="EN128" s="57">
        <v>2.2298891123309288E-2</v>
      </c>
      <c r="EO128" s="57">
        <v>1.9552730431556066E-2</v>
      </c>
      <c r="EP128" s="57">
        <v>3.4328435508703382E-2</v>
      </c>
      <c r="EQ128" s="57">
        <v>2.1299848394680868E-2</v>
      </c>
      <c r="ER128" s="57">
        <v>2.0954363641885694E-2</v>
      </c>
      <c r="ES128" s="57">
        <v>2.1067738234867326E-2</v>
      </c>
      <c r="ET128" s="57">
        <v>1.6997085002196818E-2</v>
      </c>
      <c r="EU128" s="57">
        <v>1.7824493589744556E-2</v>
      </c>
      <c r="EV128" s="57">
        <v>1.6956285735341491E-2</v>
      </c>
      <c r="EW128" s="57">
        <v>1.9723550949251507E-2</v>
      </c>
      <c r="EX128" s="57">
        <v>1.7862544221635253E-2</v>
      </c>
      <c r="EY128" s="57">
        <v>1.788780249328753E-2</v>
      </c>
      <c r="EZ128" s="57">
        <v>1.7105857600712062E-2</v>
      </c>
      <c r="FA128" s="57">
        <v>1.6222759699576317E-2</v>
      </c>
      <c r="FB128" s="57">
        <v>1.7170257725772801E-2</v>
      </c>
      <c r="FC128" s="57">
        <v>1.764869636045777E-2</v>
      </c>
      <c r="FD128" s="57">
        <v>1.6797715719195579E-2</v>
      </c>
      <c r="FE128" s="57">
        <v>1.8358096572126992E-2</v>
      </c>
      <c r="FF128" s="57">
        <v>1.6687603755843761E-2</v>
      </c>
      <c r="FG128" s="57">
        <v>1.9885213400977011E-2</v>
      </c>
      <c r="FH128" s="57">
        <v>2.0444073612777457E-2</v>
      </c>
      <c r="FI128" s="57">
        <v>2.124978641183228E-2</v>
      </c>
      <c r="FJ128" s="57">
        <v>2.1923792782707698E-2</v>
      </c>
      <c r="FK128" s="57">
        <v>2.3787029714697726E-2</v>
      </c>
      <c r="FL128" s="57">
        <v>2.5037393954957705E-2</v>
      </c>
      <c r="FM128" s="57">
        <v>2.5948485662989074E-2</v>
      </c>
      <c r="FN128" s="57">
        <v>2.7165925434070832E-2</v>
      </c>
      <c r="FO128" s="57">
        <v>2.8207757963422928E-2</v>
      </c>
      <c r="FP128" s="57">
        <v>2.8622831805286922E-2</v>
      </c>
      <c r="FQ128" s="57">
        <v>2.9135476265742238E-2</v>
      </c>
      <c r="FR128" s="57">
        <v>3.0350990928577432E-2</v>
      </c>
      <c r="FS128" s="57">
        <v>3.1511118814622624E-2</v>
      </c>
      <c r="FT128" s="57">
        <v>3.2123090396388748E-2</v>
      </c>
      <c r="FU128" s="57">
        <v>3.2869827839766046E-2</v>
      </c>
      <c r="FV128" s="57">
        <v>3.3558956929505578E-2</v>
      </c>
    </row>
    <row r="129" spans="3:178" s="14" customFormat="1" x14ac:dyDescent="0.3">
      <c r="C129" s="49"/>
      <c r="E129" s="49"/>
      <c r="F129" s="12" t="s">
        <v>18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M129" s="58">
        <v>0</v>
      </c>
      <c r="AN129" s="58">
        <v>0</v>
      </c>
      <c r="AO129" s="58">
        <v>0</v>
      </c>
      <c r="AP129" s="58">
        <v>0</v>
      </c>
      <c r="AQ129" s="58">
        <v>0</v>
      </c>
      <c r="AR129" s="58">
        <v>0</v>
      </c>
      <c r="AS129" s="58">
        <v>4.246544052006651E-7</v>
      </c>
      <c r="AT129" s="58">
        <v>2.1352303025214843E-5</v>
      </c>
      <c r="AU129" s="58">
        <v>7.3142880739516072E-4</v>
      </c>
      <c r="AV129" s="58">
        <v>1.824669895454205E-3</v>
      </c>
      <c r="AW129" s="58">
        <v>2.7078628003055004E-3</v>
      </c>
      <c r="AX129" s="58">
        <v>4.8472285862356168E-3</v>
      </c>
      <c r="AY129" s="58">
        <v>6.1847736924345066E-3</v>
      </c>
      <c r="AZ129" s="58">
        <v>6.195091858923852E-3</v>
      </c>
      <c r="BA129" s="58">
        <v>7.5082967484794436E-3</v>
      </c>
      <c r="BB129" s="58">
        <v>8.0095065468760284E-3</v>
      </c>
      <c r="BC129" s="58">
        <v>1.0595665934197663E-2</v>
      </c>
      <c r="BD129" s="58">
        <v>1.2049835177478672E-2</v>
      </c>
      <c r="BE129" s="58">
        <v>1.1457389671488492E-2</v>
      </c>
      <c r="BF129" s="58">
        <v>1.342047077321132E-2</v>
      </c>
      <c r="BG129" s="58">
        <v>1.8928602427864719E-2</v>
      </c>
      <c r="BH129" s="58">
        <v>1.5641595496840827E-2</v>
      </c>
      <c r="BI129" s="58">
        <v>1.5390501361682138E-2</v>
      </c>
      <c r="BJ129" s="58">
        <v>1.3042263559959756E-2</v>
      </c>
      <c r="BK129" s="58">
        <v>1.6307197513696893E-2</v>
      </c>
      <c r="BL129" s="58">
        <v>1.7741473662526867E-2</v>
      </c>
      <c r="BM129" s="58">
        <v>2.0283678678506053E-2</v>
      </c>
      <c r="BN129" s="58">
        <v>1.7514808992357349E-2</v>
      </c>
      <c r="BO129" s="58">
        <v>2.1212277606433357E-2</v>
      </c>
      <c r="BP129" s="58">
        <v>2.3587099568389554E-2</v>
      </c>
      <c r="BQ129" s="58">
        <v>1.6752113505873991E-2</v>
      </c>
      <c r="BR129" s="58">
        <v>2.0079847201327525E-2</v>
      </c>
      <c r="BS129" s="58">
        <v>1.9353882070138131E-2</v>
      </c>
      <c r="BT129" s="58">
        <v>1.7374685420434282E-2</v>
      </c>
      <c r="BU129" s="58">
        <v>1.7129710049139574E-2</v>
      </c>
      <c r="BV129" s="58">
        <v>1.8217175506421542E-2</v>
      </c>
      <c r="BW129" s="58">
        <v>2.0518407278053579E-2</v>
      </c>
      <c r="BX129" s="58">
        <v>1.9800241845335426E-2</v>
      </c>
      <c r="BY129" s="58">
        <v>2.2150567182102239E-2</v>
      </c>
      <c r="BZ129" s="58">
        <v>2.3555182761829743E-2</v>
      </c>
      <c r="CA129" s="58">
        <v>2.3192517295709533E-2</v>
      </c>
      <c r="CB129" s="58">
        <v>2.2543058851072825E-2</v>
      </c>
      <c r="CC129" s="58">
        <v>2.2907105591979653E-2</v>
      </c>
      <c r="CD129" s="58">
        <v>2.5113072649574776E-2</v>
      </c>
      <c r="CE129" s="58">
        <v>2.4618594235661564E-2</v>
      </c>
      <c r="CF129" s="58">
        <v>2.6585798941898119E-2</v>
      </c>
      <c r="CG129" s="58">
        <v>2.5468189451042691E-2</v>
      </c>
      <c r="CH129" s="58">
        <v>2.5527960319110872E-2</v>
      </c>
      <c r="CI129" s="58">
        <v>2.5989025291131233E-2</v>
      </c>
      <c r="CJ129" s="58">
        <v>2.5127188761508414E-2</v>
      </c>
      <c r="CK129" s="58">
        <v>2.6248311324707289E-2</v>
      </c>
      <c r="CL129" s="58">
        <v>2.5592360373429785E-2</v>
      </c>
      <c r="CM129" s="58">
        <v>2.5348155440436896E-2</v>
      </c>
      <c r="CN129" s="58">
        <v>2.8113109310135533E-2</v>
      </c>
      <c r="CO129" s="58">
        <v>2.532902004821716E-2</v>
      </c>
      <c r="CP129" s="58">
        <v>2.5816863421466295E-2</v>
      </c>
      <c r="CQ129" s="58">
        <v>2.4799026899753985E-2</v>
      </c>
      <c r="CR129" s="58">
        <v>2.5445286007298531E-2</v>
      </c>
      <c r="CS129" s="58">
        <v>2.4288403574059064E-2</v>
      </c>
      <c r="CT129" s="58">
        <v>2.4047609662205222E-2</v>
      </c>
      <c r="CU129" s="58">
        <v>2.493395739827086E-2</v>
      </c>
      <c r="CV129" s="58">
        <v>2.4195620893005747E-2</v>
      </c>
      <c r="CW129" s="58">
        <v>2.4989970557777758E-2</v>
      </c>
      <c r="CX129" s="58">
        <v>2.4046843010471459E-2</v>
      </c>
      <c r="CY129" s="58">
        <v>2.3730334322582348E-2</v>
      </c>
      <c r="CZ129" s="58">
        <v>2.6444516901587112E-2</v>
      </c>
      <c r="DA129" s="58">
        <v>2.3911694471368497E-2</v>
      </c>
      <c r="DB129" s="58">
        <v>2.4505179897816792E-2</v>
      </c>
      <c r="DC129" s="58">
        <v>2.3963130485573147E-2</v>
      </c>
      <c r="DD129" s="58">
        <v>2.4271251484252729E-2</v>
      </c>
      <c r="DE129" s="58">
        <v>2.2775418161133459E-2</v>
      </c>
      <c r="DF129" s="58">
        <v>2.2424143320557227E-2</v>
      </c>
      <c r="DG129" s="58">
        <v>2.3007760204492054E-2</v>
      </c>
      <c r="DH129" s="58">
        <v>2.2214289981602835E-2</v>
      </c>
      <c r="DI129" s="58">
        <v>2.30483198810463E-2</v>
      </c>
      <c r="DJ129" s="58">
        <v>2.215866636494249E-2</v>
      </c>
      <c r="DK129" s="58">
        <v>2.1756977450719837E-2</v>
      </c>
      <c r="DL129" s="58">
        <v>2.3700621349606408E-2</v>
      </c>
      <c r="DM129" s="58">
        <v>2.0761304113492869E-2</v>
      </c>
      <c r="DN129" s="58">
        <v>2.103580487224337E-2</v>
      </c>
      <c r="DO129" s="58">
        <v>2.0252871183349595E-2</v>
      </c>
      <c r="DP129" s="58">
        <v>2.082021231141034E-2</v>
      </c>
      <c r="DQ129" s="58">
        <v>2.0041869095462479E-2</v>
      </c>
      <c r="DR129" s="58">
        <v>1.970042313643413E-2</v>
      </c>
      <c r="DS129" s="58">
        <v>2.014762758930419E-2</v>
      </c>
      <c r="DT129" s="58">
        <v>1.9460074981867009E-2</v>
      </c>
      <c r="DU129" s="58">
        <v>2.000893042351538E-2</v>
      </c>
      <c r="DV129" s="58">
        <v>1.916359289749343E-2</v>
      </c>
      <c r="DX129" s="58">
        <v>0</v>
      </c>
      <c r="DY129" s="58">
        <v>0</v>
      </c>
      <c r="DZ129" s="58">
        <v>0</v>
      </c>
      <c r="EA129" s="58">
        <v>3.5776555792594394E-3</v>
      </c>
      <c r="EB129" s="58">
        <v>1.5370009404122278E-2</v>
      </c>
      <c r="EC129" s="58">
        <v>1.9971404409548213E-2</v>
      </c>
      <c r="ED129" s="58">
        <v>2.4974699836857572E-2</v>
      </c>
      <c r="EE129" s="58">
        <v>2.5085118728166992E-2</v>
      </c>
      <c r="EF129" s="58">
        <v>2.3508633043936463E-2</v>
      </c>
      <c r="EG129" s="58">
        <v>2.0537918230608465E-2</v>
      </c>
      <c r="EI129" s="58">
        <v>0</v>
      </c>
      <c r="EJ129" s="58">
        <v>0</v>
      </c>
      <c r="EK129" s="58">
        <v>0</v>
      </c>
      <c r="EL129" s="58">
        <v>0</v>
      </c>
      <c r="EM129" s="58">
        <v>0</v>
      </c>
      <c r="EN129" s="58">
        <v>0</v>
      </c>
      <c r="EO129" s="58">
        <v>0</v>
      </c>
      <c r="EP129" s="58">
        <v>0</v>
      </c>
      <c r="EQ129" s="58">
        <v>0</v>
      </c>
      <c r="ER129" s="58">
        <v>0</v>
      </c>
      <c r="ES129" s="58">
        <v>0</v>
      </c>
      <c r="ET129" s="58">
        <v>0</v>
      </c>
      <c r="EU129" s="58">
        <v>1.4753871316362837E-7</v>
      </c>
      <c r="EV129" s="58">
        <v>8.8904383390491155E-4</v>
      </c>
      <c r="EW129" s="58">
        <v>4.6168849368987876E-3</v>
      </c>
      <c r="EX129" s="58">
        <v>7.2342967484704031E-3</v>
      </c>
      <c r="EY129" s="58">
        <v>1.13775292694419E-2</v>
      </c>
      <c r="EZ129" s="58">
        <v>1.6065460307746984E-2</v>
      </c>
      <c r="FA129" s="58">
        <v>1.494470562570469E-2</v>
      </c>
      <c r="FB129" s="58">
        <v>1.8512936774500031E-2</v>
      </c>
      <c r="FC129" s="58">
        <v>2.0361235820571606E-2</v>
      </c>
      <c r="FD129" s="58">
        <v>1.8940627833885879E-2</v>
      </c>
      <c r="FE129" s="58">
        <v>1.8637158382790186E-2</v>
      </c>
      <c r="FF129" s="58">
        <v>2.1802995619909268E-2</v>
      </c>
      <c r="FG129" s="58">
        <v>2.2869047148734691E-2</v>
      </c>
      <c r="FH129" s="58">
        <v>2.542505756089684E-2</v>
      </c>
      <c r="FI129" s="58">
        <v>2.5658353676366423E-2</v>
      </c>
      <c r="FJ129" s="58">
        <v>2.5606121891536295E-2</v>
      </c>
      <c r="FK129" s="58">
        <v>2.6216046053499715E-2</v>
      </c>
      <c r="FL129" s="58">
        <v>2.5388021131683872E-2</v>
      </c>
      <c r="FM129" s="58">
        <v>2.4441864248375005E-2</v>
      </c>
      <c r="FN129" s="58">
        <v>2.4428684607760594E-2</v>
      </c>
      <c r="FO129" s="58">
        <v>2.4609932905372094E-2</v>
      </c>
      <c r="FP129" s="58">
        <v>2.4237763346677741E-2</v>
      </c>
      <c r="FQ129" s="58">
        <v>2.27220064014877E-2</v>
      </c>
      <c r="FR129" s="58">
        <v>2.2451837557328772E-2</v>
      </c>
      <c r="FS129" s="58">
        <v>2.1996342202462042E-2</v>
      </c>
      <c r="FT129" s="58">
        <v>2.0692238521331115E-2</v>
      </c>
      <c r="FU129" s="58">
        <v>1.9952249356589378E-2</v>
      </c>
      <c r="FV129" s="58">
        <v>1.9531517172516961E-2</v>
      </c>
    </row>
    <row r="130" spans="3:178" s="14" customFormat="1" x14ac:dyDescent="0.3">
      <c r="C130" s="49"/>
      <c r="E130" s="49"/>
      <c r="F130" s="16" t="s">
        <v>19</v>
      </c>
      <c r="G130" s="57">
        <v>0.32168711141355855</v>
      </c>
      <c r="H130" s="57">
        <v>0.34060522355322642</v>
      </c>
      <c r="I130" s="57">
        <v>0.34623295114724106</v>
      </c>
      <c r="J130" s="57">
        <v>0.34248021811244661</v>
      </c>
      <c r="K130" s="57">
        <v>0.36078238480981911</v>
      </c>
      <c r="L130" s="57">
        <v>0.46792936063498497</v>
      </c>
      <c r="M130" s="57">
        <v>0.53671183770166886</v>
      </c>
      <c r="N130" s="57">
        <v>0.62898002102000672</v>
      </c>
      <c r="O130" s="57">
        <v>0.8665585133687681</v>
      </c>
      <c r="P130" s="57">
        <v>0.80548732591794392</v>
      </c>
      <c r="Q130" s="57">
        <v>0.84683977363878227</v>
      </c>
      <c r="R130" s="57">
        <v>1.0278580097107308</v>
      </c>
      <c r="S130" s="57">
        <v>0.23453837408765676</v>
      </c>
      <c r="T130" s="57">
        <v>0.14049118433156926</v>
      </c>
      <c r="U130" s="57">
        <v>0.13897415671270275</v>
      </c>
      <c r="V130" s="57">
        <v>0.13505400796440023</v>
      </c>
      <c r="W130" s="57">
        <v>0.13266414624125641</v>
      </c>
      <c r="X130" s="57">
        <v>0.13408753728882589</v>
      </c>
      <c r="Y130" s="57">
        <v>0.13390970945592162</v>
      </c>
      <c r="Z130" s="57">
        <v>0.13701759543894373</v>
      </c>
      <c r="AA130" s="57">
        <v>0.13923266103521464</v>
      </c>
      <c r="AB130" s="57">
        <v>0.13477525407016508</v>
      </c>
      <c r="AC130" s="57">
        <v>0.13795268644073796</v>
      </c>
      <c r="AD130" s="57">
        <v>0.16380107954402803</v>
      </c>
      <c r="AE130" s="57">
        <v>0.11945816012637361</v>
      </c>
      <c r="AF130" s="57">
        <v>0.14201486894968332</v>
      </c>
      <c r="AG130" s="57">
        <v>0.14336691737348251</v>
      </c>
      <c r="AH130" s="57">
        <v>0.13676116906414695</v>
      </c>
      <c r="AI130" s="57">
        <v>0.13887769894360916</v>
      </c>
      <c r="AJ130" s="57">
        <v>0.13915381682260106</v>
      </c>
      <c r="AK130" s="57">
        <v>0.13731075322818201</v>
      </c>
      <c r="AL130" s="57">
        <v>0.14036798481828433</v>
      </c>
      <c r="AM130" s="57">
        <v>0.14716325697362137</v>
      </c>
      <c r="AN130" s="57">
        <v>0.14997735623931394</v>
      </c>
      <c r="AO130" s="57">
        <v>0.15182422361845527</v>
      </c>
      <c r="AP130" s="57">
        <v>0.15497093784138524</v>
      </c>
      <c r="AQ130" s="57">
        <v>0.15151990466867771</v>
      </c>
      <c r="AR130" s="57">
        <v>0.15888886505534491</v>
      </c>
      <c r="AS130" s="57">
        <v>0.16145374781213981</v>
      </c>
      <c r="AT130" s="57">
        <v>0.15881934360880248</v>
      </c>
      <c r="AU130" s="57">
        <v>0.15880318807147514</v>
      </c>
      <c r="AV130" s="57">
        <v>0.15967488494659043</v>
      </c>
      <c r="AW130" s="57">
        <v>0.1510949999262432</v>
      </c>
      <c r="AX130" s="57">
        <v>0.14803776438886077</v>
      </c>
      <c r="AY130" s="57">
        <v>0.14220923277660732</v>
      </c>
      <c r="AZ130" s="57">
        <v>0.14726146126320619</v>
      </c>
      <c r="BA130" s="57">
        <v>0.14490030788834679</v>
      </c>
      <c r="BB130" s="57">
        <v>0.14237070777913949</v>
      </c>
      <c r="BC130" s="57">
        <v>0.14336292742501719</v>
      </c>
      <c r="BD130" s="57">
        <v>0.15358724473429353</v>
      </c>
      <c r="BE130" s="57">
        <v>0.15210446669414032</v>
      </c>
      <c r="BF130" s="57">
        <v>0.1443251062216456</v>
      </c>
      <c r="BG130" s="57">
        <v>0.14168855697678118</v>
      </c>
      <c r="BH130" s="57">
        <v>0.14375288618773965</v>
      </c>
      <c r="BI130" s="57">
        <v>0.14100194711616792</v>
      </c>
      <c r="BJ130" s="57">
        <v>0.13884308376787591</v>
      </c>
      <c r="BK130" s="57">
        <v>0.13862288108212301</v>
      </c>
      <c r="BL130" s="57">
        <v>0.12873760477047694</v>
      </c>
      <c r="BM130" s="57">
        <v>0.13055132190002378</v>
      </c>
      <c r="BN130" s="57">
        <v>0.13153361297002633</v>
      </c>
      <c r="BO130" s="57">
        <v>0.12905949798621355</v>
      </c>
      <c r="BP130" s="57">
        <v>0.1400050603051804</v>
      </c>
      <c r="BQ130" s="57">
        <v>0.13993504720877362</v>
      </c>
      <c r="BR130" s="57">
        <v>0.13920128269945956</v>
      </c>
      <c r="BS130" s="57">
        <v>0.13794912416469196</v>
      </c>
      <c r="BT130" s="57">
        <v>0.14130303239994552</v>
      </c>
      <c r="BU130" s="57">
        <v>0.13745201510678973</v>
      </c>
      <c r="BV130" s="57">
        <v>0.13581021334683638</v>
      </c>
      <c r="BW130" s="57">
        <v>0.13283139292172902</v>
      </c>
      <c r="BX130" s="57">
        <v>0.1368782635485947</v>
      </c>
      <c r="BY130" s="57">
        <v>0.13173779768162477</v>
      </c>
      <c r="BZ130" s="57">
        <v>0.14108521444232194</v>
      </c>
      <c r="CA130" s="57">
        <v>0.1261876009277883</v>
      </c>
      <c r="CB130" s="57">
        <v>0.13547286760828156</v>
      </c>
      <c r="CC130" s="57">
        <v>0.13597894672263178</v>
      </c>
      <c r="CD130" s="57">
        <v>0.12846587941768803</v>
      </c>
      <c r="CE130" s="57">
        <v>0.12290203350152183</v>
      </c>
      <c r="CF130" s="57">
        <v>0.12184335477021888</v>
      </c>
      <c r="CG130" s="57">
        <v>0.1202563064296613</v>
      </c>
      <c r="CH130" s="57">
        <v>0.11945481600035401</v>
      </c>
      <c r="CI130" s="57">
        <v>0.11923449996302164</v>
      </c>
      <c r="CJ130" s="57">
        <v>0.11356689075136234</v>
      </c>
      <c r="CK130" s="57">
        <v>0.11500140362082063</v>
      </c>
      <c r="CL130" s="57">
        <v>0.11393812178337887</v>
      </c>
      <c r="CM130" s="57">
        <v>0.11235725816473378</v>
      </c>
      <c r="CN130" s="57">
        <v>0.11573062753730359</v>
      </c>
      <c r="CO130" s="57">
        <v>0.11415814802677079</v>
      </c>
      <c r="CP130" s="57">
        <v>0.113124158464481</v>
      </c>
      <c r="CQ130" s="57">
        <v>0.10999345002985042</v>
      </c>
      <c r="CR130" s="57">
        <v>0.10867740607735021</v>
      </c>
      <c r="CS130" s="57">
        <v>0.10928720814652883</v>
      </c>
      <c r="CT130" s="57">
        <v>0.10879841542601348</v>
      </c>
      <c r="CU130" s="57">
        <v>0.10915923823100965</v>
      </c>
      <c r="CV130" s="57">
        <v>0.10866717844176219</v>
      </c>
      <c r="CW130" s="57">
        <v>0.10868247408493793</v>
      </c>
      <c r="CX130" s="57">
        <v>0.1080453091955357</v>
      </c>
      <c r="CY130" s="57">
        <v>0.1104491213299736</v>
      </c>
      <c r="CZ130" s="57">
        <v>0.1144010818091207</v>
      </c>
      <c r="DA130" s="57">
        <v>0.11435436029318739</v>
      </c>
      <c r="DB130" s="57">
        <v>0.11319833546230008</v>
      </c>
      <c r="DC130" s="57">
        <v>0.11084398540856148</v>
      </c>
      <c r="DD130" s="57">
        <v>0.11233540440967577</v>
      </c>
      <c r="DE130" s="57">
        <v>0.11135190225719924</v>
      </c>
      <c r="DF130" s="57">
        <v>0.11335308552715785</v>
      </c>
      <c r="DG130" s="57">
        <v>0.11449509379669154</v>
      </c>
      <c r="DH130" s="57">
        <v>0.11295986060402956</v>
      </c>
      <c r="DI130" s="57">
        <v>0.11462400240470225</v>
      </c>
      <c r="DJ130" s="57">
        <v>0.11271875333396306</v>
      </c>
      <c r="DK130" s="57">
        <v>0.11547923787948357</v>
      </c>
      <c r="DL130" s="57">
        <v>0.11836972751362272</v>
      </c>
      <c r="DM130" s="57">
        <v>0.11941163830982418</v>
      </c>
      <c r="DN130" s="57">
        <v>0.11865333689567116</v>
      </c>
      <c r="DO130" s="57">
        <v>0.11596475995625109</v>
      </c>
      <c r="DP130" s="57">
        <v>0.11702377101404415</v>
      </c>
      <c r="DQ130" s="57">
        <v>0.11625861423459165</v>
      </c>
      <c r="DR130" s="57">
        <v>0.11780265765839659</v>
      </c>
      <c r="DS130" s="57">
        <v>0.11787857727107548</v>
      </c>
      <c r="DT130" s="57">
        <v>0.11802589564561146</v>
      </c>
      <c r="DU130" s="57">
        <v>0.11997800589156829</v>
      </c>
      <c r="DV130" s="57">
        <v>0.11759978985119451</v>
      </c>
      <c r="DX130" s="57">
        <v>0.53004348733482221</v>
      </c>
      <c r="DY130" s="57">
        <v>0.14759892345100722</v>
      </c>
      <c r="DZ130" s="57">
        <v>0.14164478066892802</v>
      </c>
      <c r="EA130" s="57">
        <v>0.15128280853643578</v>
      </c>
      <c r="EB130" s="57">
        <v>0.14052870162365849</v>
      </c>
      <c r="EC130" s="57">
        <v>0.13712199919681858</v>
      </c>
      <c r="ED130" s="57">
        <v>0.12272041066301403</v>
      </c>
      <c r="EE130" s="57">
        <v>0.11050897097580097</v>
      </c>
      <c r="EF130" s="57">
        <v>0.11287227008219348</v>
      </c>
      <c r="EG130" s="57">
        <v>0.11765308616277555</v>
      </c>
      <c r="EI130" s="57">
        <v>0.32814120921246892</v>
      </c>
      <c r="EJ130" s="57">
        <v>0.39245563167522379</v>
      </c>
      <c r="EK130" s="57">
        <v>0.67205017491471331</v>
      </c>
      <c r="EL130" s="57">
        <v>0.90635299613176368</v>
      </c>
      <c r="EM130" s="57">
        <v>0.17579062176924753</v>
      </c>
      <c r="EN130" s="57">
        <v>0.13401270328986303</v>
      </c>
      <c r="EO130" s="57">
        <v>0.1366008578528432</v>
      </c>
      <c r="EP130" s="57">
        <v>0.14368382241667338</v>
      </c>
      <c r="EQ130" s="57">
        <v>0.13461038330845176</v>
      </c>
      <c r="ER130" s="57">
        <v>0.13825827190977732</v>
      </c>
      <c r="ES130" s="57">
        <v>0.14155534869746975</v>
      </c>
      <c r="ET130" s="57">
        <v>0.15226039882056217</v>
      </c>
      <c r="EU130" s="57">
        <v>0.15711815410971364</v>
      </c>
      <c r="EV130" s="57">
        <v>0.15857121646194364</v>
      </c>
      <c r="EW130" s="57">
        <v>0.14729386452702409</v>
      </c>
      <c r="EX130" s="57">
        <v>0.14467398127051603</v>
      </c>
      <c r="EY130" s="57">
        <v>0.14994662842003068</v>
      </c>
      <c r="EZ130" s="57">
        <v>0.1434200435283659</v>
      </c>
      <c r="FA130" s="57">
        <v>0.13994150795651247</v>
      </c>
      <c r="FB130" s="57">
        <v>0.13041215370405296</v>
      </c>
      <c r="FC130" s="57">
        <v>0.13615349418348413</v>
      </c>
      <c r="FD130" s="57">
        <v>0.13955643707859849</v>
      </c>
      <c r="FE130" s="57">
        <v>0.13555532725233932</v>
      </c>
      <c r="FF130" s="57">
        <v>0.13643811451315066</v>
      </c>
      <c r="FG130" s="57">
        <v>0.13238314789272507</v>
      </c>
      <c r="FH130" s="57">
        <v>0.12432177467029162</v>
      </c>
      <c r="FI130" s="57">
        <v>0.11964486888619426</v>
      </c>
      <c r="FJ130" s="57">
        <v>0.11397371447412477</v>
      </c>
      <c r="FK130" s="57">
        <v>0.11408514230652092</v>
      </c>
      <c r="FL130" s="57">
        <v>0.11077342166734812</v>
      </c>
      <c r="FM130" s="57">
        <v>0.10919221748723383</v>
      </c>
      <c r="FN130" s="57">
        <v>0.10856775896624296</v>
      </c>
      <c r="FO130" s="57">
        <v>0.11290838413651896</v>
      </c>
      <c r="FP130" s="57">
        <v>0.11208528200558639</v>
      </c>
      <c r="FQ130" s="57">
        <v>0.11299698237440244</v>
      </c>
      <c r="FR130" s="57">
        <v>0.11334333315567542</v>
      </c>
      <c r="FS130" s="57">
        <v>0.1176300223946383</v>
      </c>
      <c r="FT130" s="57">
        <v>0.11716802207389455</v>
      </c>
      <c r="FU130" s="57">
        <v>0.11725451216520782</v>
      </c>
      <c r="FV130" s="57">
        <v>0.11847419314618057</v>
      </c>
    </row>
    <row r="131" spans="3:178" ht="20.100000000000001" customHeight="1" x14ac:dyDescent="0.3">
      <c r="F131" s="17" t="s">
        <v>20</v>
      </c>
      <c r="G131" s="56">
        <v>0.22843072566228223</v>
      </c>
      <c r="H131" s="56">
        <v>0.20820404832438816</v>
      </c>
      <c r="I131" s="56">
        <v>0.12710056098667313</v>
      </c>
      <c r="J131" s="56">
        <v>0.10214641892661498</v>
      </c>
      <c r="K131" s="56">
        <v>0.11256443593645839</v>
      </c>
      <c r="L131" s="56">
        <v>0.18341030725520555</v>
      </c>
      <c r="M131" s="56">
        <v>0.15641943986346735</v>
      </c>
      <c r="N131" s="56">
        <v>0.23108735808630415</v>
      </c>
      <c r="O131" s="56">
        <v>0.29370874901720451</v>
      </c>
      <c r="P131" s="56">
        <v>0.24197764800143159</v>
      </c>
      <c r="Q131" s="56">
        <v>0.26361543626370082</v>
      </c>
      <c r="R131" s="56">
        <v>0.35602852448733868</v>
      </c>
      <c r="S131" s="56">
        <v>8.2702851531903113E-2</v>
      </c>
      <c r="T131" s="56">
        <v>4.3067151453278371E-2</v>
      </c>
      <c r="U131" s="56">
        <v>3.3283110358019292E-2</v>
      </c>
      <c r="V131" s="56">
        <v>3.3967261287203523E-2</v>
      </c>
      <c r="W131" s="56">
        <v>3.1536365852156731E-2</v>
      </c>
      <c r="X131" s="56">
        <v>3.8280218983059708E-2</v>
      </c>
      <c r="Y131" s="56">
        <v>4.1748885681839175E-2</v>
      </c>
      <c r="Z131" s="56">
        <v>4.9620034818448885E-2</v>
      </c>
      <c r="AA131" s="56">
        <v>5.2015641086943461E-2</v>
      </c>
      <c r="AB131" s="56">
        <v>5.3143930713686172E-2</v>
      </c>
      <c r="AC131" s="56">
        <v>5.8538665908467839E-2</v>
      </c>
      <c r="AD131" s="56">
        <v>5.0350737204789067E-2</v>
      </c>
      <c r="AE131" s="56">
        <v>4.8472565853269291E-2</v>
      </c>
      <c r="AF131" s="56">
        <v>4.3213147869494178E-2</v>
      </c>
      <c r="AG131" s="56">
        <v>3.4826765939640181E-2</v>
      </c>
      <c r="AH131" s="56">
        <v>3.3363604183230963E-2</v>
      </c>
      <c r="AI131" s="56">
        <v>3.62485846337222E-2</v>
      </c>
      <c r="AJ131" s="56">
        <v>4.1499608570357609E-2</v>
      </c>
      <c r="AK131" s="56">
        <v>4.467872065463141E-2</v>
      </c>
      <c r="AL131" s="56">
        <v>5.2785103055101923E-2</v>
      </c>
      <c r="AM131" s="56">
        <v>7.2215837709942637E-2</v>
      </c>
      <c r="AN131" s="56">
        <v>8.1012702324825117E-2</v>
      </c>
      <c r="AO131" s="56">
        <v>8.1338507198232574E-2</v>
      </c>
      <c r="AP131" s="56">
        <v>7.7683497115693084E-2</v>
      </c>
      <c r="AQ131" s="56">
        <v>8.8891333603545411E-2</v>
      </c>
      <c r="AR131" s="56">
        <v>8.551480560614623E-2</v>
      </c>
      <c r="AS131" s="56">
        <v>7.4101873224145368E-2</v>
      </c>
      <c r="AT131" s="56">
        <v>7.1641188437535572E-2</v>
      </c>
      <c r="AU131" s="56">
        <v>7.1599666155809205E-2</v>
      </c>
      <c r="AV131" s="56">
        <v>7.2275985123851791E-2</v>
      </c>
      <c r="AW131" s="56">
        <v>7.9310479380833132E-2</v>
      </c>
      <c r="AX131" s="56">
        <v>8.8277511989633559E-2</v>
      </c>
      <c r="AY131" s="56">
        <v>9.8350426319436746E-2</v>
      </c>
      <c r="AZ131" s="56">
        <v>0.11578240809596828</v>
      </c>
      <c r="BA131" s="56">
        <v>0.11815076690332277</v>
      </c>
      <c r="BB131" s="56">
        <v>0.11694932774026601</v>
      </c>
      <c r="BC131" s="56">
        <v>0.12732503653971541</v>
      </c>
      <c r="BD131" s="56">
        <v>0.11730013169095038</v>
      </c>
      <c r="BE131" s="56">
        <v>9.8120110740312294E-2</v>
      </c>
      <c r="BF131" s="56">
        <v>0.10151321230641061</v>
      </c>
      <c r="BG131" s="56">
        <v>9.6424438147233657E-2</v>
      </c>
      <c r="BH131" s="56">
        <v>0.10888780168963542</v>
      </c>
      <c r="BI131" s="56">
        <v>0.1238422823749544</v>
      </c>
      <c r="BJ131" s="56">
        <v>0.12321286906209873</v>
      </c>
      <c r="BK131" s="56">
        <v>0.13579709601857196</v>
      </c>
      <c r="BL131" s="56">
        <v>0.13248697285307459</v>
      </c>
      <c r="BM131" s="56">
        <v>0.12024876839079109</v>
      </c>
      <c r="BN131" s="56">
        <v>0.12874236135714767</v>
      </c>
      <c r="BO131" s="56">
        <v>0.13414780614272606</v>
      </c>
      <c r="BP131" s="56">
        <v>0.12767147977570981</v>
      </c>
      <c r="BQ131" s="56">
        <v>0.10616069632083089</v>
      </c>
      <c r="BR131" s="56">
        <v>0.10294016227595389</v>
      </c>
      <c r="BS131" s="56">
        <v>9.9654436624083673E-2</v>
      </c>
      <c r="BT131" s="56">
        <v>0.1145326078834674</v>
      </c>
      <c r="BU131" s="56">
        <v>0.11853160944051225</v>
      </c>
      <c r="BV131" s="56">
        <v>0.12689652084808481</v>
      </c>
      <c r="BW131" s="56">
        <v>0.288137690216558</v>
      </c>
      <c r="BX131" s="56">
        <v>0.13922821065572361</v>
      </c>
      <c r="BY131" s="56">
        <v>0.12915159145039459</v>
      </c>
      <c r="BZ131" s="56">
        <v>0.10845178371305809</v>
      </c>
      <c r="CA131" s="56">
        <v>0.13048652936475677</v>
      </c>
      <c r="CB131" s="56">
        <v>0.13238283374004292</v>
      </c>
      <c r="CC131" s="56">
        <v>0.11580139254972158</v>
      </c>
      <c r="CD131" s="56">
        <v>0.10691666651149706</v>
      </c>
      <c r="CE131" s="56">
        <v>0.10305197001413144</v>
      </c>
      <c r="CF131" s="56">
        <v>0.1166483281859072</v>
      </c>
      <c r="CG131" s="56">
        <v>0.12563069386932843</v>
      </c>
      <c r="CH131" s="56">
        <v>0.13744549370456979</v>
      </c>
      <c r="CI131" s="56">
        <v>0.14237423497558119</v>
      </c>
      <c r="CJ131" s="56">
        <v>0.14394832125719806</v>
      </c>
      <c r="CK131" s="56">
        <v>0.14384567103816409</v>
      </c>
      <c r="CL131" s="56">
        <v>0.14093319782151537</v>
      </c>
      <c r="CM131" s="56">
        <v>0.14717291978563121</v>
      </c>
      <c r="CN131" s="56">
        <v>0.13718398411624305</v>
      </c>
      <c r="CO131" s="56">
        <v>0.11839090896104933</v>
      </c>
      <c r="CP131" s="56">
        <v>0.10891502835716957</v>
      </c>
      <c r="CQ131" s="56">
        <v>9.6233162937621033E-2</v>
      </c>
      <c r="CR131" s="56">
        <v>0.11555374486409956</v>
      </c>
      <c r="CS131" s="56">
        <v>0.12383291166500839</v>
      </c>
      <c r="CT131" s="56">
        <v>0.13369909150114959</v>
      </c>
      <c r="CU131" s="56">
        <v>0.13842195157555667</v>
      </c>
      <c r="CV131" s="56">
        <v>0.13839136879609201</v>
      </c>
      <c r="CW131" s="56">
        <v>0.13518607676294098</v>
      </c>
      <c r="CX131" s="56">
        <v>0.13359851800998443</v>
      </c>
      <c r="CY131" s="56">
        <v>0.13987904205058083</v>
      </c>
      <c r="CZ131" s="56">
        <v>0.13048742424318549</v>
      </c>
      <c r="DA131" s="56">
        <v>0.11177546453667632</v>
      </c>
      <c r="DB131" s="56">
        <v>0.10196242631293112</v>
      </c>
      <c r="DC131" s="56">
        <v>9.0519688968920473E-2</v>
      </c>
      <c r="DD131" s="56">
        <v>0.10849724890995521</v>
      </c>
      <c r="DE131" s="56">
        <v>0.11671471691209645</v>
      </c>
      <c r="DF131" s="56">
        <v>0.12673791253728642</v>
      </c>
      <c r="DG131" s="56">
        <v>0.13038454306612762</v>
      </c>
      <c r="DH131" s="56">
        <v>0.1299847578057369</v>
      </c>
      <c r="DI131" s="56">
        <v>0.12758042613944579</v>
      </c>
      <c r="DJ131" s="56">
        <v>0.12521140778653425</v>
      </c>
      <c r="DK131" s="56">
        <v>0.13521023014716588</v>
      </c>
      <c r="DL131" s="56">
        <v>0.12628682377593745</v>
      </c>
      <c r="DM131" s="56">
        <v>0.10778003257045829</v>
      </c>
      <c r="DN131" s="56">
        <v>9.8584004841756084E-2</v>
      </c>
      <c r="DO131" s="56">
        <v>8.7897997596288441E-2</v>
      </c>
      <c r="DP131" s="56">
        <v>0.10546000865844968</v>
      </c>
      <c r="DQ131" s="56">
        <v>0.11351644379249337</v>
      </c>
      <c r="DR131" s="56">
        <v>0.12321783847974047</v>
      </c>
      <c r="DS131" s="56">
        <v>0.12636382603252788</v>
      </c>
      <c r="DT131" s="56">
        <v>0.12567519135299302</v>
      </c>
      <c r="DU131" s="56">
        <v>0.12330965123257044</v>
      </c>
      <c r="DV131" s="56">
        <v>0.12098975195469865</v>
      </c>
      <c r="DX131" s="56">
        <v>0.19780862295545881</v>
      </c>
      <c r="DY131" s="56">
        <v>4.7157529442625308E-2</v>
      </c>
      <c r="DZ131" s="56">
        <v>5.4058680803634934E-2</v>
      </c>
      <c r="EA131" s="56">
        <v>9.1910550587292153E-2</v>
      </c>
      <c r="EB131" s="56">
        <v>0.11840163617140759</v>
      </c>
      <c r="EC131" s="56">
        <v>0.13339183072688529</v>
      </c>
      <c r="ED131" s="56">
        <v>0.12861672871732466</v>
      </c>
      <c r="EE131" s="56">
        <v>0.12709937981212394</v>
      </c>
      <c r="EF131" s="56">
        <v>0.11985893236593484</v>
      </c>
      <c r="EG131" s="56">
        <v>0.11609610814679232</v>
      </c>
      <c r="EI131" s="56">
        <v>0.18074654412224828</v>
      </c>
      <c r="EJ131" s="56">
        <v>0.13035476462272899</v>
      </c>
      <c r="EK131" s="56">
        <v>0.22476478928393945</v>
      </c>
      <c r="EL131" s="56">
        <v>0.28948260438643425</v>
      </c>
      <c r="EM131" s="56">
        <v>5.2445198120517747E-2</v>
      </c>
      <c r="EN131" s="56">
        <v>3.4572502068057571E-2</v>
      </c>
      <c r="EO131" s="56">
        <v>4.7695552485378795E-2</v>
      </c>
      <c r="EP131" s="56">
        <v>5.2913996359640614E-2</v>
      </c>
      <c r="EQ131" s="56">
        <v>4.2159652892425993E-2</v>
      </c>
      <c r="ER131" s="56">
        <v>3.703511168507554E-2</v>
      </c>
      <c r="ES131" s="56">
        <v>5.643413597776805E-2</v>
      </c>
      <c r="ET131" s="56">
        <v>7.999611748974661E-2</v>
      </c>
      <c r="EU131" s="56">
        <v>8.262412758972397E-2</v>
      </c>
      <c r="EV131" s="56">
        <v>7.1604425243694619E-2</v>
      </c>
      <c r="EW131" s="56">
        <v>8.8938984157613504E-2</v>
      </c>
      <c r="EX131" s="56">
        <v>0.11683055980100618</v>
      </c>
      <c r="EY131" s="56">
        <v>0.11405879407176152</v>
      </c>
      <c r="EZ131" s="56">
        <v>0.10237534349275948</v>
      </c>
      <c r="FA131" s="56">
        <v>0.1279866977867235</v>
      </c>
      <c r="FB131" s="56">
        <v>0.12733522683254503</v>
      </c>
      <c r="FC131" s="56">
        <v>0.1221759867071231</v>
      </c>
      <c r="FD131" s="56">
        <v>0.10574889322752533</v>
      </c>
      <c r="FE131" s="56">
        <v>0.1774159352588377</v>
      </c>
      <c r="FF131" s="56">
        <v>0.12537576190513874</v>
      </c>
      <c r="FG131" s="56">
        <v>0.1259560443337584</v>
      </c>
      <c r="FH131" s="56">
        <v>0.10879733380709872</v>
      </c>
      <c r="FI131" s="56">
        <v>0.13510968255945804</v>
      </c>
      <c r="FJ131" s="56">
        <v>0.14267468825338209</v>
      </c>
      <c r="FK131" s="56">
        <v>0.13423139828036243</v>
      </c>
      <c r="FL131" s="56">
        <v>0.10693271203817833</v>
      </c>
      <c r="FM131" s="56">
        <v>0.13203943803038298</v>
      </c>
      <c r="FN131" s="56">
        <v>0.13585770989076332</v>
      </c>
      <c r="FO131" s="56">
        <v>0.12711782514046777</v>
      </c>
      <c r="FP131" s="56">
        <v>0.10018259044660711</v>
      </c>
      <c r="FQ131" s="56">
        <v>0.12449137530414955</v>
      </c>
      <c r="FR131" s="56">
        <v>0.12750303754385953</v>
      </c>
      <c r="FS131" s="56">
        <v>0.12284493430870631</v>
      </c>
      <c r="FT131" s="56">
        <v>9.7168082175048534E-2</v>
      </c>
      <c r="FU131" s="56">
        <v>0.1209353147181885</v>
      </c>
      <c r="FV131" s="56">
        <v>0.12327572986240116</v>
      </c>
    </row>
    <row r="132" spans="3:178" x14ac:dyDescent="0.3">
      <c r="F132" s="17" t="s">
        <v>21</v>
      </c>
      <c r="G132" s="56">
        <v>-5.7092241136787951E-2</v>
      </c>
      <c r="H132" s="56">
        <v>-7.7972787704920235E-2</v>
      </c>
      <c r="I132" s="56">
        <v>-5.7802426823256564E-2</v>
      </c>
      <c r="J132" s="56">
        <v>-4.2433329497665373E-2</v>
      </c>
      <c r="K132" s="56">
        <v>-4.8983363351606676E-2</v>
      </c>
      <c r="L132" s="56">
        <v>-6.5237774760743411E-2</v>
      </c>
      <c r="M132" s="56">
        <v>-5.9217210661969529E-3</v>
      </c>
      <c r="N132" s="56">
        <v>-7.7500240831466061E-2</v>
      </c>
      <c r="O132" s="56">
        <v>-7.1687322423001562E-2</v>
      </c>
      <c r="P132" s="56">
        <v>-7.706167425021157E-2</v>
      </c>
      <c r="Q132" s="56">
        <v>-8.1256712917141566E-2</v>
      </c>
      <c r="R132" s="56">
        <v>-0.11139118756658255</v>
      </c>
      <c r="S132" s="56">
        <v>-2.3532008620343405E-2</v>
      </c>
      <c r="T132" s="56">
        <v>-1.6780534192344564E-2</v>
      </c>
      <c r="U132" s="56">
        <v>-2.0034131582454012E-2</v>
      </c>
      <c r="V132" s="56">
        <v>-1.5279614885710816E-2</v>
      </c>
      <c r="W132" s="56">
        <v>-1.6725578375743618E-2</v>
      </c>
      <c r="X132" s="56">
        <v>-1.2663299684610888E-2</v>
      </c>
      <c r="Y132" s="56">
        <v>-1.052374045056719E-2</v>
      </c>
      <c r="Z132" s="56">
        <v>-1.4214519345460213E-2</v>
      </c>
      <c r="AA132" s="56">
        <v>-1.3856355752172695E-2</v>
      </c>
      <c r="AB132" s="56">
        <v>-1.7061656131672306E-2</v>
      </c>
      <c r="AC132" s="56">
        <v>-2.1977034520397037E-2</v>
      </c>
      <c r="AD132" s="56">
        <v>-2.1564724303075732E-2</v>
      </c>
      <c r="AE132" s="56">
        <v>-1.7304779835517509E-2</v>
      </c>
      <c r="AF132" s="56">
        <v>-2.2486956931225328E-2</v>
      </c>
      <c r="AG132" s="56">
        <v>-1.8779330804452418E-2</v>
      </c>
      <c r="AH132" s="56">
        <v>-1.7378150455948913E-2</v>
      </c>
      <c r="AI132" s="56">
        <v>-1.6445507382097661E-2</v>
      </c>
      <c r="AJ132" s="56">
        <v>-1.4530967730717357E-2</v>
      </c>
      <c r="AK132" s="56">
        <v>-1.5306149412196863E-2</v>
      </c>
      <c r="AL132" s="56">
        <v>-1.8147005312351562E-2</v>
      </c>
      <c r="AM132" s="56">
        <v>-3.3309965450748012E-2</v>
      </c>
      <c r="AN132" s="56">
        <v>-4.00305942120735E-2</v>
      </c>
      <c r="AO132" s="56">
        <v>-3.827167550635184E-2</v>
      </c>
      <c r="AP132" s="56">
        <v>-3.5205611358855859E-2</v>
      </c>
      <c r="AQ132" s="56">
        <v>-6.237498738174365E-2</v>
      </c>
      <c r="AR132" s="56">
        <v>-4.7523688276258323E-2</v>
      </c>
      <c r="AS132" s="56">
        <v>-4.3591385110989249E-2</v>
      </c>
      <c r="AT132" s="56">
        <v>-4.0969948052993796E-2</v>
      </c>
      <c r="AU132" s="56">
        <v>-4.1062016011231293E-2</v>
      </c>
      <c r="AV132" s="56">
        <v>-3.3744998671442976E-2</v>
      </c>
      <c r="AW132" s="56">
        <v>-3.7255218859858365E-2</v>
      </c>
      <c r="AX132" s="56">
        <v>-5.0473275393848015E-2</v>
      </c>
      <c r="AY132" s="56">
        <v>-3.9828793910594032E-2</v>
      </c>
      <c r="AZ132" s="56">
        <v>-4.8861924356718003E-2</v>
      </c>
      <c r="BA132" s="56">
        <v>-5.0243562785851653E-2</v>
      </c>
      <c r="BB132" s="56">
        <v>-4.8117863187018051E-2</v>
      </c>
      <c r="BC132" s="56">
        <v>-5.7875655878693776E-2</v>
      </c>
      <c r="BD132" s="56">
        <v>-6.2128064515383608E-2</v>
      </c>
      <c r="BE132" s="56">
        <v>-5.6966157213181878E-2</v>
      </c>
      <c r="BF132" s="56">
        <v>-5.8853910363619262E-2</v>
      </c>
      <c r="BG132" s="56">
        <v>-5.2851450281513127E-2</v>
      </c>
      <c r="BH132" s="56">
        <v>-4.9900003794701636E-2</v>
      </c>
      <c r="BI132" s="56">
        <v>-5.8128785667929089E-2</v>
      </c>
      <c r="BJ132" s="56">
        <v>-5.6034034263915393E-2</v>
      </c>
      <c r="BK132" s="56">
        <v>-5.9489659686238525E-2</v>
      </c>
      <c r="BL132" s="56">
        <v>-6.0762137921238163E-2</v>
      </c>
      <c r="BM132" s="56">
        <v>-5.27364149469172E-2</v>
      </c>
      <c r="BN132" s="56">
        <v>-5.7573591067682353E-2</v>
      </c>
      <c r="BO132" s="56">
        <v>-6.6401157032348959E-2</v>
      </c>
      <c r="BP132" s="56">
        <v>-6.7770059341385094E-2</v>
      </c>
      <c r="BQ132" s="56">
        <v>-6.2438704462828801E-2</v>
      </c>
      <c r="BR132" s="56">
        <v>-7.2182706451156972E-2</v>
      </c>
      <c r="BS132" s="56">
        <v>-4.976538879421856E-2</v>
      </c>
      <c r="BT132" s="56">
        <v>-6.0782605980274719E-2</v>
      </c>
      <c r="BU132" s="56">
        <v>-5.1874957613831464E-2</v>
      </c>
      <c r="BV132" s="56">
        <v>-5.2430093381621648E-2</v>
      </c>
      <c r="BW132" s="56">
        <v>-6.0887724710333213E-2</v>
      </c>
      <c r="BX132" s="56">
        <v>-5.6219870732803753E-2</v>
      </c>
      <c r="BY132" s="56">
        <v>-5.8502462762549369E-2</v>
      </c>
      <c r="BZ132" s="56">
        <v>-5.8615913591553673E-2</v>
      </c>
      <c r="CA132" s="56">
        <v>-5.6974181156409232E-2</v>
      </c>
      <c r="CB132" s="56">
        <v>-6.7419718008385962E-2</v>
      </c>
      <c r="CC132" s="56">
        <v>-7.0371978160390675E-2</v>
      </c>
      <c r="CD132" s="56">
        <v>-6.5062201710532661E-2</v>
      </c>
      <c r="CE132" s="56">
        <v>-5.9159960764039378E-2</v>
      </c>
      <c r="CF132" s="56">
        <v>-6.3641711273808632E-2</v>
      </c>
      <c r="CG132" s="56">
        <v>-5.9843930067576913E-2</v>
      </c>
      <c r="CH132" s="56">
        <v>-6.508517516519173E-2</v>
      </c>
      <c r="CI132" s="56">
        <v>-6.3495283177593925E-2</v>
      </c>
      <c r="CJ132" s="56">
        <v>-6.5707699402777861E-2</v>
      </c>
      <c r="CK132" s="56">
        <v>-6.7165762352236147E-2</v>
      </c>
      <c r="CL132" s="56">
        <v>-6.5252076768119782E-2</v>
      </c>
      <c r="CM132" s="56">
        <v>-6.4184597211226727E-2</v>
      </c>
      <c r="CN132" s="56">
        <v>-7.0512114343471266E-2</v>
      </c>
      <c r="CO132" s="56">
        <v>-6.880485254570802E-2</v>
      </c>
      <c r="CP132" s="56">
        <v>-6.0709565039503102E-2</v>
      </c>
      <c r="CQ132" s="56">
        <v>-5.256682243990389E-2</v>
      </c>
      <c r="CR132" s="56">
        <v>-5.5568546803212125E-2</v>
      </c>
      <c r="CS132" s="56">
        <v>-5.5898927090410229E-2</v>
      </c>
      <c r="CT132" s="56">
        <v>-5.9379480244446642E-2</v>
      </c>
      <c r="CU132" s="56">
        <v>-5.8699937794135938E-2</v>
      </c>
      <c r="CV132" s="56">
        <v>-6.0472744356467482E-2</v>
      </c>
      <c r="CW132" s="56">
        <v>-6.0889217892140579E-2</v>
      </c>
      <c r="CX132" s="56">
        <v>-5.9556143295356974E-2</v>
      </c>
      <c r="CY132" s="56">
        <v>-6.0349099071243216E-2</v>
      </c>
      <c r="CZ132" s="56">
        <v>-6.6802692887387036E-2</v>
      </c>
      <c r="DA132" s="56">
        <v>-6.4629053323590244E-2</v>
      </c>
      <c r="DB132" s="56">
        <v>-5.6402495602472201E-2</v>
      </c>
      <c r="DC132" s="56">
        <v>-4.9093084371642184E-2</v>
      </c>
      <c r="DD132" s="56">
        <v>-5.1677899161275576E-2</v>
      </c>
      <c r="DE132" s="56">
        <v>-5.2171863583189877E-2</v>
      </c>
      <c r="DF132" s="56">
        <v>-5.5729403130838219E-2</v>
      </c>
      <c r="DG132" s="56">
        <v>-5.4832161828580632E-2</v>
      </c>
      <c r="DH132" s="56">
        <v>-5.6358613261767207E-2</v>
      </c>
      <c r="DI132" s="56">
        <v>-5.7098779926517802E-2</v>
      </c>
      <c r="DJ132" s="56">
        <v>-5.5462057254776653E-2</v>
      </c>
      <c r="DK132" s="56">
        <v>-5.7853941611734669E-2</v>
      </c>
      <c r="DL132" s="56">
        <v>-6.4248361384308894E-2</v>
      </c>
      <c r="DM132" s="56">
        <v>-6.1962208917842182E-2</v>
      </c>
      <c r="DN132" s="56">
        <v>-5.4118594060564261E-2</v>
      </c>
      <c r="DO132" s="56">
        <v>-4.7316953534507343E-2</v>
      </c>
      <c r="DP132" s="56">
        <v>-4.9858281058989345E-2</v>
      </c>
      <c r="DQ132" s="56">
        <v>-5.03970259789428E-2</v>
      </c>
      <c r="DR132" s="56">
        <v>-5.383934334131904E-2</v>
      </c>
      <c r="DS132" s="56">
        <v>-5.2838985933463985E-2</v>
      </c>
      <c r="DT132" s="56">
        <v>-5.4190576110069576E-2</v>
      </c>
      <c r="DU132" s="56">
        <v>-5.4915337480925107E-2</v>
      </c>
      <c r="DV132" s="56">
        <v>-5.3277165607087694E-2</v>
      </c>
      <c r="DX132" s="56">
        <v>-6.3199240730268169E-2</v>
      </c>
      <c r="DY132" s="56">
        <v>-1.7249734222000074E-2</v>
      </c>
      <c r="DZ132" s="56">
        <v>-2.3957437328944675E-2</v>
      </c>
      <c r="EA132" s="56">
        <v>-4.5336663572152748E-2</v>
      </c>
      <c r="EB132" s="56">
        <v>-5.7001970871472067E-2</v>
      </c>
      <c r="EC132" s="56">
        <v>-5.9664134507696684E-2</v>
      </c>
      <c r="ED132" s="56">
        <v>-6.4177153133424231E-2</v>
      </c>
      <c r="EE132" s="56">
        <v>-6.05423123099047E-2</v>
      </c>
      <c r="EF132" s="56">
        <v>-5.6645945321090269E-2</v>
      </c>
      <c r="EG132" s="56">
        <v>-5.4494290034806568E-2</v>
      </c>
      <c r="EI132" s="56">
        <v>-6.2203877378694719E-2</v>
      </c>
      <c r="EJ132" s="56">
        <v>-5.2112331056438414E-2</v>
      </c>
      <c r="EK132" s="56">
        <v>-5.0508717225972735E-2</v>
      </c>
      <c r="EL132" s="56">
        <v>-9.0653700780875895E-2</v>
      </c>
      <c r="EM132" s="56">
        <v>-2.140520886390548E-2</v>
      </c>
      <c r="EN132" s="56">
        <v>-1.4926827348175102E-2</v>
      </c>
      <c r="EO132" s="56">
        <v>-1.2837755890315227E-2</v>
      </c>
      <c r="EP132" s="56">
        <v>-1.9875967839962132E-2</v>
      </c>
      <c r="EQ132" s="56">
        <v>-1.9437293252129229E-2</v>
      </c>
      <c r="ER132" s="56">
        <v>-1.6116206055143901E-2</v>
      </c>
      <c r="ES132" s="56">
        <v>-2.2165015544921493E-2</v>
      </c>
      <c r="ET132" s="56">
        <v>-3.7830710773778142E-2</v>
      </c>
      <c r="EU132" s="56">
        <v>-5.1184985051093951E-2</v>
      </c>
      <c r="EV132" s="56">
        <v>-3.8344282170245943E-2</v>
      </c>
      <c r="EW132" s="56">
        <v>-4.2670945717525666E-2</v>
      </c>
      <c r="EX132" s="56">
        <v>-4.9006808967924947E-2</v>
      </c>
      <c r="EY132" s="56">
        <v>-5.899588697670801E-2</v>
      </c>
      <c r="EZ132" s="56">
        <v>-5.3879140005036602E-2</v>
      </c>
      <c r="FA132" s="56">
        <v>-5.8055953398282602E-2</v>
      </c>
      <c r="FB132" s="56">
        <v>-5.7107711274321807E-2</v>
      </c>
      <c r="FC132" s="56">
        <v>-6.5370018259725021E-2</v>
      </c>
      <c r="FD132" s="56">
        <v>-6.0768891810299833E-2</v>
      </c>
      <c r="FE132" s="56">
        <v>-5.5101721981534756E-2</v>
      </c>
      <c r="FF132" s="56">
        <v>-5.7691246758155977E-2</v>
      </c>
      <c r="FG132" s="56">
        <v>-6.4830242483902942E-2</v>
      </c>
      <c r="FH132" s="56">
        <v>-6.2556809075545797E-2</v>
      </c>
      <c r="FI132" s="56">
        <v>-6.2807586559888898E-2</v>
      </c>
      <c r="FJ132" s="56">
        <v>-6.5922618136794814E-2</v>
      </c>
      <c r="FK132" s="56">
        <v>-6.7778704526616745E-2</v>
      </c>
      <c r="FL132" s="56">
        <v>-5.6330452741206384E-2</v>
      </c>
      <c r="FM132" s="56">
        <v>-5.8043497751471759E-2</v>
      </c>
      <c r="FN132" s="56">
        <v>-6.0357997997581035E-2</v>
      </c>
      <c r="FO132" s="56">
        <v>-6.3765418412599278E-2</v>
      </c>
      <c r="FP132" s="56">
        <v>-5.2351814867857713E-2</v>
      </c>
      <c r="FQ132" s="56">
        <v>-5.4211714544111507E-2</v>
      </c>
      <c r="FR132" s="56">
        <v>-5.6258609239310906E-2</v>
      </c>
      <c r="FS132" s="56">
        <v>-6.120443563149968E-2</v>
      </c>
      <c r="FT132" s="56">
        <v>-5.0391907074351525E-2</v>
      </c>
      <c r="FU132" s="56">
        <v>-5.233162590655379E-2</v>
      </c>
      <c r="FV132" s="56">
        <v>-5.4098109257203458E-2</v>
      </c>
    </row>
    <row r="133" spans="3:178" s="14" customFormat="1" x14ac:dyDescent="0.3">
      <c r="C133" s="49"/>
      <c r="E133" s="49"/>
      <c r="F133" s="18" t="s">
        <v>22</v>
      </c>
      <c r="G133" s="57">
        <v>0.1713384845254943</v>
      </c>
      <c r="H133" s="57">
        <v>0.13023126061946791</v>
      </c>
      <c r="I133" s="57">
        <v>6.9298134163416555E-2</v>
      </c>
      <c r="J133" s="57">
        <v>5.9713089428949616E-2</v>
      </c>
      <c r="K133" s="57">
        <v>6.3581072584851711E-2</v>
      </c>
      <c r="L133" s="57">
        <v>0.11817253249446211</v>
      </c>
      <c r="M133" s="57">
        <v>0.15049771879727036</v>
      </c>
      <c r="N133" s="57">
        <v>0.15358711725483809</v>
      </c>
      <c r="O133" s="57">
        <v>0.2220214265942029</v>
      </c>
      <c r="P133" s="57">
        <v>0.16491597375122005</v>
      </c>
      <c r="Q133" s="57">
        <v>0.18235872334655931</v>
      </c>
      <c r="R133" s="57">
        <v>0.24463733692075615</v>
      </c>
      <c r="S133" s="57">
        <v>5.9170842911559704E-2</v>
      </c>
      <c r="T133" s="57">
        <v>2.6286617260933801E-2</v>
      </c>
      <c r="U133" s="57">
        <v>1.3248978775565282E-2</v>
      </c>
      <c r="V133" s="57">
        <v>1.8687646401492709E-2</v>
      </c>
      <c r="W133" s="57">
        <v>1.4810787476413116E-2</v>
      </c>
      <c r="X133" s="57">
        <v>2.5616919298448823E-2</v>
      </c>
      <c r="Y133" s="57">
        <v>3.122514523127198E-2</v>
      </c>
      <c r="Z133" s="57">
        <v>3.5405515472988681E-2</v>
      </c>
      <c r="AA133" s="57">
        <v>3.8159285334770768E-2</v>
      </c>
      <c r="AB133" s="57">
        <v>3.6082274582013865E-2</v>
      </c>
      <c r="AC133" s="57">
        <v>3.6561631388070802E-2</v>
      </c>
      <c r="AD133" s="57">
        <v>2.8786012901713339E-2</v>
      </c>
      <c r="AE133" s="57">
        <v>3.1167786017751782E-2</v>
      </c>
      <c r="AF133" s="57">
        <v>2.0726190938268857E-2</v>
      </c>
      <c r="AG133" s="57">
        <v>1.6047435135187756E-2</v>
      </c>
      <c r="AH133" s="57">
        <v>1.5985453727282047E-2</v>
      </c>
      <c r="AI133" s="57">
        <v>1.9803077251624536E-2</v>
      </c>
      <c r="AJ133" s="57">
        <v>2.6968640839640245E-2</v>
      </c>
      <c r="AK133" s="57">
        <v>2.9372571242434545E-2</v>
      </c>
      <c r="AL133" s="57">
        <v>3.4638097742750361E-2</v>
      </c>
      <c r="AM133" s="57">
        <v>3.8905872259194618E-2</v>
      </c>
      <c r="AN133" s="57">
        <v>4.098210811275161E-2</v>
      </c>
      <c r="AO133" s="57">
        <v>4.306683169188074E-2</v>
      </c>
      <c r="AP133" s="57">
        <v>4.2477885756837225E-2</v>
      </c>
      <c r="AQ133" s="57">
        <v>2.6516346221801764E-2</v>
      </c>
      <c r="AR133" s="57">
        <v>3.79911173298879E-2</v>
      </c>
      <c r="AS133" s="57">
        <v>3.0510488113156112E-2</v>
      </c>
      <c r="AT133" s="57">
        <v>3.0671240384541772E-2</v>
      </c>
      <c r="AU133" s="57">
        <v>3.0537650144577915E-2</v>
      </c>
      <c r="AV133" s="57">
        <v>3.8530986452408815E-2</v>
      </c>
      <c r="AW133" s="57">
        <v>4.2055260520974767E-2</v>
      </c>
      <c r="AX133" s="57">
        <v>3.7804236595785544E-2</v>
      </c>
      <c r="AY133" s="57">
        <v>5.8521632408842721E-2</v>
      </c>
      <c r="AZ133" s="57">
        <v>6.6920483739250275E-2</v>
      </c>
      <c r="BA133" s="57">
        <v>6.7907204117471115E-2</v>
      </c>
      <c r="BB133" s="57">
        <v>6.8831464553247956E-2</v>
      </c>
      <c r="BC133" s="57">
        <v>6.9449380661021645E-2</v>
      </c>
      <c r="BD133" s="57">
        <v>5.5172067175566775E-2</v>
      </c>
      <c r="BE133" s="57">
        <v>4.1153953527130416E-2</v>
      </c>
      <c r="BF133" s="57">
        <v>4.2659301942791328E-2</v>
      </c>
      <c r="BG133" s="57">
        <v>4.3572987865720544E-2</v>
      </c>
      <c r="BH133" s="57">
        <v>5.8987797894933795E-2</v>
      </c>
      <c r="BI133" s="57">
        <v>6.571349670702531E-2</v>
      </c>
      <c r="BJ133" s="57">
        <v>6.7178834798183346E-2</v>
      </c>
      <c r="BK133" s="57">
        <v>7.6307436332333445E-2</v>
      </c>
      <c r="BL133" s="57">
        <v>7.1724834931836456E-2</v>
      </c>
      <c r="BM133" s="57">
        <v>6.7512353443873893E-2</v>
      </c>
      <c r="BN133" s="57">
        <v>7.1168770289465305E-2</v>
      </c>
      <c r="BO133" s="57">
        <v>6.7746649110377088E-2</v>
      </c>
      <c r="BP133" s="57">
        <v>5.9901420434324712E-2</v>
      </c>
      <c r="BQ133" s="57">
        <v>4.3721991858002102E-2</v>
      </c>
      <c r="BR133" s="57">
        <v>3.0757455824796914E-2</v>
      </c>
      <c r="BS133" s="57">
        <v>4.9889047829865106E-2</v>
      </c>
      <c r="BT133" s="57">
        <v>5.3750001903192679E-2</v>
      </c>
      <c r="BU133" s="57">
        <v>6.6656651826680791E-2</v>
      </c>
      <c r="BV133" s="57">
        <v>7.4466427466463175E-2</v>
      </c>
      <c r="BW133" s="57">
        <v>0.22724996550622481</v>
      </c>
      <c r="BX133" s="57">
        <v>8.3008339922919852E-2</v>
      </c>
      <c r="BY133" s="57">
        <v>7.0649128687845245E-2</v>
      </c>
      <c r="BZ133" s="57">
        <v>4.9835870121504422E-2</v>
      </c>
      <c r="CA133" s="57">
        <v>7.3512348208347511E-2</v>
      </c>
      <c r="CB133" s="57">
        <v>6.4963115731656945E-2</v>
      </c>
      <c r="CC133" s="57">
        <v>4.5429414389330895E-2</v>
      </c>
      <c r="CD133" s="57">
        <v>4.1854464800964386E-2</v>
      </c>
      <c r="CE133" s="57">
        <v>4.3892009250092082E-2</v>
      </c>
      <c r="CF133" s="57">
        <v>5.3006616912098584E-2</v>
      </c>
      <c r="CG133" s="57">
        <v>6.5786763801751497E-2</v>
      </c>
      <c r="CH133" s="57">
        <v>7.2360318539378091E-2</v>
      </c>
      <c r="CI133" s="57">
        <v>7.8878951797987248E-2</v>
      </c>
      <c r="CJ133" s="57">
        <v>7.8240621854420198E-2</v>
      </c>
      <c r="CK133" s="57">
        <v>7.6679908685927917E-2</v>
      </c>
      <c r="CL133" s="57">
        <v>7.568112105339557E-2</v>
      </c>
      <c r="CM133" s="57">
        <v>8.2988322574404486E-2</v>
      </c>
      <c r="CN133" s="57">
        <v>6.6671869772771786E-2</v>
      </c>
      <c r="CO133" s="57">
        <v>4.9586056415341313E-2</v>
      </c>
      <c r="CP133" s="57">
        <v>4.820546331766648E-2</v>
      </c>
      <c r="CQ133" s="57">
        <v>4.3666340497717157E-2</v>
      </c>
      <c r="CR133" s="57">
        <v>5.9985198060887431E-2</v>
      </c>
      <c r="CS133" s="57">
        <v>6.7933984574598136E-2</v>
      </c>
      <c r="CT133" s="57">
        <v>7.4319611256702958E-2</v>
      </c>
      <c r="CU133" s="57">
        <v>7.9722013781420728E-2</v>
      </c>
      <c r="CV133" s="57">
        <v>7.7918624439624523E-2</v>
      </c>
      <c r="CW133" s="57">
        <v>7.4296858870800397E-2</v>
      </c>
      <c r="CX133" s="57">
        <v>7.4042374714627449E-2</v>
      </c>
      <c r="CY133" s="57">
        <v>7.9529942979337631E-2</v>
      </c>
      <c r="CZ133" s="57">
        <v>6.3684731355798441E-2</v>
      </c>
      <c r="DA133" s="57">
        <v>4.7146411213086062E-2</v>
      </c>
      <c r="DB133" s="57">
        <v>4.5559930710458919E-2</v>
      </c>
      <c r="DC133" s="57">
        <v>4.1426604597278288E-2</v>
      </c>
      <c r="DD133" s="57">
        <v>5.6819349748679644E-2</v>
      </c>
      <c r="DE133" s="57">
        <v>6.454285332890658E-2</v>
      </c>
      <c r="DF133" s="57">
        <v>7.1008509406448178E-2</v>
      </c>
      <c r="DG133" s="57">
        <v>7.5552381237546984E-2</v>
      </c>
      <c r="DH133" s="57">
        <v>7.3626144543969679E-2</v>
      </c>
      <c r="DI133" s="57">
        <v>7.0481646212927976E-2</v>
      </c>
      <c r="DJ133" s="57">
        <v>6.9749350531757598E-2</v>
      </c>
      <c r="DK133" s="57">
        <v>7.7356288535431209E-2</v>
      </c>
      <c r="DL133" s="57">
        <v>6.2038462391628538E-2</v>
      </c>
      <c r="DM133" s="57">
        <v>4.5817823652616101E-2</v>
      </c>
      <c r="DN133" s="57">
        <v>4.4465410781191844E-2</v>
      </c>
      <c r="DO133" s="57">
        <v>4.0581044061781091E-2</v>
      </c>
      <c r="DP133" s="57">
        <v>5.5601727599460332E-2</v>
      </c>
      <c r="DQ133" s="57">
        <v>6.3119417813550557E-2</v>
      </c>
      <c r="DR133" s="57">
        <v>6.9378495138421398E-2</v>
      </c>
      <c r="DS133" s="57">
        <v>7.3524840099063918E-2</v>
      </c>
      <c r="DT133" s="57">
        <v>7.1484615242923447E-2</v>
      </c>
      <c r="DU133" s="57">
        <v>6.8394313751645341E-2</v>
      </c>
      <c r="DV133" s="57">
        <v>6.7712586347610959E-2</v>
      </c>
      <c r="DX133" s="57">
        <v>0.13460938222519067</v>
      </c>
      <c r="DY133" s="57">
        <v>2.9907795220625234E-2</v>
      </c>
      <c r="DZ133" s="57">
        <v>3.0101243474690266E-2</v>
      </c>
      <c r="EA133" s="57">
        <v>4.6573887015139398E-2</v>
      </c>
      <c r="EB133" s="57">
        <v>6.1399665299935527E-2</v>
      </c>
      <c r="EC133" s="57">
        <v>7.3727696219188593E-2</v>
      </c>
      <c r="ED133" s="57">
        <v>6.4439575583900427E-2</v>
      </c>
      <c r="EE133" s="57">
        <v>6.655706750221925E-2</v>
      </c>
      <c r="EF133" s="57">
        <v>6.3212987044844557E-2</v>
      </c>
      <c r="EG133" s="57">
        <v>6.1601818111985757E-2</v>
      </c>
      <c r="EI133" s="57">
        <v>0.11854266674355356</v>
      </c>
      <c r="EJ133" s="57">
        <v>7.8242433566290584E-2</v>
      </c>
      <c r="EK133" s="57">
        <v>0.17425607205796673</v>
      </c>
      <c r="EL133" s="57">
        <v>0.1988289036055583</v>
      </c>
      <c r="EM133" s="57">
        <v>3.1039989256612277E-2</v>
      </c>
      <c r="EN133" s="57">
        <v>1.9645674719882475E-2</v>
      </c>
      <c r="EO133" s="57">
        <v>3.4857796595063571E-2</v>
      </c>
      <c r="EP133" s="57">
        <v>3.3038028519678478E-2</v>
      </c>
      <c r="EQ133" s="57">
        <v>2.2722359640296765E-2</v>
      </c>
      <c r="ER133" s="57">
        <v>2.0918905629931633E-2</v>
      </c>
      <c r="ES133" s="57">
        <v>3.4269120432846557E-2</v>
      </c>
      <c r="ET133" s="57">
        <v>4.2165406715968461E-2</v>
      </c>
      <c r="EU133" s="57">
        <v>3.1439142538630012E-2</v>
      </c>
      <c r="EV133" s="57">
        <v>3.3260143073448684E-2</v>
      </c>
      <c r="EW133" s="57">
        <v>4.6268038440087839E-2</v>
      </c>
      <c r="EX133" s="57">
        <v>6.7823750833081245E-2</v>
      </c>
      <c r="EY133" s="57">
        <v>5.5062907095053522E-2</v>
      </c>
      <c r="EZ133" s="57">
        <v>4.8496203487722857E-2</v>
      </c>
      <c r="FA133" s="57">
        <v>6.9930744388440894E-2</v>
      </c>
      <c r="FB133" s="57">
        <v>7.0227515558223208E-2</v>
      </c>
      <c r="FC133" s="57">
        <v>5.6805968447398054E-2</v>
      </c>
      <c r="FD133" s="57">
        <v>4.4980001417225489E-2</v>
      </c>
      <c r="FE133" s="57">
        <v>0.12231421327730298</v>
      </c>
      <c r="FF133" s="57">
        <v>6.768451514698276E-2</v>
      </c>
      <c r="FG133" s="57">
        <v>6.1125801849855478E-2</v>
      </c>
      <c r="FH133" s="57">
        <v>4.62405247315529E-2</v>
      </c>
      <c r="FI133" s="57">
        <v>7.2302095999569146E-2</v>
      </c>
      <c r="FJ133" s="57">
        <v>7.6752070116587273E-2</v>
      </c>
      <c r="FK133" s="57">
        <v>6.645269375374567E-2</v>
      </c>
      <c r="FL133" s="57">
        <v>5.0602259296971944E-2</v>
      </c>
      <c r="FM133" s="57">
        <v>7.3995940278911251E-2</v>
      </c>
      <c r="FN133" s="57">
        <v>7.5499711893182275E-2</v>
      </c>
      <c r="FO133" s="57">
        <v>6.3352406727868502E-2</v>
      </c>
      <c r="FP133" s="57">
        <v>4.7830775578749402E-2</v>
      </c>
      <c r="FQ133" s="57">
        <v>7.0279660760038054E-2</v>
      </c>
      <c r="FR133" s="57">
        <v>7.1244428304548607E-2</v>
      </c>
      <c r="FS133" s="57">
        <v>6.1640498677206612E-2</v>
      </c>
      <c r="FT133" s="57">
        <v>4.6776175100697009E-2</v>
      </c>
      <c r="FU133" s="57">
        <v>6.86036888116347E-2</v>
      </c>
      <c r="FV133" s="57">
        <v>6.917762060519772E-2</v>
      </c>
    </row>
    <row r="134" spans="3:178" x14ac:dyDescent="0.3">
      <c r="F134" s="17" t="s">
        <v>23</v>
      </c>
      <c r="G134" s="56">
        <v>1.2194806368091494E-2</v>
      </c>
      <c r="H134" s="56">
        <v>6.891166187198039E-2</v>
      </c>
      <c r="I134" s="56">
        <v>0.15131891384027638</v>
      </c>
      <c r="J134" s="56">
        <v>0.13838382679072075</v>
      </c>
      <c r="K134" s="56">
        <v>0.159408841461812</v>
      </c>
      <c r="L134" s="56">
        <v>0.22791294021991265</v>
      </c>
      <c r="M134" s="56">
        <v>0.15670643805448062</v>
      </c>
      <c r="N134" s="56">
        <v>0.30860903256224043</v>
      </c>
      <c r="O134" s="56">
        <v>0.3600760861464492</v>
      </c>
      <c r="P134" s="56">
        <v>0.32728186370661994</v>
      </c>
      <c r="Q134" s="56">
        <v>3.8980633463918411E-2</v>
      </c>
      <c r="R134" s="56">
        <v>-1.0373269848290201</v>
      </c>
      <c r="S134" s="56">
        <v>-3.8582992748254284E-3</v>
      </c>
      <c r="T134" s="56">
        <v>5.5475794892399866E-3</v>
      </c>
      <c r="U134" s="56">
        <v>1.4567041588066206E-2</v>
      </c>
      <c r="V134" s="56">
        <v>3.1960319489366125E-2</v>
      </c>
      <c r="W134" s="56">
        <v>1.6483755219522386E-2</v>
      </c>
      <c r="X134" s="56">
        <v>2.271065027419961E-2</v>
      </c>
      <c r="Y134" s="56">
        <v>3.0534367315605149E-2</v>
      </c>
      <c r="Z134" s="56">
        <v>5.3103272887485365E-3</v>
      </c>
      <c r="AA134" s="56">
        <v>-7.2258549029389288E-3</v>
      </c>
      <c r="AB134" s="56">
        <v>4.614594212035035E-2</v>
      </c>
      <c r="AC134" s="56">
        <v>1.8482407805909668E-2</v>
      </c>
      <c r="AD134" s="56">
        <v>3.2376031870483164E-2</v>
      </c>
      <c r="AE134" s="56">
        <v>-8.6879991211084185E-3</v>
      </c>
      <c r="AF134" s="56">
        <v>1.5979916271633001E-2</v>
      </c>
      <c r="AG134" s="56">
        <v>5.1692667552048028E-3</v>
      </c>
      <c r="AH134" s="56">
        <v>5.2838909096476212E-2</v>
      </c>
      <c r="AI134" s="56">
        <v>4.3370761437123401E-2</v>
      </c>
      <c r="AJ134" s="56">
        <v>8.0715371626373461E-2</v>
      </c>
      <c r="AK134" s="56">
        <v>4.1627045340812525E-2</v>
      </c>
      <c r="AL134" s="56">
        <v>7.0064353290269551E-3</v>
      </c>
      <c r="AM134" s="56">
        <v>3.0495856313007413E-2</v>
      </c>
      <c r="AN134" s="56">
        <v>3.9862435980443096E-2</v>
      </c>
      <c r="AO134" s="56">
        <v>4.1845451159276598E-2</v>
      </c>
      <c r="AP134" s="56">
        <v>7.2064843578189736E-2</v>
      </c>
      <c r="AQ134" s="56">
        <v>3.1919515747876749E-2</v>
      </c>
      <c r="AR134" s="56">
        <v>2.250116398037675E-2</v>
      </c>
      <c r="AS134" s="56">
        <v>1.63991926393235E-2</v>
      </c>
      <c r="AT134" s="56">
        <v>3.8315424873703631E-2</v>
      </c>
      <c r="AU134" s="56">
        <v>6.2813404263841049E-2</v>
      </c>
      <c r="AV134" s="56">
        <v>3.8478613938034874E-2</v>
      </c>
      <c r="AW134" s="56">
        <v>5.1536042419944451E-2</v>
      </c>
      <c r="AX134" s="56">
        <v>3.4397145378061988E-2</v>
      </c>
      <c r="AY134" s="56">
        <v>2.3334911466795911E-2</v>
      </c>
      <c r="AZ134" s="56">
        <v>2.133591806935874E-2</v>
      </c>
      <c r="BA134" s="56">
        <v>4.8612364113950798E-2</v>
      </c>
      <c r="BB134" s="56">
        <v>2.4477901122788994E-2</v>
      </c>
      <c r="BC134" s="56">
        <v>3.3837976853100707E-2</v>
      </c>
      <c r="BD134" s="56">
        <v>1.8605381990336938E-2</v>
      </c>
      <c r="BE134" s="56">
        <v>4.9673780044954055E-2</v>
      </c>
      <c r="BF134" s="56">
        <v>5.2191884340312286E-2</v>
      </c>
      <c r="BG134" s="56">
        <v>4.5160221272814341E-2</v>
      </c>
      <c r="BH134" s="56">
        <v>-1.9611840346007704E-2</v>
      </c>
      <c r="BI134" s="56">
        <v>2.7934265808667078E-2</v>
      </c>
      <c r="BJ134" s="56">
        <v>2.9808067010001566E-2</v>
      </c>
      <c r="BK134" s="56">
        <v>3.641545089658018E-2</v>
      </c>
      <c r="BL134" s="56">
        <v>1.8772439226524856E-2</v>
      </c>
      <c r="BM134" s="56">
        <v>-2.2947403627396635E-4</v>
      </c>
      <c r="BN134" s="56">
        <v>3.6437849177229586E-2</v>
      </c>
      <c r="BO134" s="56">
        <v>-3.310719267500371E-3</v>
      </c>
      <c r="BP134" s="56">
        <v>4.190375077304416E-3</v>
      </c>
      <c r="BQ134" s="56">
        <v>6.7180322332617143E-2</v>
      </c>
      <c r="BR134" s="56">
        <v>5.1615147710539246E-2</v>
      </c>
      <c r="BS134" s="56">
        <v>4.8331773357002512E-2</v>
      </c>
      <c r="BT134" s="56">
        <v>-2.7228797868352972E-2</v>
      </c>
      <c r="BU134" s="56">
        <v>3.8210553636403334E-2</v>
      </c>
      <c r="BV134" s="56">
        <v>2.587433245015584E-2</v>
      </c>
      <c r="BW134" s="56">
        <v>-0.18470331989801159</v>
      </c>
      <c r="BX134" s="56">
        <v>1.5369451375883442E-2</v>
      </c>
      <c r="BY134" s="56">
        <v>2.3523390686707085E-2</v>
      </c>
      <c r="BZ134" s="56">
        <v>4.4743269100070565E-2</v>
      </c>
      <c r="CA134" s="56">
        <v>2.7235827099497886E-3</v>
      </c>
      <c r="CB134" s="56">
        <v>1.500522756661034E-2</v>
      </c>
      <c r="CC134" s="56">
        <v>2.1155587323884461E-2</v>
      </c>
      <c r="CD134" s="56">
        <v>3.9234878654148646E-2</v>
      </c>
      <c r="CE134" s="56">
        <v>2.9359862202042846E-17</v>
      </c>
      <c r="CF134" s="56">
        <v>3.397712990385686E-3</v>
      </c>
      <c r="CG134" s="56">
        <v>3.4384541045041732E-3</v>
      </c>
      <c r="CH134" s="56">
        <v>1.9695771779365393E-3</v>
      </c>
      <c r="CI134" s="56">
        <v>2.0302291898718116E-3</v>
      </c>
      <c r="CJ134" s="56">
        <v>1.9972837044004207E-3</v>
      </c>
      <c r="CK134" s="56">
        <v>2.0980924387559072E-3</v>
      </c>
      <c r="CL134" s="56">
        <v>2.0429317734605465E-3</v>
      </c>
      <c r="CM134" s="56">
        <v>-6.8057830564060022E-4</v>
      </c>
      <c r="CN134" s="56">
        <v>-7.4617322803894215E-4</v>
      </c>
      <c r="CO134" s="56">
        <v>-6.7023919031802348E-4</v>
      </c>
      <c r="CP134" s="56">
        <v>-6.8973143965961954E-4</v>
      </c>
      <c r="CQ134" s="56">
        <v>-6.6189826117476287E-4</v>
      </c>
      <c r="CR134" s="56">
        <v>-6.8523021564057343E-4</v>
      </c>
      <c r="CS134" s="56">
        <v>-6.6288821390994524E-4</v>
      </c>
      <c r="CT134" s="56">
        <v>-6.5974962843174387E-4</v>
      </c>
      <c r="CU134" s="56">
        <v>-6.8296376011291095E-4</v>
      </c>
      <c r="CV134" s="56">
        <v>-6.5935716244714098E-4</v>
      </c>
      <c r="CW134" s="56">
        <v>-6.7546624582178491E-4</v>
      </c>
      <c r="CX134" s="56">
        <v>-6.5224522813455451E-4</v>
      </c>
      <c r="CY134" s="56">
        <v>-1.1680504726132128E-3</v>
      </c>
      <c r="CZ134" s="56">
        <v>-1.293465289790905E-3</v>
      </c>
      <c r="DA134" s="56">
        <v>-1.161000237589247E-3</v>
      </c>
      <c r="DB134" s="56">
        <v>-1.1961304563957809E-3</v>
      </c>
      <c r="DC134" s="56">
        <v>-1.1653021769851353E-3</v>
      </c>
      <c r="DD134" s="56">
        <v>-1.2106323268365415E-3</v>
      </c>
      <c r="DE134" s="56">
        <v>-1.1754129245925404E-3</v>
      </c>
      <c r="DF134" s="56">
        <v>-1.176659735732815E-3</v>
      </c>
      <c r="DG134" s="56">
        <v>-1.2138653039828727E-3</v>
      </c>
      <c r="DH134" s="56">
        <v>-1.1747315636191679E-3</v>
      </c>
      <c r="DI134" s="56">
        <v>-1.2151473580921813E-3</v>
      </c>
      <c r="DJ134" s="56">
        <v>-1.1723679407747388E-3</v>
      </c>
      <c r="DK134" s="56">
        <v>1.1590035171735831E-3</v>
      </c>
      <c r="DL134" s="56">
        <v>1.2821616327344735E-3</v>
      </c>
      <c r="DM134" s="56">
        <v>1.1504017807013598E-3</v>
      </c>
      <c r="DN134" s="56">
        <v>1.1850854433097325E-3</v>
      </c>
      <c r="DO134" s="56">
        <v>1.1544999004412515E-3</v>
      </c>
      <c r="DP134" s="56">
        <v>1.1987680729932738E-3</v>
      </c>
      <c r="DQ134" s="56">
        <v>1.1605241959995896E-3</v>
      </c>
      <c r="DR134" s="56">
        <v>1.1558588768281464E-3</v>
      </c>
      <c r="DS134" s="56">
        <v>1.1866146609760581E-3</v>
      </c>
      <c r="DT134" s="56">
        <v>1.1442523274414306E-3</v>
      </c>
      <c r="DU134" s="56">
        <v>1.1796093378552753E-3</v>
      </c>
      <c r="DV134" s="56">
        <v>1.136284605424804E-3</v>
      </c>
      <c r="DX134" s="56">
        <v>0.10216027414051032</v>
      </c>
      <c r="DY134" s="56">
        <v>1.9230627876930254E-2</v>
      </c>
      <c r="DZ134" s="56">
        <v>3.5077297426977183E-2</v>
      </c>
      <c r="EA134" s="56">
        <v>3.4546691193981627E-2</v>
      </c>
      <c r="EB134" s="56">
        <v>2.7381612335284515E-2</v>
      </c>
      <c r="EC134" s="56">
        <v>8.6880747336629868E-3</v>
      </c>
      <c r="ED134" s="56">
        <v>7.7458191432159089E-3</v>
      </c>
      <c r="EE134" s="56">
        <v>-6.7649492301903439E-4</v>
      </c>
      <c r="EF134" s="56">
        <v>-1.1922327672012345E-3</v>
      </c>
      <c r="EG134" s="56">
        <v>1.1729460398132493E-3</v>
      </c>
      <c r="EI134" s="56">
        <v>7.8312428887189436E-2</v>
      </c>
      <c r="EJ134" s="56">
        <v>0.17378738919788725</v>
      </c>
      <c r="EK134" s="56">
        <v>0.27163686019266009</v>
      </c>
      <c r="EL134" s="56">
        <v>-0.1690106062417655</v>
      </c>
      <c r="EM134" s="56">
        <v>7.7063393580539576E-3</v>
      </c>
      <c r="EN134" s="56">
        <v>2.3670689260713234E-2</v>
      </c>
      <c r="EO134" s="56">
        <v>9.8097044472708374E-3</v>
      </c>
      <c r="EP134" s="56">
        <v>3.1951279600177358E-2</v>
      </c>
      <c r="EQ134" s="56">
        <v>3.8378056665847667E-3</v>
      </c>
      <c r="ER134" s="56">
        <v>5.8835065364713293E-2</v>
      </c>
      <c r="ES134" s="56">
        <v>2.6308490221833545E-2</v>
      </c>
      <c r="ET134" s="56">
        <v>5.1359663673264354E-2</v>
      </c>
      <c r="EU134" s="56">
        <v>2.3576471163283128E-2</v>
      </c>
      <c r="EV134" s="56">
        <v>4.650387677355429E-2</v>
      </c>
      <c r="EW134" s="56">
        <v>3.6245544681951319E-2</v>
      </c>
      <c r="EX134" s="56">
        <v>3.1251648779086295E-2</v>
      </c>
      <c r="EY134" s="56">
        <v>3.4760411326366335E-2</v>
      </c>
      <c r="EZ134" s="56">
        <v>2.5806472131312305E-2</v>
      </c>
      <c r="FA134" s="56">
        <v>3.1468267201717838E-2</v>
      </c>
      <c r="FB134" s="56">
        <v>1.8609797649413212E-2</v>
      </c>
      <c r="FC134" s="56">
        <v>2.379146495387819E-2</v>
      </c>
      <c r="FD134" s="56">
        <v>2.420198255840977E-2</v>
      </c>
      <c r="FE134" s="56">
        <v>-3.9379058917258306E-2</v>
      </c>
      <c r="FF134" s="56">
        <v>2.7908705691558698E-2</v>
      </c>
      <c r="FG134" s="56">
        <v>1.2930919138032428E-2</v>
      </c>
      <c r="FH134" s="56">
        <v>1.3951827624542107E-2</v>
      </c>
      <c r="FI134" s="56">
        <v>2.4804419433042146E-3</v>
      </c>
      <c r="FJ134" s="56">
        <v>2.0420483270292803E-3</v>
      </c>
      <c r="FK134" s="56">
        <v>-6.9780674658643041E-4</v>
      </c>
      <c r="FL134" s="56">
        <v>-6.7983895855959107E-4</v>
      </c>
      <c r="FM134" s="56">
        <v>-6.6903596010397951E-4</v>
      </c>
      <c r="FN134" s="56">
        <v>-6.6286370379421765E-4</v>
      </c>
      <c r="FO134" s="56">
        <v>-1.2032920326782665E-3</v>
      </c>
      <c r="FP134" s="56">
        <v>-1.1900833732561215E-3</v>
      </c>
      <c r="FQ134" s="56">
        <v>-1.1878105414530897E-3</v>
      </c>
      <c r="FR134" s="56">
        <v>-1.1862880459141347E-3</v>
      </c>
      <c r="FS134" s="56">
        <v>1.193190851100425E-3</v>
      </c>
      <c r="FT134" s="56">
        <v>1.1787898107238298E-3</v>
      </c>
      <c r="FU134" s="56">
        <v>1.1669566119346542E-3</v>
      </c>
      <c r="FV134" s="56">
        <v>1.1526547072926673E-3</v>
      </c>
    </row>
    <row r="135" spans="3:178" x14ac:dyDescent="0.3">
      <c r="F135" s="17" t="s">
        <v>24</v>
      </c>
      <c r="G135" s="56">
        <v>0</v>
      </c>
      <c r="H135" s="56">
        <v>0</v>
      </c>
      <c r="I135" s="56">
        <v>0</v>
      </c>
      <c r="J135" s="56">
        <v>3.9810292989083437E-2</v>
      </c>
      <c r="K135" s="56">
        <v>0</v>
      </c>
      <c r="L135" s="56">
        <v>-6.0594730557058614E-2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0.80870364375550396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-2.0061074403526693E-2</v>
      </c>
      <c r="Y135" s="56">
        <v>0</v>
      </c>
      <c r="Z135" s="56">
        <v>1.4794123135162219E-2</v>
      </c>
      <c r="AA135" s="56">
        <v>3.1972465556413754E-2</v>
      </c>
      <c r="AB135" s="56">
        <v>2.3451216495080085E-2</v>
      </c>
      <c r="AC135" s="56">
        <v>0</v>
      </c>
      <c r="AD135" s="56">
        <v>8.4260345072287319E-3</v>
      </c>
      <c r="AE135" s="56">
        <v>0</v>
      </c>
      <c r="AF135" s="56">
        <v>0</v>
      </c>
      <c r="AG135" s="56">
        <v>-6.2134586397561715E-3</v>
      </c>
      <c r="AH135" s="56">
        <v>0</v>
      </c>
      <c r="AI135" s="56">
        <v>0</v>
      </c>
      <c r="AJ135" s="56">
        <v>-6.6289655533269189E-4</v>
      </c>
      <c r="AK135" s="56">
        <v>-5.1233286573307722E-3</v>
      </c>
      <c r="AL135" s="56">
        <v>0</v>
      </c>
      <c r="AM135" s="56">
        <v>-5.7865560130456635E-2</v>
      </c>
      <c r="AN135" s="56">
        <v>0</v>
      </c>
      <c r="AO135" s="56">
        <v>0</v>
      </c>
      <c r="AP135" s="56">
        <v>1.4916600106277933E-2</v>
      </c>
      <c r="AQ135" s="56">
        <v>-5.8662723812517607E-3</v>
      </c>
      <c r="AR135" s="56">
        <v>-2.1668274742015978E-2</v>
      </c>
      <c r="AS135" s="56">
        <v>1.0174546204258165E-3</v>
      </c>
      <c r="AT135" s="56">
        <v>-3.120406300673687E-3</v>
      </c>
      <c r="AU135" s="56">
        <v>-1.0738151551751612E-4</v>
      </c>
      <c r="AV135" s="56">
        <v>1.1719124178410404E-3</v>
      </c>
      <c r="AW135" s="56">
        <v>5.3715291787222019E-3</v>
      </c>
      <c r="AX135" s="56">
        <v>1.5492012973681243E-2</v>
      </c>
      <c r="AY135" s="56">
        <v>2.4586389227829148E-2</v>
      </c>
      <c r="AZ135" s="56">
        <v>-4.9498974533691126E-4</v>
      </c>
      <c r="BA135" s="56">
        <v>-3.6076404522758384E-3</v>
      </c>
      <c r="BB135" s="56">
        <v>-1.5627534390679244E-2</v>
      </c>
      <c r="BC135" s="56">
        <v>-6.1552755033474375E-3</v>
      </c>
      <c r="BD135" s="56">
        <v>-8.5082492424344049E-4</v>
      </c>
      <c r="BE135" s="56">
        <v>-1.6367346093711839E-3</v>
      </c>
      <c r="BF135" s="56">
        <v>-2.1157580375324395E-3</v>
      </c>
      <c r="BG135" s="56">
        <v>-9.3342636213387335E-4</v>
      </c>
      <c r="BH135" s="56">
        <v>-3.116640802234864E-4</v>
      </c>
      <c r="BI135" s="56">
        <v>1.3085336077392628E-4</v>
      </c>
      <c r="BJ135" s="56">
        <v>-1.3697986980045669E-3</v>
      </c>
      <c r="BK135" s="56">
        <v>-5.7682503653099047E-4</v>
      </c>
      <c r="BL135" s="56">
        <v>-4.4878302686095575E-4</v>
      </c>
      <c r="BM135" s="56">
        <v>-3.4847728421941567E-4</v>
      </c>
      <c r="BN135" s="56">
        <v>-7.6681896469253999E-4</v>
      </c>
      <c r="BO135" s="56">
        <v>-3.4325901552066814E-4</v>
      </c>
      <c r="BP135" s="56">
        <v>-1.075904908066122E-3</v>
      </c>
      <c r="BQ135" s="56">
        <v>-4.4195977853083872E-4</v>
      </c>
      <c r="BR135" s="56">
        <v>-5.0367460973214657E-4</v>
      </c>
      <c r="BS135" s="56">
        <v>-6.4872655872968174E-4</v>
      </c>
      <c r="BT135" s="56">
        <v>-2.7224260066887609E-4</v>
      </c>
      <c r="BU135" s="56">
        <v>-4.3530698059378444E-4</v>
      </c>
      <c r="BV135" s="56">
        <v>5.5351694693982094E-5</v>
      </c>
      <c r="BW135" s="56">
        <v>-4.2893746792682853E-4</v>
      </c>
      <c r="BX135" s="56">
        <v>-2.897409493447999E-4</v>
      </c>
      <c r="BY135" s="56">
        <v>-1.6660017696979327E-4</v>
      </c>
      <c r="BZ135" s="56">
        <v>-1.6065608685948151E-4</v>
      </c>
      <c r="CA135" s="56">
        <v>-1.3035543937094405E-4</v>
      </c>
      <c r="CB135" s="56">
        <v>-2.2170657819186297E-4</v>
      </c>
      <c r="CC135" s="56">
        <v>-2.4393975074991247E-4</v>
      </c>
      <c r="CD135" s="56">
        <v>-3.8171048514194989E-4</v>
      </c>
      <c r="CE135" s="56">
        <v>-1.2695848478165765E-4</v>
      </c>
      <c r="CF135" s="56">
        <v>1.83407464239903E-3</v>
      </c>
      <c r="CG135" s="56">
        <v>0</v>
      </c>
      <c r="CH135" s="56">
        <v>0</v>
      </c>
      <c r="CI135" s="56">
        <v>0</v>
      </c>
      <c r="CJ135" s="56">
        <v>0</v>
      </c>
      <c r="CK135" s="56">
        <v>0</v>
      </c>
      <c r="CL135" s="56">
        <v>0</v>
      </c>
      <c r="CM135" s="56">
        <v>0</v>
      </c>
      <c r="CN135" s="56">
        <v>0</v>
      </c>
      <c r="CO135" s="56">
        <v>0</v>
      </c>
      <c r="CP135" s="56">
        <v>0</v>
      </c>
      <c r="CQ135" s="56">
        <v>0</v>
      </c>
      <c r="CR135" s="56">
        <v>0</v>
      </c>
      <c r="CS135" s="56">
        <v>0</v>
      </c>
      <c r="CT135" s="56">
        <v>0</v>
      </c>
      <c r="CU135" s="56">
        <v>0</v>
      </c>
      <c r="CV135" s="56">
        <v>0</v>
      </c>
      <c r="CW135" s="56">
        <v>0</v>
      </c>
      <c r="CX135" s="56">
        <v>0</v>
      </c>
      <c r="CY135" s="56">
        <v>0</v>
      </c>
      <c r="CZ135" s="56">
        <v>0</v>
      </c>
      <c r="DA135" s="56">
        <v>0</v>
      </c>
      <c r="DB135" s="56">
        <v>0</v>
      </c>
      <c r="DC135" s="56">
        <v>0</v>
      </c>
      <c r="DD135" s="56">
        <v>0</v>
      </c>
      <c r="DE135" s="56">
        <v>0</v>
      </c>
      <c r="DF135" s="56">
        <v>0</v>
      </c>
      <c r="DG135" s="56">
        <v>0</v>
      </c>
      <c r="DH135" s="56">
        <v>0</v>
      </c>
      <c r="DI135" s="56">
        <v>0</v>
      </c>
      <c r="DJ135" s="56">
        <v>0</v>
      </c>
      <c r="DK135" s="56">
        <v>0</v>
      </c>
      <c r="DL135" s="56">
        <v>0</v>
      </c>
      <c r="DM135" s="56">
        <v>0</v>
      </c>
      <c r="DN135" s="56">
        <v>0</v>
      </c>
      <c r="DO135" s="56">
        <v>0</v>
      </c>
      <c r="DP135" s="56">
        <v>0</v>
      </c>
      <c r="DQ135" s="56">
        <v>0</v>
      </c>
      <c r="DR135" s="56">
        <v>0</v>
      </c>
      <c r="DS135" s="56">
        <v>0</v>
      </c>
      <c r="DT135" s="56">
        <v>0</v>
      </c>
      <c r="DU135" s="56">
        <v>0</v>
      </c>
      <c r="DV135" s="56">
        <v>0</v>
      </c>
      <c r="DX135" s="56">
        <v>4.4121569762576439E-2</v>
      </c>
      <c r="DY135" s="56">
        <v>5.146171263703243E-3</v>
      </c>
      <c r="DZ135" s="56">
        <v>-4.5110424405833353E-3</v>
      </c>
      <c r="EA135" s="56">
        <v>3.429582586707024E-4</v>
      </c>
      <c r="EB135" s="56">
        <v>-1.2308492666494848E-3</v>
      </c>
      <c r="EC135" s="56">
        <v>-3.8230293205322036E-4</v>
      </c>
      <c r="ED135" s="56">
        <v>6.1890098939038865E-5</v>
      </c>
      <c r="EE135" s="56">
        <v>0</v>
      </c>
      <c r="EF135" s="56">
        <v>0</v>
      </c>
      <c r="EG135" s="56">
        <v>0</v>
      </c>
      <c r="EI135" s="56">
        <v>0</v>
      </c>
      <c r="EJ135" s="56">
        <v>0</v>
      </c>
      <c r="EK135" s="56">
        <v>0</v>
      </c>
      <c r="EL135" s="56">
        <v>0.23899357262648169</v>
      </c>
      <c r="EM135" s="56">
        <v>0</v>
      </c>
      <c r="EN135" s="56">
        <v>-6.5683064435220328E-3</v>
      </c>
      <c r="EO135" s="56">
        <v>1.5325776723696481E-2</v>
      </c>
      <c r="EP135" s="56">
        <v>1.0504317264118605E-2</v>
      </c>
      <c r="EQ135" s="56">
        <v>-2.0968374564354826E-3</v>
      </c>
      <c r="ER135" s="56">
        <v>-2.1940456591078284E-4</v>
      </c>
      <c r="ES135" s="56">
        <v>-2.0691219842329488E-2</v>
      </c>
      <c r="ET135" s="56">
        <v>5.0263820298160388E-3</v>
      </c>
      <c r="EU135" s="56">
        <v>-8.3709573094033138E-3</v>
      </c>
      <c r="EV135" s="56">
        <v>-5.9815350949378346E-4</v>
      </c>
      <c r="EW135" s="56">
        <v>1.5328535538204728E-2</v>
      </c>
      <c r="EX135" s="56">
        <v>-6.6666907548266E-3</v>
      </c>
      <c r="EY135" s="56">
        <v>-2.9015082074329867E-3</v>
      </c>
      <c r="EZ135" s="56">
        <v>-1.1099658115743473E-3</v>
      </c>
      <c r="FA135" s="56">
        <v>-6.135503607320892E-4</v>
      </c>
      <c r="FB135" s="56">
        <v>-5.2504605538321401E-4</v>
      </c>
      <c r="FC135" s="56">
        <v>-6.0485541020527899E-4</v>
      </c>
      <c r="FD135" s="56">
        <v>-4.7619879775675464E-4</v>
      </c>
      <c r="FE135" s="56">
        <v>-2.6774701244654107E-4</v>
      </c>
      <c r="FF135" s="56">
        <v>-2.0579012766139856E-4</v>
      </c>
      <c r="FG135" s="56">
        <v>-1.9814136234710188E-4</v>
      </c>
      <c r="FH135" s="56">
        <v>4.4196033440897504E-4</v>
      </c>
      <c r="FI135" s="56">
        <v>0</v>
      </c>
      <c r="FJ135" s="56">
        <v>0</v>
      </c>
      <c r="FK135" s="56">
        <v>0</v>
      </c>
      <c r="FL135" s="56">
        <v>0</v>
      </c>
      <c r="FM135" s="56">
        <v>0</v>
      </c>
      <c r="FN135" s="56">
        <v>0</v>
      </c>
      <c r="FO135" s="56">
        <v>0</v>
      </c>
      <c r="FP135" s="56">
        <v>0</v>
      </c>
      <c r="FQ135" s="56">
        <v>0</v>
      </c>
      <c r="FR135" s="56">
        <v>0</v>
      </c>
      <c r="FS135" s="56">
        <v>0</v>
      </c>
      <c r="FT135" s="56">
        <v>0</v>
      </c>
      <c r="FU135" s="56">
        <v>0</v>
      </c>
      <c r="FV135" s="56">
        <v>0</v>
      </c>
    </row>
    <row r="136" spans="3:178" s="14" customFormat="1" x14ac:dyDescent="0.3">
      <c r="C136" s="49"/>
      <c r="E136" s="49"/>
      <c r="F136" s="12" t="s">
        <v>25</v>
      </c>
      <c r="G136" s="57">
        <v>0.1835332908935858</v>
      </c>
      <c r="H136" s="57">
        <v>0.1991429224914483</v>
      </c>
      <c r="I136" s="57">
        <v>0.22061704800369289</v>
      </c>
      <c r="J136" s="57">
        <v>0.23790720920875386</v>
      </c>
      <c r="K136" s="57">
        <v>0.22298991404666377</v>
      </c>
      <c r="L136" s="57">
        <v>0.28549074215731607</v>
      </c>
      <c r="M136" s="57">
        <v>0.30720415685175095</v>
      </c>
      <c r="N136" s="57">
        <v>0.46219614981707852</v>
      </c>
      <c r="O136" s="57">
        <v>0.58209751274065213</v>
      </c>
      <c r="P136" s="57">
        <v>0.49219783745784002</v>
      </c>
      <c r="Q136" s="57">
        <v>0.22133935681047767</v>
      </c>
      <c r="R136" s="57">
        <v>1.601399584724009E-2</v>
      </c>
      <c r="S136" s="57">
        <v>5.5312543636734275E-2</v>
      </c>
      <c r="T136" s="57">
        <v>3.1834196750173786E-2</v>
      </c>
      <c r="U136" s="57">
        <v>2.781602036363149E-2</v>
      </c>
      <c r="V136" s="57">
        <v>5.064796589085882E-2</v>
      </c>
      <c r="W136" s="57">
        <v>3.1294542695935498E-2</v>
      </c>
      <c r="X136" s="57">
        <v>2.826649516912174E-2</v>
      </c>
      <c r="Y136" s="57">
        <v>6.1759512546877122E-2</v>
      </c>
      <c r="Z136" s="57">
        <v>5.5509965896899431E-2</v>
      </c>
      <c r="AA136" s="57">
        <v>6.29058959882456E-2</v>
      </c>
      <c r="AB136" s="57">
        <v>0.1056794331974443</v>
      </c>
      <c r="AC136" s="57">
        <v>5.5044039193980467E-2</v>
      </c>
      <c r="AD136" s="57">
        <v>6.958807927942523E-2</v>
      </c>
      <c r="AE136" s="57">
        <v>2.2479786896643362E-2</v>
      </c>
      <c r="AF136" s="57">
        <v>3.6706107209901861E-2</v>
      </c>
      <c r="AG136" s="57">
        <v>1.500324325063639E-2</v>
      </c>
      <c r="AH136" s="57">
        <v>6.882436282375827E-2</v>
      </c>
      <c r="AI136" s="57">
        <v>6.317383868874793E-2</v>
      </c>
      <c r="AJ136" s="57">
        <v>0.10702111591068103</v>
      </c>
      <c r="AK136" s="57">
        <v>6.5876287925916308E-2</v>
      </c>
      <c r="AL136" s="57">
        <v>4.1644533071777318E-2</v>
      </c>
      <c r="AM136" s="57">
        <v>1.1536168441745393E-2</v>
      </c>
      <c r="AN136" s="57">
        <v>8.0844544093194706E-2</v>
      </c>
      <c r="AO136" s="57">
        <v>8.4912282851157331E-2</v>
      </c>
      <c r="AP136" s="57">
        <v>0.12945932944130489</v>
      </c>
      <c r="AQ136" s="57">
        <v>5.2569589588426759E-2</v>
      </c>
      <c r="AR136" s="57">
        <v>3.8824006568248672E-2</v>
      </c>
      <c r="AS136" s="57">
        <v>4.7927135372905424E-2</v>
      </c>
      <c r="AT136" s="57">
        <v>6.5866258957571713E-2</v>
      </c>
      <c r="AU136" s="57">
        <v>9.3243672892901447E-2</v>
      </c>
      <c r="AV136" s="57">
        <v>7.8181512808284712E-2</v>
      </c>
      <c r="AW136" s="57">
        <v>9.8962832119641436E-2</v>
      </c>
      <c r="AX136" s="57">
        <v>8.7693394947528785E-2</v>
      </c>
      <c r="AY136" s="57">
        <v>0.10644293310346778</v>
      </c>
      <c r="AZ136" s="57">
        <v>8.7761412063272121E-2</v>
      </c>
      <c r="BA136" s="57">
        <v>0.11291192777914608</v>
      </c>
      <c r="BB136" s="57">
        <v>7.7681831285357703E-2</v>
      </c>
      <c r="BC136" s="57">
        <v>9.7132082010774931E-2</v>
      </c>
      <c r="BD136" s="57">
        <v>7.2926624241660284E-2</v>
      </c>
      <c r="BE136" s="57">
        <v>8.9190998962713278E-2</v>
      </c>
      <c r="BF136" s="57">
        <v>9.2735428245571169E-2</v>
      </c>
      <c r="BG136" s="57">
        <v>8.7799782776401006E-2</v>
      </c>
      <c r="BH136" s="57">
        <v>3.9064293468702611E-2</v>
      </c>
      <c r="BI136" s="57">
        <v>9.3778615876466326E-2</v>
      </c>
      <c r="BJ136" s="57">
        <v>9.5617103110180332E-2</v>
      </c>
      <c r="BK136" s="57">
        <v>0.11214606219238264</v>
      </c>
      <c r="BL136" s="57">
        <v>9.0048491131500347E-2</v>
      </c>
      <c r="BM136" s="57">
        <v>6.6934402123380504E-2</v>
      </c>
      <c r="BN136" s="57">
        <v>0.10683980050200236</v>
      </c>
      <c r="BO136" s="57">
        <v>6.4092670827356049E-2</v>
      </c>
      <c r="BP136" s="57">
        <v>6.301589060356301E-2</v>
      </c>
      <c r="BQ136" s="57">
        <v>0.1104603544120884</v>
      </c>
      <c r="BR136" s="57">
        <v>8.1868928925604018E-2</v>
      </c>
      <c r="BS136" s="57">
        <v>9.7572094628137929E-2</v>
      </c>
      <c r="BT136" s="57">
        <v>2.6248961434170829E-2</v>
      </c>
      <c r="BU136" s="57">
        <v>0.10443189848249033</v>
      </c>
      <c r="BV136" s="57">
        <v>0.10039611161131298</v>
      </c>
      <c r="BW136" s="57">
        <v>4.2117708140286376E-2</v>
      </c>
      <c r="BX136" s="57">
        <v>9.80880503494585E-2</v>
      </c>
      <c r="BY136" s="57">
        <v>9.4005919197582555E-2</v>
      </c>
      <c r="BZ136" s="57">
        <v>9.4418483134715514E-2</v>
      </c>
      <c r="CA136" s="57">
        <v>7.6105575478926352E-2</v>
      </c>
      <c r="CB136" s="57">
        <v>7.9746636720075412E-2</v>
      </c>
      <c r="CC136" s="57">
        <v>6.6341061962465447E-2</v>
      </c>
      <c r="CD136" s="57">
        <v>8.0707632969971091E-2</v>
      </c>
      <c r="CE136" s="57">
        <v>4.3765050765310447E-2</v>
      </c>
      <c r="CF136" s="57">
        <v>5.8238404544883306E-2</v>
      </c>
      <c r="CG136" s="57">
        <v>6.9225217906255673E-2</v>
      </c>
      <c r="CH136" s="57">
        <v>7.4329895717314645E-2</v>
      </c>
      <c r="CI136" s="57">
        <v>8.0909180987859056E-2</v>
      </c>
      <c r="CJ136" s="57">
        <v>8.0237905558820613E-2</v>
      </c>
      <c r="CK136" s="57">
        <v>7.8778001124683833E-2</v>
      </c>
      <c r="CL136" s="57">
        <v>7.7724052826856127E-2</v>
      </c>
      <c r="CM136" s="57">
        <v>8.2307744268763888E-2</v>
      </c>
      <c r="CN136" s="57">
        <v>6.5925696544732834E-2</v>
      </c>
      <c r="CO136" s="57">
        <v>4.8915817225023306E-2</v>
      </c>
      <c r="CP136" s="57">
        <v>4.751573187800686E-2</v>
      </c>
      <c r="CQ136" s="57">
        <v>4.3004442236542394E-2</v>
      </c>
      <c r="CR136" s="57">
        <v>5.9299967845246854E-2</v>
      </c>
      <c r="CS136" s="57">
        <v>6.727109636068819E-2</v>
      </c>
      <c r="CT136" s="57">
        <v>7.3659861628271206E-2</v>
      </c>
      <c r="CU136" s="57">
        <v>7.9039050021307802E-2</v>
      </c>
      <c r="CV136" s="57">
        <v>7.7259267277177399E-2</v>
      </c>
      <c r="CW136" s="57">
        <v>7.3621392624978604E-2</v>
      </c>
      <c r="CX136" s="57">
        <v>7.33901294864929E-2</v>
      </c>
      <c r="CY136" s="57">
        <v>7.8361892506724415E-2</v>
      </c>
      <c r="CZ136" s="57">
        <v>6.2391266066007534E-2</v>
      </c>
      <c r="DA136" s="57">
        <v>4.598541097549682E-2</v>
      </c>
      <c r="DB136" s="57">
        <v>4.4363800254063133E-2</v>
      </c>
      <c r="DC136" s="57">
        <v>4.026130242029316E-2</v>
      </c>
      <c r="DD136" s="57">
        <v>5.5608717421843097E-2</v>
      </c>
      <c r="DE136" s="57">
        <v>6.3367440404314038E-2</v>
      </c>
      <c r="DF136" s="57">
        <v>6.9831849670715374E-2</v>
      </c>
      <c r="DG136" s="57">
        <v>7.4338515933564123E-2</v>
      </c>
      <c r="DH136" s="57">
        <v>7.2451412980350516E-2</v>
      </c>
      <c r="DI136" s="57">
        <v>6.9266498854835795E-2</v>
      </c>
      <c r="DJ136" s="57">
        <v>6.8576982590982868E-2</v>
      </c>
      <c r="DK136" s="57">
        <v>7.8515292052604782E-2</v>
      </c>
      <c r="DL136" s="57">
        <v>6.3320624024363018E-2</v>
      </c>
      <c r="DM136" s="57">
        <v>4.6968225433317468E-2</v>
      </c>
      <c r="DN136" s="57">
        <v>4.5650496224501569E-2</v>
      </c>
      <c r="DO136" s="57">
        <v>4.173554396222235E-2</v>
      </c>
      <c r="DP136" s="57">
        <v>5.6800495672453613E-2</v>
      </c>
      <c r="DQ136" s="57">
        <v>6.4279942009550159E-2</v>
      </c>
      <c r="DR136" s="57">
        <v>7.0534354015249545E-2</v>
      </c>
      <c r="DS136" s="57">
        <v>7.4711454760039958E-2</v>
      </c>
      <c r="DT136" s="57">
        <v>7.262886757036488E-2</v>
      </c>
      <c r="DU136" s="57">
        <v>6.9573923089500611E-2</v>
      </c>
      <c r="DV136" s="57">
        <v>6.8848870953035768E-2</v>
      </c>
      <c r="DX136" s="57">
        <v>0.28089122612827738</v>
      </c>
      <c r="DY136" s="57">
        <v>5.4284594361258737E-2</v>
      </c>
      <c r="DZ136" s="57">
        <v>6.0667498461084116E-2</v>
      </c>
      <c r="EA136" s="57">
        <v>8.1463536467791725E-2</v>
      </c>
      <c r="EB136" s="57">
        <v>8.7550428368570563E-2</v>
      </c>
      <c r="EC136" s="57">
        <v>8.2033468020798361E-2</v>
      </c>
      <c r="ED136" s="57">
        <v>7.2247284826055372E-2</v>
      </c>
      <c r="EE136" s="57">
        <v>6.58805725792002E-2</v>
      </c>
      <c r="EF136" s="57">
        <v>6.2020754277643329E-2</v>
      </c>
      <c r="EG136" s="57">
        <v>6.2774764151799015E-2</v>
      </c>
      <c r="EI136" s="57">
        <v>0.19685509563074297</v>
      </c>
      <c r="EJ136" s="57">
        <v>0.25202982276417779</v>
      </c>
      <c r="EK136" s="57">
        <v>0.44589293225062687</v>
      </c>
      <c r="EL136" s="57">
        <v>0.26881186999027451</v>
      </c>
      <c r="EM136" s="57">
        <v>3.8746328614666231E-2</v>
      </c>
      <c r="EN136" s="57">
        <v>3.6748057537073678E-2</v>
      </c>
      <c r="EO136" s="57">
        <v>5.9993277766030896E-2</v>
      </c>
      <c r="EP136" s="57">
        <v>7.5493625383974444E-2</v>
      </c>
      <c r="EQ136" s="57">
        <v>2.4463327850446047E-2</v>
      </c>
      <c r="ER136" s="57">
        <v>7.9534566428734146E-2</v>
      </c>
      <c r="ES136" s="57">
        <v>3.9886390812350618E-2</v>
      </c>
      <c r="ET136" s="57">
        <v>9.8551452419048863E-2</v>
      </c>
      <c r="EU136" s="57">
        <v>4.6644656392509823E-2</v>
      </c>
      <c r="EV136" s="57">
        <v>7.9165866337509189E-2</v>
      </c>
      <c r="EW136" s="57">
        <v>9.7842118660243865E-2</v>
      </c>
      <c r="EX136" s="57">
        <v>9.240870885734094E-2</v>
      </c>
      <c r="EY136" s="57">
        <v>8.6921810213986872E-2</v>
      </c>
      <c r="EZ136" s="57">
        <v>7.3192709807460815E-2</v>
      </c>
      <c r="FA136" s="57">
        <v>0.10078546122942666</v>
      </c>
      <c r="FB136" s="57">
        <v>8.831226715225321E-2</v>
      </c>
      <c r="FC136" s="57">
        <v>7.9992577991070971E-2</v>
      </c>
      <c r="FD136" s="57">
        <v>6.8705785177878495E-2</v>
      </c>
      <c r="FE136" s="57">
        <v>8.2667407347598115E-2</v>
      </c>
      <c r="FF136" s="57">
        <v>9.5387430710880086E-2</v>
      </c>
      <c r="FG136" s="57">
        <v>7.3858579625540807E-2</v>
      </c>
      <c r="FH136" s="57">
        <v>6.063431269050399E-2</v>
      </c>
      <c r="FI136" s="57">
        <v>7.4782537942873345E-2</v>
      </c>
      <c r="FJ136" s="57">
        <v>7.8794118443616556E-2</v>
      </c>
      <c r="FK136" s="57">
        <v>6.575488700715923E-2</v>
      </c>
      <c r="FL136" s="57">
        <v>4.9922420338412342E-2</v>
      </c>
      <c r="FM136" s="57">
        <v>7.3326904318807257E-2</v>
      </c>
      <c r="FN136" s="57">
        <v>7.4836848189388044E-2</v>
      </c>
      <c r="FO136" s="57">
        <v>6.2149114695190223E-2</v>
      </c>
      <c r="FP136" s="57">
        <v>4.664069220549328E-2</v>
      </c>
      <c r="FQ136" s="57">
        <v>6.9091850218584966E-2</v>
      </c>
      <c r="FR136" s="57">
        <v>7.005814025863448E-2</v>
      </c>
      <c r="FS136" s="57">
        <v>6.2833689528307049E-2</v>
      </c>
      <c r="FT136" s="57">
        <v>4.7954964911420851E-2</v>
      </c>
      <c r="FU136" s="57">
        <v>6.9770645423569366E-2</v>
      </c>
      <c r="FV136" s="57">
        <v>7.0330275312490378E-2</v>
      </c>
    </row>
    <row r="137" spans="3:178" s="14" customFormat="1" x14ac:dyDescent="0.3">
      <c r="C137" s="49"/>
      <c r="E137" s="49"/>
      <c r="F137" s="16" t="s">
        <v>26</v>
      </c>
      <c r="G137" s="59">
        <v>0.1381538205199728</v>
      </c>
      <c r="H137" s="59">
        <v>0.14146230106177812</v>
      </c>
      <c r="I137" s="59">
        <v>0.12561590314354817</v>
      </c>
      <c r="J137" s="59">
        <v>0.10457300890369284</v>
      </c>
      <c r="K137" s="59">
        <v>0.13779247076315537</v>
      </c>
      <c r="L137" s="59">
        <v>0.18243861847766885</v>
      </c>
      <c r="M137" s="59">
        <v>0.22950768084991793</v>
      </c>
      <c r="N137" s="59">
        <v>0.1667838712029282</v>
      </c>
      <c r="O137" s="59">
        <v>0.28446100062811597</v>
      </c>
      <c r="P137" s="59">
        <v>0.31328948846010396</v>
      </c>
      <c r="Q137" s="59">
        <v>0.6255004168283046</v>
      </c>
      <c r="R137" s="59">
        <v>1.0118440138634905</v>
      </c>
      <c r="S137" s="59">
        <v>0.1792258304509225</v>
      </c>
      <c r="T137" s="59">
        <v>0.10865698758139548</v>
      </c>
      <c r="U137" s="59">
        <v>0.11115813634907123</v>
      </c>
      <c r="V137" s="59">
        <v>8.4406042073541424E-2</v>
      </c>
      <c r="W137" s="59">
        <v>0.10136960354532093</v>
      </c>
      <c r="X137" s="59">
        <v>0.10582104211970414</v>
      </c>
      <c r="Y137" s="59">
        <v>7.2150196909044492E-2</v>
      </c>
      <c r="Z137" s="59">
        <v>8.150762954204431E-2</v>
      </c>
      <c r="AA137" s="59">
        <v>7.6326765046969031E-2</v>
      </c>
      <c r="AB137" s="59">
        <v>2.9095820872720769E-2</v>
      </c>
      <c r="AC137" s="59">
        <v>8.2908647246757505E-2</v>
      </c>
      <c r="AD137" s="59">
        <v>9.4213000264602817E-2</v>
      </c>
      <c r="AE137" s="59">
        <v>9.6978373229730241E-2</v>
      </c>
      <c r="AF137" s="59">
        <v>0.10530876173978147</v>
      </c>
      <c r="AG137" s="59">
        <v>0.12836367412284611</v>
      </c>
      <c r="AH137" s="59">
        <v>6.7936806240388684E-2</v>
      </c>
      <c r="AI137" s="59">
        <v>7.5703860254861227E-2</v>
      </c>
      <c r="AJ137" s="59">
        <v>3.2132700911920033E-2</v>
      </c>
      <c r="AK137" s="59">
        <v>7.1434465302265687E-2</v>
      </c>
      <c r="AL137" s="59">
        <v>9.8723451746506999E-2</v>
      </c>
      <c r="AM137" s="59">
        <v>0.13562708853187597</v>
      </c>
      <c r="AN137" s="59">
        <v>6.9132812146119216E-2</v>
      </c>
      <c r="AO137" s="59">
        <v>6.6911940767297923E-2</v>
      </c>
      <c r="AP137" s="59">
        <v>2.5511608400080363E-2</v>
      </c>
      <c r="AQ137" s="59">
        <v>9.8950315080250956E-2</v>
      </c>
      <c r="AR137" s="59">
        <v>0.12006485848709625</v>
      </c>
      <c r="AS137" s="59">
        <v>0.11352661243923438</v>
      </c>
      <c r="AT137" s="59">
        <v>9.2953084651230797E-2</v>
      </c>
      <c r="AU137" s="59">
        <v>6.5559515178573682E-2</v>
      </c>
      <c r="AV137" s="59">
        <v>8.1493372138305681E-2</v>
      </c>
      <c r="AW137" s="59">
        <v>5.2132167806601772E-2</v>
      </c>
      <c r="AX137" s="59">
        <v>6.0344369441331987E-2</v>
      </c>
      <c r="AY137" s="59">
        <v>3.5766299673139532E-2</v>
      </c>
      <c r="AZ137" s="59">
        <v>5.9500049199934062E-2</v>
      </c>
      <c r="BA137" s="59">
        <v>3.1988380109200701E-2</v>
      </c>
      <c r="BB137" s="59">
        <v>6.4688876493781786E-2</v>
      </c>
      <c r="BC137" s="59">
        <v>4.6230845414242272E-2</v>
      </c>
      <c r="BD137" s="59">
        <v>8.0660620492633242E-2</v>
      </c>
      <c r="BE137" s="59">
        <v>6.2913467731427031E-2</v>
      </c>
      <c r="BF137" s="59">
        <v>5.1589677976074423E-2</v>
      </c>
      <c r="BG137" s="59">
        <v>5.3888774200380157E-2</v>
      </c>
      <c r="BH137" s="59">
        <v>0.10468859271903708</v>
      </c>
      <c r="BI137" s="59">
        <v>4.7223331239701634E-2</v>
      </c>
      <c r="BJ137" s="59">
        <v>4.3225980657695555E-2</v>
      </c>
      <c r="BK137" s="59">
        <v>2.6476818889740381E-2</v>
      </c>
      <c r="BL137" s="59">
        <v>3.8689113638976591E-2</v>
      </c>
      <c r="BM137" s="59">
        <v>6.3616919776643258E-2</v>
      </c>
      <c r="BN137" s="59">
        <v>2.4693812468024001E-2</v>
      </c>
      <c r="BO137" s="59">
        <v>6.4966827158857501E-2</v>
      </c>
      <c r="BP137" s="59">
        <v>7.6989169701617399E-2</v>
      </c>
      <c r="BQ137" s="59">
        <v>2.9474692796685232E-2</v>
      </c>
      <c r="BR137" s="59">
        <v>5.7332353773855552E-2</v>
      </c>
      <c r="BS137" s="59">
        <v>4.0377029536554032E-2</v>
      </c>
      <c r="BT137" s="59">
        <v>0.11505407096577469</v>
      </c>
      <c r="BU137" s="59">
        <v>3.3020116624299385E-2</v>
      </c>
      <c r="BV137" s="59">
        <v>3.5414101735523389E-2</v>
      </c>
      <c r="BW137" s="59">
        <v>9.0713684781442636E-2</v>
      </c>
      <c r="BX137" s="59">
        <v>3.8790213199136191E-2</v>
      </c>
      <c r="BY137" s="59">
        <v>3.7731878484042233E-2</v>
      </c>
      <c r="BZ137" s="59">
        <v>4.6666731307606409E-2</v>
      </c>
      <c r="CA137" s="59">
        <v>5.0082025448861936E-2</v>
      </c>
      <c r="CB137" s="59">
        <v>5.5726230888206149E-2</v>
      </c>
      <c r="CC137" s="59">
        <v>6.963788476016633E-2</v>
      </c>
      <c r="CD137" s="59">
        <v>4.7758246447716972E-2</v>
      </c>
      <c r="CE137" s="59">
        <v>7.9136982736211392E-2</v>
      </c>
      <c r="CF137" s="59">
        <v>6.3604950225335577E-2</v>
      </c>
      <c r="CG137" s="59">
        <v>5.1031088523405634E-2</v>
      </c>
      <c r="CH137" s="59">
        <v>4.5124920283039376E-2</v>
      </c>
      <c r="CI137" s="59">
        <v>3.8325318975162587E-2</v>
      </c>
      <c r="CJ137" s="59">
        <v>3.3328985192541724E-2</v>
      </c>
      <c r="CK137" s="59">
        <v>3.6223402496136814E-2</v>
      </c>
      <c r="CL137" s="59">
        <v>3.6214068956522738E-2</v>
      </c>
      <c r="CM137" s="59">
        <v>3.0049513895969892E-2</v>
      </c>
      <c r="CN137" s="59">
        <v>4.9804930992570773E-2</v>
      </c>
      <c r="CO137" s="59">
        <v>6.5242330801747475E-2</v>
      </c>
      <c r="CP137" s="59">
        <v>6.5608426586474131E-2</v>
      </c>
      <c r="CQ137" s="59">
        <v>6.6989007793308034E-2</v>
      </c>
      <c r="CR137" s="59">
        <v>4.9377438232103346E-2</v>
      </c>
      <c r="CS137" s="59">
        <v>4.201611178584063E-2</v>
      </c>
      <c r="CT137" s="59">
        <v>3.5138553797742278E-2</v>
      </c>
      <c r="CU137" s="59">
        <v>3.0120188209701849E-2</v>
      </c>
      <c r="CV137" s="59">
        <v>3.1407911164584815E-2</v>
      </c>
      <c r="CW137" s="59">
        <v>3.5061081459959342E-2</v>
      </c>
      <c r="CX137" s="59">
        <v>3.4655179709042812E-2</v>
      </c>
      <c r="CY137" s="59">
        <v>3.20872288232492E-2</v>
      </c>
      <c r="CZ137" s="59">
        <v>5.2009815743113169E-2</v>
      </c>
      <c r="DA137" s="59">
        <v>6.8368949317690567E-2</v>
      </c>
      <c r="DB137" s="59">
        <v>6.8834535208236958E-2</v>
      </c>
      <c r="DC137" s="59">
        <v>7.0582682988268308E-2</v>
      </c>
      <c r="DD137" s="59">
        <v>5.6726686987832682E-2</v>
      </c>
      <c r="DE137" s="59">
        <v>4.7984461852885178E-2</v>
      </c>
      <c r="DF137" s="59">
        <v>4.3521235856442485E-2</v>
      </c>
      <c r="DG137" s="59">
        <v>4.0156577863127429E-2</v>
      </c>
      <c r="DH137" s="59">
        <v>4.0508447623679049E-2</v>
      </c>
      <c r="DI137" s="59">
        <v>4.5357503549866438E-2</v>
      </c>
      <c r="DJ137" s="59">
        <v>4.4141770742980181E-2</v>
      </c>
      <c r="DK137" s="59">
        <v>3.69639458268788E-2</v>
      </c>
      <c r="DL137" s="59">
        <v>5.5049103489259704E-2</v>
      </c>
      <c r="DM137" s="59">
        <v>7.2443412876506713E-2</v>
      </c>
      <c r="DN137" s="59">
        <v>7.3002840671169592E-2</v>
      </c>
      <c r="DO137" s="59">
        <v>7.4229215994028763E-2</v>
      </c>
      <c r="DP137" s="59">
        <v>6.022327534159054E-2</v>
      </c>
      <c r="DQ137" s="59">
        <v>5.197867222504151E-2</v>
      </c>
      <c r="DR137" s="59">
        <v>4.726830364314704E-2</v>
      </c>
      <c r="DS137" s="59">
        <v>4.3167122511035508E-2</v>
      </c>
      <c r="DT137" s="59">
        <v>4.5397028075246586E-2</v>
      </c>
      <c r="DU137" s="59">
        <v>5.0404082802067693E-2</v>
      </c>
      <c r="DV137" s="59">
        <v>4.8750918898158739E-2</v>
      </c>
      <c r="DX137" s="59">
        <v>0.24915226120654485</v>
      </c>
      <c r="DY137" s="59">
        <v>9.3314329089748488E-2</v>
      </c>
      <c r="DZ137" s="59">
        <v>8.0977282207843893E-2</v>
      </c>
      <c r="EA137" s="59">
        <v>6.981927206864405E-2</v>
      </c>
      <c r="EB137" s="59">
        <v>5.2978273255087922E-2</v>
      </c>
      <c r="EC137" s="59">
        <v>5.5088531176020215E-2</v>
      </c>
      <c r="ED137" s="59">
        <v>5.047312583695867E-2</v>
      </c>
      <c r="EE137" s="59">
        <v>4.4628398396600766E-2</v>
      </c>
      <c r="EF137" s="59">
        <v>5.0851515804550163E-2</v>
      </c>
      <c r="EG137" s="59">
        <v>5.4878322010976532E-2</v>
      </c>
      <c r="EI137" s="59">
        <v>0.1312861135817259</v>
      </c>
      <c r="EJ137" s="59">
        <v>0.14042580891104597</v>
      </c>
      <c r="EK137" s="59">
        <v>0.22615724266408632</v>
      </c>
      <c r="EL137" s="59">
        <v>0.63754112614148917</v>
      </c>
      <c r="EM137" s="59">
        <v>0.1370442931545813</v>
      </c>
      <c r="EN137" s="59">
        <v>9.7264645752789383E-2</v>
      </c>
      <c r="EO137" s="59">
        <v>7.6607580086812344E-2</v>
      </c>
      <c r="EP137" s="59">
        <v>6.8190197032698921E-2</v>
      </c>
      <c r="EQ137" s="59">
        <v>0.11014705545800572</v>
      </c>
      <c r="ER137" s="59">
        <v>5.872370548104322E-2</v>
      </c>
      <c r="ES137" s="59">
        <v>0.10166895788511915</v>
      </c>
      <c r="ET137" s="59">
        <v>5.3708946401513309E-2</v>
      </c>
      <c r="EU137" s="59">
        <v>0.11047349771720384</v>
      </c>
      <c r="EV137" s="59">
        <v>7.9405350124434448E-2</v>
      </c>
      <c r="EW137" s="59">
        <v>4.9451745866780222E-2</v>
      </c>
      <c r="EX137" s="59">
        <v>5.2265272413175072E-2</v>
      </c>
      <c r="EY137" s="59">
        <v>6.3024818206043803E-2</v>
      </c>
      <c r="EZ137" s="59">
        <v>7.0227333720905089E-2</v>
      </c>
      <c r="FA137" s="59">
        <v>3.9156046727085822E-2</v>
      </c>
      <c r="FB137" s="59">
        <v>4.2099886551799748E-2</v>
      </c>
      <c r="FC137" s="59">
        <v>5.616091619241316E-2</v>
      </c>
      <c r="FD137" s="59">
        <v>7.0850651900720027E-2</v>
      </c>
      <c r="FE137" s="59">
        <v>5.2887919904741211E-2</v>
      </c>
      <c r="FF137" s="59">
        <v>4.1050683802270602E-2</v>
      </c>
      <c r="FG137" s="59">
        <v>5.8524568267184281E-2</v>
      </c>
      <c r="FH137" s="59">
        <v>6.3687461979787641E-2</v>
      </c>
      <c r="FI137" s="59">
        <v>4.4862330943320906E-2</v>
      </c>
      <c r="FJ137" s="59">
        <v>3.5179596030508214E-2</v>
      </c>
      <c r="FK137" s="59">
        <v>4.8330255299361705E-2</v>
      </c>
      <c r="FL137" s="59">
        <v>6.0851001328935769E-2</v>
      </c>
      <c r="FM137" s="59">
        <v>3.586531316842656E-2</v>
      </c>
      <c r="FN137" s="59">
        <v>3.3730910776854903E-2</v>
      </c>
      <c r="FO137" s="59">
        <v>5.0759269441328726E-2</v>
      </c>
      <c r="FP137" s="59">
        <v>6.54445898000931E-2</v>
      </c>
      <c r="FQ137" s="59">
        <v>4.3905132155817463E-2</v>
      </c>
      <c r="FR137" s="59">
        <v>4.3285192897040928E-2</v>
      </c>
      <c r="FS137" s="59">
        <v>5.4796332866331253E-2</v>
      </c>
      <c r="FT137" s="59">
        <v>6.921305716247371E-2</v>
      </c>
      <c r="FU137" s="59">
        <v>4.7483866741638452E-2</v>
      </c>
      <c r="FV137" s="59">
        <v>4.8143917833690195E-2</v>
      </c>
    </row>
    <row r="138" spans="3:178" ht="20.100000000000001" customHeight="1" x14ac:dyDescent="0.3">
      <c r="F138" s="10" t="s">
        <v>27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0</v>
      </c>
      <c r="W138" s="56">
        <v>0</v>
      </c>
      <c r="X138" s="56">
        <v>0</v>
      </c>
      <c r="Y138" s="56">
        <v>0</v>
      </c>
      <c r="Z138" s="56">
        <v>0</v>
      </c>
      <c r="AA138" s="56">
        <v>0</v>
      </c>
      <c r="AB138" s="56">
        <v>0</v>
      </c>
      <c r="AC138" s="56">
        <v>0</v>
      </c>
      <c r="AD138" s="56">
        <v>0</v>
      </c>
      <c r="AE138" s="56">
        <v>0</v>
      </c>
      <c r="AF138" s="56">
        <v>0</v>
      </c>
      <c r="AG138" s="56">
        <v>0</v>
      </c>
      <c r="AH138" s="56">
        <v>0</v>
      </c>
      <c r="AI138" s="56">
        <v>0</v>
      </c>
      <c r="AJ138" s="56">
        <v>0</v>
      </c>
      <c r="AK138" s="56">
        <v>0</v>
      </c>
      <c r="AL138" s="56">
        <v>0</v>
      </c>
      <c r="AM138" s="56">
        <v>0</v>
      </c>
      <c r="AN138" s="56">
        <v>0</v>
      </c>
      <c r="AO138" s="56">
        <v>0</v>
      </c>
      <c r="AP138" s="56">
        <v>0</v>
      </c>
      <c r="AQ138" s="56">
        <v>0</v>
      </c>
      <c r="AR138" s="56">
        <v>0</v>
      </c>
      <c r="AS138" s="56">
        <v>0</v>
      </c>
      <c r="AT138" s="56">
        <v>0</v>
      </c>
      <c r="AU138" s="56">
        <v>4.5992808119055021E-5</v>
      </c>
      <c r="AV138" s="56">
        <v>2.0242180566612628E-4</v>
      </c>
      <c r="AW138" s="56">
        <v>3.1015310751869005E-4</v>
      </c>
      <c r="AX138" s="56">
        <v>1.1295127457044068E-4</v>
      </c>
      <c r="AY138" s="56">
        <v>3.9551502698986161E-4</v>
      </c>
      <c r="AZ138" s="56">
        <v>7.0490211118437581E-4</v>
      </c>
      <c r="BA138" s="56">
        <v>9.121048666174042E-4</v>
      </c>
      <c r="BB138" s="56">
        <v>1.7669006251369243E-4</v>
      </c>
      <c r="BC138" s="56">
        <v>2.8851712853439473E-4</v>
      </c>
      <c r="BD138" s="56">
        <v>2.7326872726995982E-4</v>
      </c>
      <c r="BE138" s="56">
        <v>1.1639078447723608E-3</v>
      </c>
      <c r="BF138" s="56">
        <v>5.3347787081634577E-4</v>
      </c>
      <c r="BG138" s="56">
        <v>5.7816597529012812E-4</v>
      </c>
      <c r="BH138" s="56">
        <v>1.172110110981313E-3</v>
      </c>
      <c r="BI138" s="56">
        <v>4.2190368374309903E-4</v>
      </c>
      <c r="BJ138" s="56">
        <v>8.4912573953693836E-4</v>
      </c>
      <c r="BK138" s="56">
        <v>1.9331944763664262E-3</v>
      </c>
      <c r="BL138" s="56">
        <v>7.2877357903812403E-4</v>
      </c>
      <c r="BM138" s="56">
        <v>1.2577476156803364E-3</v>
      </c>
      <c r="BN138" s="56">
        <v>6.4380221459241064E-4</v>
      </c>
      <c r="BO138" s="56">
        <v>6.2449267568339567E-4</v>
      </c>
      <c r="BP138" s="56">
        <v>7.5953831013042853E-4</v>
      </c>
      <c r="BQ138" s="56">
        <v>1.1442431232820511E-3</v>
      </c>
      <c r="BR138" s="56">
        <v>1.4640589759063159E-3</v>
      </c>
      <c r="BS138" s="56">
        <v>1.0847450022127409E-3</v>
      </c>
      <c r="BT138" s="56">
        <v>1.9420556845692598E-3</v>
      </c>
      <c r="BU138" s="56">
        <v>1.1334489924438602E-3</v>
      </c>
      <c r="BV138" s="56">
        <v>1.2094207567898995E-3</v>
      </c>
      <c r="BW138" s="56">
        <v>1.0542863035109869E-3</v>
      </c>
      <c r="BX138" s="56">
        <v>1.1128999621844837E-3</v>
      </c>
      <c r="BY138" s="56">
        <v>1.5087035931299832E-3</v>
      </c>
      <c r="BZ138" s="56">
        <v>7.7404947430023728E-4</v>
      </c>
      <c r="CA138" s="56">
        <v>7.1634243087648132E-4</v>
      </c>
      <c r="CB138" s="56">
        <v>1.2190414508028509E-3</v>
      </c>
      <c r="CC138" s="56">
        <v>1.1163536664470328E-3</v>
      </c>
      <c r="CD138" s="56">
        <v>1.1036796197236324E-3</v>
      </c>
      <c r="CE138" s="56">
        <v>1.062688003891055E-3</v>
      </c>
      <c r="CF138" s="56">
        <v>2.0356175397936828E-3</v>
      </c>
      <c r="CG138" s="56">
        <v>1.4549327244814674E-3</v>
      </c>
      <c r="CH138" s="56">
        <v>1.4606113019950088E-3</v>
      </c>
      <c r="CI138" s="56">
        <v>1.5688463447075085E-3</v>
      </c>
      <c r="CJ138" s="56">
        <v>1.6192234438763388E-3</v>
      </c>
      <c r="CK138" s="56">
        <v>1.7372037573844738E-3</v>
      </c>
      <c r="CL138" s="56">
        <v>1.6846302041231861E-3</v>
      </c>
      <c r="CM138" s="56">
        <v>1.5009977918714937E-3</v>
      </c>
      <c r="CN138" s="56">
        <v>1.610061212495554E-3</v>
      </c>
      <c r="CO138" s="56">
        <v>1.4705146993077844E-3</v>
      </c>
      <c r="CP138" s="56">
        <v>1.5479965779430437E-3</v>
      </c>
      <c r="CQ138" s="56">
        <v>1.5320126899264366E-3</v>
      </c>
      <c r="CR138" s="56">
        <v>1.5895239590064062E-3</v>
      </c>
      <c r="CS138" s="56">
        <v>1.5885696044528473E-3</v>
      </c>
      <c r="CT138" s="56">
        <v>1.5834660398248595E-3</v>
      </c>
      <c r="CU138" s="56">
        <v>1.6156446199189702E-3</v>
      </c>
      <c r="CV138" s="56">
        <v>1.6162981947710163E-3</v>
      </c>
      <c r="CW138" s="56">
        <v>1.7358622141404845E-3</v>
      </c>
      <c r="CX138" s="56">
        <v>1.6921247831973752E-3</v>
      </c>
      <c r="CY138" s="56">
        <v>1.8065459250741836E-3</v>
      </c>
      <c r="CZ138" s="56">
        <v>1.9759764363033302E-3</v>
      </c>
      <c r="DA138" s="56">
        <v>1.7576650083262599E-3</v>
      </c>
      <c r="DB138" s="56">
        <v>1.8098523761131149E-3</v>
      </c>
      <c r="DC138" s="56">
        <v>1.7706535035718011E-3</v>
      </c>
      <c r="DD138" s="56">
        <v>1.8690761144647455E-3</v>
      </c>
      <c r="DE138" s="56">
        <v>1.8049631686681573E-3</v>
      </c>
      <c r="DF138" s="56">
        <v>1.8250998293204792E-3</v>
      </c>
      <c r="DG138" s="56">
        <v>1.8605720595783414E-3</v>
      </c>
      <c r="DH138" s="56">
        <v>1.7752427217734036E-3</v>
      </c>
      <c r="DI138" s="56">
        <v>1.851463223565625E-3</v>
      </c>
      <c r="DJ138" s="56">
        <v>1.7823353510209232E-3</v>
      </c>
      <c r="DK138" s="56">
        <v>1.8010102735517121E-3</v>
      </c>
      <c r="DL138" s="56">
        <v>2.115763876101445E-3</v>
      </c>
      <c r="DM138" s="56">
        <v>1.7697568517181861E-3</v>
      </c>
      <c r="DN138" s="56">
        <v>1.7926342636077697E-3</v>
      </c>
      <c r="DO138" s="56">
        <v>1.7382336006118325E-3</v>
      </c>
      <c r="DP138" s="56">
        <v>1.7946798165719184E-3</v>
      </c>
      <c r="DQ138" s="56">
        <v>1.7088131667830323E-3</v>
      </c>
      <c r="DR138" s="56">
        <v>1.7139274402923933E-3</v>
      </c>
      <c r="DS138" s="56">
        <v>1.7416665941252499E-3</v>
      </c>
      <c r="DT138" s="56">
        <v>1.6899639069502777E-3</v>
      </c>
      <c r="DU138" s="56">
        <v>1.732346878588086E-3</v>
      </c>
      <c r="DV138" s="56">
        <v>1.7168654030622189E-3</v>
      </c>
      <c r="DX138" s="56">
        <v>0</v>
      </c>
      <c r="DY138" s="56">
        <v>0</v>
      </c>
      <c r="DZ138" s="56">
        <v>0</v>
      </c>
      <c r="EA138" s="56">
        <v>2.6708707107449264E-4</v>
      </c>
      <c r="EB138" s="56">
        <v>8.3416468678992395E-4</v>
      </c>
      <c r="EC138" s="56">
        <v>1.156559330244347E-3</v>
      </c>
      <c r="ED138" s="56">
        <v>1.4043906971918025E-3</v>
      </c>
      <c r="EE138" s="56">
        <v>1.5890152694691445E-3</v>
      </c>
      <c r="EF138" s="56">
        <v>1.8220529273906181E-3</v>
      </c>
      <c r="EG138" s="56">
        <v>1.7729819491407838E-3</v>
      </c>
      <c r="EI138" s="56">
        <v>0</v>
      </c>
      <c r="EJ138" s="56">
        <v>0</v>
      </c>
      <c r="EK138" s="56">
        <v>0</v>
      </c>
      <c r="EL138" s="56">
        <v>0</v>
      </c>
      <c r="EM138" s="56">
        <v>0</v>
      </c>
      <c r="EN138" s="56">
        <v>0</v>
      </c>
      <c r="EO138" s="56">
        <v>0</v>
      </c>
      <c r="EP138" s="56">
        <v>0</v>
      </c>
      <c r="EQ138" s="56">
        <v>0</v>
      </c>
      <c r="ER138" s="56">
        <v>0</v>
      </c>
      <c r="ES138" s="56">
        <v>0</v>
      </c>
      <c r="ET138" s="56">
        <v>0</v>
      </c>
      <c r="EU138" s="56">
        <v>0</v>
      </c>
      <c r="EV138" s="56">
        <v>8.6036372915834146E-5</v>
      </c>
      <c r="EW138" s="56">
        <v>2.7275620864237793E-4</v>
      </c>
      <c r="EX138" s="56">
        <v>5.9139726540438382E-4</v>
      </c>
      <c r="EY138" s="56">
        <v>5.9527154791387516E-4</v>
      </c>
      <c r="EZ138" s="56">
        <v>7.6334939313928412E-4</v>
      </c>
      <c r="FA138" s="56">
        <v>1.0685037964500053E-3</v>
      </c>
      <c r="FB138" s="56">
        <v>8.7347617378988459E-4</v>
      </c>
      <c r="FC138" s="56">
        <v>8.4843859884065715E-4</v>
      </c>
      <c r="FD138" s="56">
        <v>1.4950544975574386E-3</v>
      </c>
      <c r="FE138" s="56">
        <v>1.1345661822032282E-3</v>
      </c>
      <c r="FF138" s="56">
        <v>1.1255065229300776E-3</v>
      </c>
      <c r="FG138" s="56">
        <v>1.0123754315075311E-3</v>
      </c>
      <c r="FH138" s="56">
        <v>1.3992211178704564E-3</v>
      </c>
      <c r="FI138" s="56">
        <v>1.4942204136572535E-3</v>
      </c>
      <c r="FJ138" s="56">
        <v>1.6767779683131562E-3</v>
      </c>
      <c r="FK138" s="56">
        <v>1.5252569253277753E-3</v>
      </c>
      <c r="FL138" s="56">
        <v>1.5586776897178023E-3</v>
      </c>
      <c r="FM138" s="56">
        <v>1.5972772344221438E-3</v>
      </c>
      <c r="FN138" s="56">
        <v>1.6826065568988045E-3</v>
      </c>
      <c r="FO138" s="56">
        <v>1.8403292604373747E-3</v>
      </c>
      <c r="FP138" s="56">
        <v>1.8154538092632242E-3</v>
      </c>
      <c r="FQ138" s="56">
        <v>1.8290102610348869E-3</v>
      </c>
      <c r="FR138" s="56">
        <v>1.8012344103754691E-3</v>
      </c>
      <c r="FS138" s="56">
        <v>1.8862281900932413E-3</v>
      </c>
      <c r="FT138" s="56">
        <v>1.774234907930971E-3</v>
      </c>
      <c r="FU138" s="56">
        <v>1.7204957534574052E-3</v>
      </c>
      <c r="FV138" s="56">
        <v>1.7122302234820795E-3</v>
      </c>
    </row>
    <row r="139" spans="3:178" x14ac:dyDescent="0.3">
      <c r="F139" s="10" t="s">
        <v>28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  <c r="U139" s="56">
        <v>0</v>
      </c>
      <c r="V139" s="56">
        <v>0</v>
      </c>
      <c r="W139" s="56">
        <v>0</v>
      </c>
      <c r="X139" s="56">
        <v>0</v>
      </c>
      <c r="Y139" s="56">
        <v>0</v>
      </c>
      <c r="Z139" s="56">
        <v>0</v>
      </c>
      <c r="AA139" s="56">
        <v>0</v>
      </c>
      <c r="AB139" s="56">
        <v>0</v>
      </c>
      <c r="AC139" s="56">
        <v>0</v>
      </c>
      <c r="AD139" s="56">
        <v>0</v>
      </c>
      <c r="AE139" s="56">
        <v>0</v>
      </c>
      <c r="AF139" s="56">
        <v>0</v>
      </c>
      <c r="AG139" s="56">
        <v>0</v>
      </c>
      <c r="AH139" s="56">
        <v>0</v>
      </c>
      <c r="AI139" s="56">
        <v>0</v>
      </c>
      <c r="AJ139" s="56">
        <v>0</v>
      </c>
      <c r="AK139" s="56">
        <v>0</v>
      </c>
      <c r="AL139" s="56">
        <v>0</v>
      </c>
      <c r="AM139" s="56">
        <v>0</v>
      </c>
      <c r="AN139" s="56">
        <v>0</v>
      </c>
      <c r="AO139" s="56">
        <v>0</v>
      </c>
      <c r="AP139" s="56">
        <v>0</v>
      </c>
      <c r="AQ139" s="56">
        <v>0</v>
      </c>
      <c r="AR139" s="56">
        <v>0</v>
      </c>
      <c r="AS139" s="56">
        <v>0</v>
      </c>
      <c r="AT139" s="56">
        <v>0</v>
      </c>
      <c r="AU139" s="56">
        <v>1.1508737637523803E-3</v>
      </c>
      <c r="AV139" s="56">
        <v>2.8473689136629993E-3</v>
      </c>
      <c r="AW139" s="56">
        <v>3.802845242212716E-3</v>
      </c>
      <c r="AX139" s="56">
        <v>4.2475758484434908E-3</v>
      </c>
      <c r="AY139" s="56">
        <v>4.4587531604294763E-3</v>
      </c>
      <c r="AZ139" s="56">
        <v>6.8360634600450037E-3</v>
      </c>
      <c r="BA139" s="56">
        <v>5.9985370896201359E-3</v>
      </c>
      <c r="BB139" s="56">
        <v>5.2041574380921902E-3</v>
      </c>
      <c r="BC139" s="56">
        <v>4.4423334654108667E-3</v>
      </c>
      <c r="BD139" s="56">
        <v>3.3885711705043519E-3</v>
      </c>
      <c r="BE139" s="56">
        <v>4.1790771972314428E-3</v>
      </c>
      <c r="BF139" s="56">
        <v>2.3266762808752685E-3</v>
      </c>
      <c r="BG139" s="56">
        <v>3.0661958064001219E-3</v>
      </c>
      <c r="BH139" s="56">
        <v>1.9116760391944328E-3</v>
      </c>
      <c r="BI139" s="56">
        <v>-2.2715756164915938E-4</v>
      </c>
      <c r="BJ139" s="56">
        <v>5.4113029794640997E-4</v>
      </c>
      <c r="BK139" s="56">
        <v>4.5002673752439888E-4</v>
      </c>
      <c r="BL139" s="56">
        <v>3.5256852445493655E-4</v>
      </c>
      <c r="BM139" s="56">
        <v>0</v>
      </c>
      <c r="BN139" s="56">
        <v>0</v>
      </c>
      <c r="BO139" s="56">
        <v>8.7146078429658591E-4</v>
      </c>
      <c r="BP139" s="56">
        <v>1.1401767509060289E-3</v>
      </c>
      <c r="BQ139" s="56">
        <v>3.0257021532483977E-4</v>
      </c>
      <c r="BR139" s="56">
        <v>1.4606339823880336E-3</v>
      </c>
      <c r="BS139" s="56">
        <v>1.3484875305587749E-3</v>
      </c>
      <c r="BT139" s="56">
        <v>-9.8261497256219843E-5</v>
      </c>
      <c r="BU139" s="56">
        <v>-9.6377929211629078E-12</v>
      </c>
      <c r="BV139" s="56">
        <v>3.7682773382377132E-4</v>
      </c>
      <c r="BW139" s="56">
        <v>1.0833449410115128E-5</v>
      </c>
      <c r="BX139" s="56">
        <v>0</v>
      </c>
      <c r="BY139" s="56">
        <v>0</v>
      </c>
      <c r="BZ139" s="56">
        <v>0</v>
      </c>
      <c r="CA139" s="56">
        <v>3.2473327326849096E-4</v>
      </c>
      <c r="CB139" s="56">
        <v>3.1419297890514762E-4</v>
      </c>
      <c r="CC139" s="56">
        <v>-9.1768520483847692E-5</v>
      </c>
      <c r="CD139" s="56">
        <v>5.7908496502747536E-4</v>
      </c>
      <c r="CE139" s="56">
        <v>8.1497449474118898E-4</v>
      </c>
      <c r="CF139" s="56">
        <v>9.0096911896793571E-4</v>
      </c>
      <c r="CG139" s="56">
        <v>0</v>
      </c>
      <c r="CH139" s="56">
        <v>3.316023362057359E-4</v>
      </c>
      <c r="CI139" s="56">
        <v>1.3290576195075556E-4</v>
      </c>
      <c r="CJ139" s="56">
        <v>0</v>
      </c>
      <c r="CK139" s="56">
        <v>0</v>
      </c>
      <c r="CL139" s="56">
        <v>0</v>
      </c>
      <c r="CM139" s="56">
        <v>0</v>
      </c>
      <c r="CN139" s="56">
        <v>0</v>
      </c>
      <c r="CO139" s="56">
        <v>0</v>
      </c>
      <c r="CP139" s="56">
        <v>0</v>
      </c>
      <c r="CQ139" s="56">
        <v>0</v>
      </c>
      <c r="CR139" s="56">
        <v>0</v>
      </c>
      <c r="CS139" s="56">
        <v>0</v>
      </c>
      <c r="CT139" s="56">
        <v>0</v>
      </c>
      <c r="CU139" s="56">
        <v>0</v>
      </c>
      <c r="CV139" s="56">
        <v>0</v>
      </c>
      <c r="CW139" s="56">
        <v>0</v>
      </c>
      <c r="CX139" s="56">
        <v>0</v>
      </c>
      <c r="CY139" s="56">
        <v>0</v>
      </c>
      <c r="CZ139" s="56">
        <v>0</v>
      </c>
      <c r="DA139" s="56">
        <v>0</v>
      </c>
      <c r="DB139" s="56">
        <v>0</v>
      </c>
      <c r="DC139" s="56">
        <v>0</v>
      </c>
      <c r="DD139" s="56">
        <v>0</v>
      </c>
      <c r="DE139" s="56">
        <v>0</v>
      </c>
      <c r="DF139" s="56">
        <v>0</v>
      </c>
      <c r="DG139" s="56">
        <v>0</v>
      </c>
      <c r="DH139" s="56">
        <v>0</v>
      </c>
      <c r="DI139" s="56">
        <v>0</v>
      </c>
      <c r="DJ139" s="56">
        <v>0</v>
      </c>
      <c r="DK139" s="56">
        <v>0</v>
      </c>
      <c r="DL139" s="56">
        <v>0</v>
      </c>
      <c r="DM139" s="56">
        <v>0</v>
      </c>
      <c r="DN139" s="56">
        <v>0</v>
      </c>
      <c r="DO139" s="56">
        <v>0</v>
      </c>
      <c r="DP139" s="56">
        <v>0</v>
      </c>
      <c r="DQ139" s="56">
        <v>0</v>
      </c>
      <c r="DR139" s="56">
        <v>0</v>
      </c>
      <c r="DS139" s="56">
        <v>0</v>
      </c>
      <c r="DT139" s="56">
        <v>0</v>
      </c>
      <c r="DU139" s="56">
        <v>0</v>
      </c>
      <c r="DV139" s="56">
        <v>0</v>
      </c>
      <c r="DX139" s="56">
        <v>0</v>
      </c>
      <c r="DY139" s="56">
        <v>0</v>
      </c>
      <c r="DZ139" s="56">
        <v>0</v>
      </c>
      <c r="EA139" s="56">
        <v>3.2106687112716508E-3</v>
      </c>
      <c r="EB139" s="56">
        <v>1.6109448969431454E-3</v>
      </c>
      <c r="EC139" s="56">
        <v>4.3376393656645632E-4</v>
      </c>
      <c r="ED139" s="56">
        <v>2.7341014509732562E-4</v>
      </c>
      <c r="EE139" s="56">
        <v>0</v>
      </c>
      <c r="EF139" s="56">
        <v>0</v>
      </c>
      <c r="EG139" s="56">
        <v>0</v>
      </c>
      <c r="EI139" s="56">
        <v>0</v>
      </c>
      <c r="EJ139" s="56">
        <v>0</v>
      </c>
      <c r="EK139" s="56">
        <v>0</v>
      </c>
      <c r="EL139" s="56">
        <v>0</v>
      </c>
      <c r="EM139" s="56">
        <v>0</v>
      </c>
      <c r="EN139" s="56">
        <v>0</v>
      </c>
      <c r="EO139" s="56">
        <v>0</v>
      </c>
      <c r="EP139" s="56">
        <v>0</v>
      </c>
      <c r="EQ139" s="56">
        <v>0</v>
      </c>
      <c r="ER139" s="56">
        <v>0</v>
      </c>
      <c r="ES139" s="56">
        <v>0</v>
      </c>
      <c r="ET139" s="56">
        <v>0</v>
      </c>
      <c r="EU139" s="56">
        <v>0</v>
      </c>
      <c r="EV139" s="56">
        <v>1.380179453490112E-3</v>
      </c>
      <c r="EW139" s="56">
        <v>4.1823532029969281E-3</v>
      </c>
      <c r="EX139" s="56">
        <v>6.0002537562336518E-3</v>
      </c>
      <c r="EY139" s="56">
        <v>4.0275423993619908E-3</v>
      </c>
      <c r="EZ139" s="56">
        <v>2.4436044988817543E-3</v>
      </c>
      <c r="FA139" s="56">
        <v>2.5756323298766967E-4</v>
      </c>
      <c r="FB139" s="56">
        <v>1.1717597997954264E-4</v>
      </c>
      <c r="FC139" s="56">
        <v>7.5405221781622595E-4</v>
      </c>
      <c r="FD139" s="56">
        <v>9.0276262239893349E-4</v>
      </c>
      <c r="FE139" s="56">
        <v>1.3108682639178303E-4</v>
      </c>
      <c r="FF139" s="56">
        <v>0</v>
      </c>
      <c r="FG139" s="56">
        <v>1.7861793015197343E-4</v>
      </c>
      <c r="FH139" s="56">
        <v>7.6617444513531609E-4</v>
      </c>
      <c r="FI139" s="56">
        <v>1.5543176911348455E-4</v>
      </c>
      <c r="FJ139" s="56">
        <v>0</v>
      </c>
      <c r="FK139" s="56">
        <v>0</v>
      </c>
      <c r="FL139" s="56">
        <v>0</v>
      </c>
      <c r="FM139" s="56">
        <v>0</v>
      </c>
      <c r="FN139" s="56">
        <v>0</v>
      </c>
      <c r="FO139" s="56">
        <v>0</v>
      </c>
      <c r="FP139" s="56">
        <v>0</v>
      </c>
      <c r="FQ139" s="56">
        <v>0</v>
      </c>
      <c r="FR139" s="56">
        <v>0</v>
      </c>
      <c r="FS139" s="56">
        <v>0</v>
      </c>
      <c r="FT139" s="56">
        <v>0</v>
      </c>
      <c r="FU139" s="56">
        <v>0</v>
      </c>
      <c r="FV139" s="56">
        <v>0</v>
      </c>
    </row>
    <row r="140" spans="3:178" s="14" customFormat="1" x14ac:dyDescent="0.3">
      <c r="C140" s="49"/>
      <c r="E140" s="49"/>
      <c r="F140" s="12" t="s">
        <v>29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>
        <v>0</v>
      </c>
      <c r="AM140" s="57">
        <v>0</v>
      </c>
      <c r="AN140" s="57">
        <v>0</v>
      </c>
      <c r="AO140" s="57">
        <v>0</v>
      </c>
      <c r="AP140" s="57">
        <v>0</v>
      </c>
      <c r="AQ140" s="57">
        <v>0</v>
      </c>
      <c r="AR140" s="57">
        <v>0</v>
      </c>
      <c r="AS140" s="57">
        <v>0</v>
      </c>
      <c r="AT140" s="57">
        <v>0</v>
      </c>
      <c r="AU140" s="57">
        <v>1.1968665718714352E-3</v>
      </c>
      <c r="AV140" s="57">
        <v>3.0497907193291255E-3</v>
      </c>
      <c r="AW140" s="57">
        <v>4.1129983497314058E-3</v>
      </c>
      <c r="AX140" s="57">
        <v>4.360527123013931E-3</v>
      </c>
      <c r="AY140" s="57">
        <v>4.854268187419338E-3</v>
      </c>
      <c r="AZ140" s="57">
        <v>7.5409655712293791E-3</v>
      </c>
      <c r="BA140" s="57">
        <v>6.9106419562375392E-3</v>
      </c>
      <c r="BB140" s="57">
        <v>5.3808475006058816E-3</v>
      </c>
      <c r="BC140" s="57">
        <v>4.730850593945261E-3</v>
      </c>
      <c r="BD140" s="57">
        <v>3.6618398977743124E-3</v>
      </c>
      <c r="BE140" s="57">
        <v>5.342985042003803E-3</v>
      </c>
      <c r="BF140" s="57">
        <v>2.8601541516916139E-3</v>
      </c>
      <c r="BG140" s="57">
        <v>3.6443617816902495E-3</v>
      </c>
      <c r="BH140" s="57">
        <v>3.0837861501757458E-3</v>
      </c>
      <c r="BI140" s="57">
        <v>1.9474612209393968E-4</v>
      </c>
      <c r="BJ140" s="57">
        <v>1.3902560374833483E-3</v>
      </c>
      <c r="BK140" s="57">
        <v>2.3832212138908252E-3</v>
      </c>
      <c r="BL140" s="57">
        <v>1.0813421034930606E-3</v>
      </c>
      <c r="BM140" s="57">
        <v>1.2577476156803364E-3</v>
      </c>
      <c r="BN140" s="57">
        <v>6.4380221459241064E-4</v>
      </c>
      <c r="BO140" s="57">
        <v>1.4959534599799818E-3</v>
      </c>
      <c r="BP140" s="57">
        <v>1.8997150610364575E-3</v>
      </c>
      <c r="BQ140" s="57">
        <v>1.4468133386068909E-3</v>
      </c>
      <c r="BR140" s="57">
        <v>2.9246929582943493E-3</v>
      </c>
      <c r="BS140" s="57">
        <v>2.4332325327715157E-3</v>
      </c>
      <c r="BT140" s="57">
        <v>1.84379418731304E-3</v>
      </c>
      <c r="BU140" s="57">
        <v>1.1334489828060674E-3</v>
      </c>
      <c r="BV140" s="57">
        <v>1.5862484906136712E-3</v>
      </c>
      <c r="BW140" s="57">
        <v>1.065119752921102E-3</v>
      </c>
      <c r="BX140" s="57">
        <v>1.1128999621844837E-3</v>
      </c>
      <c r="BY140" s="57">
        <v>1.5087035931299832E-3</v>
      </c>
      <c r="BZ140" s="57">
        <v>7.7404947430023728E-4</v>
      </c>
      <c r="CA140" s="57">
        <v>1.0410757041449722E-3</v>
      </c>
      <c r="CB140" s="57">
        <v>1.5332344297079986E-3</v>
      </c>
      <c r="CC140" s="57">
        <v>1.0245851459631851E-3</v>
      </c>
      <c r="CD140" s="57">
        <v>1.6827645847511078E-3</v>
      </c>
      <c r="CE140" s="57">
        <v>1.8776624986322442E-3</v>
      </c>
      <c r="CF140" s="57">
        <v>2.9365866587616183E-3</v>
      </c>
      <c r="CG140" s="57">
        <v>1.4549327244814674E-3</v>
      </c>
      <c r="CH140" s="57">
        <v>1.792213638200745E-3</v>
      </c>
      <c r="CI140" s="57">
        <v>1.7017521066582642E-3</v>
      </c>
      <c r="CJ140" s="57">
        <v>1.6192234438763388E-3</v>
      </c>
      <c r="CK140" s="57">
        <v>1.7372037573844738E-3</v>
      </c>
      <c r="CL140" s="57">
        <v>1.6846302041231861E-3</v>
      </c>
      <c r="CM140" s="57">
        <v>1.5009977918714937E-3</v>
      </c>
      <c r="CN140" s="57">
        <v>1.610061212495554E-3</v>
      </c>
      <c r="CO140" s="57">
        <v>1.4705146993077844E-3</v>
      </c>
      <c r="CP140" s="57">
        <v>1.5479965779430437E-3</v>
      </c>
      <c r="CQ140" s="57">
        <v>1.5320126899264366E-3</v>
      </c>
      <c r="CR140" s="57">
        <v>1.5895239590064062E-3</v>
      </c>
      <c r="CS140" s="57">
        <v>1.5885696044528473E-3</v>
      </c>
      <c r="CT140" s="57">
        <v>1.5834660398248595E-3</v>
      </c>
      <c r="CU140" s="57">
        <v>1.6156446199189702E-3</v>
      </c>
      <c r="CV140" s="57">
        <v>1.6162981947710163E-3</v>
      </c>
      <c r="CW140" s="57">
        <v>1.7358622141404845E-3</v>
      </c>
      <c r="CX140" s="57">
        <v>1.6921247831973752E-3</v>
      </c>
      <c r="CY140" s="57">
        <v>1.8065459250741836E-3</v>
      </c>
      <c r="CZ140" s="57">
        <v>1.9759764363033302E-3</v>
      </c>
      <c r="DA140" s="57">
        <v>1.7576650083262599E-3</v>
      </c>
      <c r="DB140" s="57">
        <v>1.8098523761131149E-3</v>
      </c>
      <c r="DC140" s="57">
        <v>1.7706535035718011E-3</v>
      </c>
      <c r="DD140" s="57">
        <v>1.8690761144647455E-3</v>
      </c>
      <c r="DE140" s="57">
        <v>1.8049631686681573E-3</v>
      </c>
      <c r="DF140" s="57">
        <v>1.8250998293204792E-3</v>
      </c>
      <c r="DG140" s="57">
        <v>1.8605720595783414E-3</v>
      </c>
      <c r="DH140" s="57">
        <v>1.7752427217734036E-3</v>
      </c>
      <c r="DI140" s="57">
        <v>1.851463223565625E-3</v>
      </c>
      <c r="DJ140" s="57">
        <v>1.7823353510209232E-3</v>
      </c>
      <c r="DK140" s="57">
        <v>1.8010102735517121E-3</v>
      </c>
      <c r="DL140" s="57">
        <v>2.115763876101445E-3</v>
      </c>
      <c r="DM140" s="57">
        <v>1.7697568517181861E-3</v>
      </c>
      <c r="DN140" s="57">
        <v>1.7926342636077697E-3</v>
      </c>
      <c r="DO140" s="57">
        <v>1.7382336006118325E-3</v>
      </c>
      <c r="DP140" s="57">
        <v>1.7946798165719184E-3</v>
      </c>
      <c r="DQ140" s="57">
        <v>1.7088131667830323E-3</v>
      </c>
      <c r="DR140" s="57">
        <v>1.7139274402923933E-3</v>
      </c>
      <c r="DS140" s="57">
        <v>1.7416665941252499E-3</v>
      </c>
      <c r="DT140" s="57">
        <v>1.6899639069502777E-3</v>
      </c>
      <c r="DU140" s="57">
        <v>1.732346878588086E-3</v>
      </c>
      <c r="DV140" s="57">
        <v>1.7168654030622189E-3</v>
      </c>
      <c r="DX140" s="57">
        <v>0</v>
      </c>
      <c r="DY140" s="57">
        <v>0</v>
      </c>
      <c r="DZ140" s="57">
        <v>0</v>
      </c>
      <c r="EA140" s="57">
        <v>3.4777557823461435E-3</v>
      </c>
      <c r="EB140" s="57">
        <v>2.4451095837330693E-3</v>
      </c>
      <c r="EC140" s="57">
        <v>1.5903232668108031E-3</v>
      </c>
      <c r="ED140" s="57">
        <v>1.6778008422891281E-3</v>
      </c>
      <c r="EE140" s="57">
        <v>1.5890152694691445E-3</v>
      </c>
      <c r="EF140" s="57">
        <v>1.8220529273906181E-3</v>
      </c>
      <c r="EG140" s="57">
        <v>1.7729819491407838E-3</v>
      </c>
      <c r="EI140" s="57">
        <v>0</v>
      </c>
      <c r="EJ140" s="57">
        <v>0</v>
      </c>
      <c r="EK140" s="57">
        <v>0</v>
      </c>
      <c r="EL140" s="57">
        <v>0</v>
      </c>
      <c r="EM140" s="57">
        <v>0</v>
      </c>
      <c r="EN140" s="57">
        <v>0</v>
      </c>
      <c r="EO140" s="57">
        <v>0</v>
      </c>
      <c r="EP140" s="57">
        <v>0</v>
      </c>
      <c r="EQ140" s="57">
        <v>0</v>
      </c>
      <c r="ER140" s="57">
        <v>0</v>
      </c>
      <c r="ES140" s="57">
        <v>0</v>
      </c>
      <c r="ET140" s="57">
        <v>0</v>
      </c>
      <c r="EU140" s="57">
        <v>0</v>
      </c>
      <c r="EV140" s="57">
        <v>1.4662158264059462E-3</v>
      </c>
      <c r="EW140" s="57">
        <v>4.4551094116393065E-3</v>
      </c>
      <c r="EX140" s="57">
        <v>6.5916510216380356E-3</v>
      </c>
      <c r="EY140" s="57">
        <v>4.622813947275867E-3</v>
      </c>
      <c r="EZ140" s="57">
        <v>3.2069538920210389E-3</v>
      </c>
      <c r="FA140" s="57">
        <v>1.3260670294376747E-3</v>
      </c>
      <c r="FB140" s="57">
        <v>9.9065215376942716E-4</v>
      </c>
      <c r="FC140" s="57">
        <v>1.6024908166568832E-3</v>
      </c>
      <c r="FD140" s="57">
        <v>2.3978171199563721E-3</v>
      </c>
      <c r="FE140" s="57">
        <v>1.2656530085950113E-3</v>
      </c>
      <c r="FF140" s="57">
        <v>1.1255065229300776E-3</v>
      </c>
      <c r="FG140" s="57">
        <v>1.1909933616595044E-3</v>
      </c>
      <c r="FH140" s="57">
        <v>2.1653955630057723E-3</v>
      </c>
      <c r="FI140" s="57">
        <v>1.6496521827707384E-3</v>
      </c>
      <c r="FJ140" s="57">
        <v>1.6767779683131562E-3</v>
      </c>
      <c r="FK140" s="57">
        <v>1.5252569253277753E-3</v>
      </c>
      <c r="FL140" s="57">
        <v>1.5586776897178023E-3</v>
      </c>
      <c r="FM140" s="57">
        <v>1.5972772344221438E-3</v>
      </c>
      <c r="FN140" s="57">
        <v>1.6826065568988045E-3</v>
      </c>
      <c r="FO140" s="57">
        <v>1.8403292604373747E-3</v>
      </c>
      <c r="FP140" s="57">
        <v>1.8154538092632242E-3</v>
      </c>
      <c r="FQ140" s="57">
        <v>1.8290102610348869E-3</v>
      </c>
      <c r="FR140" s="57">
        <v>1.8012344103754691E-3</v>
      </c>
      <c r="FS140" s="57">
        <v>1.8862281900932413E-3</v>
      </c>
      <c r="FT140" s="57">
        <v>1.774234907930971E-3</v>
      </c>
      <c r="FU140" s="57">
        <v>1.7204957534574052E-3</v>
      </c>
      <c r="FV140" s="57">
        <v>1.7122302234820795E-3</v>
      </c>
    </row>
    <row r="141" spans="3:178" s="14" customFormat="1" x14ac:dyDescent="0.3">
      <c r="C141" s="49"/>
      <c r="E141" s="49"/>
      <c r="F141" s="16" t="s">
        <v>30</v>
      </c>
      <c r="G141" s="59">
        <v>0.1381538205199728</v>
      </c>
      <c r="H141" s="59">
        <v>0.14146230106177812</v>
      </c>
      <c r="I141" s="59">
        <v>0.12561590314354817</v>
      </c>
      <c r="J141" s="59">
        <v>0.10457300890369284</v>
      </c>
      <c r="K141" s="59">
        <v>0.13779247076315537</v>
      </c>
      <c r="L141" s="59">
        <v>0.18243861847766885</v>
      </c>
      <c r="M141" s="59">
        <v>0.22950768084991793</v>
      </c>
      <c r="N141" s="59">
        <v>0.1667838712029282</v>
      </c>
      <c r="O141" s="59">
        <v>0.28446100062811597</v>
      </c>
      <c r="P141" s="59">
        <v>0.31328948846010396</v>
      </c>
      <c r="Q141" s="59">
        <v>0.6255004168283046</v>
      </c>
      <c r="R141" s="59">
        <v>1.0118440138634905</v>
      </c>
      <c r="S141" s="59">
        <v>0.1792258304509225</v>
      </c>
      <c r="T141" s="59">
        <v>0.10865698758139548</v>
      </c>
      <c r="U141" s="59">
        <v>0.11115813634907123</v>
      </c>
      <c r="V141" s="59">
        <v>8.4406042073541424E-2</v>
      </c>
      <c r="W141" s="59">
        <v>0.10136960354532093</v>
      </c>
      <c r="X141" s="59">
        <v>0.10582104211970414</v>
      </c>
      <c r="Y141" s="59">
        <v>7.2150196909044492E-2</v>
      </c>
      <c r="Z141" s="59">
        <v>8.150762954204431E-2</v>
      </c>
      <c r="AA141" s="59">
        <v>7.6326765046969031E-2</v>
      </c>
      <c r="AB141" s="59">
        <v>2.9095820872720769E-2</v>
      </c>
      <c r="AC141" s="59">
        <v>8.2908647246757505E-2</v>
      </c>
      <c r="AD141" s="59">
        <v>9.4213000264602817E-2</v>
      </c>
      <c r="AE141" s="59">
        <v>9.6978373229730241E-2</v>
      </c>
      <c r="AF141" s="59">
        <v>0.10530876173978147</v>
      </c>
      <c r="AG141" s="59">
        <v>0.12836367412284611</v>
      </c>
      <c r="AH141" s="59">
        <v>6.7936806240388684E-2</v>
      </c>
      <c r="AI141" s="59">
        <v>7.5703860254861227E-2</v>
      </c>
      <c r="AJ141" s="59">
        <v>3.2132700911920033E-2</v>
      </c>
      <c r="AK141" s="59">
        <v>7.1434465302265687E-2</v>
      </c>
      <c r="AL141" s="59">
        <v>9.8723451746506999E-2</v>
      </c>
      <c r="AM141" s="59">
        <v>0.13562708853187597</v>
      </c>
      <c r="AN141" s="59">
        <v>6.9132812146119216E-2</v>
      </c>
      <c r="AO141" s="59">
        <v>6.6911940767297923E-2</v>
      </c>
      <c r="AP141" s="59">
        <v>2.5511608400080363E-2</v>
      </c>
      <c r="AQ141" s="59">
        <v>9.8950315080250956E-2</v>
      </c>
      <c r="AR141" s="59">
        <v>0.12006485848709625</v>
      </c>
      <c r="AS141" s="59">
        <v>0.11352661243923438</v>
      </c>
      <c r="AT141" s="59">
        <v>9.2953084651230797E-2</v>
      </c>
      <c r="AU141" s="59">
        <v>6.4362648606702252E-2</v>
      </c>
      <c r="AV141" s="59">
        <v>7.8443581418976574E-2</v>
      </c>
      <c r="AW141" s="59">
        <v>4.8019169456870361E-2</v>
      </c>
      <c r="AX141" s="59">
        <v>5.5983842318318058E-2</v>
      </c>
      <c r="AY141" s="59">
        <v>3.09120314857202E-2</v>
      </c>
      <c r="AZ141" s="59">
        <v>5.1959083628704675E-2</v>
      </c>
      <c r="BA141" s="59">
        <v>2.5077738152963162E-2</v>
      </c>
      <c r="BB141" s="59">
        <v>5.9308028993175901E-2</v>
      </c>
      <c r="BC141" s="59">
        <v>4.1499994820297009E-2</v>
      </c>
      <c r="BD141" s="59">
        <v>7.6998780594858915E-2</v>
      </c>
      <c r="BE141" s="59">
        <v>5.7570482689423219E-2</v>
      </c>
      <c r="BF141" s="59">
        <v>4.8729523824382816E-2</v>
      </c>
      <c r="BG141" s="59">
        <v>5.0244412418689904E-2</v>
      </c>
      <c r="BH141" s="59">
        <v>0.10160480656886131</v>
      </c>
      <c r="BI141" s="59">
        <v>4.7028585117607685E-2</v>
      </c>
      <c r="BJ141" s="59">
        <v>4.1835724620212206E-2</v>
      </c>
      <c r="BK141" s="59">
        <v>2.4093597675849555E-2</v>
      </c>
      <c r="BL141" s="59">
        <v>3.7607771535483538E-2</v>
      </c>
      <c r="BM141" s="59">
        <v>6.2359172160962921E-2</v>
      </c>
      <c r="BN141" s="59">
        <v>2.4050010253431592E-2</v>
      </c>
      <c r="BO141" s="59">
        <v>6.3470873698877522E-2</v>
      </c>
      <c r="BP141" s="59">
        <v>7.5089454640580935E-2</v>
      </c>
      <c r="BQ141" s="59">
        <v>2.8027879458078338E-2</v>
      </c>
      <c r="BR141" s="59">
        <v>5.4407660815561205E-2</v>
      </c>
      <c r="BS141" s="59">
        <v>3.7943797003782517E-2</v>
      </c>
      <c r="BT141" s="59">
        <v>0.11321027677846165</v>
      </c>
      <c r="BU141" s="59">
        <v>3.1886667641493317E-2</v>
      </c>
      <c r="BV141" s="59">
        <v>3.3827853244909722E-2</v>
      </c>
      <c r="BW141" s="59">
        <v>8.9648565028521532E-2</v>
      </c>
      <c r="BX141" s="59">
        <v>3.7677313236951705E-2</v>
      </c>
      <c r="BY141" s="59">
        <v>3.6223174890912258E-2</v>
      </c>
      <c r="BZ141" s="59">
        <v>4.5892681833306179E-2</v>
      </c>
      <c r="CA141" s="59">
        <v>4.9040949744716969E-2</v>
      </c>
      <c r="CB141" s="59">
        <v>5.4192996458498163E-2</v>
      </c>
      <c r="CC141" s="59">
        <v>6.8613299614203135E-2</v>
      </c>
      <c r="CD141" s="59">
        <v>4.6075481862965853E-2</v>
      </c>
      <c r="CE141" s="59">
        <v>7.7259320237579129E-2</v>
      </c>
      <c r="CF141" s="59">
        <v>6.0668363566573971E-2</v>
      </c>
      <c r="CG141" s="59">
        <v>4.9576155798924167E-2</v>
      </c>
      <c r="CH141" s="59">
        <v>4.3332706644838632E-2</v>
      </c>
      <c r="CI141" s="59">
        <v>3.6623566868504313E-2</v>
      </c>
      <c r="CJ141" s="59">
        <v>3.1709761748665383E-2</v>
      </c>
      <c r="CK141" s="59">
        <v>3.4486198738752347E-2</v>
      </c>
      <c r="CL141" s="59">
        <v>3.4529438752399555E-2</v>
      </c>
      <c r="CM141" s="59">
        <v>2.8548516104098396E-2</v>
      </c>
      <c r="CN141" s="59">
        <v>4.8194869780075221E-2</v>
      </c>
      <c r="CO141" s="59">
        <v>6.3771816102439705E-2</v>
      </c>
      <c r="CP141" s="59">
        <v>6.4060430008531094E-2</v>
      </c>
      <c r="CQ141" s="59">
        <v>6.5456995103381613E-2</v>
      </c>
      <c r="CR141" s="59">
        <v>4.7787914273096942E-2</v>
      </c>
      <c r="CS141" s="59">
        <v>4.0427542181387784E-2</v>
      </c>
      <c r="CT141" s="59">
        <v>3.3555087757917414E-2</v>
      </c>
      <c r="CU141" s="59">
        <v>2.8504543589782879E-2</v>
      </c>
      <c r="CV141" s="59">
        <v>2.9791612969813797E-2</v>
      </c>
      <c r="CW141" s="59">
        <v>3.3325219245818855E-2</v>
      </c>
      <c r="CX141" s="59">
        <v>3.2963054925845441E-2</v>
      </c>
      <c r="CY141" s="59">
        <v>3.0280682898175013E-2</v>
      </c>
      <c r="CZ141" s="59">
        <v>5.0033839306809838E-2</v>
      </c>
      <c r="DA141" s="59">
        <v>6.6611284309364319E-2</v>
      </c>
      <c r="DB141" s="59">
        <v>6.702468283212383E-2</v>
      </c>
      <c r="DC141" s="59">
        <v>6.8812029484696516E-2</v>
      </c>
      <c r="DD141" s="59">
        <v>5.4857610873367928E-2</v>
      </c>
      <c r="DE141" s="59">
        <v>4.617949868421703E-2</v>
      </c>
      <c r="DF141" s="59">
        <v>4.1696136027122008E-2</v>
      </c>
      <c r="DG141" s="59">
        <v>3.8296005803549089E-2</v>
      </c>
      <c r="DH141" s="59">
        <v>3.8733204901905641E-2</v>
      </c>
      <c r="DI141" s="59">
        <v>4.3506040326300809E-2</v>
      </c>
      <c r="DJ141" s="59">
        <v>4.2359435391959264E-2</v>
      </c>
      <c r="DK141" s="59">
        <v>3.5162935553327092E-2</v>
      </c>
      <c r="DL141" s="59">
        <v>5.293333961315827E-2</v>
      </c>
      <c r="DM141" s="59">
        <v>7.0673656024788534E-2</v>
      </c>
      <c r="DN141" s="59">
        <v>7.1210206407561816E-2</v>
      </c>
      <c r="DO141" s="59">
        <v>7.2490982393416933E-2</v>
      </c>
      <c r="DP141" s="59">
        <v>5.8428595525018633E-2</v>
      </c>
      <c r="DQ141" s="59">
        <v>5.0269859058258475E-2</v>
      </c>
      <c r="DR141" s="59">
        <v>4.5554376202854643E-2</v>
      </c>
      <c r="DS141" s="59">
        <v>4.1425455916910256E-2</v>
      </c>
      <c r="DT141" s="59">
        <v>4.3707064168296304E-2</v>
      </c>
      <c r="DU141" s="59">
        <v>4.8671735923479599E-2</v>
      </c>
      <c r="DV141" s="59">
        <v>4.7034053495096526E-2</v>
      </c>
      <c r="DX141" s="59">
        <v>0.24915226120654485</v>
      </c>
      <c r="DY141" s="59">
        <v>9.3314329089748488E-2</v>
      </c>
      <c r="DZ141" s="59">
        <v>8.0977282207843893E-2</v>
      </c>
      <c r="EA141" s="59">
        <v>6.6341516286297919E-2</v>
      </c>
      <c r="EB141" s="59">
        <v>5.0533163671354853E-2</v>
      </c>
      <c r="EC141" s="59">
        <v>5.3498207909209415E-2</v>
      </c>
      <c r="ED141" s="59">
        <v>4.8795324994669542E-2</v>
      </c>
      <c r="EE141" s="59">
        <v>4.3039383127131611E-2</v>
      </c>
      <c r="EF141" s="59">
        <v>4.9029462877159549E-2</v>
      </c>
      <c r="EG141" s="59">
        <v>5.310534006183576E-2</v>
      </c>
      <c r="EI141" s="59">
        <v>0.1312861135817259</v>
      </c>
      <c r="EJ141" s="59">
        <v>0.14042580891104597</v>
      </c>
      <c r="EK141" s="59">
        <v>0.22615724266408632</v>
      </c>
      <c r="EL141" s="59">
        <v>0.63754112614148917</v>
      </c>
      <c r="EM141" s="59">
        <v>0.1370442931545813</v>
      </c>
      <c r="EN141" s="59">
        <v>9.7264645752789383E-2</v>
      </c>
      <c r="EO141" s="59">
        <v>7.6607580086812344E-2</v>
      </c>
      <c r="EP141" s="59">
        <v>6.8190197032698921E-2</v>
      </c>
      <c r="EQ141" s="59">
        <v>0.11014705545800572</v>
      </c>
      <c r="ER141" s="59">
        <v>5.872370548104322E-2</v>
      </c>
      <c r="ES141" s="59">
        <v>0.10166895788511915</v>
      </c>
      <c r="ET141" s="59">
        <v>5.3708946401513309E-2</v>
      </c>
      <c r="EU141" s="59">
        <v>0.11047349771720384</v>
      </c>
      <c r="EV141" s="59">
        <v>7.7939134298028498E-2</v>
      </c>
      <c r="EW141" s="59">
        <v>4.4996636455140918E-2</v>
      </c>
      <c r="EX141" s="59">
        <v>4.5673621391537036E-2</v>
      </c>
      <c r="EY141" s="59">
        <v>5.8402004258767938E-2</v>
      </c>
      <c r="EZ141" s="59">
        <v>6.702037982888405E-2</v>
      </c>
      <c r="FA141" s="59">
        <v>3.7829979697648147E-2</v>
      </c>
      <c r="FB141" s="59">
        <v>4.1109234398030325E-2</v>
      </c>
      <c r="FC141" s="59">
        <v>5.4558425375756281E-2</v>
      </c>
      <c r="FD141" s="59">
        <v>6.8452834780763652E-2</v>
      </c>
      <c r="FE141" s="59">
        <v>5.1622266896146206E-2</v>
      </c>
      <c r="FF141" s="59">
        <v>3.9925177279340522E-2</v>
      </c>
      <c r="FG141" s="59">
        <v>5.7333574905524771E-2</v>
      </c>
      <c r="FH141" s="59">
        <v>6.1522066416781866E-2</v>
      </c>
      <c r="FI141" s="59">
        <v>4.3212678760550162E-2</v>
      </c>
      <c r="FJ141" s="59">
        <v>3.3502818062195058E-2</v>
      </c>
      <c r="FK141" s="59">
        <v>4.6804998374033922E-2</v>
      </c>
      <c r="FL141" s="59">
        <v>5.9292323639217971E-2</v>
      </c>
      <c r="FM141" s="59">
        <v>3.4268035934004418E-2</v>
      </c>
      <c r="FN141" s="59">
        <v>3.2048304219956109E-2</v>
      </c>
      <c r="FO141" s="59">
        <v>4.8918940180891352E-2</v>
      </c>
      <c r="FP141" s="59">
        <v>6.362913599082988E-2</v>
      </c>
      <c r="FQ141" s="59">
        <v>4.2076121894782575E-2</v>
      </c>
      <c r="FR141" s="59">
        <v>4.1483958486665459E-2</v>
      </c>
      <c r="FS141" s="59">
        <v>5.291010467623801E-2</v>
      </c>
      <c r="FT141" s="59">
        <v>6.7438822254542743E-2</v>
      </c>
      <c r="FU141" s="59">
        <v>4.5763370988181049E-2</v>
      </c>
      <c r="FV141" s="59">
        <v>4.6431687610208112E-2</v>
      </c>
    </row>
    <row r="142" spans="3:178" ht="24.9" customHeight="1" x14ac:dyDescent="0.3">
      <c r="F142" s="10" t="s">
        <v>31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6">
        <v>0</v>
      </c>
      <c r="AA142" s="56">
        <v>0</v>
      </c>
      <c r="AB142" s="56">
        <v>0</v>
      </c>
      <c r="AC142" s="56">
        <v>0</v>
      </c>
      <c r="AD142" s="56">
        <v>0</v>
      </c>
      <c r="AE142" s="56">
        <v>0</v>
      </c>
      <c r="AF142" s="56">
        <v>0</v>
      </c>
      <c r="AG142" s="56">
        <v>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56">
        <v>0</v>
      </c>
      <c r="AN142" s="56">
        <v>0</v>
      </c>
      <c r="AO142" s="56">
        <v>0</v>
      </c>
      <c r="AP142" s="56">
        <v>0</v>
      </c>
      <c r="AQ142" s="56">
        <v>0</v>
      </c>
      <c r="AR142" s="56">
        <v>0</v>
      </c>
      <c r="AS142" s="56">
        <v>0</v>
      </c>
      <c r="AT142" s="56">
        <v>0</v>
      </c>
      <c r="AU142" s="56">
        <v>0</v>
      </c>
      <c r="AV142" s="56">
        <v>7.0753899020784125E-4</v>
      </c>
      <c r="AW142" s="56">
        <v>1.3434388463061876E-3</v>
      </c>
      <c r="AX142" s="56">
        <v>1.1130487950408564E-4</v>
      </c>
      <c r="AY142" s="56">
        <v>2.310434746626551E-3</v>
      </c>
      <c r="AZ142" s="56">
        <v>6.5580244339749445E-3</v>
      </c>
      <c r="BA142" s="56">
        <v>9.2336658947648233E-3</v>
      </c>
      <c r="BB142" s="56">
        <v>-1.0817743976273405E-3</v>
      </c>
      <c r="BC142" s="56">
        <v>5.7769494692604367E-4</v>
      </c>
      <c r="BD142" s="56">
        <v>1.3434471036023887E-4</v>
      </c>
      <c r="BE142" s="56">
        <v>1.3830296428405676E-2</v>
      </c>
      <c r="BF142" s="56">
        <v>2.4173104581733658E-3</v>
      </c>
      <c r="BG142" s="56">
        <v>2.8479153671969824E-3</v>
      </c>
      <c r="BH142" s="56">
        <v>3.3492502299294052E-3</v>
      </c>
      <c r="BI142" s="56">
        <v>5.7312936221503352E-6</v>
      </c>
      <c r="BJ142" s="56">
        <v>4.8229401792435522E-4</v>
      </c>
      <c r="BK142" s="56">
        <v>1.3938540545077432E-2</v>
      </c>
      <c r="BL142" s="56">
        <v>3.4272479174276122E-3</v>
      </c>
      <c r="BM142" s="56">
        <v>2.6552812098075431E-3</v>
      </c>
      <c r="BN142" s="56">
        <v>1.7121737532313729E-3</v>
      </c>
      <c r="BO142" s="56">
        <v>1.9835960296184377E-3</v>
      </c>
      <c r="BP142" s="56">
        <v>2.0670963435700141E-3</v>
      </c>
      <c r="BQ142" s="56">
        <v>3.439092702684094E-3</v>
      </c>
      <c r="BR142" s="56">
        <v>1.7344454430436935E-2</v>
      </c>
      <c r="BS142" s="56">
        <v>1.7929692195484087E-3</v>
      </c>
      <c r="BT142" s="56">
        <v>1.0208357677255113E-2</v>
      </c>
      <c r="BU142" s="56">
        <v>-8.7415818178946314E-4</v>
      </c>
      <c r="BV142" s="56">
        <v>-8.6325303783530512E-4</v>
      </c>
      <c r="BW142" s="56">
        <v>2.2795890490444615E-3</v>
      </c>
      <c r="BX142" s="56">
        <v>7.160506764616021E-4</v>
      </c>
      <c r="BY142" s="56">
        <v>-1.7379802753679514E-3</v>
      </c>
      <c r="BZ142" s="56">
        <v>-6.9695244569968132E-2</v>
      </c>
      <c r="CA142" s="56">
        <v>-1.2752400850272591E-2</v>
      </c>
      <c r="CB142" s="56">
        <v>-5.6233091719438324E-3</v>
      </c>
      <c r="CC142" s="56">
        <v>-4.4824679036973803E-3</v>
      </c>
      <c r="CD142" s="56">
        <v>-7.8907788804027587E-3</v>
      </c>
      <c r="CE142" s="56">
        <v>-9.7538674622845659E-3</v>
      </c>
      <c r="CF142" s="56">
        <v>-1.0073082094584532E-2</v>
      </c>
      <c r="CG142" s="56">
        <v>-1.2884410338331291E-2</v>
      </c>
      <c r="CH142" s="56">
        <v>-1.0794973119562212E-2</v>
      </c>
      <c r="CI142" s="56">
        <v>-8.6696657128863541E-3</v>
      </c>
      <c r="CJ142" s="56">
        <v>8.0301075321736521E-5</v>
      </c>
      <c r="CK142" s="56">
        <v>-1.1803343224275472E-3</v>
      </c>
      <c r="CL142" s="56">
        <v>1.1337872095958999E-4</v>
      </c>
      <c r="CM142" s="56">
        <v>-1.210528154077375E-3</v>
      </c>
      <c r="CN142" s="56">
        <v>1.6251557203659863E-4</v>
      </c>
      <c r="CO142" s="56">
        <v>1.4276566250145213E-4</v>
      </c>
      <c r="CP142" s="56">
        <v>-5.6867134167257704E-4</v>
      </c>
      <c r="CQ142" s="56">
        <v>1.5513351806805E-4</v>
      </c>
      <c r="CR142" s="56">
        <v>1.5667063922912452E-4</v>
      </c>
      <c r="CS142" s="56">
        <v>1.4774422270115E-4</v>
      </c>
      <c r="CT142" s="56">
        <v>1.4324323311697417E-4</v>
      </c>
      <c r="CU142" s="56">
        <v>1.4435945755042275E-4</v>
      </c>
      <c r="CV142" s="56">
        <v>1.3560320423664006E-4</v>
      </c>
      <c r="CW142" s="56">
        <v>1.3509012283421519E-4</v>
      </c>
      <c r="CX142" s="56">
        <v>-4.512310555772028E-4</v>
      </c>
      <c r="CY142" s="56">
        <v>1.6065493889432124E-3</v>
      </c>
      <c r="CZ142" s="56">
        <v>1.4997701833207634E-3</v>
      </c>
      <c r="DA142" s="56">
        <v>1.0920480884893656E-3</v>
      </c>
      <c r="DB142" s="56">
        <v>1.4777601898394257E-3</v>
      </c>
      <c r="DC142" s="56">
        <v>7.2491323164888301E-4</v>
      </c>
      <c r="DD142" s="56">
        <v>1.7984575438514073E-3</v>
      </c>
      <c r="DE142" s="56">
        <v>1.6962467940282186E-3</v>
      </c>
      <c r="DF142" s="56">
        <v>1.8011203902566874E-3</v>
      </c>
      <c r="DG142" s="56">
        <v>1.9639853947035144E-3</v>
      </c>
      <c r="DH142" s="56">
        <v>1.8275314529878411E-3</v>
      </c>
      <c r="DI142" s="56">
        <v>1.9769927146897175E-3</v>
      </c>
      <c r="DJ142" s="56">
        <v>1.0735110425685447E-3</v>
      </c>
      <c r="DK142" s="56">
        <v>2.1681065090818357E-3</v>
      </c>
      <c r="DL142" s="56">
        <v>2.092221726845513E-3</v>
      </c>
      <c r="DM142" s="56">
        <v>2.0301705590468292E-3</v>
      </c>
      <c r="DN142" s="56">
        <v>2.016047761944919E-3</v>
      </c>
      <c r="DO142" s="56">
        <v>1.9240900171020473E-3</v>
      </c>
      <c r="DP142" s="56">
        <v>2.3548564152316197E-3</v>
      </c>
      <c r="DQ142" s="56">
        <v>2.218641479044593E-3</v>
      </c>
      <c r="DR142" s="56">
        <v>1.6351633319546361E-3</v>
      </c>
      <c r="DS142" s="56">
        <v>2.5304009383635443E-3</v>
      </c>
      <c r="DT142" s="56">
        <v>2.3652047260425448E-3</v>
      </c>
      <c r="DU142" s="56">
        <v>2.5370187828240064E-3</v>
      </c>
      <c r="DV142" s="56">
        <v>2.4957872124861074E-3</v>
      </c>
      <c r="DX142" s="56">
        <v>0</v>
      </c>
      <c r="DY142" s="56">
        <v>0</v>
      </c>
      <c r="DZ142" s="56">
        <v>0</v>
      </c>
      <c r="EA142" s="56">
        <v>1.8084699364373075E-3</v>
      </c>
      <c r="EB142" s="56">
        <v>3.8105031099276315E-3</v>
      </c>
      <c r="EC142" s="56">
        <v>-3.2127066725208047E-3</v>
      </c>
      <c r="ED142" s="56">
        <v>-7.0052513123706316E-3</v>
      </c>
      <c r="EE142" s="56">
        <v>-7.9229525091312848E-5</v>
      </c>
      <c r="EF142" s="56">
        <v>1.54087791348501E-3</v>
      </c>
      <c r="EG142" s="56">
        <v>2.195975547143869E-3</v>
      </c>
      <c r="EI142" s="56">
        <v>0</v>
      </c>
      <c r="EJ142" s="56">
        <v>0</v>
      </c>
      <c r="EK142" s="56">
        <v>0</v>
      </c>
      <c r="EL142" s="56">
        <v>0</v>
      </c>
      <c r="EM142" s="56">
        <v>0</v>
      </c>
      <c r="EN142" s="56">
        <v>0</v>
      </c>
      <c r="EO142" s="56">
        <v>0</v>
      </c>
      <c r="EP142" s="56">
        <v>0</v>
      </c>
      <c r="EQ142" s="56">
        <v>0</v>
      </c>
      <c r="ER142" s="56">
        <v>0</v>
      </c>
      <c r="ES142" s="56">
        <v>0</v>
      </c>
      <c r="ET142" s="56">
        <v>0</v>
      </c>
      <c r="EU142" s="56">
        <v>0</v>
      </c>
      <c r="EV142" s="56">
        <v>2.4651124842194451E-4</v>
      </c>
      <c r="EW142" s="56">
        <v>1.2558753359530601E-3</v>
      </c>
      <c r="EX142" s="56">
        <v>4.8156851511028187E-3</v>
      </c>
      <c r="EY142" s="56">
        <v>5.1478059989395804E-3</v>
      </c>
      <c r="EZ142" s="56">
        <v>2.8798439287274894E-3</v>
      </c>
      <c r="FA142" s="56">
        <v>4.7757076767140786E-3</v>
      </c>
      <c r="FB142" s="56">
        <v>2.5923183951724162E-3</v>
      </c>
      <c r="FC142" s="56">
        <v>2.5191081514232376E-3</v>
      </c>
      <c r="FD142" s="56">
        <v>9.6652920302511044E-3</v>
      </c>
      <c r="FE142" s="56">
        <v>1.6775537756496736E-4</v>
      </c>
      <c r="FF142" s="56">
        <v>-2.3844358968240036E-2</v>
      </c>
      <c r="FG142" s="56">
        <v>-7.646480437385376E-3</v>
      </c>
      <c r="FH142" s="56">
        <v>-9.2474746031825893E-3</v>
      </c>
      <c r="FI142" s="56">
        <v>-1.0794407682882654E-2</v>
      </c>
      <c r="FJ142" s="56">
        <v>-3.1781070060462718E-4</v>
      </c>
      <c r="FK142" s="56">
        <v>-3.1762780149007132E-4</v>
      </c>
      <c r="FL142" s="56">
        <v>-8.3394704729278007E-5</v>
      </c>
      <c r="FM142" s="56">
        <v>1.4527327985534654E-4</v>
      </c>
      <c r="FN142" s="56">
        <v>-6.2790318697868375E-5</v>
      </c>
      <c r="FO142" s="56">
        <v>1.394118921452382E-3</v>
      </c>
      <c r="FP142" s="56">
        <v>1.3261964547853745E-3</v>
      </c>
      <c r="FQ142" s="56">
        <v>1.8180785474874043E-3</v>
      </c>
      <c r="FR142" s="56">
        <v>1.6204299829880736E-3</v>
      </c>
      <c r="FS142" s="56">
        <v>2.0949626654024026E-3</v>
      </c>
      <c r="FT142" s="56">
        <v>2.0950687300288662E-3</v>
      </c>
      <c r="FU142" s="56">
        <v>2.1233325587808063E-3</v>
      </c>
      <c r="FV142" s="56">
        <v>2.464397891984734E-3</v>
      </c>
    </row>
    <row r="143" spans="3:178" x14ac:dyDescent="0.3">
      <c r="F143" s="10" t="s">
        <v>32</v>
      </c>
      <c r="G143" s="56">
        <v>8.6528501322155164E-3</v>
      </c>
      <c r="H143" s="56">
        <v>9.2073603451032892E-3</v>
      </c>
      <c r="I143" s="56">
        <v>7.5278626658623711E-3</v>
      </c>
      <c r="J143" s="56">
        <v>6.9257540742973488E-3</v>
      </c>
      <c r="K143" s="56">
        <v>7.1015111677604327E-3</v>
      </c>
      <c r="L143" s="56">
        <v>9.6746850806001348E-3</v>
      </c>
      <c r="M143" s="56">
        <v>1.0431566483624286E-2</v>
      </c>
      <c r="N143" s="56">
        <v>1.0683368923134512E-2</v>
      </c>
      <c r="O143" s="56">
        <v>1.1450288777722334E-2</v>
      </c>
      <c r="P143" s="56">
        <v>1.0102220533042983E-2</v>
      </c>
      <c r="Q143" s="56">
        <v>1.0579474335442839E-2</v>
      </c>
      <c r="R143" s="56">
        <v>1.182057443477732E-2</v>
      </c>
      <c r="S143" s="56">
        <v>2.9423488979476611E-3</v>
      </c>
      <c r="T143" s="56">
        <v>1.8185320056058041E-3</v>
      </c>
      <c r="U143" s="56">
        <v>2.6978758111672243E-3</v>
      </c>
      <c r="V143" s="56">
        <v>1.7397390827834183E-3</v>
      </c>
      <c r="W143" s="56">
        <v>2.5176850902785168E-3</v>
      </c>
      <c r="X143" s="56">
        <v>2.196408925431605E-3</v>
      </c>
      <c r="Y143" s="56">
        <v>2.449499140546102E-3</v>
      </c>
      <c r="Z143" s="56">
        <v>2.1329467209103693E-3</v>
      </c>
      <c r="AA143" s="56">
        <v>2.2255299245669824E-3</v>
      </c>
      <c r="AB143" s="56">
        <v>2.0003095669767915E-3</v>
      </c>
      <c r="AC143" s="56">
        <v>2.0974429008647978E-3</v>
      </c>
      <c r="AD143" s="56">
        <v>7.0209893184271918E-3</v>
      </c>
      <c r="AE143" s="56">
        <v>2.4203621998009723E-3</v>
      </c>
      <c r="AF143" s="56">
        <v>1.8545250640144373E-3</v>
      </c>
      <c r="AG143" s="56">
        <v>1.2120003916466096E-3</v>
      </c>
      <c r="AH143" s="56">
        <v>1.9985233489707307E-3</v>
      </c>
      <c r="AI143" s="56">
        <v>1.7964923329591659E-3</v>
      </c>
      <c r="AJ143" s="56">
        <v>1.7659397979242378E-3</v>
      </c>
      <c r="AK143" s="56">
        <v>1.5416971967875412E-3</v>
      </c>
      <c r="AL143" s="56">
        <v>1.5345377145818725E-3</v>
      </c>
      <c r="AM143" s="56">
        <v>1.5145593412718514E-3</v>
      </c>
      <c r="AN143" s="56">
        <v>1.4417877444751349E-3</v>
      </c>
      <c r="AO143" s="56">
        <v>1.4190458824948741E-3</v>
      </c>
      <c r="AP143" s="56">
        <v>1.3205687809667952E-3</v>
      </c>
      <c r="AQ143" s="56">
        <v>1.2818012489746633E-3</v>
      </c>
      <c r="AR143" s="56">
        <v>1.3814463370415413E-3</v>
      </c>
      <c r="AS143" s="56">
        <v>1.2043691401781003E-3</v>
      </c>
      <c r="AT143" s="56">
        <v>1.1191815042159315E-3</v>
      </c>
      <c r="AU143" s="56">
        <v>9.9815272412442295E-4</v>
      </c>
      <c r="AV143" s="56">
        <v>9.6509400402820941E-4</v>
      </c>
      <c r="AW143" s="56">
        <v>1.0079622078462411E-3</v>
      </c>
      <c r="AX143" s="56">
        <v>1.0160418104023625E-3</v>
      </c>
      <c r="AY143" s="56">
        <v>1.1170381009471808E-3</v>
      </c>
      <c r="AZ143" s="56">
        <v>1.4895773951965228E-3</v>
      </c>
      <c r="BA143" s="56">
        <v>-1.5354738557283316E-3</v>
      </c>
      <c r="BB143" s="56">
        <v>1.5303323512138802E-3</v>
      </c>
      <c r="BC143" s="56">
        <v>7.9119558968779877E-4</v>
      </c>
      <c r="BD143" s="56">
        <v>1.9064650774497024E-4</v>
      </c>
      <c r="BE143" s="56">
        <v>3.3032693995351772E-3</v>
      </c>
      <c r="BF143" s="56">
        <v>3.8781996939162913E-3</v>
      </c>
      <c r="BG143" s="56">
        <v>2.2386244462685688E-3</v>
      </c>
      <c r="BH143" s="56">
        <v>2.42812328331082E-3</v>
      </c>
      <c r="BI143" s="56">
        <v>2.5769985742171288E-3</v>
      </c>
      <c r="BJ143" s="56">
        <v>2.6506138331752311E-3</v>
      </c>
      <c r="BK143" s="56">
        <v>2.8014630207081979E-3</v>
      </c>
      <c r="BL143" s="56">
        <v>2.1056404016761622E-3</v>
      </c>
      <c r="BM143" s="56">
        <v>2.823404087839061E-3</v>
      </c>
      <c r="BN143" s="56">
        <v>2.2115848922619362E-3</v>
      </c>
      <c r="BO143" s="56">
        <v>2.7522804496581624E-3</v>
      </c>
      <c r="BP143" s="56">
        <v>3.0649172629489056E-3</v>
      </c>
      <c r="BQ143" s="56">
        <v>3.0199074485600681E-3</v>
      </c>
      <c r="BR143" s="56">
        <v>2.4870414792079036E-3</v>
      </c>
      <c r="BS143" s="56">
        <v>3.3408675219609302E-3</v>
      </c>
      <c r="BT143" s="56">
        <v>3.5282024208420828E-3</v>
      </c>
      <c r="BU143" s="56">
        <v>3.1484248315290517E-3</v>
      </c>
      <c r="BV143" s="56">
        <v>3.8606966108119833E-3</v>
      </c>
      <c r="BW143" s="56">
        <v>4.5204740327841435E-3</v>
      </c>
      <c r="BX143" s="56">
        <v>3.5905867224374942E-3</v>
      </c>
      <c r="BY143" s="56">
        <v>5.336120371491314E-3</v>
      </c>
      <c r="BZ143" s="56">
        <v>4.5514207228740458E-3</v>
      </c>
      <c r="CA143" s="56">
        <v>4.9155604773117928E-3</v>
      </c>
      <c r="CB143" s="56">
        <v>4.9334731266042634E-3</v>
      </c>
      <c r="CC143" s="56">
        <v>4.1376578522305738E-3</v>
      </c>
      <c r="CD143" s="56">
        <v>4.7783902958309973E-3</v>
      </c>
      <c r="CE143" s="56">
        <v>4.1586312522664442E-3</v>
      </c>
      <c r="CF143" s="56">
        <v>4.0325635721495919E-3</v>
      </c>
      <c r="CG143" s="56">
        <v>3.8455379846013046E-3</v>
      </c>
      <c r="CH143" s="56">
        <v>3.7865775871856618E-3</v>
      </c>
      <c r="CI143" s="56">
        <v>3.8776784803751236E-3</v>
      </c>
      <c r="CJ143" s="56">
        <v>3.8231463377496355E-3</v>
      </c>
      <c r="CK143" s="56">
        <v>3.8890952003941461E-3</v>
      </c>
      <c r="CL143" s="56">
        <v>3.9640406425517048E-3</v>
      </c>
      <c r="CM143" s="56">
        <v>4.0247116498014542E-3</v>
      </c>
      <c r="CN143" s="56">
        <v>4.5078833474270818E-3</v>
      </c>
      <c r="CO143" s="56">
        <v>4.5078334656902712E-3</v>
      </c>
      <c r="CP143" s="56">
        <v>4.5619232371603285E-3</v>
      </c>
      <c r="CQ143" s="56">
        <v>4.2869566631944956E-3</v>
      </c>
      <c r="CR143" s="56">
        <v>4.6329918164186431E-3</v>
      </c>
      <c r="CS143" s="56">
        <v>4.4588939755200773E-3</v>
      </c>
      <c r="CT143" s="56">
        <v>4.5338419403097071E-3</v>
      </c>
      <c r="CU143" s="56">
        <v>4.8329926724086161E-3</v>
      </c>
      <c r="CV143" s="56">
        <v>4.5679401341949559E-3</v>
      </c>
      <c r="CW143" s="56">
        <v>4.7215377619151677E-3</v>
      </c>
      <c r="CX143" s="56">
        <v>4.6856439809848634E-3</v>
      </c>
      <c r="CY143" s="56">
        <v>4.6030828392153644E-3</v>
      </c>
      <c r="CZ143" s="56">
        <v>5.2375059755627061E-3</v>
      </c>
      <c r="DA143" s="56">
        <v>4.7844089844403343E-3</v>
      </c>
      <c r="DB143" s="56">
        <v>5.0166996769968391E-3</v>
      </c>
      <c r="DC143" s="56">
        <v>4.73087741672467E-3</v>
      </c>
      <c r="DD143" s="56">
        <v>4.8847408969045301E-3</v>
      </c>
      <c r="DE143" s="56">
        <v>4.7599668031024986E-3</v>
      </c>
      <c r="DF143" s="56">
        <v>4.7822234546686156E-3</v>
      </c>
      <c r="DG143" s="56">
        <v>4.9401324847386883E-3</v>
      </c>
      <c r="DH143" s="56">
        <v>4.8520851928678865E-3</v>
      </c>
      <c r="DI143" s="56">
        <v>5.2369363045291287E-3</v>
      </c>
      <c r="DJ143" s="56">
        <v>4.9756953781826358E-3</v>
      </c>
      <c r="DK143" s="56">
        <v>4.7936522958255496E-3</v>
      </c>
      <c r="DL143" s="56">
        <v>5.3586261557830982E-3</v>
      </c>
      <c r="DM143" s="56">
        <v>4.8524618143486534E-3</v>
      </c>
      <c r="DN143" s="56">
        <v>5.1094079245655281E-3</v>
      </c>
      <c r="DO143" s="56">
        <v>5.0282247782974503E-3</v>
      </c>
      <c r="DP143" s="56">
        <v>5.2550618128178947E-3</v>
      </c>
      <c r="DQ143" s="56">
        <v>5.0142159792263578E-3</v>
      </c>
      <c r="DR143" s="56">
        <v>4.9519271113926096E-3</v>
      </c>
      <c r="DS143" s="56">
        <v>5.0945569502669026E-3</v>
      </c>
      <c r="DT143" s="56">
        <v>5.0298140780521182E-3</v>
      </c>
      <c r="DU143" s="56">
        <v>5.1949216092745864E-3</v>
      </c>
      <c r="DV143" s="56">
        <v>5.0104133809764726E-3</v>
      </c>
      <c r="DX143" s="56">
        <v>9.3379545200346706E-3</v>
      </c>
      <c r="DY143" s="56">
        <v>2.7530659926512531E-3</v>
      </c>
      <c r="DZ143" s="56">
        <v>1.6484101861205021E-3</v>
      </c>
      <c r="EA143" s="56">
        <v>9.3702900857964603E-4</v>
      </c>
      <c r="EB143" s="56">
        <v>2.3705930519902613E-3</v>
      </c>
      <c r="EC143" s="56">
        <v>3.6272885141286318E-3</v>
      </c>
      <c r="ED143" s="56">
        <v>4.1741251102909898E-3</v>
      </c>
      <c r="EE143" s="56">
        <v>4.5232048137547522E-3</v>
      </c>
      <c r="EF143" s="56">
        <v>4.8949192679714933E-3</v>
      </c>
      <c r="EG143" s="56">
        <v>5.0522912702224291E-3</v>
      </c>
      <c r="EI143" s="56">
        <v>8.2063698257115337E-3</v>
      </c>
      <c r="EJ143" s="56">
        <v>7.9197058931648901E-3</v>
      </c>
      <c r="EK143" s="56">
        <v>1.0889464752862855E-2</v>
      </c>
      <c r="EL143" s="56">
        <v>1.1036320854083317E-2</v>
      </c>
      <c r="EM143" s="56">
        <v>2.6492989775144921E-3</v>
      </c>
      <c r="EN143" s="56">
        <v>2.1559684304616167E-3</v>
      </c>
      <c r="EO143" s="56">
        <v>2.2691233185448611E-3</v>
      </c>
      <c r="EP143" s="56">
        <v>3.766936551311024E-3</v>
      </c>
      <c r="EQ143" s="56">
        <v>1.8308923167094161E-3</v>
      </c>
      <c r="ER143" s="56">
        <v>1.8525146732396259E-3</v>
      </c>
      <c r="ES143" s="56">
        <v>1.5302058252841593E-3</v>
      </c>
      <c r="ET143" s="56">
        <v>1.3935078852762306E-3</v>
      </c>
      <c r="EU143" s="56">
        <v>1.2846331288726008E-3</v>
      </c>
      <c r="EV143" s="56">
        <v>1.020868266068127E-3</v>
      </c>
      <c r="EW143" s="56">
        <v>1.0493572362945858E-3</v>
      </c>
      <c r="EX143" s="56">
        <v>5.1863221394582481E-4</v>
      </c>
      <c r="EY143" s="56">
        <v>1.4971028132780393E-3</v>
      </c>
      <c r="EZ143" s="56">
        <v>2.8369145710643935E-3</v>
      </c>
      <c r="FA143" s="56">
        <v>2.6847176206449808E-3</v>
      </c>
      <c r="FB143" s="56">
        <v>2.3786510496029332E-3</v>
      </c>
      <c r="FC143" s="56">
        <v>2.9406795358892148E-3</v>
      </c>
      <c r="FD143" s="56">
        <v>3.1274434500759467E-3</v>
      </c>
      <c r="FE143" s="56">
        <v>3.8458013722602281E-3</v>
      </c>
      <c r="FF143" s="56">
        <v>4.4766072531813557E-3</v>
      </c>
      <c r="FG143" s="56">
        <v>4.651006601845472E-3</v>
      </c>
      <c r="FH143" s="56">
        <v>4.3176733534202958E-3</v>
      </c>
      <c r="FI143" s="56">
        <v>3.8360565258410907E-3</v>
      </c>
      <c r="FJ143" s="56">
        <v>3.8855213245905539E-3</v>
      </c>
      <c r="FK143" s="56">
        <v>4.3435546021772676E-3</v>
      </c>
      <c r="FL143" s="56">
        <v>4.4985401630012996E-3</v>
      </c>
      <c r="FM143" s="56">
        <v>4.6104718886102892E-3</v>
      </c>
      <c r="FN143" s="56">
        <v>4.6624077693192328E-3</v>
      </c>
      <c r="FO143" s="56">
        <v>4.8576358223109658E-3</v>
      </c>
      <c r="FP143" s="56">
        <v>4.8748855868536939E-3</v>
      </c>
      <c r="FQ143" s="56">
        <v>4.8239400760671037E-3</v>
      </c>
      <c r="FR143" s="56">
        <v>5.0157463197862701E-3</v>
      </c>
      <c r="FS143" s="56">
        <v>4.9848997896196337E-3</v>
      </c>
      <c r="FT143" s="56">
        <v>5.1278923960103046E-3</v>
      </c>
      <c r="FU143" s="56">
        <v>5.0172242256841248E-3</v>
      </c>
      <c r="FV143" s="56">
        <v>5.0751808997029167E-3</v>
      </c>
    </row>
    <row r="144" spans="3:178" x14ac:dyDescent="0.3">
      <c r="F144" s="10" t="s">
        <v>33</v>
      </c>
      <c r="G144" s="56">
        <v>1.126083919628462E-2</v>
      </c>
      <c r="H144" s="56">
        <v>1.6081838201646891E-2</v>
      </c>
      <c r="I144" s="56">
        <v>1.1603198944727814E-2</v>
      </c>
      <c r="J144" s="56">
        <v>1.3042057404335559E-2</v>
      </c>
      <c r="K144" s="56">
        <v>1.3669765089408087E-2</v>
      </c>
      <c r="L144" s="56">
        <v>2.1369397505449597E-2</v>
      </c>
      <c r="M144" s="56">
        <v>2.2951781623720521E-2</v>
      </c>
      <c r="N144" s="56">
        <v>2.7021606225667547E-2</v>
      </c>
      <c r="O144" s="56">
        <v>5.4995793036969748E-2</v>
      </c>
      <c r="P144" s="56">
        <v>5.7189181545564106E-2</v>
      </c>
      <c r="Q144" s="56">
        <v>6.512046209257652E-2</v>
      </c>
      <c r="R144" s="56">
        <v>8.4265004702936186E-2</v>
      </c>
      <c r="S144" s="56">
        <v>2.0745797861345495E-2</v>
      </c>
      <c r="T144" s="56">
        <v>1.4005060733574239E-2</v>
      </c>
      <c r="U144" s="56">
        <v>1.1582503050515329E-2</v>
      </c>
      <c r="V144" s="56">
        <v>1.1190824392788941E-2</v>
      </c>
      <c r="W144" s="56">
        <v>1.0069290349795345E-2</v>
      </c>
      <c r="X144" s="56">
        <v>1.0366293574988267E-2</v>
      </c>
      <c r="Y144" s="56">
        <v>1.0826167995298295E-2</v>
      </c>
      <c r="Z144" s="56">
        <v>9.7936879151600906E-3</v>
      </c>
      <c r="AA144" s="56">
        <v>1.1113174615452479E-2</v>
      </c>
      <c r="AB144" s="56">
        <v>6.7033678452787931E-2</v>
      </c>
      <c r="AC144" s="56">
        <v>1.3964015177908557E-2</v>
      </c>
      <c r="AD144" s="56">
        <v>7.6201412271205901E-3</v>
      </c>
      <c r="AE144" s="56">
        <v>1.1355811831556265E-2</v>
      </c>
      <c r="AF144" s="56">
        <v>1.5402742099029429E-2</v>
      </c>
      <c r="AG144" s="56">
        <v>1.402567263113208E-2</v>
      </c>
      <c r="AH144" s="56">
        <v>5.9841615298169637E-3</v>
      </c>
      <c r="AI144" s="56">
        <v>1.3565736233379339E-2</v>
      </c>
      <c r="AJ144" s="56">
        <v>3.7103915426097388E-2</v>
      </c>
      <c r="AK144" s="56">
        <v>1.373072769062348E-2</v>
      </c>
      <c r="AL144" s="56">
        <v>1.3701899268115214E-2</v>
      </c>
      <c r="AM144" s="56">
        <v>1.5947234663091541E-2</v>
      </c>
      <c r="AN144" s="56">
        <v>1.1119841286335226E-2</v>
      </c>
      <c r="AO144" s="56">
        <v>1.1072743833146697E-2</v>
      </c>
      <c r="AP144" s="56">
        <v>1.0007124390337968E-2</v>
      </c>
      <c r="AQ144" s="56">
        <v>2.167824116513271E-2</v>
      </c>
      <c r="AR144" s="56">
        <v>1.3433037825419138E-2</v>
      </c>
      <c r="AS144" s="56">
        <v>1.0099434756142837E-2</v>
      </c>
      <c r="AT144" s="56">
        <v>1.0434483209307562E-2</v>
      </c>
      <c r="AU144" s="56">
        <v>9.5161869730681272E-3</v>
      </c>
      <c r="AV144" s="56">
        <v>8.5911406764721168E-3</v>
      </c>
      <c r="AW144" s="56">
        <v>9.5898991702982484E-3</v>
      </c>
      <c r="AX144" s="56">
        <v>1.0964355689868303E-2</v>
      </c>
      <c r="AY144" s="56">
        <v>1.1182340907952573E-2</v>
      </c>
      <c r="AZ144" s="56">
        <v>1.0435397211309667E-2</v>
      </c>
      <c r="BA144" s="56">
        <v>1.1417080643794698E-2</v>
      </c>
      <c r="BB144" s="56">
        <v>9.0155810334609354E-3</v>
      </c>
      <c r="BC144" s="56">
        <v>1.2114377948503901E-2</v>
      </c>
      <c r="BD144" s="56">
        <v>1.4580283578878681E-2</v>
      </c>
      <c r="BE144" s="56">
        <v>1.1908114105450777E-2</v>
      </c>
      <c r="BF144" s="56">
        <v>1.6430313618708219E-2</v>
      </c>
      <c r="BG144" s="56">
        <v>1.1788188732620495E-2</v>
      </c>
      <c r="BH144" s="56">
        <v>9.8750288515686482E-3</v>
      </c>
      <c r="BI144" s="56">
        <v>1.2089528270998512E-2</v>
      </c>
      <c r="BJ144" s="56">
        <v>1.0141058084880594E-2</v>
      </c>
      <c r="BK144" s="56">
        <v>1.213853346301362E-2</v>
      </c>
      <c r="BL144" s="56">
        <v>1.0477453437443858E-2</v>
      </c>
      <c r="BM144" s="56">
        <v>1.1259400640729835E-2</v>
      </c>
      <c r="BN144" s="56">
        <v>1.1949327854265415E-2</v>
      </c>
      <c r="BO144" s="56">
        <v>1.1493445181021231E-2</v>
      </c>
      <c r="BP144" s="56">
        <v>1.3289347242955839E-2</v>
      </c>
      <c r="BQ144" s="56">
        <v>1.1353882174987747E-2</v>
      </c>
      <c r="BR144" s="56">
        <v>1.0832038997179865E-2</v>
      </c>
      <c r="BS144" s="56">
        <v>1.0495879791445643E-2</v>
      </c>
      <c r="BT144" s="56">
        <v>1.0201492120048289E-2</v>
      </c>
      <c r="BU144" s="56">
        <v>9.4835149084894609E-3</v>
      </c>
      <c r="BV144" s="56">
        <v>9.7430898331907611E-3</v>
      </c>
      <c r="BW144" s="56">
        <v>1.0648665474943152E-2</v>
      </c>
      <c r="BX144" s="56">
        <v>9.5007664135759017E-3</v>
      </c>
      <c r="BY144" s="56">
        <v>9.3553805682368082E-3</v>
      </c>
      <c r="BZ144" s="56">
        <v>8.6490013927068392E-3</v>
      </c>
      <c r="CA144" s="56">
        <v>1.0138179668231009E-2</v>
      </c>
      <c r="CB144" s="56">
        <v>1.1958917994312314E-2</v>
      </c>
      <c r="CC144" s="56">
        <v>9.7997679997503598E-3</v>
      </c>
      <c r="CD144" s="56">
        <v>9.8136692991773414E-3</v>
      </c>
      <c r="CE144" s="56">
        <v>9.170357380257654E-3</v>
      </c>
      <c r="CF144" s="56">
        <v>1.0318365028621828E-2</v>
      </c>
      <c r="CG144" s="56">
        <v>9.9471569777557934E-3</v>
      </c>
      <c r="CH144" s="56">
        <v>1.0099606640954899E-2</v>
      </c>
      <c r="CI144" s="56">
        <v>1.0435190351886591E-2</v>
      </c>
      <c r="CJ144" s="56">
        <v>4.5911708921153298E-3</v>
      </c>
      <c r="CK144" s="56">
        <v>4.8108862979812936E-3</v>
      </c>
      <c r="CL144" s="56">
        <v>4.6920721810223918E-3</v>
      </c>
      <c r="CM144" s="56">
        <v>4.8999130060970193E-3</v>
      </c>
      <c r="CN144" s="56">
        <v>5.4420099660629651E-3</v>
      </c>
      <c r="CO144" s="56">
        <v>4.941987200740244E-3</v>
      </c>
      <c r="CP144" s="56">
        <v>5.0561113041959612E-3</v>
      </c>
      <c r="CQ144" s="56">
        <v>4.9006527057346141E-3</v>
      </c>
      <c r="CR144" s="56">
        <v>5.0387224395272321E-3</v>
      </c>
      <c r="CS144" s="56">
        <v>4.8647328166923735E-3</v>
      </c>
      <c r="CT144" s="56">
        <v>4.8859629580204709E-3</v>
      </c>
      <c r="CU144" s="56">
        <v>5.0586604914826675E-3</v>
      </c>
      <c r="CV144" s="56">
        <v>4.8585098892548906E-3</v>
      </c>
      <c r="CW144" s="56">
        <v>4.9779625017195512E-3</v>
      </c>
      <c r="CX144" s="56">
        <v>4.8428014426706301E-3</v>
      </c>
      <c r="CY144" s="56">
        <v>4.9229004523592213E-3</v>
      </c>
      <c r="CZ144" s="56">
        <v>5.4803653034091113E-3</v>
      </c>
      <c r="DA144" s="56">
        <v>4.9936735822696454E-3</v>
      </c>
      <c r="DB144" s="56">
        <v>5.1250169959259602E-3</v>
      </c>
      <c r="DC144" s="56">
        <v>4.9478693143769339E-3</v>
      </c>
      <c r="DD144" s="56">
        <v>5.0742134268197629E-3</v>
      </c>
      <c r="DE144" s="56">
        <v>4.8986343699425573E-3</v>
      </c>
      <c r="DF144" s="56">
        <v>4.9237289697158402E-3</v>
      </c>
      <c r="DG144" s="56">
        <v>5.081890389274089E-3</v>
      </c>
      <c r="DH144" s="56">
        <v>4.8987098070665241E-3</v>
      </c>
      <c r="DI144" s="56">
        <v>5.0564392781591253E-3</v>
      </c>
      <c r="DJ144" s="56">
        <v>4.9209768952824234E-3</v>
      </c>
      <c r="DK144" s="56">
        <v>4.9777389328793525E-3</v>
      </c>
      <c r="DL144" s="56">
        <v>5.5336499652206602E-3</v>
      </c>
      <c r="DM144" s="56">
        <v>5.018824778139374E-3</v>
      </c>
      <c r="DN144" s="56">
        <v>5.1387121791499121E-3</v>
      </c>
      <c r="DO144" s="56">
        <v>5.0168856858223629E-3</v>
      </c>
      <c r="DP144" s="56">
        <v>5.1368230633557629E-3</v>
      </c>
      <c r="DQ144" s="56">
        <v>4.9572339139304176E-3</v>
      </c>
      <c r="DR144" s="56">
        <v>4.9727709184568701E-3</v>
      </c>
      <c r="DS144" s="56">
        <v>5.1041244498164261E-3</v>
      </c>
      <c r="DT144" s="56">
        <v>4.9024011741871315E-3</v>
      </c>
      <c r="DU144" s="56">
        <v>5.041413887585766E-3</v>
      </c>
      <c r="DV144" s="56">
        <v>4.8806822505154173E-3</v>
      </c>
      <c r="DX144" s="56">
        <v>2.8674806522369457E-2</v>
      </c>
      <c r="DY144" s="56">
        <v>1.6688008840489592E-2</v>
      </c>
      <c r="DZ144" s="56">
        <v>1.4356306730127343E-2</v>
      </c>
      <c r="EA144" s="56">
        <v>1.117571971081377E-2</v>
      </c>
      <c r="EB144" s="56">
        <v>1.2018651209689514E-2</v>
      </c>
      <c r="EC144" s="56">
        <v>1.0376707959264736E-2</v>
      </c>
      <c r="ED144" s="56">
        <v>8.7939088194669557E-3</v>
      </c>
      <c r="EE144" s="56">
        <v>4.9755309874784338E-3</v>
      </c>
      <c r="EF144" s="56">
        <v>5.0214788952215811E-3</v>
      </c>
      <c r="EG144" s="56">
        <v>5.0504564223280259E-3</v>
      </c>
      <c r="EI144" s="56">
        <v>1.2551778380483878E-2</v>
      </c>
      <c r="EJ144" s="56">
        <v>1.5847572654023021E-2</v>
      </c>
      <c r="EK144" s="56">
        <v>3.425495798798877E-2</v>
      </c>
      <c r="EL144" s="56">
        <v>6.9443074797788801E-2</v>
      </c>
      <c r="EM144" s="56">
        <v>1.5869431198862374E-2</v>
      </c>
      <c r="EN144" s="56">
        <v>1.0545574189637058E-2</v>
      </c>
      <c r="EO144" s="56">
        <v>1.0565611856650369E-2</v>
      </c>
      <c r="EP144" s="56">
        <v>2.8532225963475131E-2</v>
      </c>
      <c r="EQ144" s="56">
        <v>1.3535138577285733E-2</v>
      </c>
      <c r="ER144" s="56">
        <v>1.8865321876712048E-2</v>
      </c>
      <c r="ES144" s="56">
        <v>1.4446214367020595E-2</v>
      </c>
      <c r="ET144" s="56">
        <v>1.0729400214772753E-2</v>
      </c>
      <c r="EU144" s="56">
        <v>1.5077899686516556E-2</v>
      </c>
      <c r="EV144" s="56">
        <v>9.4470232103719669E-3</v>
      </c>
      <c r="EW144" s="56">
        <v>1.0611796081278617E-2</v>
      </c>
      <c r="EX144" s="56">
        <v>1.0259535434124056E-2</v>
      </c>
      <c r="EY144" s="56">
        <v>1.2836519214470895E-2</v>
      </c>
      <c r="EZ144" s="56">
        <v>1.2668769637415641E-2</v>
      </c>
      <c r="FA144" s="56">
        <v>1.1482053685728588E-2</v>
      </c>
      <c r="FB144" s="56">
        <v>1.1246223252181295E-2</v>
      </c>
      <c r="FC144" s="56">
        <v>1.1990475038262302E-2</v>
      </c>
      <c r="FD144" s="56">
        <v>1.0513098946428342E-2</v>
      </c>
      <c r="FE144" s="56">
        <v>9.9678885067616997E-3</v>
      </c>
      <c r="FF144" s="56">
        <v>9.1528575405935841E-3</v>
      </c>
      <c r="FG144" s="56">
        <v>1.0592635237679327E-2</v>
      </c>
      <c r="FH144" s="56">
        <v>9.7588838069071187E-3</v>
      </c>
      <c r="FI144" s="56">
        <v>1.0158481664865465E-2</v>
      </c>
      <c r="FJ144" s="56">
        <v>4.6888251018110819E-3</v>
      </c>
      <c r="FK144" s="56">
        <v>5.0858042449541492E-3</v>
      </c>
      <c r="FL144" s="56">
        <v>5.0053505492326953E-3</v>
      </c>
      <c r="FM144" s="56">
        <v>4.9399659613533261E-3</v>
      </c>
      <c r="FN144" s="56">
        <v>4.8969977741285583E-3</v>
      </c>
      <c r="FO144" s="56">
        <v>5.1150855888942989E-3</v>
      </c>
      <c r="FP144" s="56">
        <v>5.0467613620333949E-3</v>
      </c>
      <c r="FQ144" s="56">
        <v>4.9645038016967302E-3</v>
      </c>
      <c r="FR144" s="56">
        <v>4.9542267327037396E-3</v>
      </c>
      <c r="FS144" s="56">
        <v>5.1598866658042076E-3</v>
      </c>
      <c r="FT144" s="56">
        <v>5.0950421688133688E-3</v>
      </c>
      <c r="FU144" s="56">
        <v>5.0082517835387721E-3</v>
      </c>
      <c r="FV144" s="56">
        <v>4.9385325648029308E-3</v>
      </c>
    </row>
    <row r="145" spans="3:178" s="14" customFormat="1" x14ac:dyDescent="0.3">
      <c r="C145" s="49"/>
      <c r="E145" s="49"/>
      <c r="F145" s="12" t="s">
        <v>34</v>
      </c>
      <c r="G145" s="59">
        <v>1.9913689328500139E-2</v>
      </c>
      <c r="H145" s="59">
        <v>2.5289198546750179E-2</v>
      </c>
      <c r="I145" s="59">
        <v>1.9131061610590187E-2</v>
      </c>
      <c r="J145" s="59">
        <v>1.996781147863291E-2</v>
      </c>
      <c r="K145" s="59">
        <v>2.0771276257168524E-2</v>
      </c>
      <c r="L145" s="59">
        <v>3.1044082586049727E-2</v>
      </c>
      <c r="M145" s="59">
        <v>3.3383348107344807E-2</v>
      </c>
      <c r="N145" s="59">
        <v>3.7704975148802056E-2</v>
      </c>
      <c r="O145" s="59">
        <v>6.6446081814692082E-2</v>
      </c>
      <c r="P145" s="59">
        <v>6.7291402078607093E-2</v>
      </c>
      <c r="Q145" s="59">
        <v>7.5699936428019352E-2</v>
      </c>
      <c r="R145" s="59">
        <v>9.6085579137713512E-2</v>
      </c>
      <c r="S145" s="59">
        <v>2.3688146759293153E-2</v>
      </c>
      <c r="T145" s="59">
        <v>1.5823592739180044E-2</v>
      </c>
      <c r="U145" s="59">
        <v>1.4280378861682553E-2</v>
      </c>
      <c r="V145" s="59">
        <v>1.293056347557236E-2</v>
      </c>
      <c r="W145" s="59">
        <v>1.2586975440073863E-2</v>
      </c>
      <c r="X145" s="59">
        <v>1.2562702500419872E-2</v>
      </c>
      <c r="Y145" s="59">
        <v>1.3275667135844396E-2</v>
      </c>
      <c r="Z145" s="59">
        <v>1.192663463607046E-2</v>
      </c>
      <c r="AA145" s="59">
        <v>1.3338704540019463E-2</v>
      </c>
      <c r="AB145" s="59">
        <v>6.9033988019764736E-2</v>
      </c>
      <c r="AC145" s="59">
        <v>1.6061458078773357E-2</v>
      </c>
      <c r="AD145" s="59">
        <v>1.4641130545547783E-2</v>
      </c>
      <c r="AE145" s="59">
        <v>1.377617403135724E-2</v>
      </c>
      <c r="AF145" s="59">
        <v>1.7257267163043863E-2</v>
      </c>
      <c r="AG145" s="59">
        <v>1.5237673022778689E-2</v>
      </c>
      <c r="AH145" s="59">
        <v>7.9826848787876957E-3</v>
      </c>
      <c r="AI145" s="59">
        <v>1.5362228566338506E-2</v>
      </c>
      <c r="AJ145" s="59">
        <v>3.8869855224021622E-2</v>
      </c>
      <c r="AK145" s="59">
        <v>1.5272424887411021E-2</v>
      </c>
      <c r="AL145" s="59">
        <v>1.5236436982697088E-2</v>
      </c>
      <c r="AM145" s="59">
        <v>1.7461794004363391E-2</v>
      </c>
      <c r="AN145" s="59">
        <v>1.2561629030810362E-2</v>
      </c>
      <c r="AO145" s="59">
        <v>1.2491789715641572E-2</v>
      </c>
      <c r="AP145" s="59">
        <v>1.1327693171304764E-2</v>
      </c>
      <c r="AQ145" s="59">
        <v>2.2960042414107366E-2</v>
      </c>
      <c r="AR145" s="59">
        <v>1.4814484162460676E-2</v>
      </c>
      <c r="AS145" s="59">
        <v>1.1303803896320937E-2</v>
      </c>
      <c r="AT145" s="59">
        <v>1.1553664713523492E-2</v>
      </c>
      <c r="AU145" s="59">
        <v>1.0514339697192553E-2</v>
      </c>
      <c r="AV145" s="59">
        <v>1.0263773670708168E-2</v>
      </c>
      <c r="AW145" s="59">
        <v>1.1941300224450679E-2</v>
      </c>
      <c r="AX145" s="59">
        <v>1.2091702379774751E-2</v>
      </c>
      <c r="AY145" s="59">
        <v>1.4609813755526307E-2</v>
      </c>
      <c r="AZ145" s="59">
        <v>1.8482999040481139E-2</v>
      </c>
      <c r="BA145" s="59">
        <v>1.911527268283119E-2</v>
      </c>
      <c r="BB145" s="59">
        <v>9.4641389870474754E-3</v>
      </c>
      <c r="BC145" s="59">
        <v>1.3483268485117742E-2</v>
      </c>
      <c r="BD145" s="59">
        <v>1.490527479698389E-2</v>
      </c>
      <c r="BE145" s="59">
        <v>2.9041679933391632E-2</v>
      </c>
      <c r="BF145" s="59">
        <v>2.272582377079788E-2</v>
      </c>
      <c r="BG145" s="59">
        <v>1.687472854608605E-2</v>
      </c>
      <c r="BH145" s="59">
        <v>1.5652402364808873E-2</v>
      </c>
      <c r="BI145" s="59">
        <v>1.4672258138837787E-2</v>
      </c>
      <c r="BJ145" s="59">
        <v>1.3273965935980177E-2</v>
      </c>
      <c r="BK145" s="59">
        <v>2.887853702879925E-2</v>
      </c>
      <c r="BL145" s="59">
        <v>1.6010341756547631E-2</v>
      </c>
      <c r="BM145" s="59">
        <v>1.6738085938376442E-2</v>
      </c>
      <c r="BN145" s="59">
        <v>1.5873086499758726E-2</v>
      </c>
      <c r="BO145" s="59">
        <v>1.6229321660297832E-2</v>
      </c>
      <c r="BP145" s="59">
        <v>1.8421360849474759E-2</v>
      </c>
      <c r="BQ145" s="59">
        <v>1.7812882326231908E-2</v>
      </c>
      <c r="BR145" s="59">
        <v>3.0663534906824694E-2</v>
      </c>
      <c r="BS145" s="59">
        <v>1.5629716532954981E-2</v>
      </c>
      <c r="BT145" s="59">
        <v>2.3938052218145486E-2</v>
      </c>
      <c r="BU145" s="59">
        <v>1.175778155822905E-2</v>
      </c>
      <c r="BV145" s="59">
        <v>1.274053340616744E-2</v>
      </c>
      <c r="BW145" s="59">
        <v>1.7448728556771761E-2</v>
      </c>
      <c r="BX145" s="59">
        <v>1.3807403812474998E-2</v>
      </c>
      <c r="BY145" s="59">
        <v>1.2953520664360172E-2</v>
      </c>
      <c r="BZ145" s="59">
        <v>-5.6494822454387243E-2</v>
      </c>
      <c r="CA145" s="59">
        <v>2.301339295270211E-3</v>
      </c>
      <c r="CB145" s="59">
        <v>1.1269081948972746E-2</v>
      </c>
      <c r="CC145" s="59">
        <v>9.4549579482835558E-3</v>
      </c>
      <c r="CD145" s="59">
        <v>6.7012807146055783E-3</v>
      </c>
      <c r="CE145" s="59">
        <v>3.5751211702395331E-3</v>
      </c>
      <c r="CF145" s="59">
        <v>4.2778465061868868E-3</v>
      </c>
      <c r="CG145" s="59">
        <v>9.0828462402580551E-4</v>
      </c>
      <c r="CH145" s="59">
        <v>3.0912111085783494E-3</v>
      </c>
      <c r="CI145" s="59">
        <v>5.6432031193753597E-3</v>
      </c>
      <c r="CJ145" s="59">
        <v>8.4946183051867012E-3</v>
      </c>
      <c r="CK145" s="59">
        <v>7.5196471759478925E-3</v>
      </c>
      <c r="CL145" s="59">
        <v>8.769491544533688E-3</v>
      </c>
      <c r="CM145" s="59">
        <v>7.7140965018210978E-3</v>
      </c>
      <c r="CN145" s="59">
        <v>1.0112408885526647E-2</v>
      </c>
      <c r="CO145" s="59">
        <v>9.5925863289319652E-3</v>
      </c>
      <c r="CP145" s="59">
        <v>9.0493631996837118E-3</v>
      </c>
      <c r="CQ145" s="59">
        <v>9.3427428869971609E-3</v>
      </c>
      <c r="CR145" s="59">
        <v>9.8283848951749991E-3</v>
      </c>
      <c r="CS145" s="59">
        <v>9.4713710149136009E-3</v>
      </c>
      <c r="CT145" s="59">
        <v>9.5630481314471511E-3</v>
      </c>
      <c r="CU145" s="59">
        <v>1.0036012621441704E-2</v>
      </c>
      <c r="CV145" s="59">
        <v>9.5620532276864869E-3</v>
      </c>
      <c r="CW145" s="59">
        <v>9.8345903864689339E-3</v>
      </c>
      <c r="CX145" s="59">
        <v>9.0772143680782902E-3</v>
      </c>
      <c r="CY145" s="59">
        <v>1.1132532680517799E-2</v>
      </c>
      <c r="CZ145" s="59">
        <v>1.2217641462292582E-2</v>
      </c>
      <c r="DA145" s="59">
        <v>1.0870130655199347E-2</v>
      </c>
      <c r="DB145" s="59">
        <v>1.1619476862762225E-2</v>
      </c>
      <c r="DC145" s="59">
        <v>1.0403659962750486E-2</v>
      </c>
      <c r="DD145" s="59">
        <v>1.1757411867575701E-2</v>
      </c>
      <c r="DE145" s="59">
        <v>1.1354847967073275E-2</v>
      </c>
      <c r="DF145" s="59">
        <v>1.1507072814641141E-2</v>
      </c>
      <c r="DG145" s="59">
        <v>1.1986008268716292E-2</v>
      </c>
      <c r="DH145" s="59">
        <v>1.1578326452922252E-2</v>
      </c>
      <c r="DI145" s="59">
        <v>1.2270368297377971E-2</v>
      </c>
      <c r="DJ145" s="59">
        <v>1.0970183316033603E-2</v>
      </c>
      <c r="DK145" s="59">
        <v>1.1939497737786738E-2</v>
      </c>
      <c r="DL145" s="59">
        <v>1.2984497847849271E-2</v>
      </c>
      <c r="DM145" s="59">
        <v>1.1901457151534855E-2</v>
      </c>
      <c r="DN145" s="59">
        <v>1.2264167865660361E-2</v>
      </c>
      <c r="DO145" s="59">
        <v>1.1969200481221859E-2</v>
      </c>
      <c r="DP145" s="59">
        <v>1.2746741291405279E-2</v>
      </c>
      <c r="DQ145" s="59">
        <v>1.2190091372201369E-2</v>
      </c>
      <c r="DR145" s="59">
        <v>1.1559861361804114E-2</v>
      </c>
      <c r="DS145" s="59">
        <v>1.2729082338446872E-2</v>
      </c>
      <c r="DT145" s="59">
        <v>1.2297419978281796E-2</v>
      </c>
      <c r="DU145" s="59">
        <v>1.277335427968436E-2</v>
      </c>
      <c r="DV145" s="59">
        <v>1.2386882843977997E-2</v>
      </c>
      <c r="DX145" s="59">
        <v>3.8012761042404128E-2</v>
      </c>
      <c r="DY145" s="59">
        <v>1.9441074833140844E-2</v>
      </c>
      <c r="DZ145" s="59">
        <v>1.6004716916247844E-2</v>
      </c>
      <c r="EA145" s="59">
        <v>1.3921218655830724E-2</v>
      </c>
      <c r="EB145" s="59">
        <v>1.8199747371607407E-2</v>
      </c>
      <c r="EC145" s="59">
        <v>1.0791289800872562E-2</v>
      </c>
      <c r="ED145" s="59">
        <v>5.962782617387313E-3</v>
      </c>
      <c r="EE145" s="59">
        <v>9.4195062761418726E-3</v>
      </c>
      <c r="EF145" s="59">
        <v>1.1457276076678083E-2</v>
      </c>
      <c r="EG145" s="59">
        <v>1.2298723239694321E-2</v>
      </c>
      <c r="EI145" s="59">
        <v>2.0758148206195412E-2</v>
      </c>
      <c r="EJ145" s="59">
        <v>2.3767278547187909E-2</v>
      </c>
      <c r="EK145" s="59">
        <v>4.5144422740851627E-2</v>
      </c>
      <c r="EL145" s="59">
        <v>8.0479395651872121E-2</v>
      </c>
      <c r="EM145" s="59">
        <v>1.8518730176376865E-2</v>
      </c>
      <c r="EN145" s="59">
        <v>1.2701542620098673E-2</v>
      </c>
      <c r="EO145" s="59">
        <v>1.2834735175195233E-2</v>
      </c>
      <c r="EP145" s="59">
        <v>3.2299162514786157E-2</v>
      </c>
      <c r="EQ145" s="59">
        <v>1.5366030893995153E-2</v>
      </c>
      <c r="ER145" s="59">
        <v>2.0717836549951671E-2</v>
      </c>
      <c r="ES145" s="59">
        <v>1.5976420192304757E-2</v>
      </c>
      <c r="ET145" s="59">
        <v>1.2122908100048985E-2</v>
      </c>
      <c r="EU145" s="59">
        <v>1.6362532815389158E-2</v>
      </c>
      <c r="EV145" s="59">
        <v>1.0714402724862038E-2</v>
      </c>
      <c r="EW145" s="59">
        <v>1.2917028653526261E-2</v>
      </c>
      <c r="EX145" s="59">
        <v>1.5593852799172699E-2</v>
      </c>
      <c r="EY145" s="59">
        <v>1.9481428026688511E-2</v>
      </c>
      <c r="EZ145" s="59">
        <v>1.8385528137207525E-2</v>
      </c>
      <c r="FA145" s="59">
        <v>1.8942478983087652E-2</v>
      </c>
      <c r="FB145" s="59">
        <v>1.6217192696956644E-2</v>
      </c>
      <c r="FC145" s="59">
        <v>1.7450262725574751E-2</v>
      </c>
      <c r="FD145" s="59">
        <v>2.3305834426755389E-2</v>
      </c>
      <c r="FE145" s="59">
        <v>1.3981445256586894E-2</v>
      </c>
      <c r="FF145" s="59">
        <v>-1.0214894174465097E-2</v>
      </c>
      <c r="FG145" s="59">
        <v>7.5971614021394232E-3</v>
      </c>
      <c r="FH145" s="59">
        <v>4.8290825571448261E-3</v>
      </c>
      <c r="FI145" s="59">
        <v>3.2001305078239034E-3</v>
      </c>
      <c r="FJ145" s="59">
        <v>8.2565357257970099E-3</v>
      </c>
      <c r="FK145" s="59">
        <v>9.1117310456413445E-3</v>
      </c>
      <c r="FL145" s="59">
        <v>9.4204960075047178E-3</v>
      </c>
      <c r="FM145" s="59">
        <v>9.6957111298189621E-3</v>
      </c>
      <c r="FN145" s="59">
        <v>9.4966152247499217E-3</v>
      </c>
      <c r="FO145" s="59">
        <v>1.1366840332657644E-2</v>
      </c>
      <c r="FP145" s="59">
        <v>1.1247843403672466E-2</v>
      </c>
      <c r="FQ145" s="59">
        <v>1.1606522425251238E-2</v>
      </c>
      <c r="FR145" s="59">
        <v>1.1590403035478085E-2</v>
      </c>
      <c r="FS145" s="59">
        <v>1.2239749120826244E-2</v>
      </c>
      <c r="FT145" s="59">
        <v>1.2318003294852539E-2</v>
      </c>
      <c r="FU145" s="59">
        <v>1.2148808568003702E-2</v>
      </c>
      <c r="FV145" s="59">
        <v>1.2478111356490582E-2</v>
      </c>
    </row>
    <row r="146" spans="3:178" ht="24.9" customHeight="1" x14ac:dyDescent="0.3">
      <c r="F146" s="10" t="s">
        <v>35</v>
      </c>
      <c r="G146" s="56">
        <v>3.3283936402965564E-2</v>
      </c>
      <c r="H146" s="56">
        <v>3.0155751975907814E-2</v>
      </c>
      <c r="I146" s="56">
        <v>3.1272256583553378E-2</v>
      </c>
      <c r="J146" s="56">
        <v>1.5276576431060023E-2</v>
      </c>
      <c r="K146" s="56">
        <v>3.1764975907360937E-2</v>
      </c>
      <c r="L146" s="56">
        <v>3.3510187378962636E-2</v>
      </c>
      <c r="M146" s="56">
        <v>5.3883435515680832E-2</v>
      </c>
      <c r="N146" s="56">
        <v>5.6367491026592616E-2</v>
      </c>
      <c r="O146" s="56">
        <v>7.8823743784069603E-2</v>
      </c>
      <c r="P146" s="56">
        <v>8.0600957623907274E-2</v>
      </c>
      <c r="Q146" s="56">
        <v>8.8356185185962541E-2</v>
      </c>
      <c r="R146" s="56">
        <v>0.11853951878657928</v>
      </c>
      <c r="S146" s="56">
        <v>2.4043274353948523E-2</v>
      </c>
      <c r="T146" s="56">
        <v>1.312953788222212E-2</v>
      </c>
      <c r="U146" s="56">
        <v>1.5870460927439094E-2</v>
      </c>
      <c r="V146" s="56">
        <v>1.334087225780912E-2</v>
      </c>
      <c r="W146" s="56">
        <v>1.1125715603158859E-2</v>
      </c>
      <c r="X146" s="56">
        <v>1.2440175244636814E-2</v>
      </c>
      <c r="Y146" s="56">
        <v>1.2762705848846102E-2</v>
      </c>
      <c r="Z146" s="56">
        <v>1.2513470947222214E-2</v>
      </c>
      <c r="AA146" s="56">
        <v>1.4896552582887926E-2</v>
      </c>
      <c r="AB146" s="56">
        <v>1.5317668970718368E-2</v>
      </c>
      <c r="AC146" s="56">
        <v>1.2085080589252123E-2</v>
      </c>
      <c r="AD146" s="56">
        <v>1.2852252807780556E-2</v>
      </c>
      <c r="AE146" s="56">
        <v>1.6055528591714142E-2</v>
      </c>
      <c r="AF146" s="56">
        <v>1.5043005420075516E-2</v>
      </c>
      <c r="AG146" s="56">
        <v>1.0657023184660013E-2</v>
      </c>
      <c r="AH146" s="56">
        <v>1.4394275637839488E-2</v>
      </c>
      <c r="AI146" s="56">
        <v>1.5061282477696199E-2</v>
      </c>
      <c r="AJ146" s="56">
        <v>6.9087204329882691E-4</v>
      </c>
      <c r="AK146" s="56">
        <v>1.1579187190827419E-2</v>
      </c>
      <c r="AL146" s="56">
        <v>1.2397240173547859E-2</v>
      </c>
      <c r="AM146" s="56">
        <v>1.1727379886733136E-2</v>
      </c>
      <c r="AN146" s="56">
        <v>1.2413954706694701E-2</v>
      </c>
      <c r="AO146" s="56">
        <v>1.2911171044027815E-2</v>
      </c>
      <c r="AP146" s="56">
        <v>1.3076327713486529E-2</v>
      </c>
      <c r="AQ146" s="56">
        <v>1.413685861356734E-2</v>
      </c>
      <c r="AR146" s="56">
        <v>1.4322470087817049E-2</v>
      </c>
      <c r="AS146" s="56">
        <v>1.1981769859561205E-2</v>
      </c>
      <c r="AT146" s="56">
        <v>1.614790013133514E-2</v>
      </c>
      <c r="AU146" s="56">
        <v>1.4263869098973824E-2</v>
      </c>
      <c r="AV146" s="56">
        <v>1.3692919335270061E-2</v>
      </c>
      <c r="AW146" s="56">
        <v>1.4282712100630842E-2</v>
      </c>
      <c r="AX146" s="56">
        <v>1.23106380184646E-2</v>
      </c>
      <c r="AY146" s="56">
        <v>1.2312097609506715E-2</v>
      </c>
      <c r="AZ146" s="56">
        <v>1.2605647317942212E-2</v>
      </c>
      <c r="BA146" s="56">
        <v>1.348043010460612E-2</v>
      </c>
      <c r="BB146" s="56">
        <v>1.3947389177397023E-2</v>
      </c>
      <c r="BC146" s="56">
        <v>6.4734590428541045E-2</v>
      </c>
      <c r="BD146" s="56">
        <v>1.2010612797971767E-2</v>
      </c>
      <c r="BE146" s="56">
        <v>1.0314805021504298E-2</v>
      </c>
      <c r="BF146" s="56">
        <v>1.2474830454263673E-2</v>
      </c>
      <c r="BG146" s="56">
        <v>1.2545172104936834E-2</v>
      </c>
      <c r="BH146" s="56">
        <v>1.239980679113184E-2</v>
      </c>
      <c r="BI146" s="56">
        <v>1.2335090862344524E-2</v>
      </c>
      <c r="BJ146" s="56">
        <v>1.1002751362184385E-2</v>
      </c>
      <c r="BK146" s="56">
        <v>1.0071004916973946E-2</v>
      </c>
      <c r="BL146" s="56">
        <v>1.2151458588750812E-2</v>
      </c>
      <c r="BM146" s="56">
        <v>1.2214999193721123E-2</v>
      </c>
      <c r="BN146" s="56">
        <v>1.1375617664635757E-2</v>
      </c>
      <c r="BO146" s="56">
        <v>1.1194527690830515E-2</v>
      </c>
      <c r="BP146" s="56">
        <v>1.3483044980359141E-2</v>
      </c>
      <c r="BQ146" s="56">
        <v>1.1270059876982763E-2</v>
      </c>
      <c r="BR146" s="56">
        <v>1.3558863013697169E-2</v>
      </c>
      <c r="BS146" s="56">
        <v>1.0883085784152991E-2</v>
      </c>
      <c r="BT146" s="56">
        <v>1.2727165582608366E-2</v>
      </c>
      <c r="BU146" s="56">
        <v>1.9347843958223393E-2</v>
      </c>
      <c r="BV146" s="56">
        <v>1.1975227593471853E-2</v>
      </c>
      <c r="BW146" s="56">
        <v>1.2422035506522783E-2</v>
      </c>
      <c r="BX146" s="56">
        <v>1.1046924937203681E-2</v>
      </c>
      <c r="BY146" s="56">
        <v>1.1592482860359446E-2</v>
      </c>
      <c r="BZ146" s="56">
        <v>1.180011669036601E-2</v>
      </c>
      <c r="CA146" s="56">
        <v>1.3753877138367159E-2</v>
      </c>
      <c r="CB146" s="56">
        <v>1.2382777500664341E-2</v>
      </c>
      <c r="CC146" s="56">
        <v>1.1475749478939637E-2</v>
      </c>
      <c r="CD146" s="56">
        <v>1.2264495713804771E-2</v>
      </c>
      <c r="CE146" s="56">
        <v>1.2648749638746225E-2</v>
      </c>
      <c r="CF146" s="56">
        <v>1.1630719424651628E-2</v>
      </c>
      <c r="CG146" s="56">
        <v>1.1340379741101027E-2</v>
      </c>
      <c r="CH146" s="56">
        <v>1.1129230487492344E-2</v>
      </c>
      <c r="CI146" s="56">
        <v>1.158488658188263E-2</v>
      </c>
      <c r="CJ146" s="56">
        <v>1.1485106161964449E-2</v>
      </c>
      <c r="CK146" s="56">
        <v>1.205445450369068E-2</v>
      </c>
      <c r="CL146" s="56">
        <v>1.177051690346235E-2</v>
      </c>
      <c r="CM146" s="56">
        <v>1.2330746434944178E-2</v>
      </c>
      <c r="CN146" s="56">
        <v>1.2577742721998493E-2</v>
      </c>
      <c r="CO146" s="56">
        <v>1.1113230731604126E-2</v>
      </c>
      <c r="CP146" s="56">
        <v>1.2020333840494838E-2</v>
      </c>
      <c r="CQ146" s="56">
        <v>1.165159413403013E-2</v>
      </c>
      <c r="CR146" s="56">
        <v>1.202140140191625E-2</v>
      </c>
      <c r="CS146" s="56">
        <v>1.1678991772988548E-2</v>
      </c>
      <c r="CT146" s="56">
        <v>1.1688961753891535E-2</v>
      </c>
      <c r="CU146" s="56">
        <v>1.2179686321984634E-2</v>
      </c>
      <c r="CV146" s="56">
        <v>1.1885049186602128E-2</v>
      </c>
      <c r="CW146" s="56">
        <v>1.2338629610591147E-2</v>
      </c>
      <c r="CX146" s="56">
        <v>1.2087703157694129E-2</v>
      </c>
      <c r="CY146" s="56">
        <v>1.2466572213855239E-2</v>
      </c>
      <c r="CZ146" s="56">
        <v>1.2746549542834589E-2</v>
      </c>
      <c r="DA146" s="56">
        <v>1.1183776466689823E-2</v>
      </c>
      <c r="DB146" s="56">
        <v>1.202512037128458E-2</v>
      </c>
      <c r="DC146" s="56">
        <v>1.1766806061054107E-2</v>
      </c>
      <c r="DD146" s="56">
        <v>1.2121650303352256E-2</v>
      </c>
      <c r="DE146" s="56">
        <v>1.176269201267335E-2</v>
      </c>
      <c r="DF146" s="56">
        <v>1.1794122613509522E-2</v>
      </c>
      <c r="DG146" s="56">
        <v>1.2209116195288961E-2</v>
      </c>
      <c r="DH146" s="56">
        <v>1.1909346615011498E-2</v>
      </c>
      <c r="DI146" s="56">
        <v>1.245211827453817E-2</v>
      </c>
      <c r="DJ146" s="56">
        <v>1.2169323946889493E-2</v>
      </c>
      <c r="DK146" s="56">
        <v>1.2472065386055095E-2</v>
      </c>
      <c r="DL146" s="56">
        <v>1.2748936509388593E-2</v>
      </c>
      <c r="DM146" s="56">
        <v>1.1183146089073909E-2</v>
      </c>
      <c r="DN146" s="56">
        <v>1.2040303538661751E-2</v>
      </c>
      <c r="DO146" s="56">
        <v>1.1785079285195024E-2</v>
      </c>
      <c r="DP146" s="56">
        <v>1.2153775298114913E-2</v>
      </c>
      <c r="DQ146" s="56">
        <v>1.1773080870644402E-2</v>
      </c>
      <c r="DR146" s="56">
        <v>1.1777127073366681E-2</v>
      </c>
      <c r="DS146" s="56">
        <v>1.2159192939835767E-2</v>
      </c>
      <c r="DT146" s="56">
        <v>1.1847175941216679E-2</v>
      </c>
      <c r="DU146" s="56">
        <v>1.2375999309486673E-2</v>
      </c>
      <c r="DV146" s="56">
        <v>1.2090356769213249E-2</v>
      </c>
      <c r="DX146" s="56">
        <v>4.8696346506960121E-2</v>
      </c>
      <c r="DY146" s="56">
        <v>1.4199321862777078E-2</v>
      </c>
      <c r="DZ146" s="56">
        <v>1.2169619645633303E-2</v>
      </c>
      <c r="EA146" s="56">
        <v>1.3558702057058293E-2</v>
      </c>
      <c r="EB146" s="56">
        <v>1.5750307580108348E-2</v>
      </c>
      <c r="EC146" s="56">
        <v>1.2622685773708987E-2</v>
      </c>
      <c r="ED146" s="56">
        <v>1.1968169195065454E-2</v>
      </c>
      <c r="EE146" s="56">
        <v>1.1954593457900972E-2</v>
      </c>
      <c r="EF146" s="56">
        <v>1.2039548626530991E-2</v>
      </c>
      <c r="EG146" s="56">
        <v>1.2022039601046572E-2</v>
      </c>
      <c r="EI146" s="56">
        <v>3.0809153998309257E-2</v>
      </c>
      <c r="EJ146" s="56">
        <v>2.6623892184181073E-2</v>
      </c>
      <c r="EK146" s="56">
        <v>6.2657436349641535E-2</v>
      </c>
      <c r="EL146" s="56">
        <v>9.6602111231565049E-2</v>
      </c>
      <c r="EM146" s="56">
        <v>1.8226810592043854E-2</v>
      </c>
      <c r="EN146" s="56">
        <v>1.2298842108209397E-2</v>
      </c>
      <c r="EO146" s="56">
        <v>1.3362319316363995E-2</v>
      </c>
      <c r="EP146" s="56">
        <v>1.3186706798560544E-2</v>
      </c>
      <c r="EQ146" s="56">
        <v>1.3899959383817686E-2</v>
      </c>
      <c r="ER146" s="56">
        <v>1.0084248028221993E-2</v>
      </c>
      <c r="ES146" s="56">
        <v>1.1902025834015544E-2</v>
      </c>
      <c r="ET146" s="56">
        <v>1.2799129056121124E-2</v>
      </c>
      <c r="EU146" s="56">
        <v>1.3432727098551129E-2</v>
      </c>
      <c r="EV146" s="56">
        <v>1.4602189640368649E-2</v>
      </c>
      <c r="EW146" s="56">
        <v>1.2969291870687042E-2</v>
      </c>
      <c r="EX146" s="56">
        <v>1.3334529079719592E-2</v>
      </c>
      <c r="EY146" s="56">
        <v>2.9023051952942601E-2</v>
      </c>
      <c r="EZ146" s="56">
        <v>1.2490023821208819E-2</v>
      </c>
      <c r="FA146" s="56">
        <v>1.1173172351964859E-2</v>
      </c>
      <c r="FB146" s="56">
        <v>1.1919165503715516E-2</v>
      </c>
      <c r="FC146" s="56">
        <v>1.1920221646544667E-2</v>
      </c>
      <c r="FD146" s="56">
        <v>1.2375979111450643E-2</v>
      </c>
      <c r="FE146" s="56">
        <v>1.4596032365809914E-2</v>
      </c>
      <c r="FF146" s="56">
        <v>1.1462849995253587E-2</v>
      </c>
      <c r="FG146" s="56">
        <v>1.2527183587637963E-2</v>
      </c>
      <c r="FH146" s="56">
        <v>1.2179856464997866E-2</v>
      </c>
      <c r="FI146" s="56">
        <v>1.1349067993910614E-2</v>
      </c>
      <c r="FJ146" s="56">
        <v>1.1746830645060444E-2</v>
      </c>
      <c r="FK146" s="56">
        <v>1.1995043281839963E-2</v>
      </c>
      <c r="FL146" s="56">
        <v>1.19138867404913E-2</v>
      </c>
      <c r="FM146" s="56">
        <v>1.1857176933198651E-2</v>
      </c>
      <c r="FN146" s="56">
        <v>1.2113466127982548E-2</v>
      </c>
      <c r="FO146" s="56">
        <v>1.2097509876815878E-2</v>
      </c>
      <c r="FP146" s="56">
        <v>1.1965754065026256E-2</v>
      </c>
      <c r="FQ146" s="56">
        <v>1.1913243157469108E-2</v>
      </c>
      <c r="FR146" s="56">
        <v>1.2165632717245222E-2</v>
      </c>
      <c r="FS146" s="56">
        <v>1.2101468155088495E-2</v>
      </c>
      <c r="FT146" s="56">
        <v>1.1986873653750138E-2</v>
      </c>
      <c r="FU146" s="56">
        <v>1.189538852035435E-2</v>
      </c>
      <c r="FV146" s="56">
        <v>1.2097179151180167E-2</v>
      </c>
    </row>
    <row r="147" spans="3:178" x14ac:dyDescent="0.3">
      <c r="F147" s="10" t="s">
        <v>36</v>
      </c>
      <c r="G147" s="56">
        <v>2.5139758689394966E-2</v>
      </c>
      <c r="H147" s="56">
        <v>2.1568570976568193E-2</v>
      </c>
      <c r="I147" s="56">
        <v>2.0513629670490897E-2</v>
      </c>
      <c r="J147" s="56">
        <v>1.5862672609343861E-2</v>
      </c>
      <c r="K147" s="56">
        <v>1.1755644040301622E-2</v>
      </c>
      <c r="L147" s="56">
        <v>2.717944144202691E-2</v>
      </c>
      <c r="M147" s="56">
        <v>2.8632175040917709E-2</v>
      </c>
      <c r="N147" s="56">
        <v>3.8542008837973617E-2</v>
      </c>
      <c r="O147" s="56">
        <v>4.1910070000508379E-2</v>
      </c>
      <c r="P147" s="56">
        <v>4.8385308546370888E-2</v>
      </c>
      <c r="Q147" s="56">
        <v>6.601639526630175E-2</v>
      </c>
      <c r="R147" s="56">
        <v>7.2645846021166791E-2</v>
      </c>
      <c r="S147" s="56">
        <v>2.1051923961296511E-2</v>
      </c>
      <c r="T147" s="56">
        <v>9.6154016039271071E-3</v>
      </c>
      <c r="U147" s="56">
        <v>1.0972617880322496E-2</v>
      </c>
      <c r="V147" s="56">
        <v>1.6991435330098868E-2</v>
      </c>
      <c r="W147" s="56">
        <v>8.0200883129426439E-3</v>
      </c>
      <c r="X147" s="56">
        <v>8.5084404949941489E-3</v>
      </c>
      <c r="Y147" s="56">
        <v>7.0429628419852461E-3</v>
      </c>
      <c r="Z147" s="56">
        <v>9.8341237091409111E-3</v>
      </c>
      <c r="AA147" s="56">
        <v>8.8506178827769157E-3</v>
      </c>
      <c r="AB147" s="56">
        <v>9.0396471946950618E-3</v>
      </c>
      <c r="AC147" s="56">
        <v>1.0081510779974913E-2</v>
      </c>
      <c r="AD147" s="56">
        <v>5.7126785354449615E-3</v>
      </c>
      <c r="AE147" s="56">
        <v>9.8669237813232558E-3</v>
      </c>
      <c r="AF147" s="56">
        <v>9.3825973480683601E-3</v>
      </c>
      <c r="AG147" s="56">
        <v>7.963416736900512E-3</v>
      </c>
      <c r="AH147" s="56">
        <v>7.3726224567617323E-3</v>
      </c>
      <c r="AI147" s="56">
        <v>6.890928175913357E-3</v>
      </c>
      <c r="AJ147" s="56">
        <v>6.7030721648058114E-3</v>
      </c>
      <c r="AK147" s="56">
        <v>6.9483883487491561E-3</v>
      </c>
      <c r="AL147" s="56">
        <v>7.0646623749140566E-3</v>
      </c>
      <c r="AM147" s="56">
        <v>3.9362098346409254E-3</v>
      </c>
      <c r="AN147" s="56">
        <v>8.7732222457662969E-3</v>
      </c>
      <c r="AO147" s="56">
        <v>7.6093760595279227E-3</v>
      </c>
      <c r="AP147" s="56">
        <v>6.1503389861878831E-3</v>
      </c>
      <c r="AQ147" s="56">
        <v>8.2116004634997693E-3</v>
      </c>
      <c r="AR147" s="56">
        <v>8.5051819345721476E-3</v>
      </c>
      <c r="AS147" s="56">
        <v>6.6865402629634292E-3</v>
      </c>
      <c r="AT147" s="56">
        <v>6.8477026122085701E-3</v>
      </c>
      <c r="AU147" s="56">
        <v>5.8203275823943603E-3</v>
      </c>
      <c r="AV147" s="56">
        <v>5.4921637131068683E-3</v>
      </c>
      <c r="AW147" s="56">
        <v>6.0716555858302997E-3</v>
      </c>
      <c r="AX147" s="56">
        <v>5.9714279303448581E-3</v>
      </c>
      <c r="AY147" s="56">
        <v>5.6452806343307181E-3</v>
      </c>
      <c r="AZ147" s="56">
        <v>7.3556145264726622E-3</v>
      </c>
      <c r="BA147" s="56">
        <v>6.2071365674020752E-3</v>
      </c>
      <c r="BB147" s="56">
        <v>6.5802800395299904E-3</v>
      </c>
      <c r="BC147" s="56">
        <v>7.5378546809353316E-3</v>
      </c>
      <c r="BD147" s="56">
        <v>6.7941282849845889E-3</v>
      </c>
      <c r="BE147" s="56">
        <v>6.1737945320866983E-3</v>
      </c>
      <c r="BF147" s="56">
        <v>6.0085731950588837E-3</v>
      </c>
      <c r="BG147" s="56">
        <v>6.1066237147124293E-3</v>
      </c>
      <c r="BH147" s="56">
        <v>6.4644644975100805E-3</v>
      </c>
      <c r="BI147" s="56">
        <v>6.1993706274381076E-3</v>
      </c>
      <c r="BJ147" s="56">
        <v>5.5825180030903022E-3</v>
      </c>
      <c r="BK147" s="56">
        <v>7.3010752336317049E-3</v>
      </c>
      <c r="BL147" s="56">
        <v>7.3532347538625394E-3</v>
      </c>
      <c r="BM147" s="56">
        <v>6.6393278334040797E-3</v>
      </c>
      <c r="BN147" s="56">
        <v>6.4803667704236801E-3</v>
      </c>
      <c r="BO147" s="56">
        <v>6.9838384384575914E-3</v>
      </c>
      <c r="BP147" s="56">
        <v>7.5830300393180932E-3</v>
      </c>
      <c r="BQ147" s="56">
        <v>6.4476586182141606E-3</v>
      </c>
      <c r="BR147" s="56">
        <v>6.3117769451508932E-3</v>
      </c>
      <c r="BS147" s="56">
        <v>5.0410801409307314E-3</v>
      </c>
      <c r="BT147" s="56">
        <v>7.2229262339468924E-3</v>
      </c>
      <c r="BU147" s="56">
        <v>6.1390349867761901E-3</v>
      </c>
      <c r="BV147" s="56">
        <v>6.3012997009693466E-3</v>
      </c>
      <c r="BW147" s="56">
        <v>7.0679936517800013E-3</v>
      </c>
      <c r="BX147" s="56">
        <v>6.9750521480891267E-3</v>
      </c>
      <c r="BY147" s="56">
        <v>6.2564162055078771E-3</v>
      </c>
      <c r="BZ147" s="56">
        <v>7.8391640930936361E-3</v>
      </c>
      <c r="CA147" s="56">
        <v>7.5086215092660192E-3</v>
      </c>
      <c r="CB147" s="56">
        <v>8.0028227033077971E-3</v>
      </c>
      <c r="CC147" s="56">
        <v>7.5912218470135309E-3</v>
      </c>
      <c r="CD147" s="56">
        <v>7.9279254328700269E-3</v>
      </c>
      <c r="CE147" s="56">
        <v>6.9287356308445876E-3</v>
      </c>
      <c r="CF147" s="56">
        <v>6.7979418938095698E-3</v>
      </c>
      <c r="CG147" s="56">
        <v>6.9492538100900027E-3</v>
      </c>
      <c r="CH147" s="56">
        <v>7.0135057000067788E-3</v>
      </c>
      <c r="CI147" s="56">
        <v>7.5718318319990133E-3</v>
      </c>
      <c r="CJ147" s="56">
        <v>7.6369376236763769E-3</v>
      </c>
      <c r="CK147" s="56">
        <v>7.7081386059643844E-3</v>
      </c>
      <c r="CL147" s="56">
        <v>8.1715818933957313E-3</v>
      </c>
      <c r="CM147" s="56">
        <v>8.2162854559084553E-3</v>
      </c>
      <c r="CN147" s="56">
        <v>9.2155797507222116E-3</v>
      </c>
      <c r="CO147" s="56">
        <v>8.1663588218554867E-3</v>
      </c>
      <c r="CP147" s="56">
        <v>7.8726510725112987E-3</v>
      </c>
      <c r="CQ147" s="56">
        <v>6.4235187491062775E-3</v>
      </c>
      <c r="CR147" s="56">
        <v>7.1138490634097907E-3</v>
      </c>
      <c r="CS147" s="56">
        <v>7.0567242512975586E-3</v>
      </c>
      <c r="CT147" s="56">
        <v>7.1332818803493602E-3</v>
      </c>
      <c r="CU147" s="56">
        <v>7.7658394020317023E-3</v>
      </c>
      <c r="CV147" s="56">
        <v>7.8024100033690733E-3</v>
      </c>
      <c r="CW147" s="56">
        <v>7.7000047739639301E-3</v>
      </c>
      <c r="CX147" s="56">
        <v>8.2198793119122524E-3</v>
      </c>
      <c r="CY147" s="56">
        <v>7.7878124213109773E-3</v>
      </c>
      <c r="CZ147" s="56">
        <v>8.7555496314575178E-3</v>
      </c>
      <c r="DA147" s="56">
        <v>7.7769857771194445E-3</v>
      </c>
      <c r="DB147" s="56">
        <v>7.398452688139762E-3</v>
      </c>
      <c r="DC147" s="56">
        <v>5.9725831063666603E-3</v>
      </c>
      <c r="DD147" s="56">
        <v>6.6819666328530704E-3</v>
      </c>
      <c r="DE147" s="56">
        <v>6.9216826534737787E-3</v>
      </c>
      <c r="DF147" s="56">
        <v>7.0521295836592363E-3</v>
      </c>
      <c r="DG147" s="56">
        <v>7.6278902944349599E-3</v>
      </c>
      <c r="DH147" s="56">
        <v>7.7193936032947091E-3</v>
      </c>
      <c r="DI147" s="56">
        <v>7.6499542563428875E-3</v>
      </c>
      <c r="DJ147" s="56">
        <v>8.2463981471590404E-3</v>
      </c>
      <c r="DK147" s="56">
        <v>7.7648126989274717E-3</v>
      </c>
      <c r="DL147" s="56">
        <v>8.7505482241514946E-3</v>
      </c>
      <c r="DM147" s="56">
        <v>7.7748452456230157E-3</v>
      </c>
      <c r="DN147" s="56">
        <v>7.4046848836848969E-3</v>
      </c>
      <c r="DO147" s="56">
        <v>5.8988341983955937E-3</v>
      </c>
      <c r="DP147" s="56">
        <v>6.6409452834534045E-3</v>
      </c>
      <c r="DQ147" s="56">
        <v>6.87769713100044E-3</v>
      </c>
      <c r="DR147" s="56">
        <v>7.0383239167699091E-3</v>
      </c>
      <c r="DS147" s="56">
        <v>7.5803601175992927E-3</v>
      </c>
      <c r="DT147" s="56">
        <v>7.7259347601163668E-3</v>
      </c>
      <c r="DU147" s="56">
        <v>7.6313537858199252E-3</v>
      </c>
      <c r="DV147" s="56">
        <v>8.2703993935486289E-3</v>
      </c>
      <c r="DX147" s="56">
        <v>3.1511872321573507E-2</v>
      </c>
      <c r="DY147" s="56">
        <v>1.0327650624468226E-2</v>
      </c>
      <c r="DZ147" s="56">
        <v>7.380601957715071E-3</v>
      </c>
      <c r="EA147" s="56">
        <v>6.5539527914011504E-3</v>
      </c>
      <c r="EB147" s="56">
        <v>6.5599554286087892E-3</v>
      </c>
      <c r="EC147" s="56">
        <v>6.6817962856560685E-3</v>
      </c>
      <c r="ED147" s="56">
        <v>7.4904877548601992E-3</v>
      </c>
      <c r="EE147" s="56">
        <v>7.7124592420950745E-3</v>
      </c>
      <c r="EF147" s="56">
        <v>7.4549819584526448E-3</v>
      </c>
      <c r="EG147" s="56">
        <v>7.4364178345615803E-3</v>
      </c>
      <c r="EI147" s="56">
        <v>2.1804812368315822E-2</v>
      </c>
      <c r="EJ147" s="56">
        <v>1.7778704260233539E-2</v>
      </c>
      <c r="EK147" s="56">
        <v>3.6240744251690049E-2</v>
      </c>
      <c r="EL147" s="56">
        <v>6.2993110441693215E-2</v>
      </c>
      <c r="EM147" s="56">
        <v>1.3912974747506971E-2</v>
      </c>
      <c r="EN147" s="56">
        <v>1.1163194508256001E-2</v>
      </c>
      <c r="EO147" s="56">
        <v>8.562765795820106E-3</v>
      </c>
      <c r="EP147" s="56">
        <v>8.032995040715956E-3</v>
      </c>
      <c r="EQ147" s="56">
        <v>9.0632967059126168E-3</v>
      </c>
      <c r="ER147" s="56">
        <v>6.9861366256912484E-3</v>
      </c>
      <c r="ES147" s="56">
        <v>5.9990327918973988E-3</v>
      </c>
      <c r="ET147" s="56">
        <v>7.5097922526773508E-3</v>
      </c>
      <c r="EU147" s="56">
        <v>7.7652847442758197E-3</v>
      </c>
      <c r="EV147" s="56">
        <v>6.0056217244286118E-3</v>
      </c>
      <c r="EW147" s="56">
        <v>5.9030745341981132E-3</v>
      </c>
      <c r="EX147" s="56">
        <v>6.7102962870558896E-3</v>
      </c>
      <c r="EY147" s="56">
        <v>6.8350723684386192E-3</v>
      </c>
      <c r="EZ147" s="56">
        <v>6.2026273088299951E-3</v>
      </c>
      <c r="FA147" s="56">
        <v>6.3740287982982299E-3</v>
      </c>
      <c r="FB147" s="56">
        <v>6.8288140739391958E-3</v>
      </c>
      <c r="FC147" s="56">
        <v>6.9746076019450076E-3</v>
      </c>
      <c r="FD147" s="56">
        <v>6.186021252843895E-3</v>
      </c>
      <c r="FE147" s="56">
        <v>6.5082164460850923E-3</v>
      </c>
      <c r="FF147" s="56">
        <v>7.023613897899743E-3</v>
      </c>
      <c r="FG147" s="56">
        <v>7.687679917603836E-3</v>
      </c>
      <c r="FH147" s="56">
        <v>7.2091566503583917E-3</v>
      </c>
      <c r="FI147" s="56">
        <v>7.1752145219814998E-3</v>
      </c>
      <c r="FJ147" s="56">
        <v>7.8265909973157435E-3</v>
      </c>
      <c r="FK147" s="56">
        <v>8.5146747447766968E-3</v>
      </c>
      <c r="FL147" s="56">
        <v>7.1399090149288809E-3</v>
      </c>
      <c r="FM147" s="56">
        <v>7.3204782732750892E-3</v>
      </c>
      <c r="FN147" s="56">
        <v>7.9176223970632426E-3</v>
      </c>
      <c r="FO147" s="56">
        <v>8.0760639039440738E-3</v>
      </c>
      <c r="FP147" s="56">
        <v>6.6764176184641996E-3</v>
      </c>
      <c r="FQ147" s="56">
        <v>7.1926648682731466E-3</v>
      </c>
      <c r="FR147" s="56">
        <v>7.8694322713606067E-3</v>
      </c>
      <c r="FS147" s="56">
        <v>8.0670534510323706E-3</v>
      </c>
      <c r="FT147" s="56">
        <v>6.6397962823689094E-3</v>
      </c>
      <c r="FU147" s="56">
        <v>7.1586371646564463E-3</v>
      </c>
      <c r="FV147" s="56">
        <v>7.8761666877830514E-3</v>
      </c>
    </row>
    <row r="148" spans="3:178" x14ac:dyDescent="0.3">
      <c r="F148" s="10" t="s">
        <v>37</v>
      </c>
      <c r="G148" s="56">
        <v>2.5515117896398622E-2</v>
      </c>
      <c r="H148" s="56">
        <v>2.8456468699896396E-2</v>
      </c>
      <c r="I148" s="56">
        <v>2.5094578756970947E-2</v>
      </c>
      <c r="J148" s="56">
        <v>4.0541836030338597E-2</v>
      </c>
      <c r="K148" s="56">
        <v>3.2491745697597538E-2</v>
      </c>
      <c r="L148" s="56">
        <v>5.0322660388099814E-2</v>
      </c>
      <c r="M148" s="56">
        <v>5.5542245110220205E-2</v>
      </c>
      <c r="N148" s="56">
        <v>6.2917876344565207E-2</v>
      </c>
      <c r="O148" s="56">
        <v>6.4861766220626477E-2</v>
      </c>
      <c r="P148" s="56">
        <v>6.7594125202413466E-2</v>
      </c>
      <c r="Q148" s="56">
        <v>7.1311461273682444E-2</v>
      </c>
      <c r="R148" s="56">
        <v>9.6773876741343121E-2</v>
      </c>
      <c r="S148" s="56">
        <v>1.8592007584907845E-2</v>
      </c>
      <c r="T148" s="56">
        <v>1.1374926431590609E-2</v>
      </c>
      <c r="U148" s="56">
        <v>1.1566964592983715E-2</v>
      </c>
      <c r="V148" s="56">
        <v>1.1297275661648669E-2</v>
      </c>
      <c r="W148" s="56">
        <v>1.2228035727303004E-2</v>
      </c>
      <c r="X148" s="56">
        <v>1.1270367128198224E-2</v>
      </c>
      <c r="Y148" s="56">
        <v>1.1096940396903468E-2</v>
      </c>
      <c r="Z148" s="56">
        <v>1.1752729069410418E-2</v>
      </c>
      <c r="AA148" s="56">
        <v>1.1904272706742223E-2</v>
      </c>
      <c r="AB148" s="56">
        <v>1.1899570761174247E-2</v>
      </c>
      <c r="AC148" s="56">
        <v>1.1547557261807041E-2</v>
      </c>
      <c r="AD148" s="56">
        <v>1.1143870964998179E-2</v>
      </c>
      <c r="AE148" s="56">
        <v>8.9359348476285277E-3</v>
      </c>
      <c r="AF148" s="56">
        <v>1.0007494607861316E-2</v>
      </c>
      <c r="AG148" s="56">
        <v>1.0776068733921519E-2</v>
      </c>
      <c r="AH148" s="56">
        <v>1.1216107654825874E-2</v>
      </c>
      <c r="AI148" s="56">
        <v>1.0304370994154185E-2</v>
      </c>
      <c r="AJ148" s="56">
        <v>1.1988137332797058E-2</v>
      </c>
      <c r="AK148" s="56">
        <v>1.0967012733574017E-2</v>
      </c>
      <c r="AL148" s="56">
        <v>1.0168296706276754E-2</v>
      </c>
      <c r="AM148" s="56">
        <v>4.357058105238211E-2</v>
      </c>
      <c r="AN148" s="56">
        <v>3.0851360192037311E-3</v>
      </c>
      <c r="AO148" s="56">
        <v>8.5201523578203753E-3</v>
      </c>
      <c r="AP148" s="56">
        <v>-1.1448283136095515E-2</v>
      </c>
      <c r="AQ148" s="56">
        <v>1.068071723367065E-2</v>
      </c>
      <c r="AR148" s="56">
        <v>1.0983393223216507E-2</v>
      </c>
      <c r="AS148" s="56">
        <v>1.081169023329798E-2</v>
      </c>
      <c r="AT148" s="56">
        <v>8.1647495895026418E-3</v>
      </c>
      <c r="AU148" s="56">
        <v>1.7898418012180079E-2</v>
      </c>
      <c r="AV148" s="56">
        <v>1.2106166353181562E-2</v>
      </c>
      <c r="AW148" s="56">
        <v>1.1585146087813357E-2</v>
      </c>
      <c r="AX148" s="56">
        <v>8.1349961732168317E-3</v>
      </c>
      <c r="AY148" s="56">
        <v>1.0454765876137407E-2</v>
      </c>
      <c r="AZ148" s="56">
        <v>1.1495178180805945E-2</v>
      </c>
      <c r="BA148" s="56">
        <v>9.5274052241440758E-3</v>
      </c>
      <c r="BB148" s="56">
        <v>1.1064986693126291E-2</v>
      </c>
      <c r="BC148" s="56">
        <v>1.1564576993599838E-2</v>
      </c>
      <c r="BD148" s="56">
        <v>7.5016855292991342E-3</v>
      </c>
      <c r="BE148" s="56">
        <v>1.0501707222333383E-2</v>
      </c>
      <c r="BF148" s="56">
        <v>9.798291410859172E-3</v>
      </c>
      <c r="BG148" s="56">
        <v>8.5660414894648314E-3</v>
      </c>
      <c r="BH148" s="56">
        <v>1.008426570749576E-2</v>
      </c>
      <c r="BI148" s="56">
        <v>8.4872305770784008E-3</v>
      </c>
      <c r="BJ148" s="56">
        <v>6.9191184293197422E-3</v>
      </c>
      <c r="BK148" s="56">
        <v>7.8791031081969862E-3</v>
      </c>
      <c r="BL148" s="56">
        <v>8.7739888475839856E-3</v>
      </c>
      <c r="BM148" s="56">
        <v>1.0492445605317199E-2</v>
      </c>
      <c r="BN148" s="56">
        <v>8.5133059549789454E-3</v>
      </c>
      <c r="BO148" s="56">
        <v>8.8623026434235148E-3</v>
      </c>
      <c r="BP148" s="56">
        <v>1.2416984793647438E-2</v>
      </c>
      <c r="BQ148" s="56">
        <v>9.5494374797586434E-3</v>
      </c>
      <c r="BR148" s="56">
        <v>1.085120222627619E-2</v>
      </c>
      <c r="BS148" s="56">
        <v>9.1019315991849453E-3</v>
      </c>
      <c r="BT148" s="56">
        <v>9.1752104905732847E-3</v>
      </c>
      <c r="BU148" s="56">
        <v>7.1278425884759231E-3</v>
      </c>
      <c r="BV148" s="56">
        <v>1.1120923912094072E-2</v>
      </c>
      <c r="BW148" s="56">
        <v>1.0708549635336189E-2</v>
      </c>
      <c r="BX148" s="56">
        <v>7.0542561972321265E-3</v>
      </c>
      <c r="BY148" s="56">
        <v>7.4146406943480531E-3</v>
      </c>
      <c r="BZ148" s="56">
        <v>1.0083463773506161E-2</v>
      </c>
      <c r="CA148" s="56">
        <v>8.279550182381374E-3</v>
      </c>
      <c r="CB148" s="56">
        <v>1.0724689951068516E-2</v>
      </c>
      <c r="CC148" s="56">
        <v>1.5728791124690587E-2</v>
      </c>
      <c r="CD148" s="56">
        <v>8.0747996018401564E-3</v>
      </c>
      <c r="CE148" s="56">
        <v>8.3310356593443644E-3</v>
      </c>
      <c r="CF148" s="56">
        <v>7.3892997583911661E-3</v>
      </c>
      <c r="CG148" s="56">
        <v>8.8015291461939326E-3</v>
      </c>
      <c r="CH148" s="56">
        <v>8.9819712417042192E-3</v>
      </c>
      <c r="CI148" s="56">
        <v>9.1534498999524608E-3</v>
      </c>
      <c r="CJ148" s="56">
        <v>8.1307833407264947E-3</v>
      </c>
      <c r="CK148" s="56">
        <v>8.532099401554482E-3</v>
      </c>
      <c r="CL148" s="56">
        <v>8.3750837603577544E-3</v>
      </c>
      <c r="CM148" s="56">
        <v>9.1897147405108869E-3</v>
      </c>
      <c r="CN148" s="56">
        <v>1.0219153855452209E-2</v>
      </c>
      <c r="CO148" s="56">
        <v>9.3823954549626942E-3</v>
      </c>
      <c r="CP148" s="56">
        <v>9.3407202533877173E-3</v>
      </c>
      <c r="CQ148" s="56">
        <v>8.863916180171863E-3</v>
      </c>
      <c r="CR148" s="56">
        <v>9.4229764580252371E-3</v>
      </c>
      <c r="CS148" s="56">
        <v>9.2369393049788456E-3</v>
      </c>
      <c r="CT148" s="56">
        <v>9.3867318381839187E-3</v>
      </c>
      <c r="CU148" s="56">
        <v>9.7735547959405689E-3</v>
      </c>
      <c r="CV148" s="56">
        <v>9.3966766757954262E-3</v>
      </c>
      <c r="CW148" s="56">
        <v>9.6657635335821012E-3</v>
      </c>
      <c r="CX148" s="56">
        <v>9.4563298789636738E-3</v>
      </c>
      <c r="CY148" s="56">
        <v>9.8840976300238921E-3</v>
      </c>
      <c r="CZ148" s="56">
        <v>1.1016004209599637E-2</v>
      </c>
      <c r="DA148" s="56">
        <v>1.0045362327623698E-2</v>
      </c>
      <c r="DB148" s="56">
        <v>9.9047555180355011E-3</v>
      </c>
      <c r="DC148" s="56">
        <v>9.4832836568376367E-3</v>
      </c>
      <c r="DD148" s="56">
        <v>1.0033829428896593E-2</v>
      </c>
      <c r="DE148" s="56">
        <v>9.8081489621877783E-3</v>
      </c>
      <c r="DF148" s="56">
        <v>9.9651130883100843E-3</v>
      </c>
      <c r="DG148" s="56">
        <v>1.0284364676458786E-2</v>
      </c>
      <c r="DH148" s="56">
        <v>9.8741830993606533E-3</v>
      </c>
      <c r="DI148" s="56">
        <v>1.0222625659077694E-2</v>
      </c>
      <c r="DJ148" s="56">
        <v>9.9502068710252377E-3</v>
      </c>
      <c r="DK148" s="56">
        <v>1.0054464491655113E-2</v>
      </c>
      <c r="DL148" s="56">
        <v>1.1192504919397892E-2</v>
      </c>
      <c r="DM148" s="56">
        <v>1.0188775019282354E-2</v>
      </c>
      <c r="DN148" s="56">
        <v>1.0056080534224424E-2</v>
      </c>
      <c r="DO148" s="56">
        <v>9.6277877883318933E-3</v>
      </c>
      <c r="DP148" s="56">
        <v>1.0205215584481659E-2</v>
      </c>
      <c r="DQ148" s="56">
        <v>9.9455790097908343E-3</v>
      </c>
      <c r="DR148" s="56">
        <v>1.00813374903472E-2</v>
      </c>
      <c r="DS148" s="56">
        <v>1.0380551317375662E-2</v>
      </c>
      <c r="DT148" s="56">
        <v>9.9585383918059881E-3</v>
      </c>
      <c r="DU148" s="56">
        <v>1.0291474629433592E-2</v>
      </c>
      <c r="DV148" s="56">
        <v>1.0032142109494688E-2</v>
      </c>
      <c r="DX148" s="56">
        <v>4.7969504719238984E-2</v>
      </c>
      <c r="DY148" s="56">
        <v>1.2212565308818294E-2</v>
      </c>
      <c r="DZ148" s="56">
        <v>1.057491818739213E-2</v>
      </c>
      <c r="EA148" s="56">
        <v>1.1035482396324237E-2</v>
      </c>
      <c r="EB148" s="56">
        <v>9.0849595809210076E-3</v>
      </c>
      <c r="EC148" s="56">
        <v>9.4259752138695987E-3</v>
      </c>
      <c r="ED148" s="56">
        <v>9.2066648895170137E-3</v>
      </c>
      <c r="EE148" s="56">
        <v>9.4344972894755477E-3</v>
      </c>
      <c r="EF148" s="56">
        <v>1.0027632299135423E-2</v>
      </c>
      <c r="EG148" s="56">
        <v>1.0155150980883159E-2</v>
      </c>
      <c r="EI148" s="56">
        <v>2.5619110895016464E-2</v>
      </c>
      <c r="EJ148" s="56">
        <v>4.134215032300162E-2</v>
      </c>
      <c r="EK148" s="56">
        <v>6.1233345862563411E-2</v>
      </c>
      <c r="EL148" s="56">
        <v>7.9254057501689429E-2</v>
      </c>
      <c r="EM148" s="56">
        <v>1.4273701943982734E-2</v>
      </c>
      <c r="EN148" s="56">
        <v>1.1613764991427114E-2</v>
      </c>
      <c r="EO148" s="56">
        <v>1.1572440659398593E-2</v>
      </c>
      <c r="EP148" s="56">
        <v>1.1320204663556446E-2</v>
      </c>
      <c r="EQ148" s="56">
        <v>9.8910347908657339E-3</v>
      </c>
      <c r="ER148" s="56">
        <v>1.1159866940347924E-2</v>
      </c>
      <c r="ES148" s="56">
        <v>2.1387574838221561E-2</v>
      </c>
      <c r="ET148" s="56">
        <v>-3.9943761495501977E-5</v>
      </c>
      <c r="EU148" s="56">
        <v>1.0810318758339146E-2</v>
      </c>
      <c r="EV148" s="56">
        <v>1.2792888944126756E-2</v>
      </c>
      <c r="EW148" s="56">
        <v>1.0051124052188174E-2</v>
      </c>
      <c r="EX148" s="56">
        <v>1.0696967071132966E-2</v>
      </c>
      <c r="EY148" s="56">
        <v>9.9375293492727189E-3</v>
      </c>
      <c r="EZ148" s="56">
        <v>9.4854636546124107E-3</v>
      </c>
      <c r="FA148" s="56">
        <v>7.7801190388256565E-3</v>
      </c>
      <c r="FB148" s="56">
        <v>9.2556112503203516E-3</v>
      </c>
      <c r="FC148" s="56">
        <v>1.0197863305311273E-2</v>
      </c>
      <c r="FD148" s="56">
        <v>9.701033651618023E-3</v>
      </c>
      <c r="FE148" s="56">
        <v>9.6685941062305408E-3</v>
      </c>
      <c r="FF148" s="56">
        <v>8.1837401790301155E-3</v>
      </c>
      <c r="FG148" s="56">
        <v>1.1598334199390508E-2</v>
      </c>
      <c r="FH148" s="56">
        <v>7.9309821709658539E-3</v>
      </c>
      <c r="FI148" s="56">
        <v>8.9776027926788664E-3</v>
      </c>
      <c r="FJ148" s="56">
        <v>8.329633232770587E-3</v>
      </c>
      <c r="FK148" s="56">
        <v>9.5814693756632267E-3</v>
      </c>
      <c r="FL148" s="56">
        <v>9.2196487585145519E-3</v>
      </c>
      <c r="FM148" s="56">
        <v>9.4715634944019297E-3</v>
      </c>
      <c r="FN148" s="56">
        <v>9.5139947282433333E-3</v>
      </c>
      <c r="FO148" s="56">
        <v>1.0280500911247938E-2</v>
      </c>
      <c r="FP148" s="56">
        <v>9.801054173778254E-3</v>
      </c>
      <c r="FQ148" s="56">
        <v>1.0011607400054927E-2</v>
      </c>
      <c r="FR148" s="56">
        <v>1.0006526350052074E-2</v>
      </c>
      <c r="FS148" s="56">
        <v>1.0444813956717964E-2</v>
      </c>
      <c r="FT148" s="56">
        <v>9.9560376222172162E-3</v>
      </c>
      <c r="FU148" s="56">
        <v>1.012906383901035E-2</v>
      </c>
      <c r="FV148" s="56">
        <v>1.0088160775252299E-2</v>
      </c>
    </row>
    <row r="149" spans="3:178" s="14" customFormat="1" x14ac:dyDescent="0.3">
      <c r="C149" s="49"/>
      <c r="E149" s="49"/>
      <c r="F149" s="12" t="s">
        <v>38</v>
      </c>
      <c r="G149" s="59">
        <v>8.3938812988759132E-2</v>
      </c>
      <c r="H149" s="59">
        <v>8.0180791652372407E-2</v>
      </c>
      <c r="I149" s="59">
        <v>7.6880465011015225E-2</v>
      </c>
      <c r="J149" s="59">
        <v>7.1681085070742473E-2</v>
      </c>
      <c r="K149" s="59">
        <v>7.6012365645260094E-2</v>
      </c>
      <c r="L149" s="59">
        <v>0.11101228920908936</v>
      </c>
      <c r="M149" s="59">
        <v>0.13805785566681875</v>
      </c>
      <c r="N149" s="59">
        <v>0.15782737620913143</v>
      </c>
      <c r="O149" s="59">
        <v>0.18559558000520446</v>
      </c>
      <c r="P149" s="59">
        <v>0.19658039137269159</v>
      </c>
      <c r="Q149" s="59">
        <v>0.22568404172594675</v>
      </c>
      <c r="R149" s="59">
        <v>0.28795924154908925</v>
      </c>
      <c r="S149" s="59">
        <v>6.368720590015288E-2</v>
      </c>
      <c r="T149" s="59">
        <v>3.4119865917739835E-2</v>
      </c>
      <c r="U149" s="59">
        <v>3.8410043400745303E-2</v>
      </c>
      <c r="V149" s="59">
        <v>4.1629583249556658E-2</v>
      </c>
      <c r="W149" s="59">
        <v>3.1373839643404511E-2</v>
      </c>
      <c r="X149" s="59">
        <v>3.2218982867829191E-2</v>
      </c>
      <c r="Y149" s="59">
        <v>3.0902609087734817E-2</v>
      </c>
      <c r="Z149" s="59">
        <v>3.410032372577354E-2</v>
      </c>
      <c r="AA149" s="59">
        <v>3.5651443172407059E-2</v>
      </c>
      <c r="AB149" s="59">
        <v>3.6256886926587677E-2</v>
      </c>
      <c r="AC149" s="59">
        <v>3.3714148631034078E-2</v>
      </c>
      <c r="AD149" s="59">
        <v>2.9708802308223699E-2</v>
      </c>
      <c r="AE149" s="59">
        <v>3.4858387220665928E-2</v>
      </c>
      <c r="AF149" s="59">
        <v>3.4433097376005188E-2</v>
      </c>
      <c r="AG149" s="59">
        <v>2.9396508655482042E-2</v>
      </c>
      <c r="AH149" s="59">
        <v>3.2983005749427093E-2</v>
      </c>
      <c r="AI149" s="59">
        <v>3.2256581647763745E-2</v>
      </c>
      <c r="AJ149" s="59">
        <v>1.9382081540901694E-2</v>
      </c>
      <c r="AK149" s="59">
        <v>2.9494588273150595E-2</v>
      </c>
      <c r="AL149" s="59">
        <v>2.9630199254738667E-2</v>
      </c>
      <c r="AM149" s="59">
        <v>5.923417077375618E-2</v>
      </c>
      <c r="AN149" s="59">
        <v>2.4272312971664729E-2</v>
      </c>
      <c r="AO149" s="59">
        <v>2.9040699461376114E-2</v>
      </c>
      <c r="AP149" s="59">
        <v>7.7783835635788952E-3</v>
      </c>
      <c r="AQ149" s="59">
        <v>3.3029176310737755E-2</v>
      </c>
      <c r="AR149" s="59">
        <v>3.3811045245605707E-2</v>
      </c>
      <c r="AS149" s="59">
        <v>2.9480000355822621E-2</v>
      </c>
      <c r="AT149" s="59">
        <v>3.1160352333046357E-2</v>
      </c>
      <c r="AU149" s="59">
        <v>3.7982614693548258E-2</v>
      </c>
      <c r="AV149" s="59">
        <v>3.1291249401558495E-2</v>
      </c>
      <c r="AW149" s="59">
        <v>3.1939513774274501E-2</v>
      </c>
      <c r="AX149" s="59">
        <v>2.641706212202629E-2</v>
      </c>
      <c r="AY149" s="59">
        <v>2.8412144119974843E-2</v>
      </c>
      <c r="AZ149" s="59">
        <v>3.1456440025220814E-2</v>
      </c>
      <c r="BA149" s="59">
        <v>2.921497189615227E-2</v>
      </c>
      <c r="BB149" s="59">
        <v>3.1592655910053301E-2</v>
      </c>
      <c r="BC149" s="59">
        <v>8.3837022103076225E-2</v>
      </c>
      <c r="BD149" s="59">
        <v>2.630642661225549E-2</v>
      </c>
      <c r="BE149" s="59">
        <v>2.6990306775924379E-2</v>
      </c>
      <c r="BF149" s="59">
        <v>2.828169506018172E-2</v>
      </c>
      <c r="BG149" s="59">
        <v>2.7217837309114101E-2</v>
      </c>
      <c r="BH149" s="59">
        <v>2.8948536996137676E-2</v>
      </c>
      <c r="BI149" s="59">
        <v>2.7021692066861031E-2</v>
      </c>
      <c r="BJ149" s="59">
        <v>2.350438779459443E-2</v>
      </c>
      <c r="BK149" s="59">
        <v>2.5251183258802632E-2</v>
      </c>
      <c r="BL149" s="59">
        <v>2.8278682190197336E-2</v>
      </c>
      <c r="BM149" s="59">
        <v>2.9346772632442401E-2</v>
      </c>
      <c r="BN149" s="59">
        <v>2.6369290390038377E-2</v>
      </c>
      <c r="BO149" s="59">
        <v>2.7040668772711621E-2</v>
      </c>
      <c r="BP149" s="59">
        <v>3.3483059813324667E-2</v>
      </c>
      <c r="BQ149" s="59">
        <v>2.7267155974955569E-2</v>
      </c>
      <c r="BR149" s="59">
        <v>3.0721842185124248E-2</v>
      </c>
      <c r="BS149" s="59">
        <v>2.5026097524268671E-2</v>
      </c>
      <c r="BT149" s="59">
        <v>2.9125302307128544E-2</v>
      </c>
      <c r="BU149" s="59">
        <v>3.2614721533475506E-2</v>
      </c>
      <c r="BV149" s="59">
        <v>2.939745120653527E-2</v>
      </c>
      <c r="BW149" s="59">
        <v>3.0198578793638981E-2</v>
      </c>
      <c r="BX149" s="59">
        <v>2.5076233282524934E-2</v>
      </c>
      <c r="BY149" s="59">
        <v>2.5263539760215378E-2</v>
      </c>
      <c r="BZ149" s="59">
        <v>2.9722744556965813E-2</v>
      </c>
      <c r="CA149" s="59">
        <v>2.9542048830014551E-2</v>
      </c>
      <c r="CB149" s="59">
        <v>3.1110290155040656E-2</v>
      </c>
      <c r="CC149" s="59">
        <v>3.4795762450643759E-2</v>
      </c>
      <c r="CD149" s="59">
        <v>2.8267220748514958E-2</v>
      </c>
      <c r="CE149" s="59">
        <v>2.7908520928935181E-2</v>
      </c>
      <c r="CF149" s="59">
        <v>2.5817961076852365E-2</v>
      </c>
      <c r="CG149" s="59">
        <v>2.7091162697384961E-2</v>
      </c>
      <c r="CH149" s="59">
        <v>2.7124707429203344E-2</v>
      </c>
      <c r="CI149" s="59">
        <v>2.8310168313834105E-2</v>
      </c>
      <c r="CJ149" s="59">
        <v>2.725282712636732E-2</v>
      </c>
      <c r="CK149" s="59">
        <v>2.829469251120955E-2</v>
      </c>
      <c r="CL149" s="59">
        <v>2.8317182557215843E-2</v>
      </c>
      <c r="CM149" s="59">
        <v>2.9736746631363518E-2</v>
      </c>
      <c r="CN149" s="59">
        <v>3.2012476328172911E-2</v>
      </c>
      <c r="CO149" s="59">
        <v>2.8661985008422312E-2</v>
      </c>
      <c r="CP149" s="59">
        <v>2.9233705166393859E-2</v>
      </c>
      <c r="CQ149" s="59">
        <v>2.6939029063308272E-2</v>
      </c>
      <c r="CR149" s="59">
        <v>2.8558226923351273E-2</v>
      </c>
      <c r="CS149" s="59">
        <v>2.7972655329264951E-2</v>
      </c>
      <c r="CT149" s="59">
        <v>2.8208975472424819E-2</v>
      </c>
      <c r="CU149" s="59">
        <v>2.9719080519956902E-2</v>
      </c>
      <c r="CV149" s="59">
        <v>2.9084135865766626E-2</v>
      </c>
      <c r="CW149" s="59">
        <v>2.9704397918137178E-2</v>
      </c>
      <c r="CX149" s="59">
        <v>2.9763912348570055E-2</v>
      </c>
      <c r="CY149" s="59">
        <v>3.0138482265190114E-2</v>
      </c>
      <c r="CZ149" s="59">
        <v>3.2518103383891744E-2</v>
      </c>
      <c r="DA149" s="59">
        <v>2.9006124571432968E-2</v>
      </c>
      <c r="DB149" s="59">
        <v>2.9328328577459848E-2</v>
      </c>
      <c r="DC149" s="59">
        <v>2.7222672824258401E-2</v>
      </c>
      <c r="DD149" s="59">
        <v>2.883744636510192E-2</v>
      </c>
      <c r="DE149" s="59">
        <v>2.8492523628334907E-2</v>
      </c>
      <c r="DF149" s="59">
        <v>2.881136528547884E-2</v>
      </c>
      <c r="DG149" s="59">
        <v>3.01213711661827E-2</v>
      </c>
      <c r="DH149" s="59">
        <v>2.9502923317666855E-2</v>
      </c>
      <c r="DI149" s="59">
        <v>3.0324698189958754E-2</v>
      </c>
      <c r="DJ149" s="59">
        <v>3.0365928965073768E-2</v>
      </c>
      <c r="DK149" s="59">
        <v>3.0291342576637677E-2</v>
      </c>
      <c r="DL149" s="59">
        <v>3.2691989652937979E-2</v>
      </c>
      <c r="DM149" s="59">
        <v>2.9146766353979284E-2</v>
      </c>
      <c r="DN149" s="59">
        <v>2.9501068956571074E-2</v>
      </c>
      <c r="DO149" s="59">
        <v>2.731170127192251E-2</v>
      </c>
      <c r="DP149" s="59">
        <v>2.8999936166049973E-2</v>
      </c>
      <c r="DQ149" s="59">
        <v>2.8596357011435678E-2</v>
      </c>
      <c r="DR149" s="59">
        <v>2.8896788480483784E-2</v>
      </c>
      <c r="DS149" s="59">
        <v>3.0120104374810719E-2</v>
      </c>
      <c r="DT149" s="59">
        <v>2.9531649093139031E-2</v>
      </c>
      <c r="DU149" s="59">
        <v>3.0298827724740188E-2</v>
      </c>
      <c r="DV149" s="59">
        <v>3.039289827225657E-2</v>
      </c>
      <c r="DX149" s="59">
        <v>0.1281777235477726</v>
      </c>
      <c r="DY149" s="59">
        <v>3.67395377960636E-2</v>
      </c>
      <c r="DZ149" s="59">
        <v>3.0125139790740506E-2</v>
      </c>
      <c r="EA149" s="59">
        <v>3.1148137244783675E-2</v>
      </c>
      <c r="EB149" s="59">
        <v>3.1395222589638144E-2</v>
      </c>
      <c r="EC149" s="59">
        <v>2.8730457273234655E-2</v>
      </c>
      <c r="ED149" s="59">
        <v>2.8665321839442665E-2</v>
      </c>
      <c r="EE149" s="59">
        <v>2.9101549989471596E-2</v>
      </c>
      <c r="EF149" s="59">
        <v>2.9522162884119057E-2</v>
      </c>
      <c r="EG149" s="59">
        <v>2.961360841649131E-2</v>
      </c>
      <c r="EI149" s="59">
        <v>7.8233077261641554E-2</v>
      </c>
      <c r="EJ149" s="59">
        <v>8.5744746767416238E-2</v>
      </c>
      <c r="EK149" s="59">
        <v>0.160131526463895</v>
      </c>
      <c r="EL149" s="59">
        <v>0.23884927917494767</v>
      </c>
      <c r="EM149" s="59">
        <v>4.6413487283533561E-2</v>
      </c>
      <c r="EN149" s="59">
        <v>3.5075801607892518E-2</v>
      </c>
      <c r="EO149" s="59">
        <v>3.3497525771582701E-2</v>
      </c>
      <c r="EP149" s="59">
        <v>3.2539906502832942E-2</v>
      </c>
      <c r="EQ149" s="59">
        <v>3.2854290880596035E-2</v>
      </c>
      <c r="ER149" s="59">
        <v>2.8230251594261162E-2</v>
      </c>
      <c r="ES149" s="59">
        <v>3.9288633464134498E-2</v>
      </c>
      <c r="ET149" s="59">
        <v>2.0268977547302971E-2</v>
      </c>
      <c r="EU149" s="59">
        <v>3.2008330601166098E-2</v>
      </c>
      <c r="EV149" s="59">
        <v>3.3400700308924017E-2</v>
      </c>
      <c r="EW149" s="59">
        <v>2.8923490457073323E-2</v>
      </c>
      <c r="EX149" s="59">
        <v>3.0741792437908443E-2</v>
      </c>
      <c r="EY149" s="59">
        <v>4.5795653670653934E-2</v>
      </c>
      <c r="EZ149" s="59">
        <v>2.817811478465122E-2</v>
      </c>
      <c r="FA149" s="59">
        <v>2.5327320189088745E-2</v>
      </c>
      <c r="FB149" s="59">
        <v>2.8003590827975065E-2</v>
      </c>
      <c r="FC149" s="59">
        <v>2.9092692553800949E-2</v>
      </c>
      <c r="FD149" s="59">
        <v>2.8263034015912562E-2</v>
      </c>
      <c r="FE149" s="59">
        <v>3.0772842918125553E-2</v>
      </c>
      <c r="FF149" s="59">
        <v>2.6670204072183443E-2</v>
      </c>
      <c r="FG149" s="59">
        <v>3.1813197704632312E-2</v>
      </c>
      <c r="FH149" s="59">
        <v>2.7319995286322108E-2</v>
      </c>
      <c r="FI149" s="59">
        <v>2.7501885308570981E-2</v>
      </c>
      <c r="FJ149" s="59">
        <v>2.7903054875146775E-2</v>
      </c>
      <c r="FK149" s="59">
        <v>3.0091187402279892E-2</v>
      </c>
      <c r="FL149" s="59">
        <v>2.8273444513934726E-2</v>
      </c>
      <c r="FM149" s="59">
        <v>2.864921870087566E-2</v>
      </c>
      <c r="FN149" s="59">
        <v>2.9545083253289129E-2</v>
      </c>
      <c r="FO149" s="59">
        <v>3.045407469200789E-2</v>
      </c>
      <c r="FP149" s="59">
        <v>2.844322585726871E-2</v>
      </c>
      <c r="FQ149" s="59">
        <v>2.9117515425797186E-2</v>
      </c>
      <c r="FR149" s="59">
        <v>3.0041591338657907E-2</v>
      </c>
      <c r="FS149" s="59">
        <v>3.061333556283883E-2</v>
      </c>
      <c r="FT149" s="59">
        <v>2.8582707558336265E-2</v>
      </c>
      <c r="FU149" s="59">
        <v>2.9183089524021141E-2</v>
      </c>
      <c r="FV149" s="59">
        <v>3.0061506614215517E-2</v>
      </c>
    </row>
    <row r="150" spans="3:178" s="14" customFormat="1" x14ac:dyDescent="0.3">
      <c r="C150" s="49"/>
      <c r="E150" s="49"/>
      <c r="F150" s="16" t="s">
        <v>39</v>
      </c>
      <c r="G150" s="59">
        <v>7.4128696859713766E-2</v>
      </c>
      <c r="H150" s="59">
        <v>8.6570707956155929E-2</v>
      </c>
      <c r="I150" s="59">
        <v>6.7866499743123157E-2</v>
      </c>
      <c r="J150" s="59">
        <v>5.2859735311583278E-2</v>
      </c>
      <c r="K150" s="59">
        <v>8.2551381375063806E-2</v>
      </c>
      <c r="L150" s="59">
        <v>0.10247041185462921</v>
      </c>
      <c r="M150" s="59">
        <v>0.12483317329044399</v>
      </c>
      <c r="N150" s="59">
        <v>4.6661470142598832E-2</v>
      </c>
      <c r="O150" s="59">
        <v>0.16531150243760365</v>
      </c>
      <c r="P150" s="59">
        <v>0.18400049916601943</v>
      </c>
      <c r="Q150" s="59">
        <v>0.47551631153037732</v>
      </c>
      <c r="R150" s="59">
        <v>0.81997035145211516</v>
      </c>
      <c r="S150" s="59">
        <v>0.13922677131006275</v>
      </c>
      <c r="T150" s="59">
        <v>9.0360714402835704E-2</v>
      </c>
      <c r="U150" s="59">
        <v>8.7028471810008487E-2</v>
      </c>
      <c r="V150" s="59">
        <v>5.5707022299557117E-2</v>
      </c>
      <c r="W150" s="59">
        <v>8.2582739341990286E-2</v>
      </c>
      <c r="X150" s="59">
        <v>8.6164761752294816E-2</v>
      </c>
      <c r="Y150" s="59">
        <v>5.4523254957154065E-2</v>
      </c>
      <c r="Z150" s="59">
        <v>5.9333940452341215E-2</v>
      </c>
      <c r="AA150" s="59">
        <v>5.4014026414581438E-2</v>
      </c>
      <c r="AB150" s="59">
        <v>6.1872921965897824E-2</v>
      </c>
      <c r="AC150" s="59">
        <v>6.5255956694496783E-2</v>
      </c>
      <c r="AD150" s="59">
        <v>7.9145328501926918E-2</v>
      </c>
      <c r="AE150" s="59">
        <v>7.5896160040421559E-2</v>
      </c>
      <c r="AF150" s="59">
        <v>8.8132931526820141E-2</v>
      </c>
      <c r="AG150" s="59">
        <v>0.11420483849014273</v>
      </c>
      <c r="AH150" s="59">
        <v>4.2936485369749304E-2</v>
      </c>
      <c r="AI150" s="59">
        <v>5.8809507173435999E-2</v>
      </c>
      <c r="AJ150" s="59">
        <v>5.1620474595039961E-2</v>
      </c>
      <c r="AK150" s="59">
        <v>5.7212301916526126E-2</v>
      </c>
      <c r="AL150" s="59">
        <v>8.4329689474465411E-2</v>
      </c>
      <c r="AM150" s="59">
        <v>9.3854711762483209E-2</v>
      </c>
      <c r="AN150" s="59">
        <v>5.742212820526485E-2</v>
      </c>
      <c r="AO150" s="59">
        <v>5.0363031021563379E-2</v>
      </c>
      <c r="AP150" s="59">
        <v>2.9060918007806233E-2</v>
      </c>
      <c r="AQ150" s="59">
        <v>8.8881181183620567E-2</v>
      </c>
      <c r="AR150" s="59">
        <v>0.10106829740395123</v>
      </c>
      <c r="AS150" s="59">
        <v>9.5350415979732719E-2</v>
      </c>
      <c r="AT150" s="59">
        <v>7.3346397031707908E-2</v>
      </c>
      <c r="AU150" s="59">
        <v>3.6894373610346538E-2</v>
      </c>
      <c r="AV150" s="59">
        <v>5.7416105688126252E-2</v>
      </c>
      <c r="AW150" s="59">
        <v>2.8020955907046535E-2</v>
      </c>
      <c r="AX150" s="59">
        <v>4.1658482576066538E-2</v>
      </c>
      <c r="AY150" s="59">
        <v>1.7109701121271664E-2</v>
      </c>
      <c r="AZ150" s="59">
        <v>3.8985642643964993E-2</v>
      </c>
      <c r="BA150" s="59">
        <v>1.4978038939642075E-2</v>
      </c>
      <c r="BB150" s="59">
        <v>3.7179512070170076E-2</v>
      </c>
      <c r="BC150" s="59">
        <v>-2.8853758797661472E-2</v>
      </c>
      <c r="BD150" s="59">
        <v>6.5597628779587316E-2</v>
      </c>
      <c r="BE150" s="59">
        <v>5.9621855846890476E-2</v>
      </c>
      <c r="BF150" s="59">
        <v>4.3173652534998962E-2</v>
      </c>
      <c r="BG150" s="59">
        <v>3.9901303655661857E-2</v>
      </c>
      <c r="BH150" s="59">
        <v>8.8308671937532529E-2</v>
      </c>
      <c r="BI150" s="59">
        <v>3.4679151189584444E-2</v>
      </c>
      <c r="BJ150" s="59">
        <v>3.160530276159796E-2</v>
      </c>
      <c r="BK150" s="59">
        <v>2.772095144584617E-2</v>
      </c>
      <c r="BL150" s="59">
        <v>2.5339431101833832E-2</v>
      </c>
      <c r="BM150" s="59">
        <v>4.9750485466896963E-2</v>
      </c>
      <c r="BN150" s="59">
        <v>1.3553806363151937E-2</v>
      </c>
      <c r="BO150" s="59">
        <v>5.2659526586463737E-2</v>
      </c>
      <c r="BP150" s="59">
        <v>6.0027755676731021E-2</v>
      </c>
      <c r="BQ150" s="59">
        <v>1.8573605809354684E-2</v>
      </c>
      <c r="BR150" s="59">
        <v>5.4349353537261655E-2</v>
      </c>
      <c r="BS150" s="59">
        <v>2.8547416012468834E-2</v>
      </c>
      <c r="BT150" s="59">
        <v>0.10802302668947858</v>
      </c>
      <c r="BU150" s="59">
        <v>1.1029727666246859E-2</v>
      </c>
      <c r="BV150" s="59">
        <v>1.7170935444541884E-2</v>
      </c>
      <c r="BW150" s="59">
        <v>7.6898714791654318E-2</v>
      </c>
      <c r="BX150" s="59">
        <v>2.6408483766901771E-2</v>
      </c>
      <c r="BY150" s="59">
        <v>2.391315579505705E-2</v>
      </c>
      <c r="BZ150" s="59">
        <v>-4.0324885178046881E-2</v>
      </c>
      <c r="CA150" s="59">
        <v>2.1800240209972621E-2</v>
      </c>
      <c r="CB150" s="59">
        <v>3.4351788252430251E-2</v>
      </c>
      <c r="CC150" s="59">
        <v>4.3272495111842932E-2</v>
      </c>
      <c r="CD150" s="59">
        <v>2.4509541829056482E-2</v>
      </c>
      <c r="CE150" s="59">
        <v>5.292592047888349E-2</v>
      </c>
      <c r="CF150" s="59">
        <v>3.9128248995908485E-2</v>
      </c>
      <c r="CG150" s="59">
        <v>2.3393277725565015E-2</v>
      </c>
      <c r="CH150" s="59">
        <v>1.9299210324213632E-2</v>
      </c>
      <c r="CI150" s="59">
        <v>1.3956601674045577E-2</v>
      </c>
      <c r="CJ150" s="59">
        <v>1.2951552927484764E-2</v>
      </c>
      <c r="CK150" s="59">
        <v>1.3711153403490684E-2</v>
      </c>
      <c r="CL150" s="59">
        <v>1.4981747739717402E-2</v>
      </c>
      <c r="CM150" s="59">
        <v>6.5258659745559763E-3</v>
      </c>
      <c r="CN150" s="59">
        <v>2.6294802337428948E-2</v>
      </c>
      <c r="CO150" s="59">
        <v>4.4702417422949357E-2</v>
      </c>
      <c r="CP150" s="59">
        <v>4.3876088041820936E-2</v>
      </c>
      <c r="CQ150" s="59">
        <v>4.7860708927070499E-2</v>
      </c>
      <c r="CR150" s="59">
        <v>2.9058072244920668E-2</v>
      </c>
      <c r="CS150" s="59">
        <v>2.192625786703643E-2</v>
      </c>
      <c r="CT150" s="59">
        <v>1.4909160416939755E-2</v>
      </c>
      <c r="CU150" s="59">
        <v>8.8214756912676738E-3</v>
      </c>
      <c r="CV150" s="59">
        <v>1.0269530331733653E-2</v>
      </c>
      <c r="CW150" s="59">
        <v>1.3455411714150614E-2</v>
      </c>
      <c r="CX150" s="59">
        <v>1.2276356945353673E-2</v>
      </c>
      <c r="CY150" s="59">
        <v>1.1274733313502698E-2</v>
      </c>
      <c r="CZ150" s="59">
        <v>2.9733377385210671E-2</v>
      </c>
      <c r="DA150" s="59">
        <v>4.8475290393130685E-2</v>
      </c>
      <c r="DB150" s="59">
        <v>4.9315831117426226E-2</v>
      </c>
      <c r="DC150" s="59">
        <v>5.1993016623188601E-2</v>
      </c>
      <c r="DD150" s="59">
        <v>3.7777576375841712E-2</v>
      </c>
      <c r="DE150" s="59">
        <v>2.9041823022955396E-2</v>
      </c>
      <c r="DF150" s="59">
        <v>2.439184355628431E-2</v>
      </c>
      <c r="DG150" s="59">
        <v>2.0160642906082674E-2</v>
      </c>
      <c r="DH150" s="59">
        <v>2.0808608037161027E-2</v>
      </c>
      <c r="DI150" s="59">
        <v>2.5451710433720024E-2</v>
      </c>
      <c r="DJ150" s="59">
        <v>2.2963689742919093E-2</v>
      </c>
      <c r="DK150" s="59">
        <v>1.6811090714476153E-2</v>
      </c>
      <c r="DL150" s="59">
        <v>3.3225847808069559E-2</v>
      </c>
      <c r="DM150" s="59">
        <v>5.3428346822344104E-2</v>
      </c>
      <c r="DN150" s="59">
        <v>5.3973305316651107E-2</v>
      </c>
      <c r="DO150" s="59">
        <v>5.7148481602716267E-2</v>
      </c>
      <c r="DP150" s="59">
        <v>4.217540065037393E-2</v>
      </c>
      <c r="DQ150" s="59">
        <v>3.3863593419024167E-2</v>
      </c>
      <c r="DR150" s="59">
        <v>2.8217449084174968E-2</v>
      </c>
      <c r="DS150" s="59">
        <v>2.4034433880546404E-2</v>
      </c>
      <c r="DT150" s="59">
        <v>2.6472835053439073E-2</v>
      </c>
      <c r="DU150" s="59">
        <v>3.1146262478423774E-2</v>
      </c>
      <c r="DV150" s="59">
        <v>2.9028038066817953E-2</v>
      </c>
      <c r="DX150" s="59">
        <v>0.15898729870117637</v>
      </c>
      <c r="DY150" s="59">
        <v>7.6015866126825746E-2</v>
      </c>
      <c r="DZ150" s="59">
        <v>6.685685933335124E-2</v>
      </c>
      <c r="EA150" s="59">
        <v>4.9114597697344962E-2</v>
      </c>
      <c r="EB150" s="59">
        <v>3.7337688453324122E-2</v>
      </c>
      <c r="EC150" s="59">
        <v>3.5559040436847322E-2</v>
      </c>
      <c r="ED150" s="59">
        <v>2.6092785772614188E-2</v>
      </c>
      <c r="EE150" s="59">
        <v>2.3357339413801893E-2</v>
      </c>
      <c r="EF150" s="59">
        <v>3.0964576069718579E-2</v>
      </c>
      <c r="EG150" s="59">
        <v>3.5790454885038771E-2</v>
      </c>
      <c r="EI150" s="59">
        <v>7.3811184526279772E-2</v>
      </c>
      <c r="EJ150" s="59">
        <v>7.8448340690817658E-2</v>
      </c>
      <c r="EK150" s="59">
        <v>0.11117013894104294</v>
      </c>
      <c r="EL150" s="59">
        <v>0.47917124261841365</v>
      </c>
      <c r="EM150" s="59">
        <v>0.10914953604742461</v>
      </c>
      <c r="EN150" s="59">
        <v>7.4890386764995528E-2</v>
      </c>
      <c r="EO150" s="59">
        <v>5.5944789490424862E-2</v>
      </c>
      <c r="EP150" s="59">
        <v>6.7949453044652136E-2</v>
      </c>
      <c r="EQ150" s="59">
        <v>9.265879547140482E-2</v>
      </c>
      <c r="ER150" s="59">
        <v>5.1211290436733718E-2</v>
      </c>
      <c r="ES150" s="59">
        <v>7.8356744613289411E-2</v>
      </c>
      <c r="ET150" s="59">
        <v>4.556287695425932E-2</v>
      </c>
      <c r="EU150" s="59">
        <v>9.4827699931426895E-2</v>
      </c>
      <c r="EV150" s="59">
        <v>5.5252836713966517E-2</v>
      </c>
      <c r="EW150" s="59">
        <v>2.8990174651593852E-2</v>
      </c>
      <c r="EX150" s="59">
        <v>3.0525681752801292E-2</v>
      </c>
      <c r="EY150" s="59">
        <v>3.2087778614802526E-2</v>
      </c>
      <c r="EZ150" s="59">
        <v>5.7227793181440341E-2</v>
      </c>
      <c r="FA150" s="59">
        <v>3.1445138491647047E-2</v>
      </c>
      <c r="FB150" s="59">
        <v>2.9322836267011904E-2</v>
      </c>
      <c r="FC150" s="59">
        <v>4.2915995547530075E-2</v>
      </c>
      <c r="FD150" s="59">
        <v>6.3495635191606489E-2</v>
      </c>
      <c r="FE150" s="59">
        <v>3.4830869234607549E-2</v>
      </c>
      <c r="FF150" s="59">
        <v>3.040079032691983E-3</v>
      </c>
      <c r="FG150" s="59">
        <v>3.3117538603031883E-2</v>
      </c>
      <c r="FH150" s="59">
        <v>3.9031153687604576E-2</v>
      </c>
      <c r="FI150" s="59">
        <v>1.891092395980308E-2</v>
      </c>
      <c r="FJ150" s="59">
        <v>1.3856298912845302E-2</v>
      </c>
      <c r="FK150" s="59">
        <v>2.5825542017395377E-2</v>
      </c>
      <c r="FL150" s="59">
        <v>4.0439375132787954E-2</v>
      </c>
      <c r="FM150" s="59">
        <v>1.5314528362947716E-2</v>
      </c>
      <c r="FN150" s="59">
        <v>1.1999836191416905E-2</v>
      </c>
      <c r="FO150" s="59">
        <v>2.9831705821541106E-2</v>
      </c>
      <c r="FP150" s="59">
        <v>4.6433753537233641E-2</v>
      </c>
      <c r="FQ150" s="59">
        <v>2.4565128894236631E-2</v>
      </c>
      <c r="FR150" s="59">
        <v>2.3032770183485644E-2</v>
      </c>
      <c r="FS150" s="59">
        <v>3.4536518234225426E-2</v>
      </c>
      <c r="FT150" s="59">
        <v>5.1174117991059011E-2</v>
      </c>
      <c r="FU150" s="59">
        <v>2.8729090032163604E-2</v>
      </c>
      <c r="FV150" s="59">
        <v>2.8848292352483183E-2</v>
      </c>
    </row>
    <row r="151" spans="3:178" ht="20.100000000000001" customHeight="1" x14ac:dyDescent="0.3">
      <c r="F151" s="5" t="s">
        <v>40</v>
      </c>
      <c r="G151" s="56">
        <v>3.2971637689051807E-2</v>
      </c>
      <c r="H151" s="56">
        <v>2.8712053053006371E-2</v>
      </c>
      <c r="I151" s="56">
        <v>4.4388739770827468E-2</v>
      </c>
      <c r="J151" s="56">
        <v>4.3872851273255069E-2</v>
      </c>
      <c r="K151" s="56">
        <v>4.0778763126296746E-2</v>
      </c>
      <c r="L151" s="56">
        <v>7.9750355813516027E-2</v>
      </c>
      <c r="M151" s="56">
        <v>9.7019478773181636E-2</v>
      </c>
      <c r="N151" s="56">
        <v>3.9912419500190692E-2</v>
      </c>
      <c r="O151" s="56">
        <v>9.9480741528726074E-2</v>
      </c>
      <c r="P151" s="56">
        <v>0.10699599112877663</v>
      </c>
      <c r="Q151" s="56">
        <v>0.27619760232313301</v>
      </c>
      <c r="R151" s="56">
        <v>0.36839212781487457</v>
      </c>
      <c r="S151" s="56">
        <v>5.8984862417111976E-2</v>
      </c>
      <c r="T151" s="56">
        <v>3.9202135342701894E-2</v>
      </c>
      <c r="U151" s="56">
        <v>3.479399472285432E-2</v>
      </c>
      <c r="V151" s="56">
        <v>2.3274914916188605E-2</v>
      </c>
      <c r="W151" s="56">
        <v>3.4415971108402839E-2</v>
      </c>
      <c r="X151" s="56">
        <v>2.8317848175072994E-2</v>
      </c>
      <c r="Y151" s="56">
        <v>2.5404008213847768E-2</v>
      </c>
      <c r="Z151" s="56">
        <v>2.5211717696627455E-2</v>
      </c>
      <c r="AA151" s="56">
        <v>1.7867365237374772E-2</v>
      </c>
      <c r="AB151" s="56">
        <v>3.2606394985962218E-2</v>
      </c>
      <c r="AC151" s="56">
        <v>3.0782799254747664E-2</v>
      </c>
      <c r="AD151" s="56">
        <v>2.1304488355871846E-2</v>
      </c>
      <c r="AE151" s="56">
        <v>2.6831561570210469E-2</v>
      </c>
      <c r="AF151" s="56">
        <v>3.1586307129254462E-2</v>
      </c>
      <c r="AG151" s="56">
        <v>4.1499597337361555E-2</v>
      </c>
      <c r="AH151" s="56">
        <v>1.3773462309709533E-2</v>
      </c>
      <c r="AI151" s="56">
        <v>2.0196684828296289E-2</v>
      </c>
      <c r="AJ151" s="56">
        <v>1.7457115271325398E-2</v>
      </c>
      <c r="AK151" s="56">
        <v>3.1379250909759647E-2</v>
      </c>
      <c r="AL151" s="56">
        <v>1.8849184256005076E-2</v>
      </c>
      <c r="AM151" s="56">
        <v>4.0944179270561827E-2</v>
      </c>
      <c r="AN151" s="56">
        <v>2.5158527974215243E-2</v>
      </c>
      <c r="AO151" s="56">
        <v>2.1841636156013457E-2</v>
      </c>
      <c r="AP151" s="56">
        <v>5.1193115460676586E-3</v>
      </c>
      <c r="AQ151" s="56">
        <v>3.3039312878456212E-2</v>
      </c>
      <c r="AR151" s="56">
        <v>3.3920809879556153E-2</v>
      </c>
      <c r="AS151" s="56">
        <v>3.1627619826154578E-2</v>
      </c>
      <c r="AT151" s="56">
        <v>2.8022395133425783E-2</v>
      </c>
      <c r="AU151" s="56">
        <v>1.3775397296616712E-2</v>
      </c>
      <c r="AV151" s="56">
        <v>1.950770550614752E-2</v>
      </c>
      <c r="AW151" s="56">
        <v>1.1050055063207683E-2</v>
      </c>
      <c r="AX151" s="56">
        <v>1.5829628588442116E-2</v>
      </c>
      <c r="AY151" s="56">
        <v>5.1872421408740883E-3</v>
      </c>
      <c r="AZ151" s="56">
        <v>1.4892573161094286E-2</v>
      </c>
      <c r="BA151" s="56">
        <v>5.0712650947454807E-3</v>
      </c>
      <c r="BB151" s="56">
        <v>1.3610818548474407E-2</v>
      </c>
      <c r="BC151" s="56">
        <v>-1.1497739938780204E-2</v>
      </c>
      <c r="BD151" s="56">
        <v>2.5034181784613387E-2</v>
      </c>
      <c r="BE151" s="56">
        <v>2.2078302854543874E-2</v>
      </c>
      <c r="BF151" s="56">
        <v>1.8533587120532893E-2</v>
      </c>
      <c r="BG151" s="56">
        <v>1.3883968436632506E-2</v>
      </c>
      <c r="BH151" s="56">
        <v>3.0857498424482686E-2</v>
      </c>
      <c r="BI151" s="56">
        <v>1.2364038319587278E-2</v>
      </c>
      <c r="BJ151" s="56">
        <v>9.3674839650401097E-3</v>
      </c>
      <c r="BK151" s="56">
        <v>8.1754408254431608E-3</v>
      </c>
      <c r="BL151" s="56">
        <v>1.3776136480509836E-2</v>
      </c>
      <c r="BM151" s="56">
        <v>1.74594639035896E-2</v>
      </c>
      <c r="BN151" s="56">
        <v>5.3284587914248427E-3</v>
      </c>
      <c r="BO151" s="56">
        <v>1.7751618785650018E-2</v>
      </c>
      <c r="BP151" s="56">
        <v>2.0552400463814305E-2</v>
      </c>
      <c r="BQ151" s="56">
        <v>3.8449478898571828E-3</v>
      </c>
      <c r="BR151" s="56">
        <v>2.0188751130090971E-2</v>
      </c>
      <c r="BS151" s="56">
        <v>1.0258995932245794E-2</v>
      </c>
      <c r="BT151" s="56">
        <v>3.9014154893420021E-2</v>
      </c>
      <c r="BU151" s="56">
        <v>3.9476798070812759E-3</v>
      </c>
      <c r="BV151" s="56">
        <v>7.0337378882124419E-3</v>
      </c>
      <c r="BW151" s="56">
        <v>2.7327378527041968E-2</v>
      </c>
      <c r="BX151" s="56">
        <v>9.4637388517435639E-3</v>
      </c>
      <c r="BY151" s="56">
        <v>8.0413235469811144E-3</v>
      </c>
      <c r="BZ151" s="56">
        <v>-1.1963769936464055E-2</v>
      </c>
      <c r="CA151" s="56">
        <v>7.8864014462941764E-3</v>
      </c>
      <c r="CB151" s="56">
        <v>1.2757583658866974E-2</v>
      </c>
      <c r="CC151" s="56">
        <v>1.5810198683913666E-2</v>
      </c>
      <c r="CD151" s="56">
        <v>8.3741846588311387E-3</v>
      </c>
      <c r="CE151" s="56">
        <v>1.8863874853963507E-2</v>
      </c>
      <c r="CF151" s="56">
        <v>1.4673093373465675E-2</v>
      </c>
      <c r="CG151" s="56">
        <v>8.7724791470868806E-3</v>
      </c>
      <c r="CH151" s="56">
        <v>4.7383484197567102E-3</v>
      </c>
      <c r="CI151" s="56">
        <v>2.6715960151236099E-3</v>
      </c>
      <c r="CJ151" s="56">
        <v>2.3482811875717847E-3</v>
      </c>
      <c r="CK151" s="56">
        <v>2.5177473182841441E-3</v>
      </c>
      <c r="CL151" s="56">
        <v>3.0729281997687319E-3</v>
      </c>
      <c r="CM151" s="56">
        <v>-7.0652593139143972E-4</v>
      </c>
      <c r="CN151" s="56">
        <v>6.3074426058189045E-3</v>
      </c>
      <c r="CO151" s="56">
        <v>1.3488017360862461E-2</v>
      </c>
      <c r="CP151" s="56">
        <v>1.2998514839760465E-2</v>
      </c>
      <c r="CQ151" s="56">
        <v>1.4553058959186623E-2</v>
      </c>
      <c r="CR151" s="56">
        <v>7.3024192857805712E-3</v>
      </c>
      <c r="CS151" s="56">
        <v>4.6696324002274275E-3</v>
      </c>
      <c r="CT151" s="56">
        <v>1.9816354376638117E-3</v>
      </c>
      <c r="CU151" s="56">
        <v>-5.0242806958809328E-4</v>
      </c>
      <c r="CV151" s="56">
        <v>1.0237432111945945E-4</v>
      </c>
      <c r="CW151" s="56">
        <v>1.1355336559746205E-3</v>
      </c>
      <c r="CX151" s="56">
        <v>7.6181574902667152E-4</v>
      </c>
      <c r="CY151" s="56">
        <v>1.8494406785785324E-4</v>
      </c>
      <c r="CZ151" s="56">
        <v>6.6698491279720551E-3</v>
      </c>
      <c r="DA151" s="56">
        <v>1.4155049698961511E-2</v>
      </c>
      <c r="DB151" s="56">
        <v>1.4347409425949623E-2</v>
      </c>
      <c r="DC151" s="56">
        <v>1.5457824192030581E-2</v>
      </c>
      <c r="DD151" s="56">
        <v>9.97014352416533E-3</v>
      </c>
      <c r="DE151" s="56">
        <v>6.817126906942049E-3</v>
      </c>
      <c r="DF151" s="56">
        <v>5.0703842643999054E-3</v>
      </c>
      <c r="DG151" s="56">
        <v>3.3566186985345384E-3</v>
      </c>
      <c r="DH151" s="56">
        <v>3.7373075857931566E-3</v>
      </c>
      <c r="DI151" s="56">
        <v>5.3412159319267309E-3</v>
      </c>
      <c r="DJ151" s="56">
        <v>4.5590370275181095E-3</v>
      </c>
      <c r="DK151" s="56">
        <v>2.2628679995146481E-3</v>
      </c>
      <c r="DL151" s="56">
        <v>7.9851935811643526E-3</v>
      </c>
      <c r="DM151" s="56">
        <v>1.601733868690856E-2</v>
      </c>
      <c r="DN151" s="56">
        <v>1.6096630258561558E-2</v>
      </c>
      <c r="DO151" s="56">
        <v>1.7390266335682868E-2</v>
      </c>
      <c r="DP151" s="56">
        <v>1.161613893574462E-2</v>
      </c>
      <c r="DQ151" s="56">
        <v>8.6289046097927612E-3</v>
      </c>
      <c r="DR151" s="56">
        <v>6.5235861866446776E-3</v>
      </c>
      <c r="DS151" s="56">
        <v>4.8423961725821193E-3</v>
      </c>
      <c r="DT151" s="56">
        <v>5.9011944224811857E-3</v>
      </c>
      <c r="DU151" s="56">
        <v>7.5246371174509186E-3</v>
      </c>
      <c r="DV151" s="56">
        <v>6.8783589146984457E-3</v>
      </c>
      <c r="DX151" s="56">
        <v>8.9123004481496501E-2</v>
      </c>
      <c r="DY151" s="56">
        <v>3.0726270912767851E-2</v>
      </c>
      <c r="DZ151" s="56">
        <v>2.449631164305658E-2</v>
      </c>
      <c r="EA151" s="56">
        <v>1.7610738483166705E-2</v>
      </c>
      <c r="EB151" s="56">
        <v>1.3702496693323466E-2</v>
      </c>
      <c r="EC151" s="56">
        <v>1.2671646800219611E-2</v>
      </c>
      <c r="ED151" s="56">
        <v>8.4825909311451037E-3</v>
      </c>
      <c r="EE151" s="56">
        <v>5.187374959757309E-3</v>
      </c>
      <c r="EF151" s="56">
        <v>7.4826931628703772E-3</v>
      </c>
      <c r="EG151" s="56">
        <v>9.3094270955755652E-3</v>
      </c>
      <c r="EI151" s="56">
        <v>3.4932355201066807E-2</v>
      </c>
      <c r="EJ151" s="56">
        <v>5.3435239500437492E-2</v>
      </c>
      <c r="EK151" s="56">
        <v>7.880092652839088E-2</v>
      </c>
      <c r="EL151" s="56">
        <v>0.24648594302064836</v>
      </c>
      <c r="EM151" s="56">
        <v>4.5694779067965471E-2</v>
      </c>
      <c r="EN151" s="56">
        <v>2.874451060278118E-2</v>
      </c>
      <c r="EO151" s="56">
        <v>2.2884837489876492E-2</v>
      </c>
      <c r="EP151" s="56">
        <v>2.7497392343708578E-2</v>
      </c>
      <c r="EQ151" s="56">
        <v>3.3273524923094135E-2</v>
      </c>
      <c r="ER151" s="56">
        <v>1.7178501481310428E-2</v>
      </c>
      <c r="ES151" s="56">
        <v>3.0290600298440436E-2</v>
      </c>
      <c r="ET151" s="56">
        <v>1.7324137071463967E-2</v>
      </c>
      <c r="EU151" s="56">
        <v>3.2791992829981041E-2</v>
      </c>
      <c r="EV151" s="56">
        <v>2.0155545188282668E-2</v>
      </c>
      <c r="EW151" s="56">
        <v>1.0700315007104295E-2</v>
      </c>
      <c r="EX151" s="56">
        <v>1.124763460369097E-2</v>
      </c>
      <c r="EY151" s="56">
        <v>1.1843609822906522E-2</v>
      </c>
      <c r="EZ151" s="56">
        <v>2.1095346835268997E-2</v>
      </c>
      <c r="FA151" s="56">
        <v>9.9992879473887984E-3</v>
      </c>
      <c r="FB151" s="56">
        <v>1.2108935260457115E-2</v>
      </c>
      <c r="FC151" s="56">
        <v>1.3716222872403939E-2</v>
      </c>
      <c r="FD151" s="56">
        <v>2.3097052679170178E-2</v>
      </c>
      <c r="FE151" s="56">
        <v>1.2702439454952572E-2</v>
      </c>
      <c r="FF151" s="56">
        <v>1.7572786395040863E-3</v>
      </c>
      <c r="FG151" s="56">
        <v>1.2138974732391188E-2</v>
      </c>
      <c r="FH151" s="56">
        <v>1.4035108046223703E-2</v>
      </c>
      <c r="FI151" s="56">
        <v>5.4073825191953704E-3</v>
      </c>
      <c r="FJ151" s="56">
        <v>2.6418912524977414E-3</v>
      </c>
      <c r="FK151" s="56">
        <v>6.3629344339276835E-3</v>
      </c>
      <c r="FL151" s="56">
        <v>1.1679003151962937E-2</v>
      </c>
      <c r="FM151" s="56">
        <v>2.0836290782829834E-3</v>
      </c>
      <c r="FN151" s="56">
        <v>6.6327933782486933E-4</v>
      </c>
      <c r="FO151" s="56">
        <v>7.0193447266354448E-3</v>
      </c>
      <c r="FP151" s="56">
        <v>1.3287408611841614E-2</v>
      </c>
      <c r="FQ151" s="56">
        <v>5.096888330817272E-3</v>
      </c>
      <c r="FR151" s="56">
        <v>4.5340457461921051E-3</v>
      </c>
      <c r="FS151" s="56">
        <v>8.7871106806999642E-3</v>
      </c>
      <c r="FT151" s="56">
        <v>1.5064824830513652E-2</v>
      </c>
      <c r="FU151" s="56">
        <v>6.6764633889524107E-3</v>
      </c>
      <c r="FV151" s="56">
        <v>6.7578361182084514E-3</v>
      </c>
    </row>
    <row r="152" spans="3:178" s="14" customFormat="1" ht="20.100000000000001" customHeight="1" thickBot="1" x14ac:dyDescent="0.35">
      <c r="C152" s="49"/>
      <c r="E152" s="49"/>
      <c r="F152" s="16" t="s">
        <v>41</v>
      </c>
      <c r="G152" s="60">
        <v>4.1157059170661973E-2</v>
      </c>
      <c r="H152" s="60">
        <v>5.7858654903149537E-2</v>
      </c>
      <c r="I152" s="60">
        <v>2.3477759972295679E-2</v>
      </c>
      <c r="J152" s="60">
        <v>8.9868840383282005E-3</v>
      </c>
      <c r="K152" s="60">
        <v>4.177261824876706E-2</v>
      </c>
      <c r="L152" s="60">
        <v>2.2720056041113181E-2</v>
      </c>
      <c r="M152" s="60">
        <v>2.7813694517262361E-2</v>
      </c>
      <c r="N152" s="60">
        <v>6.7490506424081357E-3</v>
      </c>
      <c r="O152" s="60">
        <v>6.5830760908877572E-2</v>
      </c>
      <c r="P152" s="60">
        <v>7.7004508037242847E-2</v>
      </c>
      <c r="Q152" s="60">
        <v>0.19931870920724426</v>
      </c>
      <c r="R152" s="60">
        <v>0.45157822363724054</v>
      </c>
      <c r="S152" s="60">
        <v>8.0241908892950783E-2</v>
      </c>
      <c r="T152" s="60">
        <v>5.1158579060133796E-2</v>
      </c>
      <c r="U152" s="60">
        <v>5.223447708715416E-2</v>
      </c>
      <c r="V152" s="60">
        <v>3.2432107383368512E-2</v>
      </c>
      <c r="W152" s="60">
        <v>4.8166768233587447E-2</v>
      </c>
      <c r="X152" s="60">
        <v>5.7846913577221833E-2</v>
      </c>
      <c r="Y152" s="60">
        <v>2.9119246743306293E-2</v>
      </c>
      <c r="Z152" s="60">
        <v>3.4122222755713763E-2</v>
      </c>
      <c r="AA152" s="60">
        <v>3.614666117720667E-2</v>
      </c>
      <c r="AB152" s="60">
        <v>2.9266526979935602E-2</v>
      </c>
      <c r="AC152" s="60">
        <v>3.4473157439749116E-2</v>
      </c>
      <c r="AD152" s="60">
        <v>5.7840840146055061E-2</v>
      </c>
      <c r="AE152" s="60">
        <v>4.90645984702111E-2</v>
      </c>
      <c r="AF152" s="60">
        <v>5.6546624397565678E-2</v>
      </c>
      <c r="AG152" s="60">
        <v>7.270524115278118E-2</v>
      </c>
      <c r="AH152" s="60">
        <v>2.9163023060039765E-2</v>
      </c>
      <c r="AI152" s="60">
        <v>3.8612822345139713E-2</v>
      </c>
      <c r="AJ152" s="60">
        <v>3.4163359323714559E-2</v>
      </c>
      <c r="AK152" s="60">
        <v>2.5833051006766476E-2</v>
      </c>
      <c r="AL152" s="60">
        <v>6.5480505218460341E-2</v>
      </c>
      <c r="AM152" s="60">
        <v>5.2910532491921382E-2</v>
      </c>
      <c r="AN152" s="60">
        <v>3.226360023104962E-2</v>
      </c>
      <c r="AO152" s="60">
        <v>2.8521394865549929E-2</v>
      </c>
      <c r="AP152" s="60">
        <v>2.3941606461738572E-2</v>
      </c>
      <c r="AQ152" s="60">
        <v>5.5841868305164348E-2</v>
      </c>
      <c r="AR152" s="60">
        <v>6.7147487524395089E-2</v>
      </c>
      <c r="AS152" s="60">
        <v>6.3722796153578148E-2</v>
      </c>
      <c r="AT152" s="60">
        <v>4.5324001898282125E-2</v>
      </c>
      <c r="AU152" s="60">
        <v>2.3118976313729826E-2</v>
      </c>
      <c r="AV152" s="60">
        <v>3.7908400181978739E-2</v>
      </c>
      <c r="AW152" s="60">
        <v>1.6970900843838854E-2</v>
      </c>
      <c r="AX152" s="60">
        <v>2.5828853987624419E-2</v>
      </c>
      <c r="AY152" s="60">
        <v>1.1922458980397574E-2</v>
      </c>
      <c r="AZ152" s="60">
        <v>2.4093069482870707E-2</v>
      </c>
      <c r="BA152" s="60">
        <v>9.9067738448965961E-3</v>
      </c>
      <c r="BB152" s="60">
        <v>2.3568693521695664E-2</v>
      </c>
      <c r="BC152" s="60">
        <v>-1.7356018858881262E-2</v>
      </c>
      <c r="BD152" s="60">
        <v>4.056344699497394E-2</v>
      </c>
      <c r="BE152" s="60">
        <v>3.7543552992346602E-2</v>
      </c>
      <c r="BF152" s="60">
        <v>2.4640065414466075E-2</v>
      </c>
      <c r="BG152" s="60">
        <v>2.6017335219029346E-2</v>
      </c>
      <c r="BH152" s="60">
        <v>5.745117351304984E-2</v>
      </c>
      <c r="BI152" s="60">
        <v>2.2315112869997166E-2</v>
      </c>
      <c r="BJ152" s="60">
        <v>2.2237818796557847E-2</v>
      </c>
      <c r="BK152" s="60">
        <v>1.9545510620403009E-2</v>
      </c>
      <c r="BL152" s="60">
        <v>1.1563294621323996E-2</v>
      </c>
      <c r="BM152" s="60">
        <v>3.2291021563307355E-2</v>
      </c>
      <c r="BN152" s="60">
        <v>8.2253475717270971E-3</v>
      </c>
      <c r="BO152" s="60">
        <v>3.4907907800813723E-2</v>
      </c>
      <c r="BP152" s="60">
        <v>3.9475355212916723E-2</v>
      </c>
      <c r="BQ152" s="60">
        <v>1.4728657919497503E-2</v>
      </c>
      <c r="BR152" s="60">
        <v>3.4160602407170684E-2</v>
      </c>
      <c r="BS152" s="60">
        <v>1.8288420080223036E-2</v>
      </c>
      <c r="BT152" s="60">
        <v>6.9008871796058552E-2</v>
      </c>
      <c r="BU152" s="60">
        <v>7.0820478591655835E-3</v>
      </c>
      <c r="BV152" s="60">
        <v>1.0137197556329443E-2</v>
      </c>
      <c r="BW152" s="60">
        <v>4.9571336264612353E-2</v>
      </c>
      <c r="BX152" s="60">
        <v>1.6944744915158207E-2</v>
      </c>
      <c r="BY152" s="60">
        <v>1.587183224807593E-2</v>
      </c>
      <c r="BZ152" s="60">
        <v>-2.8361115241582822E-2</v>
      </c>
      <c r="CA152" s="60">
        <v>1.3913838763678448E-2</v>
      </c>
      <c r="CB152" s="60">
        <v>2.1594204593563281E-2</v>
      </c>
      <c r="CC152" s="60">
        <v>2.7462296427929266E-2</v>
      </c>
      <c r="CD152" s="60">
        <v>1.6135357170225344E-2</v>
      </c>
      <c r="CE152" s="60">
        <v>3.4062045624919983E-2</v>
      </c>
      <c r="CF152" s="60">
        <v>2.4455155622442815E-2</v>
      </c>
      <c r="CG152" s="60">
        <v>1.4620798578478133E-2</v>
      </c>
      <c r="CH152" s="60">
        <v>1.456086190445692E-2</v>
      </c>
      <c r="CI152" s="60">
        <v>1.1285005658921965E-2</v>
      </c>
      <c r="CJ152" s="60">
        <v>1.0603271739912979E-2</v>
      </c>
      <c r="CK152" s="60">
        <v>1.1193406085206539E-2</v>
      </c>
      <c r="CL152" s="60">
        <v>1.190881953994867E-2</v>
      </c>
      <c r="CM152" s="60">
        <v>7.2323919059474155E-3</v>
      </c>
      <c r="CN152" s="60">
        <v>1.9987359731610043E-2</v>
      </c>
      <c r="CO152" s="60">
        <v>3.1214400062086898E-2</v>
      </c>
      <c r="CP152" s="60">
        <v>3.0877573202060481E-2</v>
      </c>
      <c r="CQ152" s="60">
        <v>3.3307649967883879E-2</v>
      </c>
      <c r="CR152" s="60">
        <v>2.1755652959140098E-2</v>
      </c>
      <c r="CS152" s="60">
        <v>1.7256625466809002E-2</v>
      </c>
      <c r="CT152" s="60">
        <v>1.2927524979275943E-2</v>
      </c>
      <c r="CU152" s="60">
        <v>9.3239037608557687E-3</v>
      </c>
      <c r="CV152" s="60">
        <v>1.0167156010614194E-2</v>
      </c>
      <c r="CW152" s="60">
        <v>1.2319878058175995E-2</v>
      </c>
      <c r="CX152" s="60">
        <v>1.1514541196327001E-2</v>
      </c>
      <c r="CY152" s="60">
        <v>1.1089789245644846E-2</v>
      </c>
      <c r="CZ152" s="60">
        <v>2.3063528257238612E-2</v>
      </c>
      <c r="DA152" s="60">
        <v>3.4320240694169182E-2</v>
      </c>
      <c r="DB152" s="60">
        <v>3.4968421691476605E-2</v>
      </c>
      <c r="DC152" s="60">
        <v>3.6535192431158027E-2</v>
      </c>
      <c r="DD152" s="60">
        <v>2.7807432851676382E-2</v>
      </c>
      <c r="DE152" s="60">
        <v>2.2224696116013347E-2</v>
      </c>
      <c r="DF152" s="60">
        <v>1.9321459291884401E-2</v>
      </c>
      <c r="DG152" s="60">
        <v>1.6804024207548136E-2</v>
      </c>
      <c r="DH152" s="60">
        <v>1.7071300451367871E-2</v>
      </c>
      <c r="DI152" s="60">
        <v>2.0110494501793297E-2</v>
      </c>
      <c r="DJ152" s="60">
        <v>1.8404652715400989E-2</v>
      </c>
      <c r="DK152" s="60">
        <v>1.4548222714961508E-2</v>
      </c>
      <c r="DL152" s="60">
        <v>2.5240654226905204E-2</v>
      </c>
      <c r="DM152" s="60">
        <v>3.741100813543554E-2</v>
      </c>
      <c r="DN152" s="60">
        <v>3.7876675058089539E-2</v>
      </c>
      <c r="DO152" s="60">
        <v>3.9758215267033402E-2</v>
      </c>
      <c r="DP152" s="60">
        <v>3.0559261714629308E-2</v>
      </c>
      <c r="DQ152" s="60">
        <v>2.5234688809231409E-2</v>
      </c>
      <c r="DR152" s="60">
        <v>2.1693862897530298E-2</v>
      </c>
      <c r="DS152" s="60">
        <v>1.9192037707964286E-2</v>
      </c>
      <c r="DT152" s="60">
        <v>2.0571640630957885E-2</v>
      </c>
      <c r="DU152" s="60">
        <v>2.3621625360972853E-2</v>
      </c>
      <c r="DV152" s="60">
        <v>2.2149679152119503E-2</v>
      </c>
      <c r="DX152" s="60">
        <v>6.9864294219679879E-2</v>
      </c>
      <c r="DY152" s="60">
        <v>4.5289595214057891E-2</v>
      </c>
      <c r="DZ152" s="60">
        <v>4.2360547690294653E-2</v>
      </c>
      <c r="EA152" s="60">
        <v>3.1503859214178254E-2</v>
      </c>
      <c r="EB152" s="60">
        <v>2.3635191760000659E-2</v>
      </c>
      <c r="EC152" s="60">
        <v>2.2887393636627711E-2</v>
      </c>
      <c r="ED152" s="60">
        <v>1.7610194841469085E-2</v>
      </c>
      <c r="EE152" s="60">
        <v>1.8169964454044583E-2</v>
      </c>
      <c r="EF152" s="60">
        <v>2.3481882906848203E-2</v>
      </c>
      <c r="EG152" s="60">
        <v>2.6481027789463204E-2</v>
      </c>
      <c r="EI152" s="60">
        <v>3.8878829325212964E-2</v>
      </c>
      <c r="EJ152" s="60">
        <v>2.5013101190380173E-2</v>
      </c>
      <c r="EK152" s="60">
        <v>3.2369212412652087E-2</v>
      </c>
      <c r="EL152" s="60">
        <v>0.23268529959776535</v>
      </c>
      <c r="EM152" s="60">
        <v>6.3454756979459112E-2</v>
      </c>
      <c r="EN152" s="60">
        <v>4.6145876162214355E-2</v>
      </c>
      <c r="EO152" s="60">
        <v>3.3059952000548377E-2</v>
      </c>
      <c r="EP152" s="60">
        <v>4.0452060700943551E-2</v>
      </c>
      <c r="EQ152" s="60">
        <v>5.9385270548310679E-2</v>
      </c>
      <c r="ER152" s="60">
        <v>3.4032788955423283E-2</v>
      </c>
      <c r="ES152" s="60">
        <v>4.8066144314848964E-2</v>
      </c>
      <c r="ET152" s="60">
        <v>2.8238739882795353E-2</v>
      </c>
      <c r="EU152" s="60">
        <v>6.2035707101445854E-2</v>
      </c>
      <c r="EV152" s="60">
        <v>3.5097291525683853E-2</v>
      </c>
      <c r="EW152" s="60">
        <v>1.8289859644489554E-2</v>
      </c>
      <c r="EX152" s="60">
        <v>1.9278047149110328E-2</v>
      </c>
      <c r="EY152" s="60">
        <v>2.0244168791896E-2</v>
      </c>
      <c r="EZ152" s="60">
        <v>3.613244634617134E-2</v>
      </c>
      <c r="FA152" s="60">
        <v>2.1445850544258249E-2</v>
      </c>
      <c r="FB152" s="60">
        <v>1.7213901006554788E-2</v>
      </c>
      <c r="FC152" s="60">
        <v>2.9199772675126141E-2</v>
      </c>
      <c r="FD152" s="60">
        <v>4.0398582512436304E-2</v>
      </c>
      <c r="FE152" s="60">
        <v>2.2128429779654981E-2</v>
      </c>
      <c r="FF152" s="60">
        <v>1.2828003931878969E-3</v>
      </c>
      <c r="FG152" s="60">
        <v>2.0978563870640697E-2</v>
      </c>
      <c r="FH152" s="60">
        <v>2.4996045641380873E-2</v>
      </c>
      <c r="FI152" s="60">
        <v>1.3503541440607713E-2</v>
      </c>
      <c r="FJ152" s="60">
        <v>1.1214407660347559E-2</v>
      </c>
      <c r="FK152" s="60">
        <v>1.9462607583467694E-2</v>
      </c>
      <c r="FL152" s="60">
        <v>2.8760371980825022E-2</v>
      </c>
      <c r="FM152" s="60">
        <v>1.323089928466473E-2</v>
      </c>
      <c r="FN152" s="60">
        <v>1.1336556853592035E-2</v>
      </c>
      <c r="FO152" s="60">
        <v>2.2812361094905663E-2</v>
      </c>
      <c r="FP152" s="60">
        <v>3.3146344925392021E-2</v>
      </c>
      <c r="FQ152" s="60">
        <v>1.9468240563419361E-2</v>
      </c>
      <c r="FR152" s="60">
        <v>1.8498724437293536E-2</v>
      </c>
      <c r="FS152" s="60">
        <v>2.5749407553525464E-2</v>
      </c>
      <c r="FT152" s="60">
        <v>3.6109293160545355E-2</v>
      </c>
      <c r="FU152" s="60">
        <v>2.2052626643211195E-2</v>
      </c>
      <c r="FV152" s="60">
        <v>2.2090456234274726E-2</v>
      </c>
    </row>
    <row r="153" spans="3:178" s="14" customFormat="1" ht="20.100000000000001" customHeight="1" thickTop="1" thickBot="1" x14ac:dyDescent="0.35">
      <c r="C153" s="49"/>
      <c r="E153" s="49"/>
      <c r="F153" s="16" t="s">
        <v>42</v>
      </c>
      <c r="G153" s="60">
        <v>4.1157059170661973E-2</v>
      </c>
      <c r="H153" s="60">
        <v>5.7858654903149537E-2</v>
      </c>
      <c r="I153" s="60">
        <v>2.3477759972295679E-2</v>
      </c>
      <c r="J153" s="60">
        <v>8.9868840383282005E-3</v>
      </c>
      <c r="K153" s="60">
        <v>4.177261824876706E-2</v>
      </c>
      <c r="L153" s="60">
        <v>2.2720056041113181E-2</v>
      </c>
      <c r="M153" s="60">
        <v>2.7813694517262361E-2</v>
      </c>
      <c r="N153" s="60">
        <v>6.7490506424081357E-3</v>
      </c>
      <c r="O153" s="60">
        <v>6.5830760908877572E-2</v>
      </c>
      <c r="P153" s="60">
        <v>7.7004508037242847E-2</v>
      </c>
      <c r="Q153" s="60">
        <v>0.19931870920724426</v>
      </c>
      <c r="R153" s="60">
        <v>0.45157822363724054</v>
      </c>
      <c r="S153" s="60">
        <v>8.0241908892950783E-2</v>
      </c>
      <c r="T153" s="60">
        <v>5.1158579060133796E-2</v>
      </c>
      <c r="U153" s="60">
        <v>5.223447708715416E-2</v>
      </c>
      <c r="V153" s="60">
        <v>3.2432107383368512E-2</v>
      </c>
      <c r="W153" s="60">
        <v>4.8166768233587447E-2</v>
      </c>
      <c r="X153" s="60">
        <v>5.7846913577221833E-2</v>
      </c>
      <c r="Y153" s="60">
        <v>2.9119246743306293E-2</v>
      </c>
      <c r="Z153" s="60">
        <v>3.4122222755713763E-2</v>
      </c>
      <c r="AA153" s="60">
        <v>3.614666117720667E-2</v>
      </c>
      <c r="AB153" s="60">
        <v>2.9266526979935602E-2</v>
      </c>
      <c r="AC153" s="60">
        <v>3.4473157439749116E-2</v>
      </c>
      <c r="AD153" s="60">
        <v>5.7840840146055061E-2</v>
      </c>
      <c r="AE153" s="60">
        <v>4.90645984702111E-2</v>
      </c>
      <c r="AF153" s="60">
        <v>5.6546624397565678E-2</v>
      </c>
      <c r="AG153" s="60">
        <v>7.270524115278118E-2</v>
      </c>
      <c r="AH153" s="60">
        <v>2.9163023060039765E-2</v>
      </c>
      <c r="AI153" s="60">
        <v>3.8612822345139713E-2</v>
      </c>
      <c r="AJ153" s="60">
        <v>3.4163359323714559E-2</v>
      </c>
      <c r="AK153" s="60">
        <v>2.5833051006766476E-2</v>
      </c>
      <c r="AL153" s="60">
        <v>6.5480505218460341E-2</v>
      </c>
      <c r="AM153" s="60">
        <v>5.2910532491921382E-2</v>
      </c>
      <c r="AN153" s="60">
        <v>3.226360023104962E-2</v>
      </c>
      <c r="AO153" s="60">
        <v>2.8521394865549929E-2</v>
      </c>
      <c r="AP153" s="60">
        <v>2.3941606461738572E-2</v>
      </c>
      <c r="AQ153" s="60">
        <v>5.5841868305164348E-2</v>
      </c>
      <c r="AR153" s="60">
        <v>6.7147487524395089E-2</v>
      </c>
      <c r="AS153" s="60">
        <v>6.3722796153578148E-2</v>
      </c>
      <c r="AT153" s="60">
        <v>4.5324001898282125E-2</v>
      </c>
      <c r="AU153" s="60">
        <v>2.3118976313729826E-2</v>
      </c>
      <c r="AV153" s="60">
        <v>3.7908400181978739E-2</v>
      </c>
      <c r="AW153" s="60">
        <v>1.6970900843838854E-2</v>
      </c>
      <c r="AX153" s="60">
        <v>2.5828853987624419E-2</v>
      </c>
      <c r="AY153" s="60">
        <v>1.1922458980397574E-2</v>
      </c>
      <c r="AZ153" s="60">
        <v>2.4093069482870707E-2</v>
      </c>
      <c r="BA153" s="60">
        <v>9.9067738448965961E-3</v>
      </c>
      <c r="BB153" s="60">
        <v>2.3568693521695664E-2</v>
      </c>
      <c r="BC153" s="60">
        <v>-1.7356018858881262E-2</v>
      </c>
      <c r="BD153" s="60">
        <v>4.056344699497394E-2</v>
      </c>
      <c r="BE153" s="60">
        <v>3.7543552992346602E-2</v>
      </c>
      <c r="BF153" s="60">
        <v>2.4640065414466075E-2</v>
      </c>
      <c r="BG153" s="60">
        <v>2.6017335219029346E-2</v>
      </c>
      <c r="BH153" s="60">
        <v>5.745117351304984E-2</v>
      </c>
      <c r="BI153" s="60">
        <v>2.2315112869997166E-2</v>
      </c>
      <c r="BJ153" s="60">
        <v>2.2237818796557847E-2</v>
      </c>
      <c r="BK153" s="60">
        <v>1.9545510620403009E-2</v>
      </c>
      <c r="BL153" s="60">
        <v>1.1563294621323996E-2</v>
      </c>
      <c r="BM153" s="60">
        <v>3.2291021563307355E-2</v>
      </c>
      <c r="BN153" s="60">
        <v>8.2253475717270971E-3</v>
      </c>
      <c r="BO153" s="60">
        <v>3.4907907800813723E-2</v>
      </c>
      <c r="BP153" s="60">
        <v>3.9475355212916723E-2</v>
      </c>
      <c r="BQ153" s="60">
        <v>1.4728657919497503E-2</v>
      </c>
      <c r="BR153" s="60">
        <v>3.4160602407170684E-2</v>
      </c>
      <c r="BS153" s="60">
        <v>1.8288420080223036E-2</v>
      </c>
      <c r="BT153" s="60">
        <v>6.9008871796058552E-2</v>
      </c>
      <c r="BU153" s="60">
        <v>7.0820478591655835E-3</v>
      </c>
      <c r="BV153" s="60">
        <v>1.0137197556329443E-2</v>
      </c>
      <c r="BW153" s="60">
        <v>4.9571336264612353E-2</v>
      </c>
      <c r="BX153" s="60">
        <v>1.6944744915158207E-2</v>
      </c>
      <c r="BY153" s="60">
        <v>1.587183224807593E-2</v>
      </c>
      <c r="BZ153" s="60">
        <v>-2.8361115241582822E-2</v>
      </c>
      <c r="CA153" s="60">
        <v>1.3913838763678448E-2</v>
      </c>
      <c r="CB153" s="60">
        <v>2.1594204593563281E-2</v>
      </c>
      <c r="CC153" s="60">
        <v>2.7462296427929266E-2</v>
      </c>
      <c r="CD153" s="60">
        <v>1.6135357170225344E-2</v>
      </c>
      <c r="CE153" s="60">
        <v>3.4062045624919983E-2</v>
      </c>
      <c r="CF153" s="60">
        <v>2.4455155622442815E-2</v>
      </c>
      <c r="CG153" s="60">
        <v>1.4620798578478133E-2</v>
      </c>
      <c r="CH153" s="60">
        <v>1.456086190445692E-2</v>
      </c>
      <c r="CI153" s="60">
        <v>1.1285005658921965E-2</v>
      </c>
      <c r="CJ153" s="60">
        <v>1.0603271739912979E-2</v>
      </c>
      <c r="CK153" s="60">
        <v>1.1193406085206539E-2</v>
      </c>
      <c r="CL153" s="60">
        <v>1.190881953994867E-2</v>
      </c>
      <c r="CM153" s="60">
        <v>7.2323919059474155E-3</v>
      </c>
      <c r="CN153" s="60">
        <v>1.9987359731610043E-2</v>
      </c>
      <c r="CO153" s="60">
        <v>3.1214400062086898E-2</v>
      </c>
      <c r="CP153" s="60">
        <v>3.0877573202060481E-2</v>
      </c>
      <c r="CQ153" s="60">
        <v>3.3307649967883879E-2</v>
      </c>
      <c r="CR153" s="60">
        <v>2.1755652959140098E-2</v>
      </c>
      <c r="CS153" s="60">
        <v>1.7256625466809002E-2</v>
      </c>
      <c r="CT153" s="60">
        <v>1.2927524979275943E-2</v>
      </c>
      <c r="CU153" s="60">
        <v>9.3239037608557687E-3</v>
      </c>
      <c r="CV153" s="60">
        <v>1.0167156010614194E-2</v>
      </c>
      <c r="CW153" s="60">
        <v>1.2319878058175995E-2</v>
      </c>
      <c r="CX153" s="60">
        <v>1.1514541196327001E-2</v>
      </c>
      <c r="CY153" s="60">
        <v>1.1089789245644846E-2</v>
      </c>
      <c r="CZ153" s="60">
        <v>2.3063528257238612E-2</v>
      </c>
      <c r="DA153" s="60">
        <v>3.4320240694169182E-2</v>
      </c>
      <c r="DB153" s="60">
        <v>3.4968421691476605E-2</v>
      </c>
      <c r="DC153" s="60">
        <v>3.6535192431158027E-2</v>
      </c>
      <c r="DD153" s="60">
        <v>2.7807432851676382E-2</v>
      </c>
      <c r="DE153" s="60">
        <v>2.2224696116013347E-2</v>
      </c>
      <c r="DF153" s="60">
        <v>1.9321459291884401E-2</v>
      </c>
      <c r="DG153" s="60">
        <v>1.6804024207548136E-2</v>
      </c>
      <c r="DH153" s="60">
        <v>1.7071300451367871E-2</v>
      </c>
      <c r="DI153" s="60">
        <v>2.0110494501793297E-2</v>
      </c>
      <c r="DJ153" s="60">
        <v>1.8404652715400989E-2</v>
      </c>
      <c r="DK153" s="60">
        <v>1.4548222714961508E-2</v>
      </c>
      <c r="DL153" s="60">
        <v>2.5240654226905204E-2</v>
      </c>
      <c r="DM153" s="60">
        <v>3.741100813543554E-2</v>
      </c>
      <c r="DN153" s="60">
        <v>3.7876675058089539E-2</v>
      </c>
      <c r="DO153" s="60">
        <v>3.9758215267033402E-2</v>
      </c>
      <c r="DP153" s="60">
        <v>3.0559261714629308E-2</v>
      </c>
      <c r="DQ153" s="60">
        <v>2.5234688809231409E-2</v>
      </c>
      <c r="DR153" s="60">
        <v>2.1693862897530298E-2</v>
      </c>
      <c r="DS153" s="60">
        <v>1.9192037707964286E-2</v>
      </c>
      <c r="DT153" s="60">
        <v>2.0571640630957885E-2</v>
      </c>
      <c r="DU153" s="60">
        <v>2.3621625360972853E-2</v>
      </c>
      <c r="DV153" s="60">
        <v>2.2149679152119503E-2</v>
      </c>
      <c r="DX153" s="60">
        <v>6.9864294219679879E-2</v>
      </c>
      <c r="DY153" s="60">
        <v>4.5289595214057891E-2</v>
      </c>
      <c r="DZ153" s="60">
        <v>4.2360547690294653E-2</v>
      </c>
      <c r="EA153" s="60">
        <v>3.1503859214178254E-2</v>
      </c>
      <c r="EB153" s="60">
        <v>2.3635191760000659E-2</v>
      </c>
      <c r="EC153" s="60">
        <v>2.2887393636627711E-2</v>
      </c>
      <c r="ED153" s="60">
        <v>1.7610194841469085E-2</v>
      </c>
      <c r="EE153" s="60">
        <v>1.8169964454044583E-2</v>
      </c>
      <c r="EF153" s="60">
        <v>2.3481882906848203E-2</v>
      </c>
      <c r="EG153" s="60">
        <v>2.6481027789463204E-2</v>
      </c>
      <c r="EI153" s="60">
        <v>3.8878829325212964E-2</v>
      </c>
      <c r="EJ153" s="60">
        <v>2.5013101190380173E-2</v>
      </c>
      <c r="EK153" s="60">
        <v>3.2369212412652087E-2</v>
      </c>
      <c r="EL153" s="60">
        <v>0.23268529959776535</v>
      </c>
      <c r="EM153" s="60">
        <v>6.3454756979459112E-2</v>
      </c>
      <c r="EN153" s="60">
        <v>4.6145876162214355E-2</v>
      </c>
      <c r="EO153" s="60">
        <v>3.3059952000548377E-2</v>
      </c>
      <c r="EP153" s="60">
        <v>4.0452060700943551E-2</v>
      </c>
      <c r="EQ153" s="60">
        <v>5.9385270548310679E-2</v>
      </c>
      <c r="ER153" s="60">
        <v>3.4032788955423283E-2</v>
      </c>
      <c r="ES153" s="60">
        <v>4.8066144314848964E-2</v>
      </c>
      <c r="ET153" s="60">
        <v>2.8238739882795353E-2</v>
      </c>
      <c r="EU153" s="60">
        <v>6.2035707101445854E-2</v>
      </c>
      <c r="EV153" s="60">
        <v>3.5097291525683853E-2</v>
      </c>
      <c r="EW153" s="60">
        <v>1.8289859644489554E-2</v>
      </c>
      <c r="EX153" s="60">
        <v>1.9278047149110328E-2</v>
      </c>
      <c r="EY153" s="60">
        <v>2.0244168791896E-2</v>
      </c>
      <c r="EZ153" s="60">
        <v>3.613244634617134E-2</v>
      </c>
      <c r="FA153" s="60">
        <v>2.1445850544258249E-2</v>
      </c>
      <c r="FB153" s="60">
        <v>1.7213901006554788E-2</v>
      </c>
      <c r="FC153" s="60">
        <v>2.9199772675126141E-2</v>
      </c>
      <c r="FD153" s="60">
        <v>4.0398582512436304E-2</v>
      </c>
      <c r="FE153" s="60">
        <v>2.2128429779654981E-2</v>
      </c>
      <c r="FF153" s="60">
        <v>1.2828003931878969E-3</v>
      </c>
      <c r="FG153" s="60">
        <v>2.0978563870640697E-2</v>
      </c>
      <c r="FH153" s="60">
        <v>2.4996045641380873E-2</v>
      </c>
      <c r="FI153" s="60">
        <v>1.3503541440607713E-2</v>
      </c>
      <c r="FJ153" s="60">
        <v>1.1214407660347559E-2</v>
      </c>
      <c r="FK153" s="60">
        <v>1.9462607583467694E-2</v>
      </c>
      <c r="FL153" s="60">
        <v>2.8760371980825022E-2</v>
      </c>
      <c r="FM153" s="60">
        <v>1.323089928466473E-2</v>
      </c>
      <c r="FN153" s="60">
        <v>1.1336556853592035E-2</v>
      </c>
      <c r="FO153" s="60">
        <v>2.2812361094905663E-2</v>
      </c>
      <c r="FP153" s="60">
        <v>3.3146344925392021E-2</v>
      </c>
      <c r="FQ153" s="60">
        <v>1.9468240563419361E-2</v>
      </c>
      <c r="FR153" s="60">
        <v>1.8498724437293536E-2</v>
      </c>
      <c r="FS153" s="60">
        <v>2.5749407553525464E-2</v>
      </c>
      <c r="FT153" s="60">
        <v>3.6109293160545355E-2</v>
      </c>
      <c r="FU153" s="60">
        <v>2.2052626643211195E-2</v>
      </c>
      <c r="FV153" s="60">
        <v>2.2090456234274726E-2</v>
      </c>
    </row>
    <row r="154" spans="3:178" ht="15" thickTop="1" x14ac:dyDescent="0.3"/>
    <row r="157" spans="3:178" x14ac:dyDescent="0.3">
      <c r="F157" s="16" t="s">
        <v>251</v>
      </c>
      <c r="CD157" s="23">
        <v>0.12614761880359671</v>
      </c>
      <c r="CE157" s="23">
        <v>0.12809013218057971</v>
      </c>
      <c r="CF157" s="23">
        <v>0.12884154150768104</v>
      </c>
      <c r="CG157" s="23">
        <v>0.12842405177353039</v>
      </c>
      <c r="CH157" s="23">
        <v>0.13050570021281158</v>
      </c>
      <c r="CI157" s="23">
        <v>0.12947435889897152</v>
      </c>
      <c r="CJ157" s="23">
        <v>0.1291494071477978</v>
      </c>
      <c r="CK157" s="23">
        <v>0.13124383220007219</v>
      </c>
      <c r="CL157" s="23">
        <v>0.12995430691051252</v>
      </c>
      <c r="CM157" s="23">
        <v>0.12806006420104366</v>
      </c>
      <c r="CN157" s="23">
        <v>0.12702582571017532</v>
      </c>
      <c r="CO157" s="23">
        <v>0.12935560692853282</v>
      </c>
      <c r="CP157" s="23">
        <v>0.12848361590080523</v>
      </c>
      <c r="CQ157" s="23">
        <v>0.12870162192121151</v>
      </c>
      <c r="CR157" s="23">
        <v>0.13100658349860231</v>
      </c>
      <c r="CS157" s="23">
        <v>0.12970462806798091</v>
      </c>
      <c r="CT157" s="23">
        <v>0.12824526516683918</v>
      </c>
      <c r="CU157" s="23">
        <v>0.12914808043537365</v>
      </c>
      <c r="CV157" s="23">
        <v>0.12773138587875046</v>
      </c>
      <c r="CW157" s="23">
        <v>0.126139714775511</v>
      </c>
      <c r="CX157" s="23">
        <v>0.12683211681459258</v>
      </c>
      <c r="CY157" s="23">
        <v>0.12663084789715767</v>
      </c>
      <c r="CZ157" s="23">
        <v>0.12599446071575332</v>
      </c>
      <c r="DA157" s="23">
        <v>0.12384772649898061</v>
      </c>
      <c r="DB157" s="23">
        <v>0.12432055661816932</v>
      </c>
      <c r="DC157" s="23">
        <v>0.12517085068062878</v>
      </c>
      <c r="DD157" s="23">
        <v>0.12499200392293788</v>
      </c>
      <c r="DE157" s="23">
        <v>0.1245680490146661</v>
      </c>
      <c r="DF157" s="23">
        <v>0.12342736725273433</v>
      </c>
      <c r="DG157" s="23">
        <v>0.12225489148861404</v>
      </c>
      <c r="DH157" s="23">
        <v>0.12173264483385772</v>
      </c>
      <c r="DI157" s="23">
        <v>0.1209843142000193</v>
      </c>
      <c r="DJ157" s="23">
        <v>0.11942636385916157</v>
      </c>
      <c r="DK157" s="23">
        <v>0.11927227258987869</v>
      </c>
      <c r="DL157" s="23">
        <v>0.11874489604938962</v>
      </c>
      <c r="DM157" s="23">
        <v>0.11702181401373418</v>
      </c>
      <c r="DN157" s="23">
        <v>0.11753859343024965</v>
      </c>
      <c r="DO157" s="23">
        <v>0.11871995174660603</v>
      </c>
      <c r="DP157" s="23">
        <v>0.11862224680982394</v>
      </c>
      <c r="DQ157" s="23">
        <v>0.11831073302075203</v>
      </c>
      <c r="DR157" s="23">
        <v>0.11705860939354018</v>
      </c>
      <c r="DS157" s="23">
        <v>0.11609977894980589</v>
      </c>
      <c r="DT157" s="23">
        <v>0.11572957652895713</v>
      </c>
      <c r="DU157" s="23">
        <v>0.11516505326243316</v>
      </c>
      <c r="DV157" s="23">
        <v>0.11423664725127432</v>
      </c>
      <c r="EC157" s="82">
        <v>0.12282892655505058</v>
      </c>
      <c r="ED157" s="82">
        <v>0.12995430691051252</v>
      </c>
      <c r="EE157" s="82">
        <v>0.12683211681459258</v>
      </c>
      <c r="EF157" s="82">
        <v>0.11942636385916157</v>
      </c>
      <c r="EG157" s="82">
        <v>0.11423664725127432</v>
      </c>
    </row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</sheetData>
  <pageMargins left="0.7" right="0.7" top="0.5" bottom="0.25" header="0.3" footer="0.3"/>
  <pageSetup scale="10" fitToHeight="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  <pageSetUpPr fitToPage="1"/>
  </sheetPr>
  <dimension ref="A1:FR167"/>
  <sheetViews>
    <sheetView showGridLines="0" zoomScale="80" zoomScaleNormal="80" workbookViewId="0">
      <pane xSplit="6" ySplit="14" topLeftCell="CD132" activePane="bottomRight" state="frozen"/>
      <selection sqref="A1:XFD1048576"/>
      <selection pane="topRight" sqref="A1:XFD1048576"/>
      <selection pane="bottomLeft" sqref="A1:XFD1048576"/>
      <selection pane="bottomRight" activeCell="CE146" sqref="CE146"/>
    </sheetView>
  </sheetViews>
  <sheetFormatPr defaultColWidth="9.109375" defaultRowHeight="14.4" outlineLevelRow="1" x14ac:dyDescent="0.3"/>
  <cols>
    <col min="1" max="1" width="4.109375" style="5" bestFit="1" customWidth="1"/>
    <col min="2" max="2" width="9.33203125" style="5" bestFit="1" customWidth="1"/>
    <col min="3" max="3" width="5" style="5" bestFit="1" customWidth="1"/>
    <col min="4" max="4" width="23.5546875" style="5" bestFit="1" customWidth="1"/>
    <col min="5" max="5" width="10.33203125" style="5" bestFit="1" customWidth="1"/>
    <col min="6" max="6" width="64.109375" style="5" bestFit="1" customWidth="1"/>
    <col min="7" max="15" width="12.109375" style="5" hidden="1" customWidth="1"/>
    <col min="16" max="18" width="13.44140625" style="5" hidden="1" customWidth="1"/>
    <col min="19" max="27" width="12.109375" style="5" hidden="1" customWidth="1"/>
    <col min="28" max="30" width="13.44140625" style="5" hidden="1" customWidth="1"/>
    <col min="31" max="39" width="12.109375" style="5" hidden="1" customWidth="1"/>
    <col min="40" max="42" width="13.44140625" style="5" hidden="1" customWidth="1"/>
    <col min="43" max="51" width="12.109375" style="5" hidden="1" customWidth="1"/>
    <col min="52" max="54" width="13.44140625" style="5" hidden="1" customWidth="1"/>
    <col min="55" max="63" width="12.109375" style="5" hidden="1" customWidth="1"/>
    <col min="64" max="66" width="13.44140625" style="5" hidden="1" customWidth="1"/>
    <col min="67" max="70" width="12.109375" style="5" hidden="1" customWidth="1"/>
    <col min="71" max="72" width="14.44140625" style="5" hidden="1" customWidth="1"/>
    <col min="73" max="75" width="12.109375" style="5" hidden="1" customWidth="1"/>
    <col min="76" max="78" width="13.44140625" style="5" hidden="1" customWidth="1"/>
    <col min="79" max="81" width="12.109375" style="5" hidden="1" customWidth="1"/>
    <col min="82" max="82" width="19.109375" style="5" customWidth="1"/>
    <col min="83" max="83" width="14.5546875" style="5" bestFit="1" customWidth="1"/>
    <col min="84" max="87" width="12.109375" style="5" bestFit="1" customWidth="1"/>
    <col min="88" max="90" width="13.44140625" style="5" bestFit="1" customWidth="1"/>
    <col min="91" max="99" width="12.109375" style="5" bestFit="1" customWidth="1"/>
    <col min="100" max="102" width="13.44140625" style="5" bestFit="1" customWidth="1"/>
    <col min="103" max="111" width="12.109375" style="5" bestFit="1" customWidth="1"/>
    <col min="112" max="113" width="13.44140625" style="5" bestFit="1" customWidth="1"/>
    <col min="114" max="125" width="13.44140625" style="5" customWidth="1"/>
    <col min="126" max="126" width="13.44140625" style="5" bestFit="1" customWidth="1"/>
    <col min="127" max="127" width="9.109375" style="5"/>
    <col min="128" max="135" width="13.44140625" style="5" bestFit="1" customWidth="1"/>
    <col min="136" max="136" width="13.44140625" style="5" customWidth="1"/>
    <col min="137" max="137" width="13.44140625" style="5" bestFit="1" customWidth="1"/>
    <col min="138" max="138" width="9.109375" style="5"/>
    <col min="139" max="141" width="12.109375" style="5" bestFit="1" customWidth="1"/>
    <col min="142" max="142" width="13.44140625" style="5" bestFit="1" customWidth="1"/>
    <col min="143" max="145" width="12.109375" style="5" bestFit="1" customWidth="1"/>
    <col min="146" max="146" width="13.44140625" style="5" bestFit="1" customWidth="1"/>
    <col min="147" max="149" width="12.109375" style="5" bestFit="1" customWidth="1"/>
    <col min="150" max="150" width="13.44140625" style="5" bestFit="1" customWidth="1"/>
    <col min="151" max="153" width="12.109375" style="5" bestFit="1" customWidth="1"/>
    <col min="154" max="154" width="13.44140625" style="5" bestFit="1" customWidth="1"/>
    <col min="155" max="157" width="12.109375" style="5" bestFit="1" customWidth="1"/>
    <col min="158" max="158" width="13.44140625" style="5" bestFit="1" customWidth="1"/>
    <col min="159" max="161" width="12.109375" style="5" bestFit="1" customWidth="1"/>
    <col min="162" max="162" width="13.44140625" style="5" bestFit="1" customWidth="1"/>
    <col min="163" max="165" width="12.109375" style="5" bestFit="1" customWidth="1"/>
    <col min="166" max="166" width="13.44140625" style="5" bestFit="1" customWidth="1"/>
    <col min="167" max="169" width="12.109375" style="5" bestFit="1" customWidth="1"/>
    <col min="170" max="170" width="13.44140625" style="5" bestFit="1" customWidth="1"/>
    <col min="171" max="173" width="12.109375" style="5" bestFit="1" customWidth="1"/>
    <col min="174" max="174" width="13.44140625" style="5" bestFit="1" customWidth="1"/>
    <col min="175" max="16384" width="9.109375" style="5"/>
  </cols>
  <sheetData>
    <row r="1" spans="1:174" hidden="1" outlineLevel="1" x14ac:dyDescent="0.3"/>
    <row r="2" spans="1:174" hidden="1" outlineLevel="1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X2" s="2"/>
      <c r="DY2" s="2"/>
      <c r="DZ2" s="2"/>
      <c r="EA2" s="2"/>
      <c r="EB2" s="2"/>
      <c r="EC2" s="2"/>
      <c r="ED2" s="2"/>
      <c r="EE2" s="2"/>
      <c r="EF2" s="2"/>
      <c r="EG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idden="1" outlineLevel="1" x14ac:dyDescent="0.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X3" s="2"/>
      <c r="DY3" s="2"/>
      <c r="DZ3" s="2"/>
      <c r="EA3" s="2"/>
      <c r="EB3" s="2"/>
      <c r="EC3" s="2"/>
      <c r="ED3" s="2"/>
      <c r="EE3" s="2"/>
      <c r="EF3" s="2"/>
      <c r="EG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hidden="1" outlineLevel="1" x14ac:dyDescent="0.3"/>
    <row r="5" spans="1:174" hidden="1" outlineLevel="1" x14ac:dyDescent="0.3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X5" s="2"/>
      <c r="DY5" s="2"/>
      <c r="DZ5" s="2"/>
      <c r="EA5" s="2"/>
      <c r="EB5" s="2"/>
      <c r="EC5" s="2"/>
      <c r="ED5" s="2"/>
      <c r="EE5" s="2"/>
      <c r="EF5" s="2"/>
      <c r="EG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idden="1" outlineLevel="1" x14ac:dyDescent="0.3"/>
    <row r="7" spans="1:174" hidden="1" outlineLevel="1" x14ac:dyDescent="0.3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X7" s="1"/>
      <c r="DY7" s="1"/>
      <c r="DZ7" s="1"/>
      <c r="EA7" s="1"/>
      <c r="EB7" s="1"/>
      <c r="EC7" s="1"/>
      <c r="ED7" s="1"/>
      <c r="EE7" s="1"/>
      <c r="EF7" s="1"/>
      <c r="EG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</row>
    <row r="8" spans="1:174" s="4" customFormat="1" hidden="1" outlineLevel="1" x14ac:dyDescent="0.3">
      <c r="C8" s="49"/>
      <c r="E8" s="49"/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X8" s="7"/>
      <c r="DY8" s="7"/>
      <c r="DZ8" s="7"/>
      <c r="EA8" s="7"/>
      <c r="EB8" s="7"/>
      <c r="EC8" s="7"/>
      <c r="ED8" s="7"/>
      <c r="EE8" s="7"/>
      <c r="EF8" s="7"/>
      <c r="EG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s="4" customFormat="1" hidden="1" outlineLevel="1" x14ac:dyDescent="0.3">
      <c r="C9" s="49"/>
      <c r="E9" s="49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X9" s="7"/>
      <c r="DY9" s="7"/>
      <c r="DZ9" s="7"/>
      <c r="EA9" s="7"/>
      <c r="EB9" s="7"/>
      <c r="EC9" s="7"/>
      <c r="ED9" s="7"/>
      <c r="EE9" s="7"/>
      <c r="EF9" s="7"/>
      <c r="EG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4" customFormat="1" hidden="1" outlineLevel="1" x14ac:dyDescent="0.3">
      <c r="C10" s="49"/>
      <c r="E10" s="49"/>
      <c r="F10" s="5" t="s">
        <v>83</v>
      </c>
      <c r="G10" s="48">
        <v>7</v>
      </c>
      <c r="H10" s="48">
        <v>8</v>
      </c>
      <c r="I10" s="48">
        <v>9</v>
      </c>
      <c r="J10" s="48">
        <v>10</v>
      </c>
      <c r="K10" s="48">
        <v>11</v>
      </c>
      <c r="L10" s="48">
        <v>12</v>
      </c>
      <c r="M10" s="48">
        <v>13</v>
      </c>
      <c r="N10" s="48">
        <v>14</v>
      </c>
      <c r="O10" s="48">
        <v>15</v>
      </c>
      <c r="P10" s="48">
        <v>16</v>
      </c>
      <c r="Q10" s="48">
        <v>17</v>
      </c>
      <c r="R10" s="48">
        <v>18</v>
      </c>
      <c r="S10" s="48">
        <v>19</v>
      </c>
      <c r="T10" s="48">
        <v>20</v>
      </c>
      <c r="U10" s="48">
        <v>21</v>
      </c>
      <c r="V10" s="48">
        <v>22</v>
      </c>
      <c r="W10" s="48">
        <v>23</v>
      </c>
      <c r="X10" s="48">
        <v>24</v>
      </c>
      <c r="Y10" s="48">
        <v>25</v>
      </c>
      <c r="Z10" s="48">
        <v>26</v>
      </c>
      <c r="AA10" s="48">
        <v>27</v>
      </c>
      <c r="AB10" s="48">
        <v>28</v>
      </c>
      <c r="AC10" s="48">
        <v>29</v>
      </c>
      <c r="AD10" s="48">
        <v>30</v>
      </c>
      <c r="AE10" s="48">
        <v>31</v>
      </c>
      <c r="AF10" s="48">
        <v>32</v>
      </c>
      <c r="AG10" s="48">
        <v>33</v>
      </c>
      <c r="AH10" s="48">
        <v>34</v>
      </c>
      <c r="AI10" s="48">
        <v>35</v>
      </c>
      <c r="AJ10" s="48">
        <v>36</v>
      </c>
      <c r="AK10" s="48">
        <v>37</v>
      </c>
      <c r="AL10" s="48">
        <v>38</v>
      </c>
      <c r="AM10" s="48">
        <v>39</v>
      </c>
      <c r="AN10" s="48">
        <v>40</v>
      </c>
      <c r="AO10" s="48">
        <v>41</v>
      </c>
      <c r="AP10" s="48">
        <v>42</v>
      </c>
      <c r="AQ10" s="48">
        <v>43</v>
      </c>
      <c r="AR10" s="48">
        <v>44</v>
      </c>
      <c r="AS10" s="48">
        <v>45</v>
      </c>
      <c r="AT10" s="48">
        <v>46</v>
      </c>
      <c r="AU10" s="48">
        <v>47</v>
      </c>
      <c r="AV10" s="48">
        <v>48</v>
      </c>
      <c r="AW10" s="48">
        <v>49</v>
      </c>
      <c r="AX10" s="48">
        <v>50</v>
      </c>
      <c r="AY10" s="48">
        <v>51</v>
      </c>
      <c r="AZ10" s="48">
        <v>52</v>
      </c>
      <c r="BA10" s="48">
        <v>53</v>
      </c>
      <c r="BB10" s="48">
        <v>54</v>
      </c>
      <c r="BC10" s="48">
        <v>55</v>
      </c>
      <c r="BD10" s="48">
        <v>56</v>
      </c>
      <c r="BE10" s="48">
        <v>57</v>
      </c>
      <c r="BF10" s="48">
        <v>58</v>
      </c>
      <c r="BG10" s="48">
        <v>59</v>
      </c>
      <c r="BH10" s="48">
        <v>60</v>
      </c>
      <c r="BI10" s="48">
        <v>61</v>
      </c>
      <c r="BJ10" s="48">
        <v>62</v>
      </c>
      <c r="BK10" s="48">
        <v>63</v>
      </c>
      <c r="BL10" s="48">
        <v>64</v>
      </c>
      <c r="BM10" s="48">
        <v>65</v>
      </c>
      <c r="BN10" s="48">
        <v>66</v>
      </c>
      <c r="BO10" s="48">
        <v>67</v>
      </c>
      <c r="BP10" s="48">
        <v>68</v>
      </c>
      <c r="BQ10" s="48">
        <v>69</v>
      </c>
      <c r="BR10" s="48">
        <v>70</v>
      </c>
      <c r="BS10" s="48">
        <v>71</v>
      </c>
      <c r="BT10" s="48">
        <v>72</v>
      </c>
      <c r="BU10" s="48">
        <v>73</v>
      </c>
      <c r="BV10" s="48">
        <v>74</v>
      </c>
      <c r="BW10" s="48">
        <v>75</v>
      </c>
      <c r="BX10" s="48">
        <v>76</v>
      </c>
      <c r="BY10" s="48">
        <v>77</v>
      </c>
      <c r="BZ10" s="48">
        <v>78</v>
      </c>
      <c r="CA10" s="48">
        <v>79</v>
      </c>
      <c r="CB10" s="48">
        <v>80</v>
      </c>
      <c r="CC10" s="48">
        <v>81</v>
      </c>
      <c r="CD10" s="48">
        <v>82</v>
      </c>
      <c r="CE10" s="48">
        <v>83</v>
      </c>
      <c r="CF10" s="48">
        <v>84</v>
      </c>
      <c r="CG10" s="48">
        <v>85</v>
      </c>
      <c r="CH10" s="48">
        <v>86</v>
      </c>
      <c r="CI10" s="48">
        <v>87</v>
      </c>
      <c r="CJ10" s="48">
        <v>88</v>
      </c>
      <c r="CK10" s="48">
        <v>89</v>
      </c>
      <c r="CL10" s="48">
        <v>90</v>
      </c>
      <c r="CM10" s="48">
        <v>91</v>
      </c>
      <c r="CN10" s="48">
        <v>92</v>
      </c>
      <c r="CO10" s="48">
        <v>93</v>
      </c>
      <c r="CP10" s="48">
        <v>94</v>
      </c>
      <c r="CQ10" s="48">
        <v>95</v>
      </c>
      <c r="CR10" s="48">
        <v>96</v>
      </c>
      <c r="CS10" s="48">
        <v>97</v>
      </c>
      <c r="CT10" s="48">
        <v>98</v>
      </c>
      <c r="CU10" s="48">
        <v>99</v>
      </c>
      <c r="CV10" s="48">
        <v>100</v>
      </c>
      <c r="CW10" s="48">
        <v>101</v>
      </c>
      <c r="CX10" s="48">
        <v>102</v>
      </c>
      <c r="CY10" s="48">
        <v>103</v>
      </c>
      <c r="CZ10" s="48">
        <v>104</v>
      </c>
      <c r="DA10" s="48">
        <v>105</v>
      </c>
      <c r="DB10" s="48">
        <v>106</v>
      </c>
      <c r="DC10" s="48">
        <v>107</v>
      </c>
      <c r="DD10" s="48">
        <v>108</v>
      </c>
      <c r="DE10" s="48">
        <v>109</v>
      </c>
      <c r="DF10" s="48">
        <v>110</v>
      </c>
      <c r="DG10" s="48">
        <v>111</v>
      </c>
      <c r="DH10" s="48">
        <v>112</v>
      </c>
      <c r="DI10" s="48">
        <v>113</v>
      </c>
      <c r="DJ10" s="48">
        <v>114</v>
      </c>
      <c r="DK10" s="48">
        <v>115</v>
      </c>
      <c r="DL10" s="48">
        <v>116</v>
      </c>
      <c r="DM10" s="48">
        <v>117</v>
      </c>
      <c r="DN10" s="48">
        <v>118</v>
      </c>
      <c r="DO10" s="48">
        <v>119</v>
      </c>
      <c r="DP10" s="48">
        <v>120</v>
      </c>
      <c r="DQ10" s="48">
        <v>121</v>
      </c>
      <c r="DR10" s="48">
        <v>122</v>
      </c>
      <c r="DS10" s="48">
        <v>123</v>
      </c>
      <c r="DT10" s="48">
        <v>124</v>
      </c>
      <c r="DU10" s="48">
        <v>125</v>
      </c>
      <c r="DV10" s="48">
        <v>126</v>
      </c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</row>
    <row r="11" spans="1:174" collapsed="1" x14ac:dyDescent="0.3">
      <c r="F11" s="8" t="s">
        <v>130</v>
      </c>
      <c r="BT11" s="115">
        <v>-4867091588.5849991</v>
      </c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</row>
    <row r="12" spans="1:174" x14ac:dyDescent="0.3">
      <c r="F12" s="69" t="s">
        <v>78</v>
      </c>
      <c r="G12" s="44">
        <v>42490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</row>
    <row r="13" spans="1:174" x14ac:dyDescent="0.3">
      <c r="F13" s="69" t="s">
        <v>248</v>
      </c>
      <c r="G13" s="45" t="s">
        <v>178</v>
      </c>
      <c r="H13" s="45" t="s">
        <v>178</v>
      </c>
      <c r="I13" s="45" t="s">
        <v>178</v>
      </c>
      <c r="J13" s="45" t="s">
        <v>178</v>
      </c>
      <c r="K13" s="45" t="s">
        <v>178</v>
      </c>
      <c r="L13" s="45" t="s">
        <v>178</v>
      </c>
      <c r="M13" s="45" t="s">
        <v>178</v>
      </c>
      <c r="N13" s="45" t="s">
        <v>178</v>
      </c>
      <c r="O13" s="45" t="s">
        <v>178</v>
      </c>
      <c r="P13" s="45" t="s">
        <v>178</v>
      </c>
      <c r="Q13" s="45" t="s">
        <v>178</v>
      </c>
      <c r="R13" s="45" t="s">
        <v>178</v>
      </c>
      <c r="S13" s="45" t="s">
        <v>178</v>
      </c>
      <c r="T13" s="45" t="s">
        <v>178</v>
      </c>
      <c r="U13" s="45" t="s">
        <v>178</v>
      </c>
      <c r="V13" s="45" t="s">
        <v>178</v>
      </c>
      <c r="W13" s="45" t="s">
        <v>178</v>
      </c>
      <c r="X13" s="45" t="s">
        <v>178</v>
      </c>
      <c r="Y13" s="45" t="s">
        <v>178</v>
      </c>
      <c r="Z13" s="45" t="s">
        <v>178</v>
      </c>
      <c r="AA13" s="45" t="s">
        <v>178</v>
      </c>
      <c r="AB13" s="45" t="s">
        <v>178</v>
      </c>
      <c r="AC13" s="45" t="s">
        <v>178</v>
      </c>
      <c r="AD13" s="45" t="s">
        <v>178</v>
      </c>
      <c r="AE13" s="45" t="s">
        <v>178</v>
      </c>
      <c r="AF13" s="45" t="s">
        <v>178</v>
      </c>
      <c r="AG13" s="45" t="s">
        <v>178</v>
      </c>
      <c r="AH13" s="45" t="s">
        <v>178</v>
      </c>
      <c r="AI13" s="45" t="s">
        <v>178</v>
      </c>
      <c r="AJ13" s="45" t="s">
        <v>178</v>
      </c>
      <c r="AK13" s="45" t="s">
        <v>178</v>
      </c>
      <c r="AL13" s="45" t="s">
        <v>178</v>
      </c>
      <c r="AM13" s="45" t="s">
        <v>178</v>
      </c>
      <c r="AN13" s="45" t="s">
        <v>178</v>
      </c>
      <c r="AO13" s="45" t="s">
        <v>178</v>
      </c>
      <c r="AP13" s="45" t="s">
        <v>178</v>
      </c>
      <c r="AQ13" s="45" t="s">
        <v>178</v>
      </c>
      <c r="AR13" s="45" t="s">
        <v>178</v>
      </c>
      <c r="AS13" s="45" t="s">
        <v>178</v>
      </c>
      <c r="AT13" s="45" t="s">
        <v>178</v>
      </c>
      <c r="AU13" s="45" t="s">
        <v>178</v>
      </c>
      <c r="AV13" s="45" t="s">
        <v>178</v>
      </c>
      <c r="AW13" s="45" t="s">
        <v>178</v>
      </c>
      <c r="AX13" s="45" t="s">
        <v>178</v>
      </c>
      <c r="AY13" s="45" t="s">
        <v>178</v>
      </c>
      <c r="AZ13" s="45" t="s">
        <v>178</v>
      </c>
      <c r="BA13" s="45" t="s">
        <v>178</v>
      </c>
      <c r="BB13" s="45" t="s">
        <v>178</v>
      </c>
      <c r="BC13" s="45" t="s">
        <v>178</v>
      </c>
      <c r="BD13" s="45" t="s">
        <v>178</v>
      </c>
      <c r="BE13" s="45" t="s">
        <v>178</v>
      </c>
      <c r="BF13" s="45" t="s">
        <v>178</v>
      </c>
      <c r="BG13" s="45" t="s">
        <v>178</v>
      </c>
      <c r="BH13" s="45" t="s">
        <v>178</v>
      </c>
      <c r="BI13" s="45" t="s">
        <v>178</v>
      </c>
      <c r="BJ13" s="45" t="s">
        <v>178</v>
      </c>
      <c r="BK13" s="45" t="s">
        <v>178</v>
      </c>
      <c r="BL13" s="45" t="s">
        <v>178</v>
      </c>
      <c r="BM13" s="45" t="s">
        <v>178</v>
      </c>
      <c r="BN13" s="45" t="s">
        <v>178</v>
      </c>
      <c r="BO13" s="45" t="s">
        <v>178</v>
      </c>
      <c r="BP13" s="45" t="s">
        <v>178</v>
      </c>
      <c r="BQ13" s="45" t="s">
        <v>178</v>
      </c>
      <c r="BR13" s="45" t="s">
        <v>178</v>
      </c>
      <c r="BS13" s="45" t="s">
        <v>178</v>
      </c>
      <c r="BT13" s="45" t="s">
        <v>178</v>
      </c>
      <c r="BU13" s="45" t="s">
        <v>178</v>
      </c>
      <c r="BV13" s="45" t="s">
        <v>178</v>
      </c>
      <c r="BW13" s="45" t="s">
        <v>178</v>
      </c>
      <c r="BX13" s="45" t="s">
        <v>178</v>
      </c>
      <c r="BY13" s="45" t="s">
        <v>178</v>
      </c>
      <c r="BZ13" s="45" t="s">
        <v>178</v>
      </c>
      <c r="CA13" s="45" t="s">
        <v>178</v>
      </c>
      <c r="CB13" s="45" t="s">
        <v>178</v>
      </c>
      <c r="CC13" s="45" t="s">
        <v>178</v>
      </c>
      <c r="CD13" s="45" t="s">
        <v>178</v>
      </c>
      <c r="CE13" s="45" t="s">
        <v>175</v>
      </c>
      <c r="CF13" s="45" t="s">
        <v>175</v>
      </c>
      <c r="CG13" s="45" t="s">
        <v>175</v>
      </c>
      <c r="CH13" s="45" t="s">
        <v>175</v>
      </c>
      <c r="CI13" s="45" t="s">
        <v>175</v>
      </c>
      <c r="CJ13" s="45" t="s">
        <v>175</v>
      </c>
      <c r="CK13" s="45" t="s">
        <v>175</v>
      </c>
      <c r="CL13" s="45" t="s">
        <v>175</v>
      </c>
      <c r="CM13" s="45" t="s">
        <v>175</v>
      </c>
      <c r="CN13" s="45" t="s">
        <v>175</v>
      </c>
      <c r="CO13" s="45" t="s">
        <v>175</v>
      </c>
      <c r="CP13" s="45" t="s">
        <v>175</v>
      </c>
      <c r="CQ13" s="45" t="s">
        <v>175</v>
      </c>
      <c r="CR13" s="45" t="s">
        <v>175</v>
      </c>
      <c r="CS13" s="45" t="s">
        <v>175</v>
      </c>
      <c r="CT13" s="45" t="s">
        <v>175</v>
      </c>
      <c r="CU13" s="45" t="s">
        <v>175</v>
      </c>
      <c r="CV13" s="45" t="s">
        <v>175</v>
      </c>
      <c r="CW13" s="45" t="s">
        <v>175</v>
      </c>
      <c r="CX13" s="45" t="s">
        <v>175</v>
      </c>
      <c r="CY13" s="45" t="s">
        <v>175</v>
      </c>
      <c r="CZ13" s="45" t="s">
        <v>175</v>
      </c>
      <c r="DA13" s="45" t="s">
        <v>175</v>
      </c>
      <c r="DB13" s="45" t="s">
        <v>175</v>
      </c>
      <c r="DC13" s="45" t="s">
        <v>175</v>
      </c>
      <c r="DD13" s="45" t="s">
        <v>175</v>
      </c>
      <c r="DE13" s="45" t="s">
        <v>175</v>
      </c>
      <c r="DF13" s="45" t="s">
        <v>175</v>
      </c>
      <c r="DG13" s="45" t="s">
        <v>175</v>
      </c>
      <c r="DH13" s="45" t="s">
        <v>175</v>
      </c>
      <c r="DI13" s="45" t="s">
        <v>175</v>
      </c>
      <c r="DJ13" s="45" t="s">
        <v>175</v>
      </c>
      <c r="DK13" s="45" t="s">
        <v>175</v>
      </c>
      <c r="DL13" s="45" t="s">
        <v>175</v>
      </c>
      <c r="DM13" s="45" t="s">
        <v>175</v>
      </c>
      <c r="DN13" s="45" t="s">
        <v>175</v>
      </c>
      <c r="DO13" s="45" t="s">
        <v>175</v>
      </c>
      <c r="DP13" s="45" t="s">
        <v>175</v>
      </c>
      <c r="DQ13" s="45" t="s">
        <v>175</v>
      </c>
      <c r="DR13" s="45" t="s">
        <v>175</v>
      </c>
      <c r="DS13" s="45" t="s">
        <v>175</v>
      </c>
      <c r="DT13" s="45" t="s">
        <v>175</v>
      </c>
      <c r="DU13" s="45" t="s">
        <v>175</v>
      </c>
      <c r="DV13" s="45" t="s">
        <v>175</v>
      </c>
      <c r="DX13" s="45" t="s">
        <v>178</v>
      </c>
      <c r="DY13" s="45" t="s">
        <v>178</v>
      </c>
      <c r="DZ13" s="45" t="s">
        <v>178</v>
      </c>
      <c r="EA13" s="45" t="s">
        <v>178</v>
      </c>
      <c r="EB13" s="45" t="s">
        <v>178</v>
      </c>
      <c r="EC13" s="45" t="s">
        <v>178</v>
      </c>
      <c r="ED13" s="45" t="s">
        <v>178</v>
      </c>
      <c r="EE13" s="45" t="s">
        <v>178</v>
      </c>
      <c r="EF13" s="45" t="s">
        <v>178</v>
      </c>
      <c r="EG13" s="45" t="s">
        <v>178</v>
      </c>
      <c r="EI13" s="45" t="s">
        <v>178</v>
      </c>
      <c r="EJ13" s="45" t="s">
        <v>178</v>
      </c>
      <c r="EK13" s="45" t="s">
        <v>178</v>
      </c>
      <c r="EL13" s="45" t="s">
        <v>178</v>
      </c>
      <c r="EM13" s="45" t="s">
        <v>178</v>
      </c>
      <c r="EN13" s="45" t="s">
        <v>178</v>
      </c>
      <c r="EO13" s="45" t="s">
        <v>178</v>
      </c>
      <c r="EP13" s="45" t="s">
        <v>178</v>
      </c>
      <c r="EQ13" s="45" t="s">
        <v>178</v>
      </c>
      <c r="ER13" s="45" t="s">
        <v>178</v>
      </c>
      <c r="ES13" s="45" t="s">
        <v>178</v>
      </c>
      <c r="ET13" s="45" t="s">
        <v>178</v>
      </c>
      <c r="EU13" s="45" t="s">
        <v>178</v>
      </c>
      <c r="EV13" s="45" t="s">
        <v>178</v>
      </c>
      <c r="EW13" s="45" t="s">
        <v>178</v>
      </c>
      <c r="EX13" s="45" t="s">
        <v>178</v>
      </c>
      <c r="EY13" s="45" t="s">
        <v>178</v>
      </c>
      <c r="EZ13" s="45" t="s">
        <v>178</v>
      </c>
      <c r="FA13" s="45" t="s">
        <v>178</v>
      </c>
      <c r="FB13" s="45" t="s">
        <v>178</v>
      </c>
      <c r="FC13" s="45" t="s">
        <v>178</v>
      </c>
      <c r="FD13" s="45" t="s">
        <v>178</v>
      </c>
      <c r="FE13" s="45" t="s">
        <v>178</v>
      </c>
      <c r="FF13" s="45" t="s">
        <v>178</v>
      </c>
      <c r="FG13" s="45" t="s">
        <v>178</v>
      </c>
      <c r="FH13" s="45" t="s">
        <v>178</v>
      </c>
      <c r="FI13" s="45" t="s">
        <v>178</v>
      </c>
      <c r="FJ13" s="45" t="s">
        <v>178</v>
      </c>
      <c r="FK13" s="45" t="s">
        <v>178</v>
      </c>
      <c r="FL13" s="45" t="s">
        <v>178</v>
      </c>
      <c r="FM13" s="45" t="s">
        <v>178</v>
      </c>
      <c r="FN13" s="45" t="s">
        <v>178</v>
      </c>
      <c r="FO13" s="45" t="s">
        <v>178</v>
      </c>
      <c r="FP13" s="45" t="s">
        <v>178</v>
      </c>
      <c r="FQ13" s="45" t="s">
        <v>178</v>
      </c>
      <c r="FR13" s="45" t="s">
        <v>178</v>
      </c>
    </row>
    <row r="14" spans="1:174" x14ac:dyDescent="0.3">
      <c r="A14" s="4"/>
      <c r="B14" s="4"/>
      <c r="C14" s="4"/>
      <c r="D14" s="4" t="s">
        <v>81</v>
      </c>
      <c r="E14" s="4" t="s">
        <v>82</v>
      </c>
      <c r="F14" s="62" t="s">
        <v>131</v>
      </c>
      <c r="G14" s="63">
        <v>40209</v>
      </c>
      <c r="H14" s="63">
        <v>40237</v>
      </c>
      <c r="I14" s="63">
        <v>40268</v>
      </c>
      <c r="J14" s="63">
        <v>40298</v>
      </c>
      <c r="K14" s="63">
        <v>40329</v>
      </c>
      <c r="L14" s="63">
        <v>40359</v>
      </c>
      <c r="M14" s="63">
        <v>40390</v>
      </c>
      <c r="N14" s="63">
        <v>40421</v>
      </c>
      <c r="O14" s="63">
        <v>40451</v>
      </c>
      <c r="P14" s="63">
        <v>40482</v>
      </c>
      <c r="Q14" s="63">
        <v>40512</v>
      </c>
      <c r="R14" s="63">
        <v>40543</v>
      </c>
      <c r="S14" s="63">
        <v>40574</v>
      </c>
      <c r="T14" s="63">
        <v>40602</v>
      </c>
      <c r="U14" s="63">
        <v>40633</v>
      </c>
      <c r="V14" s="63">
        <v>40663</v>
      </c>
      <c r="W14" s="63">
        <v>40694</v>
      </c>
      <c r="X14" s="63">
        <v>40724</v>
      </c>
      <c r="Y14" s="63">
        <v>40755</v>
      </c>
      <c r="Z14" s="63">
        <v>40786</v>
      </c>
      <c r="AA14" s="63">
        <v>40816</v>
      </c>
      <c r="AB14" s="63">
        <v>40847</v>
      </c>
      <c r="AC14" s="63">
        <v>40877</v>
      </c>
      <c r="AD14" s="63">
        <v>40908</v>
      </c>
      <c r="AE14" s="63">
        <v>40939</v>
      </c>
      <c r="AF14" s="63">
        <v>40968</v>
      </c>
      <c r="AG14" s="63">
        <v>40999</v>
      </c>
      <c r="AH14" s="63">
        <v>41029</v>
      </c>
      <c r="AI14" s="63">
        <v>41060</v>
      </c>
      <c r="AJ14" s="63">
        <v>41090</v>
      </c>
      <c r="AK14" s="63">
        <v>41121</v>
      </c>
      <c r="AL14" s="63">
        <v>41152</v>
      </c>
      <c r="AM14" s="63">
        <v>41182</v>
      </c>
      <c r="AN14" s="63">
        <v>41213</v>
      </c>
      <c r="AO14" s="63">
        <v>41243</v>
      </c>
      <c r="AP14" s="63">
        <v>41274</v>
      </c>
      <c r="AQ14" s="63">
        <v>41305</v>
      </c>
      <c r="AR14" s="63">
        <v>41333</v>
      </c>
      <c r="AS14" s="63">
        <v>41364</v>
      </c>
      <c r="AT14" s="63">
        <v>41394</v>
      </c>
      <c r="AU14" s="63">
        <v>41425</v>
      </c>
      <c r="AV14" s="63">
        <v>41455</v>
      </c>
      <c r="AW14" s="63">
        <v>41486</v>
      </c>
      <c r="AX14" s="63">
        <v>41517</v>
      </c>
      <c r="AY14" s="63">
        <v>41547</v>
      </c>
      <c r="AZ14" s="63">
        <v>41578</v>
      </c>
      <c r="BA14" s="63">
        <v>41608</v>
      </c>
      <c r="BB14" s="63">
        <v>41639</v>
      </c>
      <c r="BC14" s="63">
        <v>41670</v>
      </c>
      <c r="BD14" s="63">
        <v>41698</v>
      </c>
      <c r="BE14" s="63">
        <v>41729</v>
      </c>
      <c r="BF14" s="63">
        <v>41759</v>
      </c>
      <c r="BG14" s="63">
        <v>41790</v>
      </c>
      <c r="BH14" s="63">
        <v>41820</v>
      </c>
      <c r="BI14" s="63">
        <v>41851</v>
      </c>
      <c r="BJ14" s="63">
        <v>41882</v>
      </c>
      <c r="BK14" s="63">
        <v>41912</v>
      </c>
      <c r="BL14" s="63">
        <v>41943</v>
      </c>
      <c r="BM14" s="63">
        <v>41973</v>
      </c>
      <c r="BN14" s="63">
        <v>42004</v>
      </c>
      <c r="BO14" s="63">
        <v>42035</v>
      </c>
      <c r="BP14" s="63">
        <v>42063</v>
      </c>
      <c r="BQ14" s="63">
        <v>42094</v>
      </c>
      <c r="BR14" s="63">
        <v>42124</v>
      </c>
      <c r="BS14" s="63">
        <v>42155</v>
      </c>
      <c r="BT14" s="63">
        <v>42185</v>
      </c>
      <c r="BU14" s="63">
        <v>42216</v>
      </c>
      <c r="BV14" s="63">
        <v>42247</v>
      </c>
      <c r="BW14" s="63">
        <v>42277</v>
      </c>
      <c r="BX14" s="63">
        <v>42308</v>
      </c>
      <c r="BY14" s="63">
        <v>42338</v>
      </c>
      <c r="BZ14" s="63">
        <v>42369</v>
      </c>
      <c r="CA14" s="63">
        <v>42400</v>
      </c>
      <c r="CB14" s="63">
        <v>42429</v>
      </c>
      <c r="CC14" s="63">
        <v>42460</v>
      </c>
      <c r="CD14" s="63">
        <v>42490</v>
      </c>
      <c r="CE14" s="63">
        <v>42521</v>
      </c>
      <c r="CF14" s="63">
        <v>42551</v>
      </c>
      <c r="CG14" s="63">
        <v>42582</v>
      </c>
      <c r="CH14" s="63">
        <v>42613</v>
      </c>
      <c r="CI14" s="63">
        <v>42643</v>
      </c>
      <c r="CJ14" s="63">
        <v>42674</v>
      </c>
      <c r="CK14" s="63">
        <v>42704</v>
      </c>
      <c r="CL14" s="63">
        <v>42735</v>
      </c>
      <c r="CM14" s="63">
        <v>42766</v>
      </c>
      <c r="CN14" s="63">
        <v>42794</v>
      </c>
      <c r="CO14" s="63">
        <v>42825</v>
      </c>
      <c r="CP14" s="63">
        <v>42855</v>
      </c>
      <c r="CQ14" s="63">
        <v>42886</v>
      </c>
      <c r="CR14" s="63">
        <v>42916</v>
      </c>
      <c r="CS14" s="63">
        <v>42947</v>
      </c>
      <c r="CT14" s="63">
        <v>42978</v>
      </c>
      <c r="CU14" s="63">
        <v>43008</v>
      </c>
      <c r="CV14" s="63">
        <v>43039</v>
      </c>
      <c r="CW14" s="63">
        <v>43069</v>
      </c>
      <c r="CX14" s="63">
        <v>43100</v>
      </c>
      <c r="CY14" s="63">
        <v>43131</v>
      </c>
      <c r="CZ14" s="63">
        <v>43159</v>
      </c>
      <c r="DA14" s="63">
        <v>43190</v>
      </c>
      <c r="DB14" s="63">
        <v>43220</v>
      </c>
      <c r="DC14" s="63">
        <v>43251</v>
      </c>
      <c r="DD14" s="63">
        <v>43281</v>
      </c>
      <c r="DE14" s="63">
        <v>43312</v>
      </c>
      <c r="DF14" s="63">
        <v>43343</v>
      </c>
      <c r="DG14" s="63">
        <v>43373</v>
      </c>
      <c r="DH14" s="63">
        <v>43404</v>
      </c>
      <c r="DI14" s="63">
        <v>43434</v>
      </c>
      <c r="DJ14" s="63">
        <v>43465</v>
      </c>
      <c r="DK14" s="63">
        <v>43496</v>
      </c>
      <c r="DL14" s="63">
        <v>43524</v>
      </c>
      <c r="DM14" s="63">
        <v>43555</v>
      </c>
      <c r="DN14" s="63">
        <v>43585</v>
      </c>
      <c r="DO14" s="63">
        <v>43616</v>
      </c>
      <c r="DP14" s="63">
        <v>43646</v>
      </c>
      <c r="DQ14" s="63">
        <v>43677</v>
      </c>
      <c r="DR14" s="63">
        <v>43708</v>
      </c>
      <c r="DS14" s="63">
        <v>43738</v>
      </c>
      <c r="DT14" s="63">
        <v>43769</v>
      </c>
      <c r="DU14" s="63">
        <v>43799</v>
      </c>
      <c r="DV14" s="63">
        <v>43830</v>
      </c>
      <c r="DX14" s="63">
        <v>40543</v>
      </c>
      <c r="DY14" s="63">
        <v>40908</v>
      </c>
      <c r="DZ14" s="63">
        <v>41274</v>
      </c>
      <c r="EA14" s="63">
        <v>41639</v>
      </c>
      <c r="EB14" s="63">
        <v>42004</v>
      </c>
      <c r="EC14" s="63">
        <v>42369</v>
      </c>
      <c r="ED14" s="63">
        <v>42735</v>
      </c>
      <c r="EE14" s="63">
        <v>43100</v>
      </c>
      <c r="EF14" s="63">
        <v>43465</v>
      </c>
      <c r="EG14" s="63">
        <v>43830</v>
      </c>
      <c r="EI14" s="63">
        <v>40268</v>
      </c>
      <c r="EJ14" s="63">
        <v>40359</v>
      </c>
      <c r="EK14" s="63">
        <v>40451</v>
      </c>
      <c r="EL14" s="63">
        <v>40543</v>
      </c>
      <c r="EM14" s="63">
        <v>40633</v>
      </c>
      <c r="EN14" s="63">
        <v>40724</v>
      </c>
      <c r="EO14" s="63">
        <v>40816</v>
      </c>
      <c r="EP14" s="63">
        <v>40908</v>
      </c>
      <c r="EQ14" s="63">
        <v>40999</v>
      </c>
      <c r="ER14" s="63">
        <v>41090</v>
      </c>
      <c r="ES14" s="63">
        <v>41182</v>
      </c>
      <c r="ET14" s="63">
        <v>41274</v>
      </c>
      <c r="EU14" s="63">
        <v>41364</v>
      </c>
      <c r="EV14" s="63">
        <v>41455</v>
      </c>
      <c r="EW14" s="63">
        <v>41547</v>
      </c>
      <c r="EX14" s="63">
        <v>41639</v>
      </c>
      <c r="EY14" s="63">
        <v>41729</v>
      </c>
      <c r="EZ14" s="63">
        <v>41820</v>
      </c>
      <c r="FA14" s="63">
        <v>41912</v>
      </c>
      <c r="FB14" s="63">
        <v>42004</v>
      </c>
      <c r="FC14" s="63">
        <v>42094</v>
      </c>
      <c r="FD14" s="63">
        <v>42185</v>
      </c>
      <c r="FE14" s="63">
        <v>42277</v>
      </c>
      <c r="FF14" s="63">
        <v>42369</v>
      </c>
      <c r="FG14" s="63">
        <v>42460</v>
      </c>
      <c r="FH14" s="63">
        <v>42551</v>
      </c>
      <c r="FI14" s="63">
        <v>42643</v>
      </c>
      <c r="FJ14" s="63">
        <v>42735</v>
      </c>
      <c r="FK14" s="63">
        <v>42825</v>
      </c>
      <c r="FL14" s="63">
        <v>42916</v>
      </c>
      <c r="FM14" s="63">
        <v>43008</v>
      </c>
      <c r="FN14" s="63">
        <v>43100</v>
      </c>
      <c r="FO14" s="63">
        <v>43190</v>
      </c>
      <c r="FP14" s="63">
        <v>43281</v>
      </c>
      <c r="FQ14" s="63">
        <v>43373</v>
      </c>
      <c r="FR14" s="63">
        <v>43465</v>
      </c>
    </row>
    <row r="15" spans="1:174" x14ac:dyDescent="0.3">
      <c r="D15" s="4"/>
      <c r="E15" s="49"/>
      <c r="F15" s="16" t="s">
        <v>132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</row>
    <row r="16" spans="1:174" x14ac:dyDescent="0.3">
      <c r="B16" s="2"/>
      <c r="C16" s="2"/>
      <c r="D16" s="4" t="s">
        <v>174</v>
      </c>
      <c r="E16" s="49">
        <v>16</v>
      </c>
      <c r="F16" s="26" t="s">
        <v>133</v>
      </c>
      <c r="G16" s="11">
        <v>24054405.531999994</v>
      </c>
      <c r="H16" s="11">
        <v>36630417.137999997</v>
      </c>
      <c r="I16" s="11">
        <v>42748980.814999998</v>
      </c>
      <c r="J16" s="11">
        <v>37697070.838999994</v>
      </c>
      <c r="K16" s="11">
        <v>19051038.252999991</v>
      </c>
      <c r="L16" s="11">
        <v>28802099.243999992</v>
      </c>
      <c r="M16" s="11">
        <v>20905940.26899999</v>
      </c>
      <c r="N16" s="11">
        <v>38341996.249999993</v>
      </c>
      <c r="O16" s="11">
        <v>18524788.02099999</v>
      </c>
      <c r="P16" s="11">
        <v>18166126.370999992</v>
      </c>
      <c r="Q16" s="11">
        <v>48423479.290999994</v>
      </c>
      <c r="R16" s="11">
        <v>59000651.380999997</v>
      </c>
      <c r="S16" s="11">
        <v>46993556.535999998</v>
      </c>
      <c r="T16" s="11">
        <v>84225853.914000005</v>
      </c>
      <c r="U16" s="11">
        <v>54214088.998000011</v>
      </c>
      <c r="V16" s="11">
        <v>30035927.515000012</v>
      </c>
      <c r="W16" s="11">
        <v>33528396.651000012</v>
      </c>
      <c r="X16" s="11">
        <v>41062524.167000011</v>
      </c>
      <c r="Y16" s="11">
        <v>15366220.180000011</v>
      </c>
      <c r="Z16" s="11">
        <v>19965854.028000012</v>
      </c>
      <c r="AA16" s="11">
        <v>16350823.318000011</v>
      </c>
      <c r="AB16" s="11">
        <v>35927405.398000017</v>
      </c>
      <c r="AC16" s="11">
        <v>527648007.51899993</v>
      </c>
      <c r="AD16" s="11">
        <v>54409259.306999922</v>
      </c>
      <c r="AE16" s="11">
        <v>60884894.538999997</v>
      </c>
      <c r="AF16" s="11">
        <v>53836574.187999994</v>
      </c>
      <c r="AG16" s="11">
        <v>46508312.840999991</v>
      </c>
      <c r="AH16" s="11">
        <v>228354321.61999997</v>
      </c>
      <c r="AI16" s="11">
        <v>19694110.295999974</v>
      </c>
      <c r="AJ16" s="11">
        <v>5505502.8039999735</v>
      </c>
      <c r="AK16" s="11">
        <v>33495436.933999971</v>
      </c>
      <c r="AL16" s="11">
        <v>17025995.369999968</v>
      </c>
      <c r="AM16" s="11">
        <v>2295076.0499999672</v>
      </c>
      <c r="AN16" s="11">
        <v>6978312.2029999634</v>
      </c>
      <c r="AO16" s="11">
        <v>2523537.4239999643</v>
      </c>
      <c r="AP16" s="11">
        <v>70886760.194999963</v>
      </c>
      <c r="AQ16" s="11">
        <v>14163418.045999989</v>
      </c>
      <c r="AR16" s="11">
        <v>8499326.9689999893</v>
      </c>
      <c r="AS16" s="11">
        <v>4023210.7729999945</v>
      </c>
      <c r="AT16" s="11">
        <v>143549810.01299995</v>
      </c>
      <c r="AU16" s="11">
        <v>22192812.062999949</v>
      </c>
      <c r="AV16" s="11">
        <v>1117913.5679999553</v>
      </c>
      <c r="AW16" s="11">
        <v>825941.02099995711</v>
      </c>
      <c r="AX16" s="11">
        <v>4923668.9859999502</v>
      </c>
      <c r="AY16" s="11">
        <v>27350678.235999942</v>
      </c>
      <c r="AZ16" s="11">
        <v>952007.87599994242</v>
      </c>
      <c r="BA16" s="11">
        <v>979652.09599994053</v>
      </c>
      <c r="BB16" s="11">
        <v>10531176.345999945</v>
      </c>
      <c r="BC16" s="11">
        <v>11075381.505999992</v>
      </c>
      <c r="BD16" s="11">
        <v>12084962.065999988</v>
      </c>
      <c r="BE16" s="11">
        <v>112834640.17899999</v>
      </c>
      <c r="BF16" s="11">
        <v>74490551.921999991</v>
      </c>
      <c r="BG16" s="11">
        <v>21960749.904999994</v>
      </c>
      <c r="BH16" s="11">
        <v>45850117.457999997</v>
      </c>
      <c r="BI16" s="11">
        <v>13599218.950999998</v>
      </c>
      <c r="BJ16" s="11">
        <v>7917375.5040000016</v>
      </c>
      <c r="BK16" s="11">
        <v>43889456.987000011</v>
      </c>
      <c r="BL16" s="11">
        <v>22755324.017000008</v>
      </c>
      <c r="BM16" s="11">
        <v>32999153.367000021</v>
      </c>
      <c r="BN16" s="11">
        <v>33157235.677000023</v>
      </c>
      <c r="BO16" s="11">
        <v>66513472.866999991</v>
      </c>
      <c r="BP16" s="11">
        <v>60343789.376999989</v>
      </c>
      <c r="BQ16" s="11">
        <v>26951745.896999992</v>
      </c>
      <c r="BR16" s="11">
        <v>12371348.076999998</v>
      </c>
      <c r="BS16" s="11">
        <v>45670346.827</v>
      </c>
      <c r="BT16" s="11">
        <v>28886011.587000005</v>
      </c>
      <c r="BU16" s="11">
        <v>28152189.197000008</v>
      </c>
      <c r="BV16" s="11">
        <v>92057880.217000023</v>
      </c>
      <c r="BW16" s="11">
        <v>104552400.127</v>
      </c>
      <c r="BX16" s="11">
        <v>41247016.417000018</v>
      </c>
      <c r="BY16" s="11">
        <v>48110448.117000014</v>
      </c>
      <c r="BZ16" s="11">
        <v>18893236.377000019</v>
      </c>
      <c r="CA16" s="11">
        <v>57091789.97700002</v>
      </c>
      <c r="CB16" s="11">
        <v>44750410.607000023</v>
      </c>
      <c r="CC16" s="11">
        <v>42047319.327000022</v>
      </c>
      <c r="CD16" s="11">
        <v>82542109.057000011</v>
      </c>
      <c r="CE16" s="11">
        <v>112150538.41720581</v>
      </c>
      <c r="CF16" s="11">
        <v>30978348.466148376</v>
      </c>
      <c r="CG16" s="11">
        <v>19910645.310760498</v>
      </c>
      <c r="CH16" s="11">
        <v>70199113.382202148</v>
      </c>
      <c r="CI16" s="11">
        <v>37766827.728088379</v>
      </c>
      <c r="CJ16" s="11">
        <v>48471943.716835022</v>
      </c>
      <c r="CK16" s="11">
        <v>50335776.011390686</v>
      </c>
      <c r="CL16" s="11">
        <v>73551858.479690552</v>
      </c>
      <c r="CM16" s="11">
        <v>34070514.164802551</v>
      </c>
      <c r="CN16" s="11">
        <v>86405308.045776367</v>
      </c>
      <c r="CO16" s="11">
        <v>93982424.454414368</v>
      </c>
      <c r="CP16" s="11">
        <v>45210672.207878113</v>
      </c>
      <c r="CQ16" s="11">
        <v>61671116.982818604</v>
      </c>
      <c r="CR16" s="11">
        <v>8421835.933555603</v>
      </c>
      <c r="CS16" s="11">
        <v>72667153.582290649</v>
      </c>
      <c r="CT16" s="11">
        <v>35693085.722869873</v>
      </c>
      <c r="CU16" s="11">
        <v>36910147.378074646</v>
      </c>
      <c r="CV16" s="11">
        <v>39855201.798629761</v>
      </c>
      <c r="CW16" s="11">
        <v>56017747.04914093</v>
      </c>
      <c r="CX16" s="11">
        <v>48655109.653152466</v>
      </c>
      <c r="CY16" s="11">
        <v>40118043.299247742</v>
      </c>
      <c r="CZ16" s="11">
        <v>82066911.055770874</v>
      </c>
      <c r="DA16" s="11">
        <v>95102760.131576538</v>
      </c>
      <c r="DB16" s="11">
        <v>8028790.1506347656</v>
      </c>
      <c r="DC16" s="11">
        <v>58135518.988258362</v>
      </c>
      <c r="DD16" s="11">
        <v>17760979.601913452</v>
      </c>
      <c r="DE16" s="11">
        <v>7972503.8712463379</v>
      </c>
      <c r="DF16" s="11">
        <v>40450847.979492187</v>
      </c>
      <c r="DG16" s="11">
        <v>40104891.025810242</v>
      </c>
      <c r="DH16" s="11">
        <v>5909686.9702148437</v>
      </c>
      <c r="DI16" s="11">
        <v>57812963.089447021</v>
      </c>
      <c r="DJ16" s="11">
        <v>46761861.3724823</v>
      </c>
      <c r="DK16" s="11">
        <v>8342526.3778152466</v>
      </c>
      <c r="DL16" s="11">
        <v>77214851.529968262</v>
      </c>
      <c r="DM16" s="11">
        <v>98922469.869026184</v>
      </c>
      <c r="DN16" s="11">
        <v>-1452725.3809509277</v>
      </c>
      <c r="DO16" s="11">
        <v>59314713.716026306</v>
      </c>
      <c r="DP16" s="11">
        <v>15820258.349090576</v>
      </c>
      <c r="DQ16" s="11">
        <v>5614993.9635848999</v>
      </c>
      <c r="DR16" s="11">
        <v>38610100.969802856</v>
      </c>
      <c r="DS16" s="11">
        <v>40077856.463752747</v>
      </c>
      <c r="DT16" s="11">
        <v>17177167.573173523</v>
      </c>
      <c r="DU16" s="11">
        <v>57670410.327140808</v>
      </c>
      <c r="DV16" s="11">
        <v>47902941.221389771</v>
      </c>
      <c r="DX16" s="11">
        <v>59000651.380999997</v>
      </c>
      <c r="DY16" s="11">
        <v>54409259.306999922</v>
      </c>
      <c r="DZ16" s="11">
        <v>70886760.194999963</v>
      </c>
      <c r="EA16" s="11">
        <v>10531176.345999945</v>
      </c>
      <c r="EB16" s="11">
        <v>33157235.677000023</v>
      </c>
      <c r="EC16" s="11">
        <v>18893236.377000019</v>
      </c>
      <c r="ED16" s="11">
        <v>73551858.479690552</v>
      </c>
      <c r="EE16" s="11">
        <v>48655109.653152466</v>
      </c>
      <c r="EF16" s="11">
        <v>46761861.3724823</v>
      </c>
      <c r="EG16" s="11">
        <v>47902941.221389771</v>
      </c>
      <c r="EI16" s="11">
        <v>42748980.814999998</v>
      </c>
      <c r="EJ16" s="11">
        <v>28802099.243999992</v>
      </c>
      <c r="EK16" s="11">
        <v>18524788.02099999</v>
      </c>
      <c r="EL16" s="11">
        <v>59000651.380999997</v>
      </c>
      <c r="EM16" s="11">
        <v>54214088.998000011</v>
      </c>
      <c r="EN16" s="11">
        <v>41062524.167000011</v>
      </c>
      <c r="EO16" s="11">
        <v>16350823.318000011</v>
      </c>
      <c r="EP16" s="11">
        <v>54409259.306999922</v>
      </c>
      <c r="EQ16" s="11">
        <v>46508312.840999991</v>
      </c>
      <c r="ER16" s="11">
        <v>5505502.8039999735</v>
      </c>
      <c r="ES16" s="11">
        <v>2295076.0499999672</v>
      </c>
      <c r="ET16" s="11">
        <v>70886760.194999963</v>
      </c>
      <c r="EU16" s="11">
        <v>4023210.7729999945</v>
      </c>
      <c r="EV16" s="11">
        <v>1117913.5679999553</v>
      </c>
      <c r="EW16" s="11">
        <v>27350678.235999942</v>
      </c>
      <c r="EX16" s="11">
        <v>10531176.345999945</v>
      </c>
      <c r="EY16" s="11">
        <v>112834640.17899999</v>
      </c>
      <c r="EZ16" s="11">
        <v>45850117.457999997</v>
      </c>
      <c r="FA16" s="11">
        <v>43889456.987000011</v>
      </c>
      <c r="FB16" s="11">
        <v>33157235.677000023</v>
      </c>
      <c r="FC16" s="11">
        <v>26951745.896999992</v>
      </c>
      <c r="FD16" s="11">
        <v>28886011.587000005</v>
      </c>
      <c r="FE16" s="11">
        <v>104552400.127</v>
      </c>
      <c r="FF16" s="11">
        <v>18893236.377000019</v>
      </c>
      <c r="FG16" s="11">
        <v>42047319.327000022</v>
      </c>
      <c r="FH16" s="11">
        <v>30978348.466148376</v>
      </c>
      <c r="FI16" s="11">
        <v>37766827.728088379</v>
      </c>
      <c r="FJ16" s="11">
        <v>73551858.479690552</v>
      </c>
      <c r="FK16" s="11">
        <v>93982424.454414368</v>
      </c>
      <c r="FL16" s="11">
        <v>8421835.933555603</v>
      </c>
      <c r="FM16" s="11">
        <v>36910147.378074646</v>
      </c>
      <c r="FN16" s="11">
        <v>48655109.653152466</v>
      </c>
      <c r="FO16" s="11">
        <v>95102760.131576538</v>
      </c>
      <c r="FP16" s="11">
        <v>17760979.601913452</v>
      </c>
      <c r="FQ16" s="11">
        <v>40104891.025810242</v>
      </c>
      <c r="FR16" s="11">
        <v>46761861.3724823</v>
      </c>
    </row>
    <row r="17" spans="1:174" x14ac:dyDescent="0.3">
      <c r="D17" s="4" t="s">
        <v>174</v>
      </c>
      <c r="E17" s="49">
        <v>17</v>
      </c>
      <c r="F17" s="26" t="s">
        <v>134</v>
      </c>
      <c r="G17" s="11">
        <v>287312458.41900003</v>
      </c>
      <c r="H17" s="11">
        <v>300150203.50300002</v>
      </c>
      <c r="I17" s="11">
        <v>305591239.31800002</v>
      </c>
      <c r="J17" s="11">
        <v>298900193.59600002</v>
      </c>
      <c r="K17" s="11">
        <v>359948665.93800002</v>
      </c>
      <c r="L17" s="11">
        <v>349456746.54800004</v>
      </c>
      <c r="M17" s="11">
        <v>351773792.89800006</v>
      </c>
      <c r="N17" s="11">
        <v>512741864.34500003</v>
      </c>
      <c r="O17" s="11">
        <v>514033586.30000001</v>
      </c>
      <c r="P17" s="11">
        <v>555429278.68300009</v>
      </c>
      <c r="Q17" s="11">
        <v>758174298.25400019</v>
      </c>
      <c r="R17" s="11">
        <v>546956403.23100019</v>
      </c>
      <c r="S17" s="11">
        <v>472383634.40599996</v>
      </c>
      <c r="T17" s="11">
        <v>509503606.13499993</v>
      </c>
      <c r="U17" s="11">
        <v>513775435.52499992</v>
      </c>
      <c r="V17" s="11">
        <v>465121839.37599993</v>
      </c>
      <c r="W17" s="11">
        <v>437899546.73299992</v>
      </c>
      <c r="X17" s="11">
        <v>457232468.53199989</v>
      </c>
      <c r="Y17" s="11">
        <v>475078702.46099991</v>
      </c>
      <c r="Z17" s="11">
        <v>410842824.96999991</v>
      </c>
      <c r="AA17" s="11">
        <v>450501734.24199992</v>
      </c>
      <c r="AB17" s="11">
        <v>440517895.61699992</v>
      </c>
      <c r="AC17" s="11">
        <v>419473520.9289999</v>
      </c>
      <c r="AD17" s="11">
        <v>1658166317.2700002</v>
      </c>
      <c r="AE17" s="11">
        <v>447400437.44400096</v>
      </c>
      <c r="AF17" s="11">
        <v>462352604.82700086</v>
      </c>
      <c r="AG17" s="11">
        <v>509568825.75200093</v>
      </c>
      <c r="AH17" s="11">
        <v>464072300.56200117</v>
      </c>
      <c r="AI17" s="11">
        <v>1029917529.7000012</v>
      </c>
      <c r="AJ17" s="11">
        <v>1045989372.3100011</v>
      </c>
      <c r="AK17" s="11">
        <v>1099319550.3000011</v>
      </c>
      <c r="AL17" s="11">
        <v>1306370857.3440013</v>
      </c>
      <c r="AM17" s="11">
        <v>1260181292.6400013</v>
      </c>
      <c r="AN17" s="11">
        <v>1360865227.6670012</v>
      </c>
      <c r="AO17" s="11">
        <v>1314998286.5670013</v>
      </c>
      <c r="AP17" s="11">
        <v>1290460531.0070014</v>
      </c>
      <c r="AQ17" s="11">
        <v>1620708257.1440015</v>
      </c>
      <c r="AR17" s="11">
        <v>1440992754.5620012</v>
      </c>
      <c r="AS17" s="11">
        <v>1737398988.6750016</v>
      </c>
      <c r="AT17" s="11">
        <v>1467939623.7950013</v>
      </c>
      <c r="AU17" s="11">
        <v>1514056197.0900011</v>
      </c>
      <c r="AV17" s="11">
        <v>1483615901.4820008</v>
      </c>
      <c r="AW17" s="11">
        <v>1569864019.4580007</v>
      </c>
      <c r="AX17" s="11">
        <v>1696581781.6160007</v>
      </c>
      <c r="AY17" s="11">
        <v>1612943100.6660006</v>
      </c>
      <c r="AZ17" s="11">
        <v>1690770557.9160008</v>
      </c>
      <c r="BA17" s="11">
        <v>1612990126.3360009</v>
      </c>
      <c r="BB17" s="11">
        <v>1563612793.3260009</v>
      </c>
      <c r="BC17" s="11">
        <v>1704906488.0520041</v>
      </c>
      <c r="BD17" s="11">
        <v>1753287793.0730042</v>
      </c>
      <c r="BE17" s="11">
        <v>1830391592.7330041</v>
      </c>
      <c r="BF17" s="11">
        <v>1856998323.4830043</v>
      </c>
      <c r="BG17" s="11">
        <v>1878921915.6060045</v>
      </c>
      <c r="BH17" s="11">
        <v>2007946106.7890043</v>
      </c>
      <c r="BI17" s="11">
        <v>1976278584.5230043</v>
      </c>
      <c r="BJ17" s="11">
        <v>1984028923.9560044</v>
      </c>
      <c r="BK17" s="11">
        <v>1989434262.0590043</v>
      </c>
      <c r="BL17" s="11">
        <v>2014661322.8250041</v>
      </c>
      <c r="BM17" s="11">
        <v>1937995201.3510041</v>
      </c>
      <c r="BN17" s="11">
        <v>1920857460.1810043</v>
      </c>
      <c r="BO17" s="11">
        <v>1993731453.1939955</v>
      </c>
      <c r="BP17" s="11">
        <v>2055450734.7369955</v>
      </c>
      <c r="BQ17" s="11">
        <v>2687303689.0769954</v>
      </c>
      <c r="BR17" s="11">
        <v>2410151189.3669949</v>
      </c>
      <c r="BS17" s="11">
        <v>2293049322.5869951</v>
      </c>
      <c r="BT17" s="11">
        <v>3086229236.0939951</v>
      </c>
      <c r="BU17" s="11">
        <v>2685968879.6009951</v>
      </c>
      <c r="BV17" s="11">
        <v>2381215946.660995</v>
      </c>
      <c r="BW17" s="11">
        <v>2217878649.0739946</v>
      </c>
      <c r="BX17" s="11">
        <v>2237572228.3659945</v>
      </c>
      <c r="BY17" s="11">
        <v>2148761227.5259943</v>
      </c>
      <c r="BZ17" s="11">
        <v>2236328515.5959945</v>
      </c>
      <c r="CA17" s="11">
        <v>2376567111.0769901</v>
      </c>
      <c r="CB17" s="11">
        <v>2653918474.2359896</v>
      </c>
      <c r="CC17" s="11">
        <v>2636215970.2959895</v>
      </c>
      <c r="CD17" s="11">
        <v>2575154212.01999</v>
      </c>
      <c r="CE17" s="11">
        <v>2586045490.6031008</v>
      </c>
      <c r="CF17" s="11">
        <v>2475200267.7857294</v>
      </c>
      <c r="CG17" s="11">
        <v>2521436460.2813015</v>
      </c>
      <c r="CH17" s="11">
        <v>2528163876.2555051</v>
      </c>
      <c r="CI17" s="11">
        <v>2519358980.886816</v>
      </c>
      <c r="CJ17" s="11">
        <v>2499784654.3466001</v>
      </c>
      <c r="CK17" s="11">
        <v>2613041170.798027</v>
      </c>
      <c r="CL17" s="11">
        <v>2584082135.1273818</v>
      </c>
      <c r="CM17" s="11">
        <v>2565193014.6641979</v>
      </c>
      <c r="CN17" s="11">
        <v>2491174202.3824391</v>
      </c>
      <c r="CO17" s="11">
        <v>2528584523.2499828</v>
      </c>
      <c r="CP17" s="11">
        <v>2473036783.8492904</v>
      </c>
      <c r="CQ17" s="11">
        <v>2545307305.7816415</v>
      </c>
      <c r="CR17" s="11">
        <v>2427110102.5692554</v>
      </c>
      <c r="CS17" s="11">
        <v>2431447059.3636298</v>
      </c>
      <c r="CT17" s="11">
        <v>2475435857.1836061</v>
      </c>
      <c r="CU17" s="11">
        <v>2408293802.823349</v>
      </c>
      <c r="CV17" s="11">
        <v>2441559587.2159748</v>
      </c>
      <c r="CW17" s="11">
        <v>2425818004.3999667</v>
      </c>
      <c r="CX17" s="11">
        <v>2366968647.540133</v>
      </c>
      <c r="CY17" s="11">
        <v>2368972970.0754809</v>
      </c>
      <c r="CZ17" s="11">
        <v>2364588711.505197</v>
      </c>
      <c r="DA17" s="11">
        <v>2427284455.2141995</v>
      </c>
      <c r="DB17" s="11">
        <v>2301164599.5288482</v>
      </c>
      <c r="DC17" s="11">
        <v>2250976570.3302207</v>
      </c>
      <c r="DD17" s="11">
        <v>2363580630.2853298</v>
      </c>
      <c r="DE17" s="11">
        <v>2250827998.06774</v>
      </c>
      <c r="DF17" s="11">
        <v>2334353875.9589491</v>
      </c>
      <c r="DG17" s="11">
        <v>2352124074.9346728</v>
      </c>
      <c r="DH17" s="11">
        <v>2229446643.8288727</v>
      </c>
      <c r="DI17" s="11">
        <v>2311401681.5943413</v>
      </c>
      <c r="DJ17" s="11">
        <v>2182603892.1271663</v>
      </c>
      <c r="DK17" s="11">
        <v>2259641555.1530304</v>
      </c>
      <c r="DL17" s="11">
        <v>2212222502.7136106</v>
      </c>
      <c r="DM17" s="11">
        <v>2277724497.2891555</v>
      </c>
      <c r="DN17" s="11">
        <v>2148318130.6103802</v>
      </c>
      <c r="DO17" s="11">
        <v>2100757014.5394187</v>
      </c>
      <c r="DP17" s="11">
        <v>2206711935.9758468</v>
      </c>
      <c r="DQ17" s="11">
        <v>2153997711.440134</v>
      </c>
      <c r="DR17" s="11">
        <v>2206344552.2435999</v>
      </c>
      <c r="DS17" s="11">
        <v>2175983919.5553112</v>
      </c>
      <c r="DT17" s="11">
        <v>2241718541.4434171</v>
      </c>
      <c r="DU17" s="11">
        <v>2122725594.4026432</v>
      </c>
      <c r="DV17" s="11">
        <v>2130673939.338151</v>
      </c>
      <c r="DX17" s="11">
        <v>546956403.23100019</v>
      </c>
      <c r="DY17" s="11">
        <v>1658166317.2700002</v>
      </c>
      <c r="DZ17" s="11">
        <v>1290460531.0070014</v>
      </c>
      <c r="EA17" s="11">
        <v>1563612793.3260009</v>
      </c>
      <c r="EB17" s="11">
        <v>1920857460.1810043</v>
      </c>
      <c r="EC17" s="11">
        <v>2236328515.5959945</v>
      </c>
      <c r="ED17" s="11">
        <v>2584082135.1273818</v>
      </c>
      <c r="EE17" s="11">
        <v>2366968647.540133</v>
      </c>
      <c r="EF17" s="11">
        <v>2182603892.1271663</v>
      </c>
      <c r="EG17" s="11">
        <v>2130673939.338151</v>
      </c>
      <c r="EI17" s="11">
        <v>305591239.31800002</v>
      </c>
      <c r="EJ17" s="11">
        <v>349456746.54800004</v>
      </c>
      <c r="EK17" s="11">
        <v>514033586.30000001</v>
      </c>
      <c r="EL17" s="11">
        <v>546956403.23100019</v>
      </c>
      <c r="EM17" s="11">
        <v>513775435.52499992</v>
      </c>
      <c r="EN17" s="11">
        <v>457232468.53199989</v>
      </c>
      <c r="EO17" s="11">
        <v>450501734.24199992</v>
      </c>
      <c r="EP17" s="11">
        <v>1658166317.2700002</v>
      </c>
      <c r="EQ17" s="11">
        <v>509568825.75200093</v>
      </c>
      <c r="ER17" s="11">
        <v>1045989372.3100011</v>
      </c>
      <c r="ES17" s="11">
        <v>1260181292.6400013</v>
      </c>
      <c r="ET17" s="11">
        <v>1290460531.0070014</v>
      </c>
      <c r="EU17" s="11">
        <v>1737398988.6750016</v>
      </c>
      <c r="EV17" s="11">
        <v>1483615901.4820008</v>
      </c>
      <c r="EW17" s="11">
        <v>1612943100.6660006</v>
      </c>
      <c r="EX17" s="11">
        <v>1563612793.3260009</v>
      </c>
      <c r="EY17" s="11">
        <v>1830391592.7330041</v>
      </c>
      <c r="EZ17" s="11">
        <v>2007946106.7890043</v>
      </c>
      <c r="FA17" s="11">
        <v>1989434262.0590043</v>
      </c>
      <c r="FB17" s="11">
        <v>1920857460.1810043</v>
      </c>
      <c r="FC17" s="11">
        <v>2687303689.0769954</v>
      </c>
      <c r="FD17" s="11">
        <v>3086229236.0939951</v>
      </c>
      <c r="FE17" s="11">
        <v>2217878649.0739946</v>
      </c>
      <c r="FF17" s="11">
        <v>2236328515.5959945</v>
      </c>
      <c r="FG17" s="11">
        <v>2636215970.2959895</v>
      </c>
      <c r="FH17" s="11">
        <v>2475200267.7857294</v>
      </c>
      <c r="FI17" s="11">
        <v>2519358980.886816</v>
      </c>
      <c r="FJ17" s="11">
        <v>2584082135.1273818</v>
      </c>
      <c r="FK17" s="11">
        <v>2528584523.2499828</v>
      </c>
      <c r="FL17" s="11">
        <v>2427110102.5692554</v>
      </c>
      <c r="FM17" s="11">
        <v>2408293802.823349</v>
      </c>
      <c r="FN17" s="11">
        <v>2366968647.540133</v>
      </c>
      <c r="FO17" s="11">
        <v>2427284455.2141995</v>
      </c>
      <c r="FP17" s="11">
        <v>2363580630.2853298</v>
      </c>
      <c r="FQ17" s="11">
        <v>2352124074.9346728</v>
      </c>
      <c r="FR17" s="11">
        <v>2182603892.1271663</v>
      </c>
    </row>
    <row r="18" spans="1:174" x14ac:dyDescent="0.3">
      <c r="D18" s="4" t="s">
        <v>174</v>
      </c>
      <c r="E18" s="49">
        <v>18</v>
      </c>
      <c r="F18" s="26" t="s">
        <v>136</v>
      </c>
      <c r="G18" s="11">
        <v>3440078866.0629997</v>
      </c>
      <c r="H18" s="11">
        <v>3632995639.3129997</v>
      </c>
      <c r="I18" s="11">
        <v>3864289270.0329995</v>
      </c>
      <c r="J18" s="11">
        <v>4095427269.8229995</v>
      </c>
      <c r="K18" s="11">
        <v>2948364257.1629992</v>
      </c>
      <c r="L18" s="11">
        <v>2014520308.5679989</v>
      </c>
      <c r="M18" s="11">
        <v>2356636118.6679988</v>
      </c>
      <c r="N18" s="11">
        <v>1827726192.256999</v>
      </c>
      <c r="O18" s="11">
        <v>2004126110.7069991</v>
      </c>
      <c r="P18" s="11">
        <v>2188348500.7339993</v>
      </c>
      <c r="Q18" s="11">
        <v>1805865237.4339995</v>
      </c>
      <c r="R18" s="11">
        <v>1291818794.3559995</v>
      </c>
      <c r="S18" s="11">
        <v>14622436418.182997</v>
      </c>
      <c r="T18" s="11">
        <v>14471260322.226997</v>
      </c>
      <c r="U18" s="11">
        <v>14402092822.528997</v>
      </c>
      <c r="V18" s="11">
        <v>14322168022.828997</v>
      </c>
      <c r="W18" s="11">
        <v>14166083874.177998</v>
      </c>
      <c r="X18" s="11">
        <v>14026721580.259998</v>
      </c>
      <c r="Y18" s="11">
        <v>13806463276.159998</v>
      </c>
      <c r="Z18" s="11">
        <v>13730940044.281998</v>
      </c>
      <c r="AA18" s="11">
        <v>13631123385.435997</v>
      </c>
      <c r="AB18" s="11">
        <v>13536826400.302998</v>
      </c>
      <c r="AC18" s="11">
        <v>13447308400.081999</v>
      </c>
      <c r="AD18" s="11">
        <v>16581565207.179996</v>
      </c>
      <c r="AE18" s="11">
        <v>16367015925.288002</v>
      </c>
      <c r="AF18" s="11">
        <v>16190443958.555002</v>
      </c>
      <c r="AG18" s="11">
        <v>16081968592.738003</v>
      </c>
      <c r="AH18" s="11">
        <v>16044904593.177002</v>
      </c>
      <c r="AI18" s="11">
        <v>16078877068.575003</v>
      </c>
      <c r="AJ18" s="11">
        <v>16074967721.590002</v>
      </c>
      <c r="AK18" s="11">
        <v>16068680811.285002</v>
      </c>
      <c r="AL18" s="11">
        <v>16233289855.434002</v>
      </c>
      <c r="AM18" s="11">
        <v>16336430988.910002</v>
      </c>
      <c r="AN18" s="11">
        <v>16375681553.397001</v>
      </c>
      <c r="AO18" s="11">
        <v>16355366920.525002</v>
      </c>
      <c r="AP18" s="11">
        <v>16203926044.959002</v>
      </c>
      <c r="AQ18" s="11">
        <v>16311458576.877007</v>
      </c>
      <c r="AR18" s="11">
        <v>16399226241.837008</v>
      </c>
      <c r="AS18" s="11">
        <v>16691010388.602007</v>
      </c>
      <c r="AT18" s="11">
        <v>17138740586.493008</v>
      </c>
      <c r="AU18" s="11">
        <v>18022531024.025009</v>
      </c>
      <c r="AV18" s="11">
        <v>18773126549.180008</v>
      </c>
      <c r="AW18" s="11">
        <v>19630057315.188007</v>
      </c>
      <c r="AX18" s="11">
        <v>20122293781.058006</v>
      </c>
      <c r="AY18" s="11">
        <v>20520453393.439007</v>
      </c>
      <c r="AZ18" s="11">
        <v>19865704578.386005</v>
      </c>
      <c r="BA18" s="11">
        <v>20031123004.581005</v>
      </c>
      <c r="BB18" s="11">
        <v>20341983041.200005</v>
      </c>
      <c r="BC18" s="11">
        <v>20019017800.935997</v>
      </c>
      <c r="BD18" s="11">
        <v>20688766631.118996</v>
      </c>
      <c r="BE18" s="11">
        <v>21303420578.203995</v>
      </c>
      <c r="BF18" s="11">
        <v>21436603144.802994</v>
      </c>
      <c r="BG18" s="11">
        <v>21408919952.230995</v>
      </c>
      <c r="BH18" s="11">
        <v>21700957559.295998</v>
      </c>
      <c r="BI18" s="11">
        <v>21969696381.727997</v>
      </c>
      <c r="BJ18" s="11">
        <v>22237842853.582996</v>
      </c>
      <c r="BK18" s="11">
        <v>21542857496.663998</v>
      </c>
      <c r="BL18" s="11">
        <v>21888831271.643997</v>
      </c>
      <c r="BM18" s="11">
        <v>22048829051.571999</v>
      </c>
      <c r="BN18" s="11">
        <v>22010953448.955997</v>
      </c>
      <c r="BO18" s="11">
        <v>22199586417.014019</v>
      </c>
      <c r="BP18" s="11">
        <v>22716109043.983021</v>
      </c>
      <c r="BQ18" s="11">
        <v>22646348072.348019</v>
      </c>
      <c r="BR18" s="11">
        <v>22051571051.680019</v>
      </c>
      <c r="BS18" s="11">
        <v>22250688312.416019</v>
      </c>
      <c r="BT18" s="11">
        <v>22811081495.438019</v>
      </c>
      <c r="BU18" s="11">
        <v>23187843367.808018</v>
      </c>
      <c r="BV18" s="11">
        <v>23816971519.977016</v>
      </c>
      <c r="BW18" s="11">
        <v>23372038545.044014</v>
      </c>
      <c r="BX18" s="11">
        <v>23350425404.586014</v>
      </c>
      <c r="BY18" s="11">
        <v>23160608526.002014</v>
      </c>
      <c r="BZ18" s="11">
        <v>23355507795.418015</v>
      </c>
      <c r="CA18" s="11">
        <v>23439148423.660995</v>
      </c>
      <c r="CB18" s="11">
        <v>23630078436.929996</v>
      </c>
      <c r="CC18" s="11">
        <v>23968522143.429996</v>
      </c>
      <c r="CD18" s="11">
        <v>24401148351.424995</v>
      </c>
      <c r="CE18" s="11">
        <v>24044776548.480282</v>
      </c>
      <c r="CF18" s="11">
        <v>23959608482.939049</v>
      </c>
      <c r="CG18" s="11">
        <v>24126460269.338314</v>
      </c>
      <c r="CH18" s="11">
        <v>23725821081.1031</v>
      </c>
      <c r="CI18" s="11">
        <v>23984179816.195522</v>
      </c>
      <c r="CJ18" s="11">
        <v>24095471632.811062</v>
      </c>
      <c r="CK18" s="11">
        <v>23691039980.373055</v>
      </c>
      <c r="CL18" s="11">
        <v>24020896624.273804</v>
      </c>
      <c r="CM18" s="11">
        <v>24425192923.100571</v>
      </c>
      <c r="CN18" s="11">
        <v>24638373783.181408</v>
      </c>
      <c r="CO18" s="11">
        <v>24122681019.220795</v>
      </c>
      <c r="CP18" s="11">
        <v>24299065940.92046</v>
      </c>
      <c r="CQ18" s="11">
        <v>24240977171.180111</v>
      </c>
      <c r="CR18" s="11">
        <v>23746965621.952297</v>
      </c>
      <c r="CS18" s="11">
        <v>24003404258.041237</v>
      </c>
      <c r="CT18" s="11">
        <v>24310502004.428967</v>
      </c>
      <c r="CU18" s="11">
        <v>24100914602.155743</v>
      </c>
      <c r="CV18" s="11">
        <v>24386182534.702152</v>
      </c>
      <c r="CW18" s="11">
        <v>24716359500.163727</v>
      </c>
      <c r="CX18" s="11">
        <v>24547097712.751072</v>
      </c>
      <c r="CY18" s="11">
        <v>24558973304.131817</v>
      </c>
      <c r="CZ18" s="11">
        <v>24670939366.294975</v>
      </c>
      <c r="DA18" s="11">
        <v>25132904391.736301</v>
      </c>
      <c r="DB18" s="11">
        <v>24997213035.291641</v>
      </c>
      <c r="DC18" s="11">
        <v>24782175491.712406</v>
      </c>
      <c r="DD18" s="11">
        <v>24795154800.753876</v>
      </c>
      <c r="DE18" s="11">
        <v>24862329789.173222</v>
      </c>
      <c r="DF18" s="11">
        <v>25092517079.3321</v>
      </c>
      <c r="DG18" s="11">
        <v>25335691074.27187</v>
      </c>
      <c r="DH18" s="11">
        <v>25434400121.950558</v>
      </c>
      <c r="DI18" s="11">
        <v>25582053569.055424</v>
      </c>
      <c r="DJ18" s="11">
        <v>25929405679.559292</v>
      </c>
      <c r="DK18" s="11">
        <v>25987401019.924248</v>
      </c>
      <c r="DL18" s="11">
        <v>26142005362.364101</v>
      </c>
      <c r="DM18" s="11">
        <v>26600215048.506889</v>
      </c>
      <c r="DN18" s="11">
        <v>26495998804.334244</v>
      </c>
      <c r="DO18" s="11">
        <v>26237160085.49435</v>
      </c>
      <c r="DP18" s="11">
        <v>26289711651.909138</v>
      </c>
      <c r="DQ18" s="11">
        <v>26394991502.16309</v>
      </c>
      <c r="DR18" s="11">
        <v>26740636499.151649</v>
      </c>
      <c r="DS18" s="11">
        <v>27016804887.749786</v>
      </c>
      <c r="DT18" s="11">
        <v>27140212278.132507</v>
      </c>
      <c r="DU18" s="11">
        <v>27317181531.171425</v>
      </c>
      <c r="DV18" s="11">
        <v>27599233173.224537</v>
      </c>
      <c r="DX18" s="11">
        <v>1291818794.3559995</v>
      </c>
      <c r="DY18" s="11">
        <v>16581565207.179996</v>
      </c>
      <c r="DZ18" s="11">
        <v>16203926044.959002</v>
      </c>
      <c r="EA18" s="11">
        <v>20341983041.200005</v>
      </c>
      <c r="EB18" s="11">
        <v>22010953448.955997</v>
      </c>
      <c r="EC18" s="11">
        <v>23355507795.418015</v>
      </c>
      <c r="ED18" s="11">
        <v>24020896624.273804</v>
      </c>
      <c r="EE18" s="11">
        <v>24547097712.751072</v>
      </c>
      <c r="EF18" s="11">
        <v>25929405679.559292</v>
      </c>
      <c r="EG18" s="11">
        <v>27599233173.224537</v>
      </c>
      <c r="EI18" s="11">
        <v>3864289270.0329995</v>
      </c>
      <c r="EJ18" s="11">
        <v>2014520308.5679989</v>
      </c>
      <c r="EK18" s="11">
        <v>2004126110.7069991</v>
      </c>
      <c r="EL18" s="11">
        <v>1291818794.3559995</v>
      </c>
      <c r="EM18" s="11">
        <v>14402092822.528997</v>
      </c>
      <c r="EN18" s="11">
        <v>14026721580.259998</v>
      </c>
      <c r="EO18" s="11">
        <v>13631123385.435997</v>
      </c>
      <c r="EP18" s="11">
        <v>16581565207.179996</v>
      </c>
      <c r="EQ18" s="11">
        <v>16081968592.738003</v>
      </c>
      <c r="ER18" s="11">
        <v>16074967721.590002</v>
      </c>
      <c r="ES18" s="11">
        <v>16336430988.910002</v>
      </c>
      <c r="ET18" s="11">
        <v>16203926044.959002</v>
      </c>
      <c r="EU18" s="11">
        <v>16691010388.602007</v>
      </c>
      <c r="EV18" s="11">
        <v>18773126549.180008</v>
      </c>
      <c r="EW18" s="11">
        <v>20520453393.439007</v>
      </c>
      <c r="EX18" s="11">
        <v>20341983041.200005</v>
      </c>
      <c r="EY18" s="11">
        <v>21303420578.203995</v>
      </c>
      <c r="EZ18" s="11">
        <v>21700957559.295998</v>
      </c>
      <c r="FA18" s="11">
        <v>21542857496.663998</v>
      </c>
      <c r="FB18" s="11">
        <v>22010953448.955997</v>
      </c>
      <c r="FC18" s="11">
        <v>22646348072.348019</v>
      </c>
      <c r="FD18" s="11">
        <v>22811081495.438019</v>
      </c>
      <c r="FE18" s="11">
        <v>23372038545.044014</v>
      </c>
      <c r="FF18" s="11">
        <v>23355507795.418015</v>
      </c>
      <c r="FG18" s="11">
        <v>23968522143.429996</v>
      </c>
      <c r="FH18" s="11">
        <v>23959608482.939049</v>
      </c>
      <c r="FI18" s="11">
        <v>23984179816.195522</v>
      </c>
      <c r="FJ18" s="11">
        <v>24020896624.273804</v>
      </c>
      <c r="FK18" s="11">
        <v>24122681019.220795</v>
      </c>
      <c r="FL18" s="11">
        <v>23746965621.952297</v>
      </c>
      <c r="FM18" s="11">
        <v>24100914602.155743</v>
      </c>
      <c r="FN18" s="11">
        <v>24547097712.751072</v>
      </c>
      <c r="FO18" s="11">
        <v>25132904391.736301</v>
      </c>
      <c r="FP18" s="11">
        <v>24795154800.753876</v>
      </c>
      <c r="FQ18" s="11">
        <v>25335691074.27187</v>
      </c>
      <c r="FR18" s="11">
        <v>25929405679.559292</v>
      </c>
    </row>
    <row r="19" spans="1:174" x14ac:dyDescent="0.3">
      <c r="D19" s="4" t="s">
        <v>174</v>
      </c>
      <c r="E19" s="49">
        <v>19</v>
      </c>
      <c r="F19" s="26" t="s">
        <v>137</v>
      </c>
      <c r="G19" s="11">
        <v>40000000</v>
      </c>
      <c r="H19" s="11">
        <v>40000000</v>
      </c>
      <c r="I19" s="11">
        <v>40000000</v>
      </c>
      <c r="J19" s="11">
        <v>40000000</v>
      </c>
      <c r="K19" s="11">
        <v>130000000</v>
      </c>
      <c r="L19" s="11">
        <v>130000000</v>
      </c>
      <c r="M19" s="11">
        <v>130000000</v>
      </c>
      <c r="N19" s="11">
        <v>130000000</v>
      </c>
      <c r="O19" s="11">
        <v>130000000</v>
      </c>
      <c r="P19" s="11">
        <v>130000000</v>
      </c>
      <c r="Q19" s="11">
        <v>130000000</v>
      </c>
      <c r="R19" s="11">
        <v>130000000</v>
      </c>
      <c r="S19" s="11">
        <v>130000000</v>
      </c>
      <c r="T19" s="11">
        <v>130000000</v>
      </c>
      <c r="U19" s="11">
        <v>130000000</v>
      </c>
      <c r="V19" s="11">
        <v>130000000</v>
      </c>
      <c r="W19" s="11">
        <v>130000000</v>
      </c>
      <c r="X19" s="11">
        <v>130000000</v>
      </c>
      <c r="Y19" s="11">
        <v>130000000</v>
      </c>
      <c r="Z19" s="11">
        <v>130000000</v>
      </c>
      <c r="AA19" s="11">
        <v>130000000</v>
      </c>
      <c r="AB19" s="11">
        <v>130000000</v>
      </c>
      <c r="AC19" s="11">
        <v>134138000</v>
      </c>
      <c r="AD19" s="11">
        <v>134138000</v>
      </c>
      <c r="AE19" s="11">
        <v>131512000</v>
      </c>
      <c r="AF19" s="11">
        <v>131512000</v>
      </c>
      <c r="AG19" s="11">
        <v>128324293.11</v>
      </c>
      <c r="AH19" s="11">
        <v>125985656.3</v>
      </c>
      <c r="AI19" s="11">
        <v>125985656.3</v>
      </c>
      <c r="AJ19" s="11">
        <v>125985656.3</v>
      </c>
      <c r="AK19" s="11">
        <v>125985656.3</v>
      </c>
      <c r="AL19" s="11">
        <v>125985656.3</v>
      </c>
      <c r="AM19" s="11">
        <v>134065656.3</v>
      </c>
      <c r="AN19" s="11">
        <v>44165656.299999997</v>
      </c>
      <c r="AO19" s="11">
        <v>36893656.299999997</v>
      </c>
      <c r="AP19" s="11">
        <v>61893656.299999997</v>
      </c>
      <c r="AQ19" s="11">
        <v>136893656.30000001</v>
      </c>
      <c r="AR19" s="11">
        <v>136893656.30000001</v>
      </c>
      <c r="AS19" s="11">
        <v>144973656.30000001</v>
      </c>
      <c r="AT19" s="11">
        <v>143973656.30000001</v>
      </c>
      <c r="AU19" s="11">
        <v>148350667.80000001</v>
      </c>
      <c r="AV19" s="11">
        <v>246917303.02000001</v>
      </c>
      <c r="AW19" s="11">
        <v>322745285.68000001</v>
      </c>
      <c r="AX19" s="11">
        <v>200301309.36000001</v>
      </c>
      <c r="AY19" s="11">
        <v>176925360.33000001</v>
      </c>
      <c r="AZ19" s="11">
        <v>172961332.85000002</v>
      </c>
      <c r="BA19" s="11">
        <v>135628140.87</v>
      </c>
      <c r="BB19" s="11">
        <v>94744758.819999993</v>
      </c>
      <c r="BC19" s="11">
        <v>102688569.72000004</v>
      </c>
      <c r="BD19" s="11">
        <v>103229539.67000005</v>
      </c>
      <c r="BE19" s="11">
        <v>108199778.38000005</v>
      </c>
      <c r="BF19" s="11">
        <v>109924612.46000005</v>
      </c>
      <c r="BG19" s="11">
        <v>88236289.380000055</v>
      </c>
      <c r="BH19" s="11">
        <v>85194089.14000006</v>
      </c>
      <c r="BI19" s="11">
        <v>82283003.64000006</v>
      </c>
      <c r="BJ19" s="11">
        <v>96366129.340000063</v>
      </c>
      <c r="BK19" s="11">
        <v>97178215.860000074</v>
      </c>
      <c r="BL19" s="11">
        <v>95633508.940000072</v>
      </c>
      <c r="BM19" s="11">
        <v>97672461.070000067</v>
      </c>
      <c r="BN19" s="11">
        <v>99489860.500000075</v>
      </c>
      <c r="BO19" s="11">
        <v>101684781.9199999</v>
      </c>
      <c r="BP19" s="11">
        <v>100285679.2799999</v>
      </c>
      <c r="BQ19" s="11">
        <v>101280014.3999999</v>
      </c>
      <c r="BR19" s="11">
        <v>98736677.099999905</v>
      </c>
      <c r="BS19" s="11">
        <v>98282474.409999907</v>
      </c>
      <c r="BT19" s="11">
        <v>90645033.799999908</v>
      </c>
      <c r="BU19" s="11">
        <v>78833998.296999902</v>
      </c>
      <c r="BV19" s="11">
        <v>76185967.166999906</v>
      </c>
      <c r="BW19" s="11">
        <v>75367914.102999911</v>
      </c>
      <c r="BX19" s="11">
        <v>76478153.203999907</v>
      </c>
      <c r="BY19" s="11">
        <v>74825921.502999902</v>
      </c>
      <c r="BZ19" s="11">
        <v>76025099.172999904</v>
      </c>
      <c r="CA19" s="11">
        <v>75162269.59300001</v>
      </c>
      <c r="CB19" s="11">
        <v>74792059.48300001</v>
      </c>
      <c r="CC19" s="11">
        <v>74611986.503000006</v>
      </c>
      <c r="CD19" s="11">
        <v>69181493.813000008</v>
      </c>
      <c r="CE19" s="11">
        <v>18348123.059664268</v>
      </c>
      <c r="CF19" s="11">
        <v>18234694.465890214</v>
      </c>
      <c r="CG19" s="11">
        <v>18221579.402774032</v>
      </c>
      <c r="CH19" s="11">
        <v>18208997.084820058</v>
      </c>
      <c r="CI19" s="11">
        <v>18196900.452369213</v>
      </c>
      <c r="CJ19" s="11">
        <v>18185362.860711232</v>
      </c>
      <c r="CK19" s="11">
        <v>18174400.987563431</v>
      </c>
      <c r="CL19" s="11">
        <v>18164171.1435325</v>
      </c>
      <c r="CM19" s="11">
        <v>18154653.044543605</v>
      </c>
      <c r="CN19" s="11">
        <v>18145800.047071133</v>
      </c>
      <c r="CO19" s="11">
        <v>18137584.124326747</v>
      </c>
      <c r="CP19" s="11">
        <v>18129957.172240417</v>
      </c>
      <c r="CQ19" s="11">
        <v>18122885.489065357</v>
      </c>
      <c r="CR19" s="11">
        <v>18116340.798485734</v>
      </c>
      <c r="CS19" s="11">
        <v>18110308.367151245</v>
      </c>
      <c r="CT19" s="11">
        <v>18104775.725635879</v>
      </c>
      <c r="CU19" s="11">
        <v>18099705.790508471</v>
      </c>
      <c r="CV19" s="11">
        <v>18095085.635439698</v>
      </c>
      <c r="CW19" s="11">
        <v>18090898.112543389</v>
      </c>
      <c r="CX19" s="11">
        <v>18087103.911924891</v>
      </c>
      <c r="CY19" s="11">
        <v>18083686.34609941</v>
      </c>
      <c r="CZ19" s="11">
        <v>18080667.76674578</v>
      </c>
      <c r="DA19" s="11">
        <v>18077995.143927522</v>
      </c>
      <c r="DB19" s="11">
        <v>18075642.488611262</v>
      </c>
      <c r="DC19" s="11">
        <v>18073578.019569691</v>
      </c>
      <c r="DD19" s="11">
        <v>18071764.197098132</v>
      </c>
      <c r="DE19" s="11">
        <v>18070166.095530141</v>
      </c>
      <c r="DF19" s="11">
        <v>18068709.738149863</v>
      </c>
      <c r="DG19" s="11">
        <v>18067381.208393265</v>
      </c>
      <c r="DH19" s="11">
        <v>18066176.645815805</v>
      </c>
      <c r="DI19" s="11">
        <v>18065027.929453213</v>
      </c>
      <c r="DJ19" s="11">
        <v>18063930.415029701</v>
      </c>
      <c r="DK19" s="11">
        <v>18062907.144526422</v>
      </c>
      <c r="DL19" s="11">
        <v>18061917.60845511</v>
      </c>
      <c r="DM19" s="11">
        <v>18060983.658352014</v>
      </c>
      <c r="DN19" s="11">
        <v>18060100.03148181</v>
      </c>
      <c r="DO19" s="11">
        <v>18059260.400347386</v>
      </c>
      <c r="DP19" s="11">
        <v>18058472.88030475</v>
      </c>
      <c r="DQ19" s="11">
        <v>18057723.818773422</v>
      </c>
      <c r="DR19" s="11">
        <v>18057042.637639843</v>
      </c>
      <c r="DS19" s="11">
        <v>18056432.676973019</v>
      </c>
      <c r="DT19" s="11">
        <v>18055881.562016185</v>
      </c>
      <c r="DU19" s="11">
        <v>18055442.761596769</v>
      </c>
      <c r="DV19" s="11">
        <v>18055088.089737598</v>
      </c>
      <c r="DX19" s="11">
        <v>130000000</v>
      </c>
      <c r="DY19" s="11">
        <v>134138000</v>
      </c>
      <c r="DZ19" s="11">
        <v>61893656.299999997</v>
      </c>
      <c r="EA19" s="11">
        <v>94744758.819999993</v>
      </c>
      <c r="EB19" s="11">
        <v>99489860.500000075</v>
      </c>
      <c r="EC19" s="11">
        <v>76025099.172999904</v>
      </c>
      <c r="ED19" s="11">
        <v>18164171.1435325</v>
      </c>
      <c r="EE19" s="11">
        <v>18087103.911924891</v>
      </c>
      <c r="EF19" s="11">
        <v>18063930.415029701</v>
      </c>
      <c r="EG19" s="11">
        <v>18055088.089737598</v>
      </c>
      <c r="EI19" s="11">
        <v>40000000</v>
      </c>
      <c r="EJ19" s="11">
        <v>130000000</v>
      </c>
      <c r="EK19" s="11">
        <v>130000000</v>
      </c>
      <c r="EL19" s="11">
        <v>130000000</v>
      </c>
      <c r="EM19" s="11">
        <v>130000000</v>
      </c>
      <c r="EN19" s="11">
        <v>130000000</v>
      </c>
      <c r="EO19" s="11">
        <v>130000000</v>
      </c>
      <c r="EP19" s="11">
        <v>134138000</v>
      </c>
      <c r="EQ19" s="11">
        <v>128324293.11</v>
      </c>
      <c r="ER19" s="11">
        <v>125985656.3</v>
      </c>
      <c r="ES19" s="11">
        <v>134065656.3</v>
      </c>
      <c r="ET19" s="11">
        <v>61893656.299999997</v>
      </c>
      <c r="EU19" s="11">
        <v>144973656.30000001</v>
      </c>
      <c r="EV19" s="11">
        <v>246917303.02000001</v>
      </c>
      <c r="EW19" s="11">
        <v>176925360.33000001</v>
      </c>
      <c r="EX19" s="11">
        <v>94744758.819999993</v>
      </c>
      <c r="EY19" s="11">
        <v>108199778.38000005</v>
      </c>
      <c r="EZ19" s="11">
        <v>85194089.14000006</v>
      </c>
      <c r="FA19" s="11">
        <v>97178215.860000074</v>
      </c>
      <c r="FB19" s="11">
        <v>99489860.500000075</v>
      </c>
      <c r="FC19" s="11">
        <v>101280014.3999999</v>
      </c>
      <c r="FD19" s="11">
        <v>90645033.799999908</v>
      </c>
      <c r="FE19" s="11">
        <v>75367914.102999911</v>
      </c>
      <c r="FF19" s="11">
        <v>76025099.172999904</v>
      </c>
      <c r="FG19" s="11">
        <v>74611986.503000006</v>
      </c>
      <c r="FH19" s="11">
        <v>18234694.465890214</v>
      </c>
      <c r="FI19" s="11">
        <v>18196900.452369213</v>
      </c>
      <c r="FJ19" s="11">
        <v>18164171.1435325</v>
      </c>
      <c r="FK19" s="11">
        <v>18137584.124326747</v>
      </c>
      <c r="FL19" s="11">
        <v>18116340.798485734</v>
      </c>
      <c r="FM19" s="11">
        <v>18099705.790508471</v>
      </c>
      <c r="FN19" s="11">
        <v>18087103.911924891</v>
      </c>
      <c r="FO19" s="11">
        <v>18077995.143927522</v>
      </c>
      <c r="FP19" s="11">
        <v>18071764.197098132</v>
      </c>
      <c r="FQ19" s="11">
        <v>18067381.208393265</v>
      </c>
      <c r="FR19" s="11">
        <v>18063930.415029701</v>
      </c>
    </row>
    <row r="20" spans="1:174" x14ac:dyDescent="0.3">
      <c r="D20" s="4" t="s">
        <v>174</v>
      </c>
      <c r="E20" s="49">
        <v>20</v>
      </c>
      <c r="F20" s="26" t="s">
        <v>138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203275</v>
      </c>
      <c r="AT20" s="11">
        <v>61702465.889999986</v>
      </c>
      <c r="AU20" s="11">
        <v>215611693.10499996</v>
      </c>
      <c r="AV20" s="11">
        <v>314740229.94999993</v>
      </c>
      <c r="AW20" s="11">
        <v>388538174.90399992</v>
      </c>
      <c r="AX20" s="11">
        <v>441338141.3689999</v>
      </c>
      <c r="AY20" s="11">
        <v>569780525.94799995</v>
      </c>
      <c r="AZ20" s="11">
        <v>710181216.33299994</v>
      </c>
      <c r="BA20" s="11">
        <v>814493074.74699998</v>
      </c>
      <c r="BB20" s="11">
        <v>954188940.50199997</v>
      </c>
      <c r="BC20" s="11">
        <v>964971480.37400019</v>
      </c>
      <c r="BD20" s="11">
        <v>958071620.47000015</v>
      </c>
      <c r="BE20" s="11">
        <v>1000544774.8660002</v>
      </c>
      <c r="BF20" s="11">
        <v>1072757407.9530002</v>
      </c>
      <c r="BG20" s="11">
        <v>1160639362.6030002</v>
      </c>
      <c r="BH20" s="11">
        <v>1233637140.6630001</v>
      </c>
      <c r="BI20" s="11">
        <v>1348377825.3430002</v>
      </c>
      <c r="BJ20" s="11">
        <v>1352961081.5230002</v>
      </c>
      <c r="BK20" s="11">
        <v>1340283170.5430002</v>
      </c>
      <c r="BL20" s="11">
        <v>1490259876.6030002</v>
      </c>
      <c r="BM20" s="11">
        <v>1620667709.5560002</v>
      </c>
      <c r="BN20" s="11">
        <v>1779772763.1000001</v>
      </c>
      <c r="BO20" s="11">
        <v>1789362753.1409996</v>
      </c>
      <c r="BP20" s="11">
        <v>1767348651.1169996</v>
      </c>
      <c r="BQ20" s="11">
        <v>1761936456.2509997</v>
      </c>
      <c r="BR20" s="11">
        <v>1783155954.4809997</v>
      </c>
      <c r="BS20" s="11">
        <v>1813390182.1029997</v>
      </c>
      <c r="BT20" s="11">
        <v>1876465661.4269996</v>
      </c>
      <c r="BU20" s="11">
        <v>1919775488.5879996</v>
      </c>
      <c r="BV20" s="11">
        <v>1905265275.0689995</v>
      </c>
      <c r="BW20" s="11">
        <v>4.8998832702636719E-2</v>
      </c>
      <c r="BX20" s="11">
        <v>1.2998833321034908E-2</v>
      </c>
      <c r="BY20" s="11">
        <v>-1.7001166474074125E-2</v>
      </c>
      <c r="BZ20" s="11">
        <v>940332.99199883093</v>
      </c>
      <c r="CA20" s="11">
        <v>787636.16599998251</v>
      </c>
      <c r="CB20" s="11">
        <v>225455.85700004362</v>
      </c>
      <c r="CC20" s="11">
        <v>1336680.2860000436</v>
      </c>
      <c r="CD20" s="11">
        <v>1042885.4230000437</v>
      </c>
      <c r="CE20" s="11">
        <v>2777076.498540184</v>
      </c>
      <c r="CF20" s="11">
        <v>5402622.0661506765</v>
      </c>
      <c r="CG20" s="11">
        <v>5262667.5278791981</v>
      </c>
      <c r="CH20" s="11">
        <v>13133975.937667048</v>
      </c>
      <c r="CI20" s="11">
        <v>12821157.709376605</v>
      </c>
      <c r="CJ20" s="11">
        <v>2247800.1062470027</v>
      </c>
      <c r="CK20" s="11">
        <v>2146614.4922264139</v>
      </c>
      <c r="CL20" s="11">
        <v>2047252.6694724173</v>
      </c>
      <c r="CM20" s="11">
        <v>1949768.5887835745</v>
      </c>
      <c r="CN20" s="11">
        <v>1854746.7384899028</v>
      </c>
      <c r="CO20" s="11">
        <v>1762635.9014830866</v>
      </c>
      <c r="CP20" s="11">
        <v>1673128.6741187661</v>
      </c>
      <c r="CQ20" s="11">
        <v>1586889.3324487258</v>
      </c>
      <c r="CR20" s="11">
        <v>1503928.1474975606</v>
      </c>
      <c r="CS20" s="11">
        <v>1424155.3654989693</v>
      </c>
      <c r="CT20" s="11">
        <v>1348533.0269846884</v>
      </c>
      <c r="CU20" s="11">
        <v>1275159.4570188753</v>
      </c>
      <c r="CV20" s="11">
        <v>1203921.4439663631</v>
      </c>
      <c r="CW20" s="11">
        <v>1136722.566637611</v>
      </c>
      <c r="CX20" s="11">
        <v>1071612.7799384412</v>
      </c>
      <c r="CY20" s="11">
        <v>1007622.4186432095</v>
      </c>
      <c r="CZ20" s="11">
        <v>946209.21474783262</v>
      </c>
      <c r="DA20" s="11">
        <v>886619.77714146185</v>
      </c>
      <c r="DB20" s="11">
        <v>828974.69149560528</v>
      </c>
      <c r="DC20" s="11">
        <v>773851.63726898562</v>
      </c>
      <c r="DD20" s="11">
        <v>721458.88092889602</v>
      </c>
      <c r="DE20" s="11">
        <v>671794.59778808476</v>
      </c>
      <c r="DF20" s="11">
        <v>625234.9122574426</v>
      </c>
      <c r="DG20" s="11">
        <v>580628.22739976505</v>
      </c>
      <c r="DH20" s="11">
        <v>537447.56193166447</v>
      </c>
      <c r="DI20" s="11">
        <v>496158.4572971763</v>
      </c>
      <c r="DJ20" s="11">
        <v>456138.09478617815</v>
      </c>
      <c r="DK20" s="11">
        <v>416883.61218439939</v>
      </c>
      <c r="DL20" s="11">
        <v>377763.91152932402</v>
      </c>
      <c r="DM20" s="11">
        <v>339201.82937701966</v>
      </c>
      <c r="DN20" s="11">
        <v>301257.82367731782</v>
      </c>
      <c r="DO20" s="11">
        <v>264571.75559905305</v>
      </c>
      <c r="DP20" s="11">
        <v>229488.99756368058</v>
      </c>
      <c r="DQ20" s="11">
        <v>195998.95915488573</v>
      </c>
      <c r="DR20" s="11">
        <v>166380.7758765461</v>
      </c>
      <c r="DS20" s="11">
        <v>139340.37263467949</v>
      </c>
      <c r="DT20" s="11">
        <v>113679.3418020251</v>
      </c>
      <c r="DU20" s="11">
        <v>93200.916460895256</v>
      </c>
      <c r="DV20" s="11">
        <v>76610.970239460265</v>
      </c>
      <c r="DX20" s="11">
        <v>0</v>
      </c>
      <c r="DY20" s="11">
        <v>0</v>
      </c>
      <c r="DZ20" s="11">
        <v>0</v>
      </c>
      <c r="EA20" s="11">
        <v>954188940.50199997</v>
      </c>
      <c r="EB20" s="11">
        <v>1779772763.1000001</v>
      </c>
      <c r="EC20" s="11">
        <v>940332.99199883093</v>
      </c>
      <c r="ED20" s="11">
        <v>2047252.6694724173</v>
      </c>
      <c r="EE20" s="11">
        <v>1071612.7799384412</v>
      </c>
      <c r="EF20" s="11">
        <v>456138.09478617815</v>
      </c>
      <c r="EG20" s="11">
        <v>76610.970239460265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203275</v>
      </c>
      <c r="EV20" s="11">
        <v>314740229.94999993</v>
      </c>
      <c r="EW20" s="11">
        <v>569780525.94799995</v>
      </c>
      <c r="EX20" s="11">
        <v>954188940.50199997</v>
      </c>
      <c r="EY20" s="11">
        <v>1000544774.8660002</v>
      </c>
      <c r="EZ20" s="11">
        <v>1233637140.6630001</v>
      </c>
      <c r="FA20" s="11">
        <v>1340283170.5430002</v>
      </c>
      <c r="FB20" s="11">
        <v>1779772763.1000001</v>
      </c>
      <c r="FC20" s="11">
        <v>1761936456.2509997</v>
      </c>
      <c r="FD20" s="11">
        <v>1876465661.4269996</v>
      </c>
      <c r="FE20" s="11">
        <v>4.8998832702636719E-2</v>
      </c>
      <c r="FF20" s="11">
        <v>940332.99199883093</v>
      </c>
      <c r="FG20" s="11">
        <v>1336680.2860000436</v>
      </c>
      <c r="FH20" s="11">
        <v>5402622.0661506765</v>
      </c>
      <c r="FI20" s="11">
        <v>12821157.709376605</v>
      </c>
      <c r="FJ20" s="11">
        <v>2047252.6694724173</v>
      </c>
      <c r="FK20" s="11">
        <v>1762635.9014830866</v>
      </c>
      <c r="FL20" s="11">
        <v>1503928.1474975606</v>
      </c>
      <c r="FM20" s="11">
        <v>1275159.4570188753</v>
      </c>
      <c r="FN20" s="11">
        <v>1071612.7799384412</v>
      </c>
      <c r="FO20" s="11">
        <v>886619.77714146185</v>
      </c>
      <c r="FP20" s="11">
        <v>721458.88092889602</v>
      </c>
      <c r="FQ20" s="11">
        <v>580628.22739976505</v>
      </c>
      <c r="FR20" s="11">
        <v>456138.09478617815</v>
      </c>
    </row>
    <row r="21" spans="1:174" x14ac:dyDescent="0.3">
      <c r="D21" s="4" t="s">
        <v>174</v>
      </c>
      <c r="E21" s="49">
        <v>21</v>
      </c>
      <c r="F21" s="26" t="s">
        <v>143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59975.18</v>
      </c>
      <c r="AT21" s="11">
        <v>3149892.6500000004</v>
      </c>
      <c r="AU21" s="11">
        <v>175302117.87099999</v>
      </c>
      <c r="AV21" s="11">
        <v>432829831.93400002</v>
      </c>
      <c r="AW21" s="11">
        <v>700084684.148</v>
      </c>
      <c r="AX21" s="11">
        <v>960064780.59399998</v>
      </c>
      <c r="AY21" s="11">
        <v>1221939859.8890002</v>
      </c>
      <c r="AZ21" s="11">
        <v>1530209673.3200002</v>
      </c>
      <c r="BA21" s="11">
        <v>1775847112.1700001</v>
      </c>
      <c r="BB21" s="11">
        <v>2023499828.369</v>
      </c>
      <c r="BC21" s="11">
        <v>2353093823.6690006</v>
      </c>
      <c r="BD21" s="11">
        <v>2640361744.0820007</v>
      </c>
      <c r="BE21" s="11">
        <v>2956909964.342001</v>
      </c>
      <c r="BF21" s="11">
        <v>3310813960.6690011</v>
      </c>
      <c r="BG21" s="11">
        <v>3601190548.9180012</v>
      </c>
      <c r="BH21" s="11">
        <v>3567546219.1940012</v>
      </c>
      <c r="BI21" s="11">
        <v>3883289214.2840014</v>
      </c>
      <c r="BJ21" s="11">
        <v>4165924165.3050013</v>
      </c>
      <c r="BK21" s="11">
        <v>4414007631.3990011</v>
      </c>
      <c r="BL21" s="11">
        <v>4582829317.5840015</v>
      </c>
      <c r="BM21" s="11">
        <v>4696440264.2470016</v>
      </c>
      <c r="BN21" s="11">
        <v>4862783267.0550022</v>
      </c>
      <c r="BO21" s="11">
        <v>5106906275.3770008</v>
      </c>
      <c r="BP21" s="11">
        <v>5280300673.6820011</v>
      </c>
      <c r="BQ21" s="11">
        <v>5042418595.4830008</v>
      </c>
      <c r="BR21" s="11">
        <v>5291144491.3730001</v>
      </c>
      <c r="BS21" s="11">
        <v>5492462362.8610001</v>
      </c>
      <c r="BT21" s="11">
        <v>5189903998.4019995</v>
      </c>
      <c r="BU21" s="11">
        <v>5534315702.0709991</v>
      </c>
      <c r="BV21" s="11">
        <v>5847977630.987999</v>
      </c>
      <c r="BW21" s="11">
        <v>6078864573.440999</v>
      </c>
      <c r="BX21" s="11">
        <v>6238057169.3309994</v>
      </c>
      <c r="BY21" s="11">
        <v>6351175798.2109995</v>
      </c>
      <c r="BZ21" s="11">
        <v>6516030027.5279999</v>
      </c>
      <c r="CA21" s="11">
        <v>6744940327.2179985</v>
      </c>
      <c r="CB21" s="11">
        <v>6977241556.2279987</v>
      </c>
      <c r="CC21" s="11">
        <v>7298521399.3379984</v>
      </c>
      <c r="CD21" s="11">
        <v>7579271294.3579988</v>
      </c>
      <c r="CE21" s="11">
        <v>7898196111.5640011</v>
      </c>
      <c r="CF21" s="11">
        <v>8069540034.9530802</v>
      </c>
      <c r="CG21" s="11">
        <v>8182408457.8328581</v>
      </c>
      <c r="CH21" s="11">
        <v>8316564696.6979656</v>
      </c>
      <c r="CI21" s="11">
        <v>8364281613.4096441</v>
      </c>
      <c r="CJ21" s="11">
        <v>8376516934.1562052</v>
      </c>
      <c r="CK21" s="11">
        <v>8353833593.009306</v>
      </c>
      <c r="CL21" s="11">
        <v>8372669335.2325325</v>
      </c>
      <c r="CM21" s="11">
        <v>8339724632.7211781</v>
      </c>
      <c r="CN21" s="11">
        <v>8383447090.6222773</v>
      </c>
      <c r="CO21" s="11">
        <v>8479072692.8287401</v>
      </c>
      <c r="CP21" s="11">
        <v>8519054176.0254898</v>
      </c>
      <c r="CQ21" s="11">
        <v>8556500095.0068226</v>
      </c>
      <c r="CR21" s="11">
        <v>8542531005.397521</v>
      </c>
      <c r="CS21" s="11">
        <v>8501439510.5298424</v>
      </c>
      <c r="CT21" s="11">
        <v>8472953021.9200029</v>
      </c>
      <c r="CU21" s="11">
        <v>8442680426.3793507</v>
      </c>
      <c r="CV21" s="11">
        <v>8395948599.26334</v>
      </c>
      <c r="CW21" s="11">
        <v>8347424824.5669317</v>
      </c>
      <c r="CX21" s="11">
        <v>8299927715.2712116</v>
      </c>
      <c r="CY21" s="11">
        <v>8226883273.348012</v>
      </c>
      <c r="CZ21" s="11">
        <v>8140659117.0451784</v>
      </c>
      <c r="DA21" s="11">
        <v>8121523121.4292822</v>
      </c>
      <c r="DB21" s="11">
        <v>8043568441.0574713</v>
      </c>
      <c r="DC21" s="11">
        <v>7975312029.7831831</v>
      </c>
      <c r="DD21" s="11">
        <v>7868827423.1931543</v>
      </c>
      <c r="DE21" s="11">
        <v>7693921217.7413282</v>
      </c>
      <c r="DF21" s="11">
        <v>7542283988.7421227</v>
      </c>
      <c r="DG21" s="11">
        <v>7402303566.1236525</v>
      </c>
      <c r="DH21" s="11">
        <v>7272666813.9394579</v>
      </c>
      <c r="DI21" s="11">
        <v>7162145458.9665565</v>
      </c>
      <c r="DJ21" s="11">
        <v>7094086931.4158764</v>
      </c>
      <c r="DK21" s="11">
        <v>6991157810.7761774</v>
      </c>
      <c r="DL21" s="11">
        <v>6903953149.3092222</v>
      </c>
      <c r="DM21" s="11">
        <v>6847049531.6227551</v>
      </c>
      <c r="DN21" s="11">
        <v>6741554142.3617306</v>
      </c>
      <c r="DO21" s="11">
        <v>6662548475.1909819</v>
      </c>
      <c r="DP21" s="11">
        <v>6536870019.8736115</v>
      </c>
      <c r="DQ21" s="11">
        <v>6418236966.4987211</v>
      </c>
      <c r="DR21" s="11">
        <v>6328986966.7700796</v>
      </c>
      <c r="DS21" s="11">
        <v>6227812336.0351486</v>
      </c>
      <c r="DT21" s="11">
        <v>6130357186.0698118</v>
      </c>
      <c r="DU21" s="11">
        <v>6033388163.4612379</v>
      </c>
      <c r="DV21" s="11">
        <v>5956635398.2760162</v>
      </c>
      <c r="DX21" s="11">
        <v>0</v>
      </c>
      <c r="DY21" s="11">
        <v>0</v>
      </c>
      <c r="DZ21" s="11">
        <v>0</v>
      </c>
      <c r="EA21" s="11">
        <v>2023499828.369</v>
      </c>
      <c r="EB21" s="11">
        <v>4862783267.0550022</v>
      </c>
      <c r="EC21" s="11">
        <v>6516030027.5279999</v>
      </c>
      <c r="ED21" s="11">
        <v>8372669335.2325325</v>
      </c>
      <c r="EE21" s="11">
        <v>8299927715.2712116</v>
      </c>
      <c r="EF21" s="11">
        <v>7094086931.4158764</v>
      </c>
      <c r="EG21" s="11">
        <v>5956635398.2760162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59975.18</v>
      </c>
      <c r="EV21" s="11">
        <v>432829831.93400002</v>
      </c>
      <c r="EW21" s="11">
        <v>1221939859.8890002</v>
      </c>
      <c r="EX21" s="11">
        <v>2023499828.369</v>
      </c>
      <c r="EY21" s="11">
        <v>2956909964.342001</v>
      </c>
      <c r="EZ21" s="11">
        <v>3567546219.1940012</v>
      </c>
      <c r="FA21" s="11">
        <v>4414007631.3990011</v>
      </c>
      <c r="FB21" s="11">
        <v>4862783267.0550022</v>
      </c>
      <c r="FC21" s="11">
        <v>5042418595.4830008</v>
      </c>
      <c r="FD21" s="11">
        <v>5189903998.4019995</v>
      </c>
      <c r="FE21" s="11">
        <v>6078864573.440999</v>
      </c>
      <c r="FF21" s="11">
        <v>6516030027.5279999</v>
      </c>
      <c r="FG21" s="11">
        <v>7298521399.3379984</v>
      </c>
      <c r="FH21" s="11">
        <v>8069540034.9530802</v>
      </c>
      <c r="FI21" s="11">
        <v>8364281613.4096441</v>
      </c>
      <c r="FJ21" s="11">
        <v>8372669335.2325325</v>
      </c>
      <c r="FK21" s="11">
        <v>8479072692.8287401</v>
      </c>
      <c r="FL21" s="11">
        <v>8542531005.397521</v>
      </c>
      <c r="FM21" s="11">
        <v>8442680426.3793507</v>
      </c>
      <c r="FN21" s="11">
        <v>8299927715.2712116</v>
      </c>
      <c r="FO21" s="11">
        <v>8121523121.4292822</v>
      </c>
      <c r="FP21" s="11">
        <v>7868827423.1931543</v>
      </c>
      <c r="FQ21" s="11">
        <v>7402303566.1236525</v>
      </c>
      <c r="FR21" s="11">
        <v>7094086931.4158764</v>
      </c>
    </row>
    <row r="22" spans="1:174" x14ac:dyDescent="0.3">
      <c r="D22" s="4" t="s">
        <v>174</v>
      </c>
      <c r="E22" s="49">
        <v>22</v>
      </c>
      <c r="F22" s="26" t="s">
        <v>147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3065471.75</v>
      </c>
      <c r="BF22" s="11">
        <v>6077176.9199999999</v>
      </c>
      <c r="BG22" s="11">
        <v>11777770.580000002</v>
      </c>
      <c r="BH22" s="11">
        <v>19636036.130000003</v>
      </c>
      <c r="BI22" s="11">
        <v>30691571.950000003</v>
      </c>
      <c r="BJ22" s="11">
        <v>36282833.630000003</v>
      </c>
      <c r="BK22" s="11">
        <v>45587669.505000003</v>
      </c>
      <c r="BL22" s="11">
        <v>58367048.171000004</v>
      </c>
      <c r="BM22" s="11">
        <v>67970691.520999998</v>
      </c>
      <c r="BN22" s="11">
        <v>81839047.540999994</v>
      </c>
      <c r="BO22" s="11">
        <v>96107368.962000012</v>
      </c>
      <c r="BP22" s="11">
        <v>107252143.23000002</v>
      </c>
      <c r="BQ22" s="11">
        <v>128609738.98600002</v>
      </c>
      <c r="BR22" s="11">
        <v>127688879.50700001</v>
      </c>
      <c r="BS22" s="11">
        <v>116186466.79300001</v>
      </c>
      <c r="BT22" s="11">
        <v>110581799.03000002</v>
      </c>
      <c r="BU22" s="11">
        <v>109380088.26000002</v>
      </c>
      <c r="BV22" s="11">
        <v>103948190.78000002</v>
      </c>
      <c r="BW22" s="11">
        <v>99315640.470000014</v>
      </c>
      <c r="BX22" s="11">
        <v>94421916.170000017</v>
      </c>
      <c r="BY22" s="11">
        <v>64277806.51000002</v>
      </c>
      <c r="BZ22" s="11">
        <v>47206593.470000021</v>
      </c>
      <c r="CA22" s="11">
        <v>44376058.159999974</v>
      </c>
      <c r="CB22" s="11">
        <v>40084767.489999972</v>
      </c>
      <c r="CC22" s="11">
        <v>37709476.35999997</v>
      </c>
      <c r="CD22" s="11">
        <v>35065501.369999968</v>
      </c>
      <c r="CE22" s="151">
        <v>0</v>
      </c>
      <c r="CF22" s="151">
        <v>0</v>
      </c>
      <c r="CG22" s="151">
        <v>0</v>
      </c>
      <c r="CH22" s="151">
        <v>0</v>
      </c>
      <c r="CI22" s="151">
        <v>0</v>
      </c>
      <c r="CJ22" s="151">
        <v>0</v>
      </c>
      <c r="CK22" s="151">
        <v>0</v>
      </c>
      <c r="CL22" s="151">
        <v>0</v>
      </c>
      <c r="CM22" s="151">
        <v>0</v>
      </c>
      <c r="CN22" s="151">
        <v>0</v>
      </c>
      <c r="CO22" s="151">
        <v>0</v>
      </c>
      <c r="CP22" s="151">
        <v>0</v>
      </c>
      <c r="CQ22" s="151">
        <v>0</v>
      </c>
      <c r="CR22" s="151">
        <v>0</v>
      </c>
      <c r="CS22" s="151">
        <v>0</v>
      </c>
      <c r="CT22" s="151">
        <v>0</v>
      </c>
      <c r="CU22" s="151">
        <v>0</v>
      </c>
      <c r="CV22" s="151">
        <v>0</v>
      </c>
      <c r="CW22" s="151">
        <v>0</v>
      </c>
      <c r="CX22" s="151">
        <v>0</v>
      </c>
      <c r="CY22" s="151">
        <v>0</v>
      </c>
      <c r="CZ22" s="151">
        <v>0</v>
      </c>
      <c r="DA22" s="151">
        <v>0</v>
      </c>
      <c r="DB22" s="151">
        <v>0</v>
      </c>
      <c r="DC22" s="151">
        <v>0</v>
      </c>
      <c r="DD22" s="151">
        <v>0</v>
      </c>
      <c r="DE22" s="151">
        <v>0</v>
      </c>
      <c r="DF22" s="151">
        <v>0</v>
      </c>
      <c r="DG22" s="151">
        <v>0</v>
      </c>
      <c r="DH22" s="151">
        <v>0</v>
      </c>
      <c r="DI22" s="151">
        <v>0</v>
      </c>
      <c r="DJ22" s="151">
        <v>0</v>
      </c>
      <c r="DK22" s="151">
        <v>0</v>
      </c>
      <c r="DL22" s="151">
        <v>0</v>
      </c>
      <c r="DM22" s="151">
        <v>0</v>
      </c>
      <c r="DN22" s="151">
        <v>0</v>
      </c>
      <c r="DO22" s="151">
        <v>0</v>
      </c>
      <c r="DP22" s="151">
        <v>0</v>
      </c>
      <c r="DQ22" s="151">
        <v>0</v>
      </c>
      <c r="DR22" s="151">
        <v>0</v>
      </c>
      <c r="DS22" s="151">
        <v>0</v>
      </c>
      <c r="DT22" s="151">
        <v>0</v>
      </c>
      <c r="DU22" s="151">
        <v>0</v>
      </c>
      <c r="DV22" s="15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81839047.540999994</v>
      </c>
      <c r="EC22" s="11">
        <v>47206593.470000021</v>
      </c>
      <c r="ED22" s="11">
        <v>0</v>
      </c>
      <c r="EE22" s="11">
        <v>0</v>
      </c>
      <c r="EF22" s="11">
        <v>0</v>
      </c>
      <c r="EG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3065471.75</v>
      </c>
      <c r="EZ22" s="11">
        <v>19636036.130000003</v>
      </c>
      <c r="FA22" s="11">
        <v>45587669.505000003</v>
      </c>
      <c r="FB22" s="11">
        <v>81839047.540999994</v>
      </c>
      <c r="FC22" s="11">
        <v>128609738.98600002</v>
      </c>
      <c r="FD22" s="11">
        <v>110581799.03000002</v>
      </c>
      <c r="FE22" s="11">
        <v>99315640.470000014</v>
      </c>
      <c r="FF22" s="11">
        <v>47206593.470000021</v>
      </c>
      <c r="FG22" s="11">
        <v>37709476.35999997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</row>
    <row r="23" spans="1:174" x14ac:dyDescent="0.3">
      <c r="D23" s="4" t="s">
        <v>174</v>
      </c>
      <c r="E23" s="49">
        <v>23</v>
      </c>
      <c r="F23" s="26" t="s">
        <v>135</v>
      </c>
      <c r="G23" s="11">
        <v>0.5</v>
      </c>
      <c r="H23" s="11">
        <v>0.5</v>
      </c>
      <c r="I23" s="11">
        <v>0.5</v>
      </c>
      <c r="J23" s="11">
        <v>0.5</v>
      </c>
      <c r="K23" s="11">
        <v>0.5</v>
      </c>
      <c r="L23" s="11">
        <v>0.5</v>
      </c>
      <c r="M23" s="11">
        <v>0.5</v>
      </c>
      <c r="N23" s="11">
        <v>0.5</v>
      </c>
      <c r="O23" s="11">
        <v>0.5</v>
      </c>
      <c r="P23" s="11">
        <v>0.5</v>
      </c>
      <c r="Q23" s="11">
        <v>0.5</v>
      </c>
      <c r="R23" s="11">
        <v>0.5</v>
      </c>
      <c r="S23" s="11">
        <v>0.5</v>
      </c>
      <c r="T23" s="11">
        <v>0.5</v>
      </c>
      <c r="U23" s="11">
        <v>0.5</v>
      </c>
      <c r="V23" s="11">
        <v>0.5</v>
      </c>
      <c r="W23" s="11">
        <v>0.5</v>
      </c>
      <c r="X23" s="11">
        <v>0.5</v>
      </c>
      <c r="Y23" s="11">
        <v>0.5</v>
      </c>
      <c r="Z23" s="11">
        <v>0.5</v>
      </c>
      <c r="AA23" s="11">
        <v>0.5</v>
      </c>
      <c r="AB23" s="11">
        <v>0.5</v>
      </c>
      <c r="AC23" s="11">
        <v>0.5</v>
      </c>
      <c r="AD23" s="11">
        <v>0.5</v>
      </c>
      <c r="AE23" s="11">
        <v>0.5</v>
      </c>
      <c r="AF23" s="11">
        <v>0.5</v>
      </c>
      <c r="AG23" s="11">
        <v>0.5</v>
      </c>
      <c r="AH23" s="11">
        <v>0.5</v>
      </c>
      <c r="AI23" s="11">
        <v>0.5</v>
      </c>
      <c r="AJ23" s="11">
        <v>0.5</v>
      </c>
      <c r="AK23" s="11">
        <v>0.5</v>
      </c>
      <c r="AL23" s="11">
        <v>0.5</v>
      </c>
      <c r="AM23" s="11">
        <v>0.5</v>
      </c>
      <c r="AN23" s="11">
        <v>0.5</v>
      </c>
      <c r="AO23" s="11">
        <v>0.5</v>
      </c>
      <c r="AP23" s="11">
        <v>0.5</v>
      </c>
      <c r="AQ23" s="11">
        <v>0.5</v>
      </c>
      <c r="AR23" s="11">
        <v>0.5</v>
      </c>
      <c r="AS23" s="11">
        <v>0.5</v>
      </c>
      <c r="AT23" s="11">
        <v>0.5</v>
      </c>
      <c r="AU23" s="11">
        <v>0.5</v>
      </c>
      <c r="AV23" s="11">
        <v>92180547.459999993</v>
      </c>
      <c r="AW23" s="11">
        <v>94411170.599999994</v>
      </c>
      <c r="AX23" s="11">
        <v>96996319.919999987</v>
      </c>
      <c r="AY23" s="11">
        <v>73425268.559999987</v>
      </c>
      <c r="AZ23" s="11">
        <v>581045350.12</v>
      </c>
      <c r="BA23" s="11">
        <v>65504116.940000057</v>
      </c>
      <c r="BB23" s="11">
        <v>82503332.950000063</v>
      </c>
      <c r="BC23" s="11">
        <v>985093294.38000011</v>
      </c>
      <c r="BD23" s="11">
        <v>1053227414.7190001</v>
      </c>
      <c r="BE23" s="11">
        <v>171466497.13</v>
      </c>
      <c r="BF23" s="11">
        <v>138170052.56200001</v>
      </c>
      <c r="BG23" s="11">
        <v>142974224.80000001</v>
      </c>
      <c r="BH23" s="11">
        <v>123791380.22000003</v>
      </c>
      <c r="BI23" s="11">
        <v>187409629.60000002</v>
      </c>
      <c r="BJ23" s="11">
        <v>156064954.37</v>
      </c>
      <c r="BK23" s="11">
        <v>91153275.879999995</v>
      </c>
      <c r="BL23" s="11">
        <v>118490199.67</v>
      </c>
      <c r="BM23" s="11">
        <v>79647722.189999998</v>
      </c>
      <c r="BN23" s="11">
        <v>46585406.810000002</v>
      </c>
      <c r="BO23" s="11">
        <v>76773102.789999992</v>
      </c>
      <c r="BP23" s="11">
        <v>54284535.219999984</v>
      </c>
      <c r="BQ23" s="11">
        <v>1045868543.619</v>
      </c>
      <c r="BR23" s="11">
        <v>1536318476.036</v>
      </c>
      <c r="BS23" s="11">
        <v>1670416591.948</v>
      </c>
      <c r="BT23" s="11">
        <v>1570416364.7779996</v>
      </c>
      <c r="BU23" s="11">
        <v>1022126262.1099997</v>
      </c>
      <c r="BV23" s="11">
        <v>709757220.2699995</v>
      </c>
      <c r="BW23" s="11">
        <v>2709944046.3669996</v>
      </c>
      <c r="BX23" s="11">
        <v>2874313658.092</v>
      </c>
      <c r="BY23" s="11">
        <v>2437314892.8429999</v>
      </c>
      <c r="BZ23" s="11">
        <v>2868603170.6389999</v>
      </c>
      <c r="CA23" s="11">
        <v>3014792138.3089995</v>
      </c>
      <c r="CB23" s="11">
        <v>2201879379.9349995</v>
      </c>
      <c r="CC23" s="11">
        <v>2324189710.4719996</v>
      </c>
      <c r="CD23" s="11">
        <v>1787570606.1489997</v>
      </c>
      <c r="CE23" s="11">
        <v>2162143643.4569449</v>
      </c>
      <c r="CF23" s="11">
        <v>2543281455.5990396</v>
      </c>
      <c r="CG23" s="11">
        <v>2557090745.6389728</v>
      </c>
      <c r="CH23" s="11">
        <v>3157628503.9061379</v>
      </c>
      <c r="CI23" s="11">
        <v>3148667827.005095</v>
      </c>
      <c r="CJ23" s="11">
        <v>2200000000</v>
      </c>
      <c r="CK23" s="11">
        <v>2900000000</v>
      </c>
      <c r="CL23" s="11">
        <v>2125000000</v>
      </c>
      <c r="CM23" s="11">
        <v>1600000000</v>
      </c>
      <c r="CN23" s="11">
        <v>1600000000</v>
      </c>
      <c r="CO23" s="11">
        <v>1600000000</v>
      </c>
      <c r="CP23" s="11">
        <v>1600000000</v>
      </c>
      <c r="CQ23" s="11">
        <v>1600000000</v>
      </c>
      <c r="CR23" s="11">
        <v>1600000000</v>
      </c>
      <c r="CS23" s="11">
        <v>1600000000</v>
      </c>
      <c r="CT23" s="11">
        <v>1200000000</v>
      </c>
      <c r="CU23" s="11">
        <v>1200000000</v>
      </c>
      <c r="CV23" s="11">
        <v>1200000000</v>
      </c>
      <c r="CW23" s="11">
        <v>1200000000</v>
      </c>
      <c r="CX23" s="11">
        <v>1200000000</v>
      </c>
      <c r="CY23" s="11">
        <v>1200000000</v>
      </c>
      <c r="CZ23" s="11">
        <v>1200000000</v>
      </c>
      <c r="DA23" s="11">
        <v>1200000000</v>
      </c>
      <c r="DB23" s="11">
        <v>1200000000</v>
      </c>
      <c r="DC23" s="11">
        <v>1200000000</v>
      </c>
      <c r="DD23" s="11">
        <v>1200000000</v>
      </c>
      <c r="DE23" s="11">
        <v>1200000000</v>
      </c>
      <c r="DF23" s="11">
        <v>1200000000</v>
      </c>
      <c r="DG23" s="11">
        <v>1200000000</v>
      </c>
      <c r="DH23" s="11">
        <v>1200000000</v>
      </c>
      <c r="DI23" s="11">
        <v>1200000000</v>
      </c>
      <c r="DJ23" s="11">
        <v>1200000000</v>
      </c>
      <c r="DK23" s="11">
        <v>1200000000</v>
      </c>
      <c r="DL23" s="11">
        <v>1200000000</v>
      </c>
      <c r="DM23" s="11">
        <v>1200000000</v>
      </c>
      <c r="DN23" s="11">
        <v>1200000000</v>
      </c>
      <c r="DO23" s="11">
        <v>1200000000</v>
      </c>
      <c r="DP23" s="11">
        <v>1200000000</v>
      </c>
      <c r="DQ23" s="11">
        <v>1200000000</v>
      </c>
      <c r="DR23" s="11">
        <v>1200000000</v>
      </c>
      <c r="DS23" s="11">
        <v>1200000000</v>
      </c>
      <c r="DT23" s="11">
        <v>1200000000</v>
      </c>
      <c r="DU23" s="11">
        <v>1200000000</v>
      </c>
      <c r="DV23" s="11">
        <v>1200000000</v>
      </c>
      <c r="DX23" s="11">
        <v>0.5</v>
      </c>
      <c r="DY23" s="11">
        <v>0.5</v>
      </c>
      <c r="DZ23" s="11">
        <v>0.5</v>
      </c>
      <c r="EA23" s="11">
        <v>82503332.950000063</v>
      </c>
      <c r="EB23" s="11">
        <v>46585406.810000002</v>
      </c>
      <c r="EC23" s="11">
        <v>2868603170.6389999</v>
      </c>
      <c r="ED23" s="11">
        <v>2125000000</v>
      </c>
      <c r="EE23" s="11">
        <v>1200000000</v>
      </c>
      <c r="EF23" s="11">
        <v>1200000000</v>
      </c>
      <c r="EG23" s="11">
        <v>1200000000</v>
      </c>
      <c r="EI23" s="11">
        <v>0.5</v>
      </c>
      <c r="EJ23" s="11">
        <v>0.5</v>
      </c>
      <c r="EK23" s="11">
        <v>0.5</v>
      </c>
      <c r="EL23" s="11">
        <v>0.5</v>
      </c>
      <c r="EM23" s="11">
        <v>0.5</v>
      </c>
      <c r="EN23" s="11">
        <v>0.5</v>
      </c>
      <c r="EO23" s="11">
        <v>0.5</v>
      </c>
      <c r="EP23" s="11">
        <v>0.5</v>
      </c>
      <c r="EQ23" s="11">
        <v>0.5</v>
      </c>
      <c r="ER23" s="11">
        <v>0.5</v>
      </c>
      <c r="ES23" s="11">
        <v>0.5</v>
      </c>
      <c r="ET23" s="11">
        <v>0.5</v>
      </c>
      <c r="EU23" s="11">
        <v>0.5</v>
      </c>
      <c r="EV23" s="11">
        <v>92180547.459999993</v>
      </c>
      <c r="EW23" s="11">
        <v>73425268.559999987</v>
      </c>
      <c r="EX23" s="11">
        <v>82503332.950000063</v>
      </c>
      <c r="EY23" s="11">
        <v>171466497.13</v>
      </c>
      <c r="EZ23" s="11">
        <v>123791380.22000003</v>
      </c>
      <c r="FA23" s="11">
        <v>91153275.879999995</v>
      </c>
      <c r="FB23" s="11">
        <v>46585406.810000002</v>
      </c>
      <c r="FC23" s="11">
        <v>1045868543.619</v>
      </c>
      <c r="FD23" s="11">
        <v>1570416364.7779996</v>
      </c>
      <c r="FE23" s="11">
        <v>2709944046.3669996</v>
      </c>
      <c r="FF23" s="11">
        <v>2868603170.6389999</v>
      </c>
      <c r="FG23" s="11">
        <v>2324189710.4719996</v>
      </c>
      <c r="FH23" s="11">
        <v>2543281455.5990396</v>
      </c>
      <c r="FI23" s="11">
        <v>3148667827.005095</v>
      </c>
      <c r="FJ23" s="11">
        <v>2125000000</v>
      </c>
      <c r="FK23" s="11">
        <v>1600000000</v>
      </c>
      <c r="FL23" s="11">
        <v>1600000000</v>
      </c>
      <c r="FM23" s="11">
        <v>1200000000</v>
      </c>
      <c r="FN23" s="11">
        <v>1200000000</v>
      </c>
      <c r="FO23" s="11">
        <v>1200000000</v>
      </c>
      <c r="FP23" s="11">
        <v>1200000000</v>
      </c>
      <c r="FQ23" s="11">
        <v>1200000000</v>
      </c>
      <c r="FR23" s="11">
        <v>1200000000</v>
      </c>
    </row>
    <row r="24" spans="1:174" x14ac:dyDescent="0.3">
      <c r="D24" s="4" t="s">
        <v>174</v>
      </c>
      <c r="E24" s="49">
        <v>24</v>
      </c>
      <c r="F24" s="26" t="s">
        <v>139</v>
      </c>
      <c r="G24" s="11">
        <v>60452569.687999979</v>
      </c>
      <c r="H24" s="11">
        <v>57638003.082999989</v>
      </c>
      <c r="I24" s="11">
        <v>73725358.269999981</v>
      </c>
      <c r="J24" s="11">
        <v>76422592.268999979</v>
      </c>
      <c r="K24" s="11">
        <v>63767367.975999996</v>
      </c>
      <c r="L24" s="11">
        <v>48220081.564999998</v>
      </c>
      <c r="M24" s="11">
        <v>52537734.662999988</v>
      </c>
      <c r="N24" s="11">
        <v>53275763.680999994</v>
      </c>
      <c r="O24" s="11">
        <v>85432272.594999999</v>
      </c>
      <c r="P24" s="11">
        <v>91689535.163000003</v>
      </c>
      <c r="Q24" s="11">
        <v>82107515.907000005</v>
      </c>
      <c r="R24" s="11">
        <v>78880900.028000012</v>
      </c>
      <c r="S24" s="11">
        <v>174569586.57200021</v>
      </c>
      <c r="T24" s="11">
        <v>156524557.58000022</v>
      </c>
      <c r="U24" s="11">
        <v>165599759.74700022</v>
      </c>
      <c r="V24" s="11">
        <v>167546136.11500022</v>
      </c>
      <c r="W24" s="11">
        <v>176054213.55500022</v>
      </c>
      <c r="X24" s="11">
        <v>172403886.97400022</v>
      </c>
      <c r="Y24" s="11">
        <v>171977631.17500022</v>
      </c>
      <c r="Z24" s="11">
        <v>174305938.34400022</v>
      </c>
      <c r="AA24" s="11">
        <v>165038801.72400022</v>
      </c>
      <c r="AB24" s="11">
        <v>168996262.37400022</v>
      </c>
      <c r="AC24" s="11">
        <v>172041154.54500023</v>
      </c>
      <c r="AD24" s="11">
        <v>215116939.33500022</v>
      </c>
      <c r="AE24" s="11">
        <v>210480690.20600015</v>
      </c>
      <c r="AF24" s="11">
        <v>190438538.55400014</v>
      </c>
      <c r="AG24" s="11">
        <v>198358968.52400014</v>
      </c>
      <c r="AH24" s="11">
        <v>207132227.27400014</v>
      </c>
      <c r="AI24" s="11">
        <v>218033600.88500014</v>
      </c>
      <c r="AJ24" s="11">
        <v>212609709.21600014</v>
      </c>
      <c r="AK24" s="11">
        <v>222136042.64800015</v>
      </c>
      <c r="AL24" s="11">
        <v>222989803.33700016</v>
      </c>
      <c r="AM24" s="11">
        <v>223741439.24600017</v>
      </c>
      <c r="AN24" s="11">
        <v>230006502.88500017</v>
      </c>
      <c r="AO24" s="11">
        <v>226887673.25100017</v>
      </c>
      <c r="AP24" s="11">
        <v>240627649.35800016</v>
      </c>
      <c r="AQ24" s="11">
        <v>239861403.56000018</v>
      </c>
      <c r="AR24" s="11">
        <v>215288282.52300018</v>
      </c>
      <c r="AS24" s="11">
        <v>230019089.94700018</v>
      </c>
      <c r="AT24" s="11">
        <v>241563394.34800017</v>
      </c>
      <c r="AU24" s="11">
        <v>256869471.85700017</v>
      </c>
      <c r="AV24" s="11">
        <v>271099224.26800019</v>
      </c>
      <c r="AW24" s="11">
        <v>290172350.78500021</v>
      </c>
      <c r="AX24" s="11">
        <v>293794773.53600019</v>
      </c>
      <c r="AY24" s="11">
        <v>297641935.74600017</v>
      </c>
      <c r="AZ24" s="11">
        <v>302982097.68700016</v>
      </c>
      <c r="BA24" s="11">
        <v>301516042.98600012</v>
      </c>
      <c r="BB24" s="11">
        <v>319157373.44200015</v>
      </c>
      <c r="BC24" s="11">
        <v>318778626.17500007</v>
      </c>
      <c r="BD24" s="11">
        <v>287760409.12500006</v>
      </c>
      <c r="BE24" s="11">
        <v>312039791.09500009</v>
      </c>
      <c r="BF24" s="11">
        <v>328132116.47500008</v>
      </c>
      <c r="BG24" s="11">
        <v>336884937.93500006</v>
      </c>
      <c r="BH24" s="11">
        <v>344658449.53500009</v>
      </c>
      <c r="BI24" s="11">
        <v>353626287.7750001</v>
      </c>
      <c r="BJ24" s="11">
        <v>356434617.59500009</v>
      </c>
      <c r="BK24" s="11">
        <v>352473230.8440001</v>
      </c>
      <c r="BL24" s="11">
        <v>351041775.52400011</v>
      </c>
      <c r="BM24" s="11">
        <v>355965968.23500013</v>
      </c>
      <c r="BN24" s="11">
        <v>364680445.88600016</v>
      </c>
      <c r="BO24" s="11">
        <v>349428088.38500005</v>
      </c>
      <c r="BP24" s="11">
        <v>320119818.78500003</v>
      </c>
      <c r="BQ24" s="11">
        <v>353120640.78500003</v>
      </c>
      <c r="BR24" s="11">
        <v>368825306.88500005</v>
      </c>
      <c r="BS24" s="11">
        <v>386476940.40000004</v>
      </c>
      <c r="BT24" s="11">
        <v>394969769.57500005</v>
      </c>
      <c r="BU24" s="11">
        <v>391534772.83500004</v>
      </c>
      <c r="BV24" s="11">
        <v>408152324.70000005</v>
      </c>
      <c r="BW24" s="11">
        <v>394691670.89500004</v>
      </c>
      <c r="BX24" s="11">
        <v>391687942.28600001</v>
      </c>
      <c r="BY24" s="11">
        <v>395234775.09500003</v>
      </c>
      <c r="BZ24" s="11">
        <v>405463871.03000003</v>
      </c>
      <c r="CA24" s="11">
        <v>397151176.75999987</v>
      </c>
      <c r="CB24" s="11">
        <v>351146027.02999985</v>
      </c>
      <c r="CC24" s="11">
        <v>369655527.63499987</v>
      </c>
      <c r="CD24" s="11">
        <v>366954911.64499986</v>
      </c>
      <c r="CE24" s="11">
        <v>372787623.17632818</v>
      </c>
      <c r="CF24" s="11">
        <v>360283291.43911904</v>
      </c>
      <c r="CG24" s="11">
        <v>373256176.10923934</v>
      </c>
      <c r="CH24" s="11">
        <v>375592374.62969106</v>
      </c>
      <c r="CI24" s="11">
        <v>365319519.11492485</v>
      </c>
      <c r="CJ24" s="11">
        <v>378028149.43923962</v>
      </c>
      <c r="CK24" s="11">
        <v>364902076.9330073</v>
      </c>
      <c r="CL24" s="11">
        <v>372244749.02741921</v>
      </c>
      <c r="CM24" s="11">
        <v>369702879.63565701</v>
      </c>
      <c r="CN24" s="11">
        <v>337127304.60940415</v>
      </c>
      <c r="CO24" s="11">
        <v>369439789.08335292</v>
      </c>
      <c r="CP24" s="11">
        <v>356827779.20399374</v>
      </c>
      <c r="CQ24" s="11">
        <v>366863270.91237134</v>
      </c>
      <c r="CR24" s="11">
        <v>350507229.56226718</v>
      </c>
      <c r="CS24" s="11">
        <v>364021180.95543468</v>
      </c>
      <c r="CT24" s="11">
        <v>366206603.30683535</v>
      </c>
      <c r="CU24" s="11">
        <v>354897015.01251876</v>
      </c>
      <c r="CV24" s="11">
        <v>368884933.41301364</v>
      </c>
      <c r="CW24" s="11">
        <v>359424830.96404523</v>
      </c>
      <c r="CX24" s="11">
        <v>370534493.88193005</v>
      </c>
      <c r="CY24" s="11">
        <v>371589455.72554767</v>
      </c>
      <c r="CZ24" s="11">
        <v>339050560.31103384</v>
      </c>
      <c r="DA24" s="11">
        <v>383847529.80215591</v>
      </c>
      <c r="DB24" s="11">
        <v>371257845.75449193</v>
      </c>
      <c r="DC24" s="11">
        <v>379863178.78944868</v>
      </c>
      <c r="DD24" s="11">
        <v>368249539.95440423</v>
      </c>
      <c r="DE24" s="11">
        <v>383083310.59241968</v>
      </c>
      <c r="DF24" s="11">
        <v>388508278.40996563</v>
      </c>
      <c r="DG24" s="11">
        <v>381124497.77708256</v>
      </c>
      <c r="DH24" s="11">
        <v>397005383.26131964</v>
      </c>
      <c r="DI24" s="11">
        <v>386050849.39530593</v>
      </c>
      <c r="DJ24" s="11">
        <v>401176742.46428061</v>
      </c>
      <c r="DK24" s="11">
        <v>403997191.29584777</v>
      </c>
      <c r="DL24" s="11">
        <v>368987324.86767977</v>
      </c>
      <c r="DM24" s="11">
        <v>417785414.30836487</v>
      </c>
      <c r="DN24" s="11">
        <v>404805588.66634434</v>
      </c>
      <c r="DO24" s="11">
        <v>414504520.45780069</v>
      </c>
      <c r="DP24" s="11">
        <v>401929823.1392231</v>
      </c>
      <c r="DQ24" s="11">
        <v>418458088.27610397</v>
      </c>
      <c r="DR24" s="11">
        <v>424277704.18093342</v>
      </c>
      <c r="DS24" s="11">
        <v>416022005.10890412</v>
      </c>
      <c r="DT24" s="11">
        <v>433505080.09880358</v>
      </c>
      <c r="DU24" s="11">
        <v>421476917.2221902</v>
      </c>
      <c r="DV24" s="11">
        <v>437731893.97249013</v>
      </c>
      <c r="DX24" s="11">
        <v>78880900.028000012</v>
      </c>
      <c r="DY24" s="11">
        <v>215116939.33500022</v>
      </c>
      <c r="DZ24" s="11">
        <v>240627649.35800016</v>
      </c>
      <c r="EA24" s="11">
        <v>319157373.44200015</v>
      </c>
      <c r="EB24" s="11">
        <v>364680445.88600016</v>
      </c>
      <c r="EC24" s="11">
        <v>405463871.03000003</v>
      </c>
      <c r="ED24" s="11">
        <v>684350565.80637598</v>
      </c>
      <c r="EE24" s="11">
        <v>663803729.75738752</v>
      </c>
      <c r="EF24" s="11">
        <v>663803729.75738752</v>
      </c>
      <c r="EG24" s="11">
        <v>663803729.75738752</v>
      </c>
      <c r="EI24" s="11">
        <v>73725358.269999981</v>
      </c>
      <c r="EJ24" s="11">
        <v>48220081.564999998</v>
      </c>
      <c r="EK24" s="11">
        <v>85432272.594999999</v>
      </c>
      <c r="EL24" s="11">
        <v>78880900.028000012</v>
      </c>
      <c r="EM24" s="11">
        <v>165599759.74700022</v>
      </c>
      <c r="EN24" s="11">
        <v>172403886.97400022</v>
      </c>
      <c r="EO24" s="11">
        <v>165038801.72400022</v>
      </c>
      <c r="EP24" s="11">
        <v>215116939.33500022</v>
      </c>
      <c r="EQ24" s="11">
        <v>198358968.52400014</v>
      </c>
      <c r="ER24" s="11">
        <v>212609709.21600014</v>
      </c>
      <c r="ES24" s="11">
        <v>223741439.24600017</v>
      </c>
      <c r="ET24" s="11">
        <v>240627649.35800016</v>
      </c>
      <c r="EU24" s="11">
        <v>230019089.94700018</v>
      </c>
      <c r="EV24" s="11">
        <v>271099224.26800019</v>
      </c>
      <c r="EW24" s="11">
        <v>297641935.74600017</v>
      </c>
      <c r="EX24" s="11">
        <v>319157373.44200015</v>
      </c>
      <c r="EY24" s="11">
        <v>312039791.09500009</v>
      </c>
      <c r="EZ24" s="11">
        <v>344658449.53500009</v>
      </c>
      <c r="FA24" s="11">
        <v>352473230.8440001</v>
      </c>
      <c r="FB24" s="11">
        <v>364680445.88600016</v>
      </c>
      <c r="FC24" s="11">
        <v>353120640.78500003</v>
      </c>
      <c r="FD24" s="11">
        <v>394969769.57500005</v>
      </c>
      <c r="FE24" s="11">
        <v>394691670.89500004</v>
      </c>
      <c r="FF24" s="11">
        <v>405463871.03000003</v>
      </c>
      <c r="FG24" s="11">
        <v>369655527.63499987</v>
      </c>
      <c r="FH24" s="11">
        <v>360283291.43911904</v>
      </c>
      <c r="FI24" s="11">
        <v>365319519.11492485</v>
      </c>
      <c r="FJ24" s="11">
        <v>372244749.02741921</v>
      </c>
      <c r="FK24" s="11">
        <v>369439789.08335292</v>
      </c>
      <c r="FL24" s="11">
        <v>350507229.56226718</v>
      </c>
      <c r="FM24" s="11">
        <v>354897015.01251876</v>
      </c>
      <c r="FN24" s="11">
        <v>370534493.88193005</v>
      </c>
      <c r="FO24" s="11">
        <v>383847529.80215591</v>
      </c>
      <c r="FP24" s="11">
        <v>368249539.95440423</v>
      </c>
      <c r="FQ24" s="11">
        <v>381124497.77708256</v>
      </c>
      <c r="FR24" s="11">
        <v>401176742.46428061</v>
      </c>
    </row>
    <row r="25" spans="1:174" x14ac:dyDescent="0.3">
      <c r="D25" s="4" t="s">
        <v>174</v>
      </c>
      <c r="E25" s="49">
        <v>25</v>
      </c>
      <c r="F25" s="26" t="s">
        <v>148</v>
      </c>
      <c r="G25" s="11">
        <v>38303348.802000009</v>
      </c>
      <c r="H25" s="11">
        <v>50871744.117000014</v>
      </c>
      <c r="I25" s="11">
        <v>66028716.39200002</v>
      </c>
      <c r="J25" s="11">
        <v>50004637.811000019</v>
      </c>
      <c r="K25" s="11">
        <v>64214462.342000023</v>
      </c>
      <c r="L25" s="11">
        <v>62915106.942000024</v>
      </c>
      <c r="M25" s="11">
        <v>57873661.090000026</v>
      </c>
      <c r="N25" s="11">
        <v>304895545.60900003</v>
      </c>
      <c r="O25" s="11">
        <v>186078613.463</v>
      </c>
      <c r="P25" s="11">
        <v>209475083.60499999</v>
      </c>
      <c r="Q25" s="11">
        <v>187296381.31399998</v>
      </c>
      <c r="R25" s="11">
        <v>177745362.42499998</v>
      </c>
      <c r="S25" s="11">
        <v>187634545.76599994</v>
      </c>
      <c r="T25" s="11">
        <v>180803433.96199995</v>
      </c>
      <c r="U25" s="11">
        <v>153695734.56299996</v>
      </c>
      <c r="V25" s="11">
        <v>136176548.48999995</v>
      </c>
      <c r="W25" s="11">
        <v>123875208.99799995</v>
      </c>
      <c r="X25" s="11">
        <v>136217266.60499996</v>
      </c>
      <c r="Y25" s="11">
        <v>111411412.64099997</v>
      </c>
      <c r="Z25" s="11">
        <v>95570325.94099997</v>
      </c>
      <c r="AA25" s="11">
        <v>112387095.20699997</v>
      </c>
      <c r="AB25" s="11">
        <v>109423754.83999997</v>
      </c>
      <c r="AC25" s="11">
        <v>99106505.456999972</v>
      </c>
      <c r="AD25" s="11">
        <v>101920740.34799999</v>
      </c>
      <c r="AE25" s="11">
        <v>106042608.03100002</v>
      </c>
      <c r="AF25" s="11">
        <v>97077205.770000011</v>
      </c>
      <c r="AG25" s="11">
        <v>96192639.153000012</v>
      </c>
      <c r="AH25" s="11">
        <v>85449103.278000012</v>
      </c>
      <c r="AI25" s="11">
        <v>85106021.768000007</v>
      </c>
      <c r="AJ25" s="11">
        <v>89902864.159000009</v>
      </c>
      <c r="AK25" s="11">
        <v>92681909.479000002</v>
      </c>
      <c r="AL25" s="11">
        <v>93473932.442000002</v>
      </c>
      <c r="AM25" s="11">
        <v>97243904.878000006</v>
      </c>
      <c r="AN25" s="11">
        <v>116033093.91500001</v>
      </c>
      <c r="AO25" s="11">
        <v>115115473.71200001</v>
      </c>
      <c r="AP25" s="11">
        <v>131870725.40900002</v>
      </c>
      <c r="AQ25" s="11">
        <v>131023628.81899999</v>
      </c>
      <c r="AR25" s="11">
        <v>123880662.71299998</v>
      </c>
      <c r="AS25" s="11">
        <v>133944952.31299999</v>
      </c>
      <c r="AT25" s="11">
        <v>135154405.96399999</v>
      </c>
      <c r="AU25" s="11">
        <v>306743968.40399998</v>
      </c>
      <c r="AV25" s="11">
        <v>375429071.32799995</v>
      </c>
      <c r="AW25" s="11">
        <v>366744555.55899996</v>
      </c>
      <c r="AX25" s="11">
        <v>429507119.09699994</v>
      </c>
      <c r="AY25" s="11">
        <v>427277474.53999996</v>
      </c>
      <c r="AZ25" s="11">
        <v>441124750.15399992</v>
      </c>
      <c r="BA25" s="11">
        <v>391091661.08099985</v>
      </c>
      <c r="BB25" s="11">
        <v>402660832.78899986</v>
      </c>
      <c r="BC25" s="11">
        <v>420353236.65900034</v>
      </c>
      <c r="BD25" s="11">
        <v>475720930.61100036</v>
      </c>
      <c r="BE25" s="11">
        <v>518629811.71300042</v>
      </c>
      <c r="BF25" s="11">
        <v>484327523.47200042</v>
      </c>
      <c r="BG25" s="11">
        <v>531065098.59100044</v>
      </c>
      <c r="BH25" s="11">
        <v>473548619.78100044</v>
      </c>
      <c r="BI25" s="11">
        <v>506360922.01300043</v>
      </c>
      <c r="BJ25" s="11">
        <v>543440382.85900044</v>
      </c>
      <c r="BK25" s="11">
        <v>528019609.59300041</v>
      </c>
      <c r="BL25" s="11">
        <v>525879097.4600004</v>
      </c>
      <c r="BM25" s="11">
        <v>489414295.72700042</v>
      </c>
      <c r="BN25" s="11">
        <v>505871874.55600041</v>
      </c>
      <c r="BO25" s="11">
        <v>526014120.9199999</v>
      </c>
      <c r="BP25" s="11">
        <v>514850459.81899989</v>
      </c>
      <c r="BQ25" s="11">
        <v>542624459.38899982</v>
      </c>
      <c r="BR25" s="11">
        <v>709259989.89099979</v>
      </c>
      <c r="BS25" s="11">
        <v>520751213.61999983</v>
      </c>
      <c r="BT25" s="11">
        <v>572622926.42899978</v>
      </c>
      <c r="BU25" s="11">
        <v>574862780.2329998</v>
      </c>
      <c r="BV25" s="11">
        <v>572561835.56899977</v>
      </c>
      <c r="BW25" s="11">
        <v>569448885.38499975</v>
      </c>
      <c r="BX25" s="11">
        <v>538312688.1129998</v>
      </c>
      <c r="BY25" s="11">
        <v>539406884.38499975</v>
      </c>
      <c r="BZ25" s="11">
        <v>592308226.11799979</v>
      </c>
      <c r="CA25" s="11">
        <v>666670604.45000029</v>
      </c>
      <c r="CB25" s="11">
        <v>710992729.93400025</v>
      </c>
      <c r="CC25" s="11">
        <v>721432826.77500021</v>
      </c>
      <c r="CD25" s="11">
        <v>668499321.53300023</v>
      </c>
      <c r="CE25" s="11">
        <v>713974120.13261378</v>
      </c>
      <c r="CF25" s="11">
        <v>603333428.79227102</v>
      </c>
      <c r="CG25" s="11">
        <v>645402471.79384935</v>
      </c>
      <c r="CH25" s="11">
        <v>693860175.97738564</v>
      </c>
      <c r="CI25" s="11">
        <v>692885600.8812176</v>
      </c>
      <c r="CJ25" s="11">
        <v>724773364.68682861</v>
      </c>
      <c r="CK25" s="11">
        <v>629045998.7639879</v>
      </c>
      <c r="CL25" s="11">
        <v>704541469.15001559</v>
      </c>
      <c r="CM25" s="11">
        <v>668177601.75177205</v>
      </c>
      <c r="CN25" s="11">
        <v>692036490.98385894</v>
      </c>
      <c r="CO25" s="11">
        <v>749579019.31018472</v>
      </c>
      <c r="CP25" s="11">
        <v>700124386.29860651</v>
      </c>
      <c r="CQ25" s="11">
        <v>723712218.16495991</v>
      </c>
      <c r="CR25" s="11">
        <v>606238984.37449658</v>
      </c>
      <c r="CS25" s="11">
        <v>616003380.24645889</v>
      </c>
      <c r="CT25" s="11">
        <v>629931427.46836591</v>
      </c>
      <c r="CU25" s="11">
        <v>599731850.19522846</v>
      </c>
      <c r="CV25" s="11">
        <v>609924145.07326484</v>
      </c>
      <c r="CW25" s="11">
        <v>486906812.13885546</v>
      </c>
      <c r="CX25" s="11">
        <v>538358597.26464438</v>
      </c>
      <c r="CY25" s="11">
        <v>464288632.02452278</v>
      </c>
      <c r="CZ25" s="11">
        <v>480808287.97737515</v>
      </c>
      <c r="DA25" s="11">
        <v>536341027.40282071</v>
      </c>
      <c r="DB25" s="11">
        <v>477229340.25340915</v>
      </c>
      <c r="DC25" s="11">
        <v>486903220.88227147</v>
      </c>
      <c r="DD25" s="11">
        <v>369703816.84694284</v>
      </c>
      <c r="DE25" s="11">
        <v>379593593.92853045</v>
      </c>
      <c r="DF25" s="11">
        <v>390426306.3427977</v>
      </c>
      <c r="DG25" s="11">
        <v>359930108.31989378</v>
      </c>
      <c r="DH25" s="11">
        <v>368203266.67964345</v>
      </c>
      <c r="DI25" s="11">
        <v>247514268.90786877</v>
      </c>
      <c r="DJ25" s="11">
        <v>307523841.63676935</v>
      </c>
      <c r="DK25" s="11">
        <v>449408371.25176543</v>
      </c>
      <c r="DL25" s="11">
        <v>466175616.34528363</v>
      </c>
      <c r="DM25" s="11">
        <v>521491308.41787231</v>
      </c>
      <c r="DN25" s="11">
        <v>462368240.03768194</v>
      </c>
      <c r="DO25" s="11">
        <v>471626827.24718171</v>
      </c>
      <c r="DP25" s="11">
        <v>354628567.86270756</v>
      </c>
      <c r="DQ25" s="11">
        <v>365020916.00970685</v>
      </c>
      <c r="DR25" s="11">
        <v>376854118.68091112</v>
      </c>
      <c r="DS25" s="11">
        <v>346759910.22236764</v>
      </c>
      <c r="DT25" s="11">
        <v>355308276.29163551</v>
      </c>
      <c r="DU25" s="11">
        <v>234365540.00299904</v>
      </c>
      <c r="DV25" s="11">
        <v>293939801.87412161</v>
      </c>
      <c r="DX25" s="11">
        <v>177745362.42499998</v>
      </c>
      <c r="DY25" s="11">
        <v>101920740.34799999</v>
      </c>
      <c r="DZ25" s="11">
        <v>131870725.40900002</v>
      </c>
      <c r="EA25" s="11">
        <v>402660832.78899986</v>
      </c>
      <c r="EB25" s="11">
        <v>505871874.55600041</v>
      </c>
      <c r="EC25" s="11">
        <v>592308226.11799979</v>
      </c>
      <c r="ED25" s="11">
        <v>704541469.15001559</v>
      </c>
      <c r="EE25" s="11">
        <v>538358597.26464438</v>
      </c>
      <c r="EF25" s="11">
        <v>307523841.63676935</v>
      </c>
      <c r="EG25" s="11">
        <v>293939801.87412161</v>
      </c>
      <c r="EI25" s="11">
        <v>66028716.39200002</v>
      </c>
      <c r="EJ25" s="11">
        <v>62915106.942000024</v>
      </c>
      <c r="EK25" s="11">
        <v>186078613.463</v>
      </c>
      <c r="EL25" s="11">
        <v>177745362.42499998</v>
      </c>
      <c r="EM25" s="11">
        <v>153695734.56299996</v>
      </c>
      <c r="EN25" s="11">
        <v>136217266.60499996</v>
      </c>
      <c r="EO25" s="11">
        <v>112387095.20699997</v>
      </c>
      <c r="EP25" s="11">
        <v>101920740.34799999</v>
      </c>
      <c r="EQ25" s="11">
        <v>96192639.153000012</v>
      </c>
      <c r="ER25" s="11">
        <v>89902864.159000009</v>
      </c>
      <c r="ES25" s="11">
        <v>97243904.878000006</v>
      </c>
      <c r="ET25" s="11">
        <v>131870725.40900002</v>
      </c>
      <c r="EU25" s="11">
        <v>133944952.31299999</v>
      </c>
      <c r="EV25" s="11">
        <v>375429071.32799995</v>
      </c>
      <c r="EW25" s="11">
        <v>427277474.53999996</v>
      </c>
      <c r="EX25" s="11">
        <v>402660832.78899986</v>
      </c>
      <c r="EY25" s="11">
        <v>518629811.71300042</v>
      </c>
      <c r="EZ25" s="11">
        <v>473548619.78100044</v>
      </c>
      <c r="FA25" s="11">
        <v>528019609.59300041</v>
      </c>
      <c r="FB25" s="11">
        <v>505871874.55600041</v>
      </c>
      <c r="FC25" s="11">
        <v>542624459.38899982</v>
      </c>
      <c r="FD25" s="11">
        <v>572622926.42899978</v>
      </c>
      <c r="FE25" s="11">
        <v>569448885.38499975</v>
      </c>
      <c r="FF25" s="11">
        <v>592308226.11799979</v>
      </c>
      <c r="FG25" s="11">
        <v>721432826.77500021</v>
      </c>
      <c r="FH25" s="11">
        <v>603333428.79227102</v>
      </c>
      <c r="FI25" s="11">
        <v>692885600.8812176</v>
      </c>
      <c r="FJ25" s="11">
        <v>704541469.15001559</v>
      </c>
      <c r="FK25" s="11">
        <v>749579019.31018472</v>
      </c>
      <c r="FL25" s="11">
        <v>606238984.37449658</v>
      </c>
      <c r="FM25" s="11">
        <v>599731850.19522846</v>
      </c>
      <c r="FN25" s="11">
        <v>538358597.26464438</v>
      </c>
      <c r="FO25" s="11">
        <v>536341027.40282071</v>
      </c>
      <c r="FP25" s="11">
        <v>369703816.84694284</v>
      </c>
      <c r="FQ25" s="11">
        <v>359930108.31989378</v>
      </c>
      <c r="FR25" s="11">
        <v>307523841.63676935</v>
      </c>
    </row>
    <row r="26" spans="1:174" x14ac:dyDescent="0.3">
      <c r="D26" s="4" t="s">
        <v>174</v>
      </c>
      <c r="E26" s="49">
        <v>26</v>
      </c>
      <c r="F26" s="26" t="s">
        <v>141</v>
      </c>
      <c r="G26" s="11">
        <v>429058920.09600002</v>
      </c>
      <c r="H26" s="11">
        <v>427880513.01200002</v>
      </c>
      <c r="I26" s="11">
        <v>410977082.09300005</v>
      </c>
      <c r="J26" s="11">
        <v>403854272.15100008</v>
      </c>
      <c r="K26" s="11">
        <v>756733018.28800011</v>
      </c>
      <c r="L26" s="11">
        <v>666488654.74900007</v>
      </c>
      <c r="M26" s="11">
        <v>368359857.33400011</v>
      </c>
      <c r="N26" s="11">
        <v>358462582.37500012</v>
      </c>
      <c r="O26" s="11">
        <v>348232600.82000011</v>
      </c>
      <c r="P26" s="11">
        <v>336441592.67800009</v>
      </c>
      <c r="Q26" s="11">
        <v>322075606.31300008</v>
      </c>
      <c r="R26" s="11">
        <v>313536817.63900006</v>
      </c>
      <c r="S26" s="11">
        <v>303719808.80500001</v>
      </c>
      <c r="T26" s="11">
        <v>294220953.35000002</v>
      </c>
      <c r="U26" s="11">
        <v>284161890.67400002</v>
      </c>
      <c r="V26" s="11">
        <v>272555191.68300003</v>
      </c>
      <c r="W26" s="11">
        <v>262535044.62400001</v>
      </c>
      <c r="X26" s="11">
        <v>251522917.352</v>
      </c>
      <c r="Y26" s="11">
        <v>240454265.13299999</v>
      </c>
      <c r="Z26" s="11">
        <v>230946878.86699998</v>
      </c>
      <c r="AA26" s="11">
        <v>216586323.51899999</v>
      </c>
      <c r="AB26" s="11">
        <v>207183929.111</v>
      </c>
      <c r="AC26" s="11">
        <v>197314525.43000001</v>
      </c>
      <c r="AD26" s="11">
        <v>188298587.833</v>
      </c>
      <c r="AE26" s="11">
        <v>181288428.31399998</v>
      </c>
      <c r="AF26" s="11">
        <v>172518401.87399998</v>
      </c>
      <c r="AG26" s="11">
        <v>163351327.02399999</v>
      </c>
      <c r="AH26" s="11">
        <v>154159368.05399999</v>
      </c>
      <c r="AI26" s="11">
        <v>145931850.66599998</v>
      </c>
      <c r="AJ26" s="11">
        <v>136931146.41999999</v>
      </c>
      <c r="AK26" s="11">
        <v>130733484.58199999</v>
      </c>
      <c r="AL26" s="11">
        <v>122865474.48699999</v>
      </c>
      <c r="AM26" s="11">
        <v>115944609.839</v>
      </c>
      <c r="AN26" s="11">
        <v>109182360.852</v>
      </c>
      <c r="AO26" s="11">
        <v>102034673.748</v>
      </c>
      <c r="AP26" s="11">
        <v>95600186.233999997</v>
      </c>
      <c r="AQ26" s="11">
        <v>89229962.126000002</v>
      </c>
      <c r="AR26" s="11">
        <v>82938716.803000003</v>
      </c>
      <c r="AS26" s="11">
        <v>75836957.760000005</v>
      </c>
      <c r="AT26" s="11">
        <v>69047545.298000008</v>
      </c>
      <c r="AU26" s="11">
        <v>63295417.932000011</v>
      </c>
      <c r="AV26" s="11">
        <v>57555917.105000012</v>
      </c>
      <c r="AW26" s="11">
        <v>51977089.774000011</v>
      </c>
      <c r="AX26" s="11">
        <v>-1.0999985039234161E-2</v>
      </c>
      <c r="AY26" s="11">
        <v>-2.0999985039234163E-2</v>
      </c>
      <c r="AZ26" s="11">
        <v>1.4960765841454116E-8</v>
      </c>
      <c r="BA26" s="11">
        <v>1.4960765841454116E-8</v>
      </c>
      <c r="BB26" s="11">
        <v>1.4960765841454116E-8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4320867.0199999996</v>
      </c>
      <c r="BV26" s="11">
        <v>3098984.6399999997</v>
      </c>
      <c r="BW26" s="11">
        <v>1966170.1799999997</v>
      </c>
      <c r="BX26" s="11">
        <v>850417.14999999967</v>
      </c>
      <c r="BY26" s="11">
        <v>-3.2000000355765224E-2</v>
      </c>
      <c r="BZ26" s="11">
        <v>-2.0000003557652246E-3</v>
      </c>
      <c r="CA26" s="11">
        <v>-2E-3</v>
      </c>
      <c r="CB26" s="11">
        <v>-2E-3</v>
      </c>
      <c r="CC26" s="11">
        <v>-2E-3</v>
      </c>
      <c r="CD26" s="11">
        <v>-2E-3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1">
        <v>0</v>
      </c>
      <c r="DD26" s="11">
        <v>0</v>
      </c>
      <c r="DE26" s="11">
        <v>0</v>
      </c>
      <c r="DF26" s="11">
        <v>0</v>
      </c>
      <c r="DG26" s="11">
        <v>0</v>
      </c>
      <c r="DH26" s="11">
        <v>0</v>
      </c>
      <c r="DI26" s="11">
        <v>0</v>
      </c>
      <c r="DJ26" s="11">
        <v>0</v>
      </c>
      <c r="DK26" s="11">
        <v>0</v>
      </c>
      <c r="DL26" s="11">
        <v>0</v>
      </c>
      <c r="DM26" s="11">
        <v>0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0</v>
      </c>
      <c r="DT26" s="11">
        <v>0</v>
      </c>
      <c r="DU26" s="11">
        <v>0</v>
      </c>
      <c r="DV26" s="11">
        <v>0</v>
      </c>
      <c r="DX26" s="11">
        <v>313536817.63900006</v>
      </c>
      <c r="DY26" s="11">
        <v>188298587.833</v>
      </c>
      <c r="DZ26" s="11">
        <v>95600186.233999997</v>
      </c>
      <c r="EA26" s="11">
        <v>1.4960765841454116E-8</v>
      </c>
      <c r="EB26" s="11">
        <v>0</v>
      </c>
      <c r="EC26" s="11">
        <v>-2.0000003557652246E-3</v>
      </c>
      <c r="ED26" s="11">
        <v>0</v>
      </c>
      <c r="EE26" s="11">
        <v>0</v>
      </c>
      <c r="EF26" s="11">
        <v>0</v>
      </c>
      <c r="EG26" s="11">
        <v>0</v>
      </c>
      <c r="EI26" s="11">
        <v>410977082.09300005</v>
      </c>
      <c r="EJ26" s="11">
        <v>666488654.74900007</v>
      </c>
      <c r="EK26" s="11">
        <v>348232600.82000011</v>
      </c>
      <c r="EL26" s="11">
        <v>313536817.63900006</v>
      </c>
      <c r="EM26" s="11">
        <v>284161890.67400002</v>
      </c>
      <c r="EN26" s="11">
        <v>251522917.352</v>
      </c>
      <c r="EO26" s="11">
        <v>216586323.51899999</v>
      </c>
      <c r="EP26" s="11">
        <v>188298587.833</v>
      </c>
      <c r="EQ26" s="11">
        <v>163351327.02399999</v>
      </c>
      <c r="ER26" s="11">
        <v>136931146.41999999</v>
      </c>
      <c r="ES26" s="11">
        <v>115944609.839</v>
      </c>
      <c r="ET26" s="11">
        <v>95600186.233999997</v>
      </c>
      <c r="EU26" s="11">
        <v>75836957.760000005</v>
      </c>
      <c r="EV26" s="11">
        <v>57555917.105000012</v>
      </c>
      <c r="EW26" s="11">
        <v>-2.0999985039234163E-2</v>
      </c>
      <c r="EX26" s="11">
        <v>1.4960765841454116E-8</v>
      </c>
      <c r="EY26" s="11">
        <v>0</v>
      </c>
      <c r="EZ26" s="11">
        <v>0</v>
      </c>
      <c r="FA26" s="11">
        <v>0</v>
      </c>
      <c r="FB26" s="11">
        <v>0</v>
      </c>
      <c r="FC26" s="11">
        <v>0</v>
      </c>
      <c r="FD26" s="11">
        <v>0</v>
      </c>
      <c r="FE26" s="11">
        <v>1966170.1799999997</v>
      </c>
      <c r="FF26" s="11">
        <v>-2.0000003557652246E-3</v>
      </c>
      <c r="FG26" s="11">
        <v>-2E-3</v>
      </c>
      <c r="FH26" s="11">
        <v>0</v>
      </c>
      <c r="FI26" s="11">
        <v>0</v>
      </c>
      <c r="FJ26" s="11">
        <v>0</v>
      </c>
      <c r="FK26" s="11">
        <v>0</v>
      </c>
      <c r="FL26" s="11">
        <v>0</v>
      </c>
      <c r="FM26" s="11">
        <v>0</v>
      </c>
      <c r="FN26" s="11">
        <v>0</v>
      </c>
      <c r="FO26" s="11">
        <v>0</v>
      </c>
      <c r="FP26" s="11">
        <v>0</v>
      </c>
      <c r="FQ26" s="11">
        <v>0</v>
      </c>
      <c r="FR26" s="11">
        <v>0</v>
      </c>
    </row>
    <row r="27" spans="1:174" x14ac:dyDescent="0.3">
      <c r="D27" s="4" t="s">
        <v>174</v>
      </c>
      <c r="E27" s="49">
        <v>27</v>
      </c>
      <c r="F27" s="26" t="s">
        <v>140</v>
      </c>
      <c r="G27" s="11">
        <v>912138.71</v>
      </c>
      <c r="H27" s="11">
        <v>912138.71</v>
      </c>
      <c r="I27" s="11">
        <v>1847912.21</v>
      </c>
      <c r="J27" s="11">
        <v>1847912.21</v>
      </c>
      <c r="K27" s="11">
        <v>1844266.74</v>
      </c>
      <c r="L27" s="11">
        <v>1780587.95</v>
      </c>
      <c r="M27" s="11">
        <v>1780587.95</v>
      </c>
      <c r="N27" s="11">
        <v>4939684.9799999995</v>
      </c>
      <c r="O27" s="11">
        <v>4607107.5299999993</v>
      </c>
      <c r="P27" s="11">
        <v>4553827.5299999993</v>
      </c>
      <c r="Q27" s="11">
        <v>121545.76999999955</v>
      </c>
      <c r="R27" s="11">
        <v>2075876.8099999996</v>
      </c>
      <c r="S27" s="11">
        <v>1585078.27</v>
      </c>
      <c r="T27" s="11">
        <v>1580076.78</v>
      </c>
      <c r="U27" s="11">
        <v>1394863.04</v>
      </c>
      <c r="V27" s="11">
        <v>1394863.04</v>
      </c>
      <c r="W27" s="11">
        <v>1394863.04</v>
      </c>
      <c r="X27" s="11">
        <v>1394863.04</v>
      </c>
      <c r="Y27" s="11">
        <v>1192180.23</v>
      </c>
      <c r="Z27" s="11">
        <v>1192180.23</v>
      </c>
      <c r="AA27" s="11">
        <v>1192180.23</v>
      </c>
      <c r="AB27" s="11">
        <v>1192180.23</v>
      </c>
      <c r="AC27" s="11">
        <v>1192180.23</v>
      </c>
      <c r="AD27" s="11">
        <v>548319.23</v>
      </c>
      <c r="AE27" s="11">
        <v>463319.23</v>
      </c>
      <c r="AF27" s="11">
        <v>458319.23</v>
      </c>
      <c r="AG27" s="11">
        <v>458319.23</v>
      </c>
      <c r="AH27" s="11">
        <v>458319.23</v>
      </c>
      <c r="AI27" s="11">
        <v>473318.23</v>
      </c>
      <c r="AJ27" s="11">
        <v>1278103.6000000001</v>
      </c>
      <c r="AK27" s="11">
        <v>578319.2300000001</v>
      </c>
      <c r="AL27" s="11">
        <v>578319.2300000001</v>
      </c>
      <c r="AM27" s="11">
        <v>578319.2300000001</v>
      </c>
      <c r="AN27" s="11">
        <v>-59187.769999999902</v>
      </c>
      <c r="AO27" s="11">
        <v>445951.2300000001</v>
      </c>
      <c r="AP27" s="11">
        <v>5097826.8800000008</v>
      </c>
      <c r="AQ27" s="11">
        <v>2162849.0099999993</v>
      </c>
      <c r="AR27" s="11">
        <v>2085547.0099999993</v>
      </c>
      <c r="AS27" s="11">
        <v>2085547.0099999993</v>
      </c>
      <c r="AT27" s="11">
        <v>2050924.0099999993</v>
      </c>
      <c r="AU27" s="11">
        <v>2050924.0099999993</v>
      </c>
      <c r="AV27" s="11">
        <v>2033544.0099999993</v>
      </c>
      <c r="AW27" s="11">
        <v>2033544.0099999993</v>
      </c>
      <c r="AX27" s="11">
        <v>2033544.0099999993</v>
      </c>
      <c r="AY27" s="11">
        <v>1791589.5899999994</v>
      </c>
      <c r="AZ27" s="11">
        <v>3316947.0899999989</v>
      </c>
      <c r="BA27" s="11">
        <v>3446101.2299999991</v>
      </c>
      <c r="BB27" s="11">
        <v>3290832.2299999991</v>
      </c>
      <c r="BC27" s="11">
        <v>371463868.21999997</v>
      </c>
      <c r="BD27" s="11">
        <v>-785126414.3499999</v>
      </c>
      <c r="BE27" s="11">
        <v>304031755.07400012</v>
      </c>
      <c r="BF27" s="11">
        <v>394394325.09500015</v>
      </c>
      <c r="BG27" s="11">
        <v>13546098.237000167</v>
      </c>
      <c r="BH27" s="11">
        <v>7487166.1000001673</v>
      </c>
      <c r="BI27" s="11">
        <v>7139418.7500001676</v>
      </c>
      <c r="BJ27" s="11">
        <v>46710715.420000166</v>
      </c>
      <c r="BK27" s="11">
        <v>119396762.00000018</v>
      </c>
      <c r="BL27" s="11">
        <v>119059034.92000018</v>
      </c>
      <c r="BM27" s="11">
        <v>144855110.75000018</v>
      </c>
      <c r="BN27" s="11">
        <v>640321191.96000004</v>
      </c>
      <c r="BO27" s="11">
        <v>449018419.42000002</v>
      </c>
      <c r="BP27" s="11">
        <v>399678206.12</v>
      </c>
      <c r="BQ27" s="11">
        <v>124545214.18000001</v>
      </c>
      <c r="BR27" s="11">
        <v>282691551.9000001</v>
      </c>
      <c r="BS27" s="11">
        <v>282000271.91000009</v>
      </c>
      <c r="BT27" s="11">
        <v>234943669.6100001</v>
      </c>
      <c r="BU27" s="11">
        <v>221775055.78000009</v>
      </c>
      <c r="BV27" s="11">
        <v>205349354.78100011</v>
      </c>
      <c r="BW27" s="11">
        <v>256986968.0710001</v>
      </c>
      <c r="BX27" s="11">
        <v>243204149.2910001</v>
      </c>
      <c r="BY27" s="11">
        <v>160879659.47100011</v>
      </c>
      <c r="BZ27" s="11">
        <v>267768758.32099992</v>
      </c>
      <c r="CA27" s="11">
        <v>266097139.73099983</v>
      </c>
      <c r="CB27" s="11">
        <v>264248898.70099983</v>
      </c>
      <c r="CC27" s="11">
        <v>260706322.56099984</v>
      </c>
      <c r="CD27" s="11">
        <v>266282007.36099985</v>
      </c>
      <c r="CE27" s="11">
        <v>268309765.76628023</v>
      </c>
      <c r="CF27" s="11">
        <v>271536068.75362623</v>
      </c>
      <c r="CG27" s="11">
        <v>273644070.36940843</v>
      </c>
      <c r="CH27" s="11">
        <v>275963097.52658081</v>
      </c>
      <c r="CI27" s="11">
        <v>277938816.64023989</v>
      </c>
      <c r="CJ27" s="11">
        <v>269544084.89621627</v>
      </c>
      <c r="CK27" s="11">
        <v>271310922.66891956</v>
      </c>
      <c r="CL27" s="11">
        <v>268282896.86967447</v>
      </c>
      <c r="CM27" s="11">
        <v>267006699.33037305</v>
      </c>
      <c r="CN27" s="11">
        <v>268597839.5026179</v>
      </c>
      <c r="CO27" s="11">
        <v>265577132.95119151</v>
      </c>
      <c r="CP27" s="11">
        <v>266898709.72417861</v>
      </c>
      <c r="CQ27" s="11">
        <v>266609884.78671229</v>
      </c>
      <c r="CR27" s="11">
        <v>262897009.92970178</v>
      </c>
      <c r="CS27" s="11">
        <v>264187219.89524916</v>
      </c>
      <c r="CT27" s="11">
        <v>263149665.02992707</v>
      </c>
      <c r="CU27" s="11">
        <v>261330654.10348976</v>
      </c>
      <c r="CV27" s="11">
        <v>262795438.74665076</v>
      </c>
      <c r="CW27" s="11">
        <v>264548926.1435149</v>
      </c>
      <c r="CX27" s="11">
        <v>262874698.35208058</v>
      </c>
      <c r="CY27" s="11">
        <v>262335503.28158599</v>
      </c>
      <c r="CZ27" s="11">
        <v>262417592.06846765</v>
      </c>
      <c r="DA27" s="11">
        <v>265390045.59758615</v>
      </c>
      <c r="DB27" s="11">
        <v>263851434.00637299</v>
      </c>
      <c r="DC27" s="11">
        <v>261816931.55545738</v>
      </c>
      <c r="DD27" s="11">
        <v>261065704.66219175</v>
      </c>
      <c r="DE27" s="11">
        <v>260215202.94989616</v>
      </c>
      <c r="DF27" s="11">
        <v>260682042.35694221</v>
      </c>
      <c r="DG27" s="11">
        <v>261308133.82491863</v>
      </c>
      <c r="DH27" s="11">
        <v>260951803.43020487</v>
      </c>
      <c r="DI27" s="11">
        <v>261093874.33763829</v>
      </c>
      <c r="DJ27" s="11">
        <v>262915432.7688978</v>
      </c>
      <c r="DK27" s="11">
        <v>262527386.86730847</v>
      </c>
      <c r="DL27" s="11">
        <v>262890436.24968952</v>
      </c>
      <c r="DM27" s="11">
        <v>265559880.41035119</v>
      </c>
      <c r="DN27" s="11">
        <v>264022390.4139266</v>
      </c>
      <c r="DO27" s="11">
        <v>261534448.127096</v>
      </c>
      <c r="DP27" s="11">
        <v>260951174.8190625</v>
      </c>
      <c r="DQ27" s="11">
        <v>260792591.17565119</v>
      </c>
      <c r="DR27" s="11">
        <v>262492212.63192999</v>
      </c>
      <c r="DS27" s="11">
        <v>263641558.91526559</v>
      </c>
      <c r="DT27" s="11">
        <v>263781374.68776968</v>
      </c>
      <c r="DU27" s="11">
        <v>264290347.27112898</v>
      </c>
      <c r="DV27" s="11">
        <v>265628549.48360777</v>
      </c>
      <c r="DX27" s="11">
        <v>2075876.8099999996</v>
      </c>
      <c r="DY27" s="11">
        <v>548319.23</v>
      </c>
      <c r="DZ27" s="11">
        <v>5097826.8800000008</v>
      </c>
      <c r="EA27" s="11">
        <v>3290832.2299999991</v>
      </c>
      <c r="EB27" s="11">
        <v>640321191.96000004</v>
      </c>
      <c r="EC27" s="11">
        <v>267768758.32099992</v>
      </c>
      <c r="ED27" s="11">
        <v>268282896.86967447</v>
      </c>
      <c r="EE27" s="11">
        <v>262874698.35208058</v>
      </c>
      <c r="EF27" s="11">
        <v>262915432.7688978</v>
      </c>
      <c r="EG27" s="11">
        <v>265628549.48360777</v>
      </c>
      <c r="EI27" s="11">
        <v>1847912.21</v>
      </c>
      <c r="EJ27" s="11">
        <v>1780587.95</v>
      </c>
      <c r="EK27" s="11">
        <v>4607107.5299999993</v>
      </c>
      <c r="EL27" s="11">
        <v>2075876.8099999996</v>
      </c>
      <c r="EM27" s="11">
        <v>1394863.04</v>
      </c>
      <c r="EN27" s="11">
        <v>1394863.04</v>
      </c>
      <c r="EO27" s="11">
        <v>1192180.23</v>
      </c>
      <c r="EP27" s="11">
        <v>548319.23</v>
      </c>
      <c r="EQ27" s="11">
        <v>458319.23</v>
      </c>
      <c r="ER27" s="11">
        <v>1278103.6000000001</v>
      </c>
      <c r="ES27" s="11">
        <v>578319.2300000001</v>
      </c>
      <c r="ET27" s="11">
        <v>5097826.8800000008</v>
      </c>
      <c r="EU27" s="11">
        <v>2085547.0099999993</v>
      </c>
      <c r="EV27" s="11">
        <v>2033544.0099999993</v>
      </c>
      <c r="EW27" s="11">
        <v>1791589.5899999994</v>
      </c>
      <c r="EX27" s="11">
        <v>3290832.2299999991</v>
      </c>
      <c r="EY27" s="11">
        <v>304031755.07400012</v>
      </c>
      <c r="EZ27" s="11">
        <v>7487166.1000001673</v>
      </c>
      <c r="FA27" s="11">
        <v>119396762.00000018</v>
      </c>
      <c r="FB27" s="11">
        <v>640321191.96000004</v>
      </c>
      <c r="FC27" s="11">
        <v>124545214.18000001</v>
      </c>
      <c r="FD27" s="11">
        <v>234943669.6100001</v>
      </c>
      <c r="FE27" s="11">
        <v>256986968.0710001</v>
      </c>
      <c r="FF27" s="11">
        <v>267768758.32099992</v>
      </c>
      <c r="FG27" s="11">
        <v>260706322.56099984</v>
      </c>
      <c r="FH27" s="11">
        <v>271536068.75362623</v>
      </c>
      <c r="FI27" s="11">
        <v>277938816.64023989</v>
      </c>
      <c r="FJ27" s="11">
        <v>268282896.86967447</v>
      </c>
      <c r="FK27" s="11">
        <v>265577132.95119151</v>
      </c>
      <c r="FL27" s="11">
        <v>262897009.92970178</v>
      </c>
      <c r="FM27" s="11">
        <v>261330654.10348976</v>
      </c>
      <c r="FN27" s="11">
        <v>262874698.35208058</v>
      </c>
      <c r="FO27" s="11">
        <v>265390045.59758615</v>
      </c>
      <c r="FP27" s="11">
        <v>261065704.66219175</v>
      </c>
      <c r="FQ27" s="11">
        <v>261308133.82491863</v>
      </c>
      <c r="FR27" s="11">
        <v>262915432.7688978</v>
      </c>
    </row>
    <row r="28" spans="1:174" x14ac:dyDescent="0.3">
      <c r="D28" s="4" t="s">
        <v>174</v>
      </c>
      <c r="E28" s="49">
        <v>28</v>
      </c>
      <c r="F28" s="26" t="s">
        <v>142</v>
      </c>
      <c r="G28" s="11">
        <v>17082953.489999998</v>
      </c>
      <c r="H28" s="11">
        <v>17200919.142999999</v>
      </c>
      <c r="I28" s="11">
        <v>17538249.892000001</v>
      </c>
      <c r="J28" s="11">
        <v>17868361.082000002</v>
      </c>
      <c r="K28" s="11">
        <v>17710776.344000001</v>
      </c>
      <c r="L28" s="11">
        <v>17378920.148000002</v>
      </c>
      <c r="M28" s="11">
        <v>20422357.999000002</v>
      </c>
      <c r="N28" s="11">
        <v>23189617.686000001</v>
      </c>
      <c r="O28" s="11">
        <v>24313394.306000002</v>
      </c>
      <c r="P28" s="11">
        <v>24116340.139000002</v>
      </c>
      <c r="Q28" s="11">
        <v>23540905.526000001</v>
      </c>
      <c r="R28" s="11">
        <v>23461940.085999999</v>
      </c>
      <c r="S28" s="11">
        <v>23170343.879999999</v>
      </c>
      <c r="T28" s="11">
        <v>23107028.983999997</v>
      </c>
      <c r="U28" s="11">
        <v>23061830.144999996</v>
      </c>
      <c r="V28" s="11">
        <v>22787203.582999997</v>
      </c>
      <c r="W28" s="11">
        <v>22450309.692999996</v>
      </c>
      <c r="X28" s="11">
        <v>22459964.252999995</v>
      </c>
      <c r="Y28" s="11">
        <v>22557128.642999995</v>
      </c>
      <c r="Z28" s="11">
        <v>22273424.112999994</v>
      </c>
      <c r="AA28" s="11">
        <v>22336103.882999994</v>
      </c>
      <c r="AB28" s="11">
        <v>22488573.402999993</v>
      </c>
      <c r="AC28" s="11">
        <v>22258321.652999993</v>
      </c>
      <c r="AD28" s="11">
        <v>22077500.242999993</v>
      </c>
      <c r="AE28" s="11">
        <v>19392014.353000008</v>
      </c>
      <c r="AF28" s="11">
        <v>20210923.439000007</v>
      </c>
      <c r="AG28" s="11">
        <v>15319888.713000007</v>
      </c>
      <c r="AH28" s="11">
        <v>18050183.971000008</v>
      </c>
      <c r="AI28" s="11">
        <v>17525141.495000008</v>
      </c>
      <c r="AJ28" s="11">
        <v>16703247.937000008</v>
      </c>
      <c r="AK28" s="11">
        <v>16543127.717000008</v>
      </c>
      <c r="AL28" s="11">
        <v>16183578.257000007</v>
      </c>
      <c r="AM28" s="11">
        <v>15966550.697000006</v>
      </c>
      <c r="AN28" s="11">
        <v>15787572.867000006</v>
      </c>
      <c r="AO28" s="11">
        <v>13900458.165000007</v>
      </c>
      <c r="AP28" s="11">
        <v>13462137.082000006</v>
      </c>
      <c r="AQ28" s="11">
        <v>12789218.675999988</v>
      </c>
      <c r="AR28" s="11">
        <v>12999504.785999987</v>
      </c>
      <c r="AS28" s="11">
        <v>13817624.457999988</v>
      </c>
      <c r="AT28" s="11">
        <v>14944375.635999989</v>
      </c>
      <c r="AU28" s="11">
        <v>18654451.186999988</v>
      </c>
      <c r="AV28" s="11">
        <v>18825749.895999987</v>
      </c>
      <c r="AW28" s="11">
        <v>21184993.556999989</v>
      </c>
      <c r="AX28" s="11">
        <v>22251249.19899999</v>
      </c>
      <c r="AY28" s="11">
        <v>22606794.646999989</v>
      </c>
      <c r="AZ28" s="11">
        <v>22948127.822999988</v>
      </c>
      <c r="BA28" s="11">
        <v>23694031.602999989</v>
      </c>
      <c r="BB28" s="11">
        <v>25712148.759999987</v>
      </c>
      <c r="BC28" s="11">
        <v>25064919.942999952</v>
      </c>
      <c r="BD28" s="11">
        <v>28410835.232999951</v>
      </c>
      <c r="BE28" s="11">
        <v>30315075.283999953</v>
      </c>
      <c r="BF28" s="11">
        <v>29275624.602999955</v>
      </c>
      <c r="BG28" s="11">
        <v>29821915.622999955</v>
      </c>
      <c r="BH28" s="11">
        <v>30405206.749999955</v>
      </c>
      <c r="BI28" s="11">
        <v>30144636.259999957</v>
      </c>
      <c r="BJ28" s="11">
        <v>29324313.193999954</v>
      </c>
      <c r="BK28" s="11">
        <v>29273533.489999954</v>
      </c>
      <c r="BL28" s="11">
        <v>39630529.920999952</v>
      </c>
      <c r="BM28" s="11">
        <v>40118209.432999954</v>
      </c>
      <c r="BN28" s="11">
        <v>41218271.998999953</v>
      </c>
      <c r="BO28" s="11">
        <v>42503914.783999957</v>
      </c>
      <c r="BP28" s="11">
        <v>45126780.997999959</v>
      </c>
      <c r="BQ28" s="11">
        <v>45352673.745999962</v>
      </c>
      <c r="BR28" s="11">
        <v>48688910.179999962</v>
      </c>
      <c r="BS28" s="11">
        <v>49185878.460999966</v>
      </c>
      <c r="BT28" s="11">
        <v>50786268.906999968</v>
      </c>
      <c r="BU28" s="11">
        <v>50403822.942999966</v>
      </c>
      <c r="BV28" s="11">
        <v>50978057.867999963</v>
      </c>
      <c r="BW28" s="11">
        <v>50641878.600999966</v>
      </c>
      <c r="BX28" s="11">
        <v>49780707.524999969</v>
      </c>
      <c r="BY28" s="11">
        <v>50743653.930999972</v>
      </c>
      <c r="BZ28" s="11">
        <v>58007394.698999971</v>
      </c>
      <c r="CA28" s="11">
        <v>56971870.566999972</v>
      </c>
      <c r="CB28" s="11">
        <v>57317270.001999974</v>
      </c>
      <c r="CC28" s="11">
        <v>61538452.416999973</v>
      </c>
      <c r="CD28" s="11">
        <v>62984331.84199997</v>
      </c>
      <c r="CE28" s="11">
        <v>62554614.315642983</v>
      </c>
      <c r="CF28" s="11">
        <v>62144026.612655461</v>
      </c>
      <c r="CG28" s="11">
        <v>65948783.185146883</v>
      </c>
      <c r="CH28" s="11">
        <v>65489645.224192977</v>
      </c>
      <c r="CI28" s="11">
        <v>65019124.353819005</v>
      </c>
      <c r="CJ28" s="11">
        <v>68752258.607607409</v>
      </c>
      <c r="CK28" s="11">
        <v>68249968.70250468</v>
      </c>
      <c r="CL28" s="11">
        <v>67744716.982559443</v>
      </c>
      <c r="CM28" s="11">
        <v>70181348.096898437</v>
      </c>
      <c r="CN28" s="11">
        <v>69612667.674832061</v>
      </c>
      <c r="CO28" s="11">
        <v>69056784.418684065</v>
      </c>
      <c r="CP28" s="11">
        <v>71443233.443235219</v>
      </c>
      <c r="CQ28" s="11">
        <v>70834723.085949183</v>
      </c>
      <c r="CR28" s="11">
        <v>70795116.106094256</v>
      </c>
      <c r="CS28" s="11">
        <v>70733877.107905194</v>
      </c>
      <c r="CT28" s="11">
        <v>70641424.517654359</v>
      </c>
      <c r="CU28" s="11">
        <v>70528195.558632076</v>
      </c>
      <c r="CV28" s="11">
        <v>70408587.405341506</v>
      </c>
      <c r="CW28" s="11">
        <v>70270663.498266116</v>
      </c>
      <c r="CX28" s="11">
        <v>70137062.751063123</v>
      </c>
      <c r="CY28" s="11">
        <v>70001227.074168056</v>
      </c>
      <c r="CZ28" s="11">
        <v>69854592.88289386</v>
      </c>
      <c r="DA28" s="11">
        <v>69708030.542107284</v>
      </c>
      <c r="DB28" s="11">
        <v>69584132.886574507</v>
      </c>
      <c r="DC28" s="11">
        <v>69470159.457355514</v>
      </c>
      <c r="DD28" s="11">
        <v>69366853.896862298</v>
      </c>
      <c r="DE28" s="11">
        <v>69284412.461681947</v>
      </c>
      <c r="DF28" s="11">
        <v>69220798.703422546</v>
      </c>
      <c r="DG28" s="11">
        <v>69175190.217351541</v>
      </c>
      <c r="DH28" s="11">
        <v>69161970.591929227</v>
      </c>
      <c r="DI28" s="11">
        <v>69180676.29577148</v>
      </c>
      <c r="DJ28" s="11">
        <v>69199381.999613792</v>
      </c>
      <c r="DK28" s="11">
        <v>69218087.703456029</v>
      </c>
      <c r="DL28" s="11">
        <v>69236793.407298297</v>
      </c>
      <c r="DM28" s="11">
        <v>69255499.111140579</v>
      </c>
      <c r="DN28" s="11">
        <v>69274204.814982831</v>
      </c>
      <c r="DO28" s="11">
        <v>69292910.518825099</v>
      </c>
      <c r="DP28" s="11">
        <v>69311616.222667351</v>
      </c>
      <c r="DQ28" s="11">
        <v>69330321.926509649</v>
      </c>
      <c r="DR28" s="11">
        <v>69349027.630351916</v>
      </c>
      <c r="DS28" s="11">
        <v>69367733.334194154</v>
      </c>
      <c r="DT28" s="11">
        <v>69386439.038036451</v>
      </c>
      <c r="DU28" s="11">
        <v>69405144.741878718</v>
      </c>
      <c r="DV28" s="11">
        <v>69452252.499091238</v>
      </c>
      <c r="DX28" s="11">
        <v>23461940.085999999</v>
      </c>
      <c r="DY28" s="11">
        <v>22077500.242999993</v>
      </c>
      <c r="DZ28" s="11">
        <v>13462137.082000006</v>
      </c>
      <c r="EA28" s="11">
        <v>25712148.759999987</v>
      </c>
      <c r="EB28" s="11">
        <v>41218271.998999953</v>
      </c>
      <c r="EC28" s="11">
        <v>58007394.698999971</v>
      </c>
      <c r="ED28" s="11">
        <v>67744716.982559443</v>
      </c>
      <c r="EE28" s="11">
        <v>70137062.751063123</v>
      </c>
      <c r="EF28" s="11">
        <v>69199381.999613792</v>
      </c>
      <c r="EG28" s="11">
        <v>69452252.499091238</v>
      </c>
      <c r="EI28" s="11">
        <v>17538249.892000001</v>
      </c>
      <c r="EJ28" s="11">
        <v>17378920.148000002</v>
      </c>
      <c r="EK28" s="11">
        <v>24313394.306000002</v>
      </c>
      <c r="EL28" s="11">
        <v>23461940.085999999</v>
      </c>
      <c r="EM28" s="11">
        <v>23061830.144999996</v>
      </c>
      <c r="EN28" s="11">
        <v>22459964.252999995</v>
      </c>
      <c r="EO28" s="11">
        <v>22336103.882999994</v>
      </c>
      <c r="EP28" s="11">
        <v>22077500.242999993</v>
      </c>
      <c r="EQ28" s="11">
        <v>15319888.713000007</v>
      </c>
      <c r="ER28" s="11">
        <v>16703247.937000008</v>
      </c>
      <c r="ES28" s="11">
        <v>15966550.697000006</v>
      </c>
      <c r="ET28" s="11">
        <v>13462137.082000006</v>
      </c>
      <c r="EU28" s="11">
        <v>13817624.457999988</v>
      </c>
      <c r="EV28" s="11">
        <v>18825749.895999987</v>
      </c>
      <c r="EW28" s="11">
        <v>22606794.646999989</v>
      </c>
      <c r="EX28" s="11">
        <v>25712148.759999987</v>
      </c>
      <c r="EY28" s="11">
        <v>30315075.283999953</v>
      </c>
      <c r="EZ28" s="11">
        <v>30405206.749999955</v>
      </c>
      <c r="FA28" s="11">
        <v>29273533.489999954</v>
      </c>
      <c r="FB28" s="11">
        <v>41218271.998999953</v>
      </c>
      <c r="FC28" s="11">
        <v>45352673.745999962</v>
      </c>
      <c r="FD28" s="11">
        <v>50786268.906999968</v>
      </c>
      <c r="FE28" s="11">
        <v>50641878.600999966</v>
      </c>
      <c r="FF28" s="11">
        <v>58007394.698999971</v>
      </c>
      <c r="FG28" s="11">
        <v>61538452.416999973</v>
      </c>
      <c r="FH28" s="11">
        <v>62144026.612655461</v>
      </c>
      <c r="FI28" s="11">
        <v>65019124.353819005</v>
      </c>
      <c r="FJ28" s="11">
        <v>67744716.982559443</v>
      </c>
      <c r="FK28" s="11">
        <v>69056784.418684065</v>
      </c>
      <c r="FL28" s="11">
        <v>70795116.106094256</v>
      </c>
      <c r="FM28" s="11">
        <v>70528195.558632076</v>
      </c>
      <c r="FN28" s="11">
        <v>70137062.751063123</v>
      </c>
      <c r="FO28" s="11">
        <v>69708030.542107284</v>
      </c>
      <c r="FP28" s="11">
        <v>69366853.896862298</v>
      </c>
      <c r="FQ28" s="11">
        <v>69175190.217351541</v>
      </c>
      <c r="FR28" s="11">
        <v>69199381.999613792</v>
      </c>
    </row>
    <row r="29" spans="1:174" x14ac:dyDescent="0.3">
      <c r="D29" s="4" t="s">
        <v>174</v>
      </c>
      <c r="E29" s="49">
        <v>29</v>
      </c>
      <c r="F29" s="26" t="s">
        <v>144</v>
      </c>
      <c r="G29" s="11">
        <v>150320069.14999998</v>
      </c>
      <c r="H29" s="11">
        <v>161752283.94799998</v>
      </c>
      <c r="I29" s="11">
        <v>168833984.93599999</v>
      </c>
      <c r="J29" s="11">
        <v>183406105.83499998</v>
      </c>
      <c r="K29" s="11">
        <v>202670749.60799998</v>
      </c>
      <c r="L29" s="11">
        <v>207534305.88899997</v>
      </c>
      <c r="M29" s="11">
        <v>210114904.17999998</v>
      </c>
      <c r="N29" s="11">
        <v>217909288.08599997</v>
      </c>
      <c r="O29" s="11">
        <v>260707325.08399996</v>
      </c>
      <c r="P29" s="11">
        <v>263943300.78299996</v>
      </c>
      <c r="Q29" s="11">
        <v>254567143.14499995</v>
      </c>
      <c r="R29" s="11">
        <v>262824268.59499997</v>
      </c>
      <c r="S29" s="11">
        <v>267126168.57799998</v>
      </c>
      <c r="T29" s="11">
        <v>262647998.03199998</v>
      </c>
      <c r="U29" s="11">
        <v>249766431.90499997</v>
      </c>
      <c r="V29" s="11">
        <v>259087561.74499997</v>
      </c>
      <c r="W29" s="11">
        <v>375188516.78299993</v>
      </c>
      <c r="X29" s="11">
        <v>283198851.16599989</v>
      </c>
      <c r="Y29" s="11">
        <v>292345950.29799992</v>
      </c>
      <c r="Z29" s="11">
        <v>300127475.31999993</v>
      </c>
      <c r="AA29" s="11">
        <v>367828931.03599995</v>
      </c>
      <c r="AB29" s="11">
        <v>304336354.28999996</v>
      </c>
      <c r="AC29" s="11">
        <v>293317852.07199997</v>
      </c>
      <c r="AD29" s="11">
        <v>311420732.79199994</v>
      </c>
      <c r="AE29" s="11">
        <v>335324248.31999993</v>
      </c>
      <c r="AF29" s="11">
        <v>333838415.65499991</v>
      </c>
      <c r="AG29" s="11">
        <v>372366206.10899991</v>
      </c>
      <c r="AH29" s="11">
        <v>372162763.7069999</v>
      </c>
      <c r="AI29" s="11">
        <v>371144456.63699991</v>
      </c>
      <c r="AJ29" s="11">
        <v>430732449.81499988</v>
      </c>
      <c r="AK29" s="11">
        <v>431094612.49599987</v>
      </c>
      <c r="AL29" s="11">
        <v>430569594.8459999</v>
      </c>
      <c r="AM29" s="11">
        <v>514909374.40899992</v>
      </c>
      <c r="AN29" s="11">
        <v>491968640.3409999</v>
      </c>
      <c r="AO29" s="11">
        <v>493273897.74899989</v>
      </c>
      <c r="AP29" s="11">
        <v>623871796.00499988</v>
      </c>
      <c r="AQ29" s="11">
        <v>525407215.09799999</v>
      </c>
      <c r="AR29" s="11">
        <v>524954209.097</v>
      </c>
      <c r="AS29" s="11">
        <v>547688503.01100004</v>
      </c>
      <c r="AT29" s="11">
        <v>562223583.37900007</v>
      </c>
      <c r="AU29" s="11">
        <v>599667609.38700008</v>
      </c>
      <c r="AV29" s="11">
        <v>624994272.47800004</v>
      </c>
      <c r="AW29" s="11">
        <v>659189950.63700008</v>
      </c>
      <c r="AX29" s="11">
        <v>659210423.56300008</v>
      </c>
      <c r="AY29" s="11">
        <v>672587760.3210001</v>
      </c>
      <c r="AZ29" s="11">
        <v>659003414.21300006</v>
      </c>
      <c r="BA29" s="11">
        <v>709794344.80599999</v>
      </c>
      <c r="BB29" s="11">
        <v>162136718.50600004</v>
      </c>
      <c r="BC29" s="11">
        <v>190640767.32699999</v>
      </c>
      <c r="BD29" s="11">
        <v>219955025.03200001</v>
      </c>
      <c r="BE29" s="11">
        <v>184693455.76300001</v>
      </c>
      <c r="BF29" s="11">
        <v>157065427.18200001</v>
      </c>
      <c r="BG29" s="11">
        <v>151861033.92500001</v>
      </c>
      <c r="BH29" s="11">
        <v>171772374.48800001</v>
      </c>
      <c r="BI29" s="11">
        <v>170484528.77200001</v>
      </c>
      <c r="BJ29" s="11">
        <v>83300650.291000038</v>
      </c>
      <c r="BK29" s="11">
        <v>94511092.819000036</v>
      </c>
      <c r="BL29" s="11">
        <v>107315605.44200003</v>
      </c>
      <c r="BM29" s="11">
        <v>141923706.99900001</v>
      </c>
      <c r="BN29" s="11">
        <v>-33370012.898999989</v>
      </c>
      <c r="BO29" s="11">
        <v>-24324252.216000058</v>
      </c>
      <c r="BP29" s="11">
        <v>-28330753.018000066</v>
      </c>
      <c r="BQ29" s="11">
        <v>-24493418.846000075</v>
      </c>
      <c r="BR29" s="11">
        <v>-28723552.892000061</v>
      </c>
      <c r="BS29" s="11">
        <v>-30959291.432000063</v>
      </c>
      <c r="BT29" s="11">
        <v>-38707788.972000062</v>
      </c>
      <c r="BU29" s="11">
        <v>-38942057.983000062</v>
      </c>
      <c r="BV29" s="11">
        <v>-39073805.934000045</v>
      </c>
      <c r="BW29" s="11">
        <v>-29372168.133000027</v>
      </c>
      <c r="BX29" s="11">
        <v>-34008964.84200003</v>
      </c>
      <c r="BY29" s="11">
        <v>-39512791.690000035</v>
      </c>
      <c r="BZ29" s="11">
        <v>8.9999884366989136E-3</v>
      </c>
      <c r="CA29" s="11">
        <v>-9.9996781136724167E-4</v>
      </c>
      <c r="CB29" s="11">
        <v>-9.9996781136724167E-4</v>
      </c>
      <c r="CC29" s="11">
        <v>-9.9996781136724167E-4</v>
      </c>
      <c r="CD29" s="11">
        <v>-4.9999678112726542E-3</v>
      </c>
      <c r="CE29" s="151">
        <v>-4.9999678112726525E-3</v>
      </c>
      <c r="CF29" s="151">
        <v>-4.9999678112726542E-3</v>
      </c>
      <c r="CG29" s="151">
        <v>-4.9999678112726542E-3</v>
      </c>
      <c r="CH29" s="151">
        <v>-4.9999678112726551E-3</v>
      </c>
      <c r="CI29" s="151">
        <v>-4.9999678112726542E-3</v>
      </c>
      <c r="CJ29" s="151">
        <v>-4.9999678112726542E-3</v>
      </c>
      <c r="CK29" s="151">
        <v>-4.9999678112726551E-3</v>
      </c>
      <c r="CL29" s="151">
        <v>-4.9999678112726542E-3</v>
      </c>
      <c r="CM29" s="151">
        <v>-4.9999678112726542E-3</v>
      </c>
      <c r="CN29" s="151">
        <v>-4.9999678112726533E-3</v>
      </c>
      <c r="CO29" s="151">
        <v>-4.9999678112726542E-3</v>
      </c>
      <c r="CP29" s="151">
        <v>-4.9999678112726542E-3</v>
      </c>
      <c r="CQ29" s="151">
        <v>-4.9999678112726542E-3</v>
      </c>
      <c r="CR29" s="151">
        <v>-4.9999678112726542E-3</v>
      </c>
      <c r="CS29" s="151">
        <v>-4.999967811272656E-3</v>
      </c>
      <c r="CT29" s="151">
        <v>-4.9999678112726542E-3</v>
      </c>
      <c r="CU29" s="151">
        <v>-4.9999678112726551E-3</v>
      </c>
      <c r="CV29" s="151">
        <v>-4.9999678112726542E-3</v>
      </c>
      <c r="CW29" s="151">
        <v>-4.9999678112726551E-3</v>
      </c>
      <c r="CX29" s="151">
        <v>-4.9999678112726542E-3</v>
      </c>
      <c r="CY29" s="151">
        <v>-4.999967811272656E-3</v>
      </c>
      <c r="CZ29" s="151">
        <v>-4.9999678112726542E-3</v>
      </c>
      <c r="DA29" s="151">
        <v>-4.999967811272656E-3</v>
      </c>
      <c r="DB29" s="151">
        <v>-4.9999678112726533E-3</v>
      </c>
      <c r="DC29" s="151">
        <v>-4.9999678112726551E-3</v>
      </c>
      <c r="DD29" s="151">
        <v>-4.9999678112726551E-3</v>
      </c>
      <c r="DE29" s="151">
        <v>-4.9999678112726533E-3</v>
      </c>
      <c r="DF29" s="151">
        <v>-4.9999678112726542E-3</v>
      </c>
      <c r="DG29" s="151">
        <v>-4.999967811272656E-3</v>
      </c>
      <c r="DH29" s="151">
        <v>-4.9999678112726533E-3</v>
      </c>
      <c r="DI29" s="151">
        <v>-4.9999678112726542E-3</v>
      </c>
      <c r="DJ29" s="151">
        <v>-4.9999678112726551E-3</v>
      </c>
      <c r="DK29" s="151">
        <v>-4.9999678112726542E-3</v>
      </c>
      <c r="DL29" s="151">
        <v>-4.9999678112726551E-3</v>
      </c>
      <c r="DM29" s="151">
        <v>-4.9999678112726551E-3</v>
      </c>
      <c r="DN29" s="151">
        <v>-4.9999678112726551E-3</v>
      </c>
      <c r="DO29" s="151">
        <v>-4.9999678112726551E-3</v>
      </c>
      <c r="DP29" s="151">
        <v>-4.9999678112726533E-3</v>
      </c>
      <c r="DQ29" s="151">
        <v>-4.9999678112726551E-3</v>
      </c>
      <c r="DR29" s="151">
        <v>-4.9999678112726551E-3</v>
      </c>
      <c r="DS29" s="151">
        <v>-4.9999678112726525E-3</v>
      </c>
      <c r="DT29" s="151">
        <v>-4.9999678112726551E-3</v>
      </c>
      <c r="DU29" s="151">
        <v>-4.9999678112726542E-3</v>
      </c>
      <c r="DV29" s="151">
        <v>-4.9999678112726551E-3</v>
      </c>
      <c r="DX29" s="11">
        <v>262824268.59499997</v>
      </c>
      <c r="DY29" s="11">
        <v>311420732.79199994</v>
      </c>
      <c r="DZ29" s="11">
        <v>623871796.00499988</v>
      </c>
      <c r="EA29" s="11">
        <v>162136718.50600004</v>
      </c>
      <c r="EB29" s="11">
        <v>-33370012.898999989</v>
      </c>
      <c r="EC29" s="11">
        <v>8.9999884366989136E-3</v>
      </c>
      <c r="ED29" s="11">
        <v>-4.9999678112726542E-3</v>
      </c>
      <c r="EE29" s="11">
        <v>-4.9999678112726542E-3</v>
      </c>
      <c r="EF29" s="11">
        <v>-4.9999678112726551E-3</v>
      </c>
      <c r="EG29" s="11">
        <v>-4.9999678112726551E-3</v>
      </c>
      <c r="EI29" s="11">
        <v>168833984.93599999</v>
      </c>
      <c r="EJ29" s="11">
        <v>207534305.88899997</v>
      </c>
      <c r="EK29" s="11">
        <v>260707325.08399996</v>
      </c>
      <c r="EL29" s="11">
        <v>262824268.59499997</v>
      </c>
      <c r="EM29" s="11">
        <v>249766431.90499997</v>
      </c>
      <c r="EN29" s="11">
        <v>283198851.16599989</v>
      </c>
      <c r="EO29" s="11">
        <v>367828931.03599995</v>
      </c>
      <c r="EP29" s="11">
        <v>311420732.79199994</v>
      </c>
      <c r="EQ29" s="11">
        <v>372366206.10899991</v>
      </c>
      <c r="ER29" s="11">
        <v>430732449.81499988</v>
      </c>
      <c r="ES29" s="11">
        <v>514909374.40899992</v>
      </c>
      <c r="ET29" s="11">
        <v>623871796.00499988</v>
      </c>
      <c r="EU29" s="11">
        <v>547688503.01100004</v>
      </c>
      <c r="EV29" s="11">
        <v>624994272.47800004</v>
      </c>
      <c r="EW29" s="11">
        <v>672587760.3210001</v>
      </c>
      <c r="EX29" s="11">
        <v>162136718.50600004</v>
      </c>
      <c r="EY29" s="11">
        <v>184693455.76300001</v>
      </c>
      <c r="EZ29" s="11">
        <v>171772374.48800001</v>
      </c>
      <c r="FA29" s="11">
        <v>94511092.819000036</v>
      </c>
      <c r="FB29" s="11">
        <v>-33370012.898999989</v>
      </c>
      <c r="FC29" s="11">
        <v>-24493418.846000075</v>
      </c>
      <c r="FD29" s="11">
        <v>-38707788.972000062</v>
      </c>
      <c r="FE29" s="11">
        <v>-29372168.133000027</v>
      </c>
      <c r="FF29" s="11">
        <v>8.9999884366989136E-3</v>
      </c>
      <c r="FG29" s="11">
        <v>-9.9996781136724167E-4</v>
      </c>
      <c r="FH29" s="11">
        <v>-4.9999678112726542E-3</v>
      </c>
      <c r="FI29" s="11">
        <v>-4.9999678112726542E-3</v>
      </c>
      <c r="FJ29" s="11">
        <v>-4.9999678112726542E-3</v>
      </c>
      <c r="FK29" s="11">
        <v>-4.9999678112726542E-3</v>
      </c>
      <c r="FL29" s="11">
        <v>-4.9999678112726542E-3</v>
      </c>
      <c r="FM29" s="11">
        <v>-4.9999678112726551E-3</v>
      </c>
      <c r="FN29" s="11">
        <v>-4.9999678112726542E-3</v>
      </c>
      <c r="FO29" s="11">
        <v>-4.999967811272656E-3</v>
      </c>
      <c r="FP29" s="11">
        <v>-4.9999678112726551E-3</v>
      </c>
      <c r="FQ29" s="11">
        <v>-4.999967811272656E-3</v>
      </c>
      <c r="FR29" s="11">
        <v>-4.9999678112726551E-3</v>
      </c>
    </row>
    <row r="30" spans="1:174" x14ac:dyDescent="0.3">
      <c r="D30" s="4" t="s">
        <v>174</v>
      </c>
      <c r="E30" s="49">
        <v>30</v>
      </c>
      <c r="F30" s="26" t="s">
        <v>145</v>
      </c>
      <c r="G30" s="11">
        <v>85244842.476000011</v>
      </c>
      <c r="H30" s="11">
        <v>85244842.476000011</v>
      </c>
      <c r="I30" s="11">
        <v>85244842.476000011</v>
      </c>
      <c r="J30" s="11">
        <v>74055555.296000004</v>
      </c>
      <c r="K30" s="11">
        <v>74055555.296000004</v>
      </c>
      <c r="L30" s="11">
        <v>74055555.296000004</v>
      </c>
      <c r="M30" s="11">
        <v>74055555.296000004</v>
      </c>
      <c r="N30" s="11">
        <v>74055555.296000004</v>
      </c>
      <c r="O30" s="11">
        <v>74055555.296000004</v>
      </c>
      <c r="P30" s="11">
        <v>74055555.296000004</v>
      </c>
      <c r="Q30" s="11">
        <v>74055555.296000004</v>
      </c>
      <c r="R30" s="11">
        <v>74055555.296000004</v>
      </c>
      <c r="S30" s="11">
        <v>74055555.296000004</v>
      </c>
      <c r="T30" s="11">
        <v>74055555.296000004</v>
      </c>
      <c r="U30" s="11">
        <v>74055555.296000004</v>
      </c>
      <c r="V30" s="11">
        <v>74055555.296000004</v>
      </c>
      <c r="W30" s="11">
        <v>74055555.296000004</v>
      </c>
      <c r="X30" s="11">
        <v>74055555.296000004</v>
      </c>
      <c r="Y30" s="11">
        <v>74055555.296000004</v>
      </c>
      <c r="Z30" s="11">
        <v>74055555.296000004</v>
      </c>
      <c r="AA30" s="11">
        <v>74055555.296000004</v>
      </c>
      <c r="AB30" s="11">
        <v>74055555.296000004</v>
      </c>
      <c r="AC30" s="11">
        <v>74055555.296000004</v>
      </c>
      <c r="AD30" s="11">
        <v>74055555.296000004</v>
      </c>
      <c r="AE30" s="11">
        <v>74055555.296000004</v>
      </c>
      <c r="AF30" s="11">
        <v>74055555.296000004</v>
      </c>
      <c r="AG30" s="11">
        <v>74055555.296000004</v>
      </c>
      <c r="AH30" s="11">
        <v>74055555.296000004</v>
      </c>
      <c r="AI30" s="11">
        <v>74055555.296000004</v>
      </c>
      <c r="AJ30" s="11">
        <v>74055555.296000004</v>
      </c>
      <c r="AK30" s="11">
        <v>74055555.296000004</v>
      </c>
      <c r="AL30" s="11">
        <v>74055555.296000004</v>
      </c>
      <c r="AM30" s="11">
        <v>74055555.296000004</v>
      </c>
      <c r="AN30" s="11">
        <v>74055555.296000004</v>
      </c>
      <c r="AO30" s="11">
        <v>74055555.296000004</v>
      </c>
      <c r="AP30" s="11">
        <v>74055555.296000004</v>
      </c>
      <c r="AQ30" s="11">
        <v>74055555.296000004</v>
      </c>
      <c r="AR30" s="11">
        <v>74055555.296000004</v>
      </c>
      <c r="AS30" s="11">
        <v>74055555.296000004</v>
      </c>
      <c r="AT30" s="11">
        <v>74055555.296000004</v>
      </c>
      <c r="AU30" s="11">
        <v>74055555.296000004</v>
      </c>
      <c r="AV30" s="11">
        <v>74055555.296000004</v>
      </c>
      <c r="AW30" s="11">
        <v>74055555.296000004</v>
      </c>
      <c r="AX30" s="11">
        <v>74055555.296000004</v>
      </c>
      <c r="AY30" s="11">
        <v>74055555.296000004</v>
      </c>
      <c r="AZ30" s="11">
        <v>74055555.296000004</v>
      </c>
      <c r="BA30" s="11">
        <v>74055555.296000004</v>
      </c>
      <c r="BB30" s="11">
        <v>74055555.296000004</v>
      </c>
      <c r="BC30" s="11">
        <v>74055555.296000004</v>
      </c>
      <c r="BD30" s="11">
        <v>74055555.296000004</v>
      </c>
      <c r="BE30" s="11">
        <v>74055555.296000004</v>
      </c>
      <c r="BF30" s="11">
        <v>74055555.296000004</v>
      </c>
      <c r="BG30" s="11">
        <v>74055555.175999999</v>
      </c>
      <c r="BH30" s="11">
        <v>74055555.175999999</v>
      </c>
      <c r="BI30" s="11">
        <v>74055555.175999999</v>
      </c>
      <c r="BJ30" s="11">
        <v>74055555.175999999</v>
      </c>
      <c r="BK30" s="11">
        <v>74055555.175999999</v>
      </c>
      <c r="BL30" s="11">
        <v>74055555.175999999</v>
      </c>
      <c r="BM30" s="11">
        <v>74055555.175999999</v>
      </c>
      <c r="BN30" s="11">
        <v>74055555.175999999</v>
      </c>
      <c r="BO30" s="11">
        <v>74055555.175999999</v>
      </c>
      <c r="BP30" s="11">
        <v>74055555.175999999</v>
      </c>
      <c r="BQ30" s="11">
        <v>74055555.175999999</v>
      </c>
      <c r="BR30" s="11">
        <v>74055555.175999999</v>
      </c>
      <c r="BS30" s="11">
        <v>74055555.175999999</v>
      </c>
      <c r="BT30" s="11">
        <v>74055555.175999999</v>
      </c>
      <c r="BU30" s="11">
        <v>74055555.175999999</v>
      </c>
      <c r="BV30" s="11">
        <v>74055555.175999999</v>
      </c>
      <c r="BW30" s="11">
        <v>74055555.175999999</v>
      </c>
      <c r="BX30" s="11">
        <v>74055555.175999999</v>
      </c>
      <c r="BY30" s="11">
        <v>74055555.175999999</v>
      </c>
      <c r="BZ30" s="11">
        <v>74055555.175999999</v>
      </c>
      <c r="CA30" s="11">
        <v>74055555.175999999</v>
      </c>
      <c r="CB30" s="11">
        <v>74055555.175999999</v>
      </c>
      <c r="CC30" s="11">
        <v>74055555.175999999</v>
      </c>
      <c r="CD30" s="11">
        <v>74055555.175999999</v>
      </c>
      <c r="CE30" s="11">
        <v>74055555.175999999</v>
      </c>
      <c r="CF30" s="11">
        <v>74055555.176000014</v>
      </c>
      <c r="CG30" s="11">
        <v>74055555.175999984</v>
      </c>
      <c r="CH30" s="11">
        <v>74055555.176000014</v>
      </c>
      <c r="CI30" s="11">
        <v>74055555.175999999</v>
      </c>
      <c r="CJ30" s="11">
        <v>74055555.175999999</v>
      </c>
      <c r="CK30" s="11">
        <v>74055555.176000014</v>
      </c>
      <c r="CL30" s="11">
        <v>74055555.176000014</v>
      </c>
      <c r="CM30" s="11">
        <v>74055555.175999984</v>
      </c>
      <c r="CN30" s="11">
        <v>74055555.175999999</v>
      </c>
      <c r="CO30" s="11">
        <v>74055555.175999999</v>
      </c>
      <c r="CP30" s="11">
        <v>74055555.176000014</v>
      </c>
      <c r="CQ30" s="11">
        <v>74055555.175999984</v>
      </c>
      <c r="CR30" s="11">
        <v>74055555.175999999</v>
      </c>
      <c r="CS30" s="11">
        <v>74055555.176000014</v>
      </c>
      <c r="CT30" s="11">
        <v>74055555.175999984</v>
      </c>
      <c r="CU30" s="11">
        <v>74055555.176000014</v>
      </c>
      <c r="CV30" s="11">
        <v>74055555.175999999</v>
      </c>
      <c r="CW30" s="11">
        <v>74055555.176000029</v>
      </c>
      <c r="CX30" s="11">
        <v>74055555.176000014</v>
      </c>
      <c r="CY30" s="11">
        <v>74055555.175999999</v>
      </c>
      <c r="CZ30" s="11">
        <v>74055555.175999999</v>
      </c>
      <c r="DA30" s="11">
        <v>74055555.176000014</v>
      </c>
      <c r="DB30" s="11">
        <v>74055555.175999999</v>
      </c>
      <c r="DC30" s="11">
        <v>74055555.175999999</v>
      </c>
      <c r="DD30" s="11">
        <v>74055555.175999999</v>
      </c>
      <c r="DE30" s="11">
        <v>74055555.175999984</v>
      </c>
      <c r="DF30" s="11">
        <v>74055555.175999999</v>
      </c>
      <c r="DG30" s="11">
        <v>74055555.175999999</v>
      </c>
      <c r="DH30" s="11">
        <v>74055555.175999984</v>
      </c>
      <c r="DI30" s="11">
        <v>74055555.175999999</v>
      </c>
      <c r="DJ30" s="11">
        <v>74055555.176000014</v>
      </c>
      <c r="DK30" s="11">
        <v>74055555.175999999</v>
      </c>
      <c r="DL30" s="11">
        <v>74055555.175999999</v>
      </c>
      <c r="DM30" s="11">
        <v>74055555.175999999</v>
      </c>
      <c r="DN30" s="11">
        <v>74055555.175999999</v>
      </c>
      <c r="DO30" s="11">
        <v>74055555.176000014</v>
      </c>
      <c r="DP30" s="11">
        <v>74055555.175999984</v>
      </c>
      <c r="DQ30" s="11">
        <v>74055555.175999999</v>
      </c>
      <c r="DR30" s="11">
        <v>74055555.175999999</v>
      </c>
      <c r="DS30" s="11">
        <v>74055555.175999999</v>
      </c>
      <c r="DT30" s="11">
        <v>74055555.176000014</v>
      </c>
      <c r="DU30" s="11">
        <v>74055555.175999999</v>
      </c>
      <c r="DV30" s="11">
        <v>74055555.176000014</v>
      </c>
      <c r="DX30" s="11">
        <v>74055555.296000004</v>
      </c>
      <c r="DY30" s="11">
        <v>74055555.296000004</v>
      </c>
      <c r="DZ30" s="11">
        <v>74055555.296000004</v>
      </c>
      <c r="EA30" s="11">
        <v>74055555.296000004</v>
      </c>
      <c r="EB30" s="11">
        <v>74055555.175999999</v>
      </c>
      <c r="EC30" s="11">
        <v>74055555.175999999</v>
      </c>
      <c r="ED30" s="11">
        <v>74055555.176000014</v>
      </c>
      <c r="EE30" s="11">
        <v>74055555.176000014</v>
      </c>
      <c r="EF30" s="11">
        <v>74055555.176000014</v>
      </c>
      <c r="EG30" s="11">
        <v>74055555.176000014</v>
      </c>
      <c r="EI30" s="11">
        <v>85244842.476000011</v>
      </c>
      <c r="EJ30" s="11">
        <v>74055555.296000004</v>
      </c>
      <c r="EK30" s="11">
        <v>74055555.296000004</v>
      </c>
      <c r="EL30" s="11">
        <v>74055555.296000004</v>
      </c>
      <c r="EM30" s="11">
        <v>74055555.296000004</v>
      </c>
      <c r="EN30" s="11">
        <v>74055555.296000004</v>
      </c>
      <c r="EO30" s="11">
        <v>74055555.296000004</v>
      </c>
      <c r="EP30" s="11">
        <v>74055555.296000004</v>
      </c>
      <c r="EQ30" s="11">
        <v>74055555.296000004</v>
      </c>
      <c r="ER30" s="11">
        <v>74055555.296000004</v>
      </c>
      <c r="ES30" s="11">
        <v>74055555.296000004</v>
      </c>
      <c r="ET30" s="11">
        <v>74055555.296000004</v>
      </c>
      <c r="EU30" s="11">
        <v>74055555.296000004</v>
      </c>
      <c r="EV30" s="11">
        <v>74055555.296000004</v>
      </c>
      <c r="EW30" s="11">
        <v>74055555.296000004</v>
      </c>
      <c r="EX30" s="11">
        <v>74055555.296000004</v>
      </c>
      <c r="EY30" s="11">
        <v>74055555.296000004</v>
      </c>
      <c r="EZ30" s="11">
        <v>74055555.175999999</v>
      </c>
      <c r="FA30" s="11">
        <v>74055555.175999999</v>
      </c>
      <c r="FB30" s="11">
        <v>74055555.175999999</v>
      </c>
      <c r="FC30" s="11">
        <v>74055555.175999999</v>
      </c>
      <c r="FD30" s="11">
        <v>74055555.175999999</v>
      </c>
      <c r="FE30" s="11">
        <v>74055555.175999999</v>
      </c>
      <c r="FF30" s="11">
        <v>74055555.175999999</v>
      </c>
      <c r="FG30" s="11">
        <v>74055555.175999999</v>
      </c>
      <c r="FH30" s="11">
        <v>74055555.176000014</v>
      </c>
      <c r="FI30" s="11">
        <v>74055555.175999999</v>
      </c>
      <c r="FJ30" s="11">
        <v>74055555.176000014</v>
      </c>
      <c r="FK30" s="11">
        <v>74055555.175999999</v>
      </c>
      <c r="FL30" s="11">
        <v>74055555.175999999</v>
      </c>
      <c r="FM30" s="11">
        <v>74055555.176000014</v>
      </c>
      <c r="FN30" s="11">
        <v>74055555.176000014</v>
      </c>
      <c r="FO30" s="11">
        <v>74055555.176000014</v>
      </c>
      <c r="FP30" s="11">
        <v>74055555.175999999</v>
      </c>
      <c r="FQ30" s="11">
        <v>74055555.175999999</v>
      </c>
      <c r="FR30" s="11">
        <v>74055555.176000014</v>
      </c>
    </row>
    <row r="31" spans="1:174" x14ac:dyDescent="0.3">
      <c r="D31" s="4" t="s">
        <v>174</v>
      </c>
      <c r="E31" s="49">
        <v>31</v>
      </c>
      <c r="F31" s="26" t="s">
        <v>146</v>
      </c>
      <c r="G31" s="11">
        <v>56677877.43</v>
      </c>
      <c r="H31" s="11">
        <v>56402321.869999997</v>
      </c>
      <c r="I31" s="11">
        <v>56033632.989999995</v>
      </c>
      <c r="J31" s="11">
        <v>56442555.219999991</v>
      </c>
      <c r="K31" s="11">
        <v>55561765.879999988</v>
      </c>
      <c r="L31" s="11">
        <v>54975099.219999991</v>
      </c>
      <c r="M31" s="11">
        <v>54574543.669999994</v>
      </c>
      <c r="N31" s="11">
        <v>54201765.899999991</v>
      </c>
      <c r="O31" s="11">
        <v>53828988.129999988</v>
      </c>
      <c r="P31" s="11">
        <v>53456210.359999985</v>
      </c>
      <c r="Q31" s="11">
        <v>53083432.589999981</v>
      </c>
      <c r="R31" s="11">
        <v>52710654.819999978</v>
      </c>
      <c r="S31" s="11">
        <v>52337877.049999997</v>
      </c>
      <c r="T31" s="11">
        <v>51965099.279999994</v>
      </c>
      <c r="U31" s="11">
        <v>51592321.50999999</v>
      </c>
      <c r="V31" s="11">
        <v>51219543.739999987</v>
      </c>
      <c r="W31" s="11">
        <v>50846765.969999984</v>
      </c>
      <c r="X31" s="11">
        <v>50501765.979999982</v>
      </c>
      <c r="Y31" s="11">
        <v>50156765.98999998</v>
      </c>
      <c r="Z31" s="11">
        <v>49811765.999999978</v>
      </c>
      <c r="AA31" s="11">
        <v>49466766.009999976</v>
      </c>
      <c r="AB31" s="11">
        <v>49121766.019999973</v>
      </c>
      <c r="AC31" s="11">
        <v>48776766.029999971</v>
      </c>
      <c r="AD31" s="11">
        <v>48431766.039999969</v>
      </c>
      <c r="AE31" s="11">
        <v>51026766.049999997</v>
      </c>
      <c r="AF31" s="11">
        <v>50681766.059999995</v>
      </c>
      <c r="AG31" s="11">
        <v>55033753.569999993</v>
      </c>
      <c r="AH31" s="11">
        <v>51862584.301999994</v>
      </c>
      <c r="AI31" s="11">
        <v>52081755.187999994</v>
      </c>
      <c r="AJ31" s="11">
        <v>52631044.065999992</v>
      </c>
      <c r="AK31" s="11">
        <v>52488469.64599999</v>
      </c>
      <c r="AL31" s="11">
        <v>52277047.805999987</v>
      </c>
      <c r="AM31" s="11">
        <v>52231850.905999988</v>
      </c>
      <c r="AN31" s="11">
        <v>52780990.335999988</v>
      </c>
      <c r="AO31" s="11">
        <v>52425048.915999986</v>
      </c>
      <c r="AP31" s="11">
        <v>52643694.985999987</v>
      </c>
      <c r="AQ31" s="11">
        <v>52796275.105999999</v>
      </c>
      <c r="AR31" s="11">
        <v>53046612.335999995</v>
      </c>
      <c r="AS31" s="11">
        <v>53451918.085999995</v>
      </c>
      <c r="AT31" s="11">
        <v>53718530.135999992</v>
      </c>
      <c r="AU31" s="11">
        <v>53799209.275999993</v>
      </c>
      <c r="AV31" s="11">
        <v>53934015.845999993</v>
      </c>
      <c r="AW31" s="11">
        <v>54125291.735999994</v>
      </c>
      <c r="AX31" s="11">
        <v>54306758.035999991</v>
      </c>
      <c r="AY31" s="11">
        <v>54516544.925999992</v>
      </c>
      <c r="AZ31" s="11">
        <v>54679733.655999988</v>
      </c>
      <c r="BA31" s="11">
        <v>54729663.89599999</v>
      </c>
      <c r="BB31" s="11">
        <v>54664182.025999993</v>
      </c>
      <c r="BC31" s="11">
        <v>54606425.965999998</v>
      </c>
      <c r="BD31" s="11">
        <v>54595477.465999998</v>
      </c>
      <c r="BE31" s="11">
        <v>54391460.175999999</v>
      </c>
      <c r="BF31" s="11">
        <v>54273985.016000003</v>
      </c>
      <c r="BG31" s="11">
        <v>54235302.596000001</v>
      </c>
      <c r="BH31" s="11">
        <v>53637144.43</v>
      </c>
      <c r="BI31" s="11">
        <v>53712088.413999997</v>
      </c>
      <c r="BJ31" s="11">
        <v>53812379.092</v>
      </c>
      <c r="BK31" s="11">
        <v>53934702.781999998</v>
      </c>
      <c r="BL31" s="11">
        <v>54020959.963999994</v>
      </c>
      <c r="BM31" s="11">
        <v>53875951.484999992</v>
      </c>
      <c r="BN31" s="11">
        <v>53682246.64599999</v>
      </c>
      <c r="BO31" s="11">
        <v>53187325.657000005</v>
      </c>
      <c r="BP31" s="11">
        <v>53570899.521000005</v>
      </c>
      <c r="BQ31" s="11">
        <v>53590159.593000002</v>
      </c>
      <c r="BR31" s="11">
        <v>53510515.947999999</v>
      </c>
      <c r="BS31" s="11">
        <v>53652515.094999999</v>
      </c>
      <c r="BT31" s="11">
        <v>53642321.162</v>
      </c>
      <c r="BU31" s="11">
        <v>53711039.042000003</v>
      </c>
      <c r="BV31" s="11">
        <v>53800842.526000001</v>
      </c>
      <c r="BW31" s="11">
        <v>53709688.338</v>
      </c>
      <c r="BX31" s="11">
        <v>54021030.530000001</v>
      </c>
      <c r="BY31" s="11">
        <v>54005676.546999998</v>
      </c>
      <c r="BZ31" s="11">
        <v>53316393.053999998</v>
      </c>
      <c r="CA31" s="11">
        <v>53485374.660999991</v>
      </c>
      <c r="CB31" s="11">
        <v>53999326.357999988</v>
      </c>
      <c r="CC31" s="11">
        <v>33915415.567999989</v>
      </c>
      <c r="CD31" s="11">
        <v>33953803.589999989</v>
      </c>
      <c r="CE31" s="11">
        <v>33855339.415579185</v>
      </c>
      <c r="CF31" s="11">
        <v>33763710.417788938</v>
      </c>
      <c r="CG31" s="11">
        <v>33674586.864728071</v>
      </c>
      <c r="CH31" s="11">
        <v>33579917.970112532</v>
      </c>
      <c r="CI31" s="11">
        <v>33479554.984917056</v>
      </c>
      <c r="CJ31" s="11">
        <v>33376897.595767524</v>
      </c>
      <c r="CK31" s="11">
        <v>33280385.490509149</v>
      </c>
      <c r="CL31" s="11">
        <v>33181637.200093284</v>
      </c>
      <c r="CM31" s="11">
        <v>33079205.114143152</v>
      </c>
      <c r="CN31" s="11">
        <v>32966333.814598434</v>
      </c>
      <c r="CO31" s="11">
        <v>32857697.349135302</v>
      </c>
      <c r="CP31" s="11">
        <v>32745561.641723052</v>
      </c>
      <c r="CQ31" s="11">
        <v>32627237.566147957</v>
      </c>
      <c r="CR31" s="11">
        <v>32497519.779808454</v>
      </c>
      <c r="CS31" s="11">
        <v>32360294.678469773</v>
      </c>
      <c r="CT31" s="11">
        <v>32211627.835859481</v>
      </c>
      <c r="CU31" s="11">
        <v>32055805.028687328</v>
      </c>
      <c r="CV31" s="11">
        <v>31899146.082450122</v>
      </c>
      <c r="CW31" s="11">
        <v>31736749.556664404</v>
      </c>
      <c r="CX31" s="11">
        <v>31577911.537672929</v>
      </c>
      <c r="CY31" s="11">
        <v>31419939.115040246</v>
      </c>
      <c r="CZ31" s="11">
        <v>31259315.873453323</v>
      </c>
      <c r="DA31" s="11">
        <v>31100505.448045433</v>
      </c>
      <c r="DB31" s="11">
        <v>30952785.004050445</v>
      </c>
      <c r="DC31" s="11">
        <v>30810923.000408325</v>
      </c>
      <c r="DD31" s="11">
        <v>30675224.794707119</v>
      </c>
      <c r="DE31" s="11">
        <v>30547792.959966138</v>
      </c>
      <c r="DF31" s="11">
        <v>30426747.611244064</v>
      </c>
      <c r="DG31" s="11">
        <v>30311819.486606751</v>
      </c>
      <c r="DH31" s="11">
        <v>30205323.947593875</v>
      </c>
      <c r="DI31" s="11">
        <v>30105084.775589578</v>
      </c>
      <c r="DJ31" s="11">
        <v>30004845.603585277</v>
      </c>
      <c r="DK31" s="11">
        <v>29904606.431580961</v>
      </c>
      <c r="DL31" s="11">
        <v>29804367.259576663</v>
      </c>
      <c r="DM31" s="11">
        <v>29704128.087572362</v>
      </c>
      <c r="DN31" s="11">
        <v>29603888.915568057</v>
      </c>
      <c r="DO31" s="11">
        <v>29503649.743563753</v>
      </c>
      <c r="DP31" s="11">
        <v>29403410.57155944</v>
      </c>
      <c r="DQ31" s="11">
        <v>29303171.399555147</v>
      </c>
      <c r="DR31" s="11">
        <v>29202932.227550834</v>
      </c>
      <c r="DS31" s="11">
        <v>29102693.05554653</v>
      </c>
      <c r="DT31" s="11">
        <v>29002453.883542228</v>
      </c>
      <c r="DU31" s="11">
        <v>28902214.711537924</v>
      </c>
      <c r="DV31" s="11">
        <v>28808112.849103186</v>
      </c>
      <c r="DX31" s="11">
        <v>52710654.819999978</v>
      </c>
      <c r="DY31" s="11">
        <v>48431766.039999969</v>
      </c>
      <c r="DZ31" s="11">
        <v>52643694.985999987</v>
      </c>
      <c r="EA31" s="11">
        <v>54664182.025999993</v>
      </c>
      <c r="EB31" s="11">
        <v>53682246.64599999</v>
      </c>
      <c r="EC31" s="11">
        <v>53316393.053999998</v>
      </c>
      <c r="ED31" s="11">
        <v>33181637.200093284</v>
      </c>
      <c r="EE31" s="11">
        <v>31577911.537672929</v>
      </c>
      <c r="EF31" s="11">
        <v>30004845.603585277</v>
      </c>
      <c r="EG31" s="11">
        <v>28808112.849103186</v>
      </c>
      <c r="EI31" s="11">
        <v>56033632.989999995</v>
      </c>
      <c r="EJ31" s="11">
        <v>54975099.219999991</v>
      </c>
      <c r="EK31" s="11">
        <v>53828988.129999988</v>
      </c>
      <c r="EL31" s="11">
        <v>52710654.819999978</v>
      </c>
      <c r="EM31" s="11">
        <v>51592321.50999999</v>
      </c>
      <c r="EN31" s="11">
        <v>50501765.979999982</v>
      </c>
      <c r="EO31" s="11">
        <v>49466766.009999976</v>
      </c>
      <c r="EP31" s="11">
        <v>48431766.039999969</v>
      </c>
      <c r="EQ31" s="11">
        <v>55033753.569999993</v>
      </c>
      <c r="ER31" s="11">
        <v>52631044.065999992</v>
      </c>
      <c r="ES31" s="11">
        <v>52231850.905999988</v>
      </c>
      <c r="ET31" s="11">
        <v>52643694.985999987</v>
      </c>
      <c r="EU31" s="11">
        <v>53451918.085999995</v>
      </c>
      <c r="EV31" s="11">
        <v>53934015.845999993</v>
      </c>
      <c r="EW31" s="11">
        <v>54516544.925999992</v>
      </c>
      <c r="EX31" s="11">
        <v>54664182.025999993</v>
      </c>
      <c r="EY31" s="11">
        <v>54391460.175999999</v>
      </c>
      <c r="EZ31" s="11">
        <v>53637144.43</v>
      </c>
      <c r="FA31" s="11">
        <v>53934702.781999998</v>
      </c>
      <c r="FB31" s="11">
        <v>53682246.64599999</v>
      </c>
      <c r="FC31" s="11">
        <v>53590159.593000002</v>
      </c>
      <c r="FD31" s="11">
        <v>53642321.162</v>
      </c>
      <c r="FE31" s="11">
        <v>53709688.338</v>
      </c>
      <c r="FF31" s="11">
        <v>53316393.053999998</v>
      </c>
      <c r="FG31" s="11">
        <v>33915415.567999989</v>
      </c>
      <c r="FH31" s="11">
        <v>33763710.417788938</v>
      </c>
      <c r="FI31" s="11">
        <v>33479554.984917056</v>
      </c>
      <c r="FJ31" s="11">
        <v>33181637.200093284</v>
      </c>
      <c r="FK31" s="11">
        <v>32857697.349135302</v>
      </c>
      <c r="FL31" s="11">
        <v>32497519.779808454</v>
      </c>
      <c r="FM31" s="11">
        <v>32055805.028687328</v>
      </c>
      <c r="FN31" s="11">
        <v>31577911.537672929</v>
      </c>
      <c r="FO31" s="11">
        <v>31100505.448045433</v>
      </c>
      <c r="FP31" s="11">
        <v>30675224.794707119</v>
      </c>
      <c r="FQ31" s="11">
        <v>30311819.486606751</v>
      </c>
      <c r="FR31" s="11">
        <v>30004845.603585277</v>
      </c>
    </row>
    <row r="32" spans="1:174" s="16" customFormat="1" x14ac:dyDescent="0.3">
      <c r="A32" s="5"/>
      <c r="B32" s="5"/>
      <c r="C32" s="5"/>
      <c r="D32" s="4" t="s">
        <v>174</v>
      </c>
      <c r="E32" s="49">
        <v>32</v>
      </c>
      <c r="F32" s="9" t="s">
        <v>149</v>
      </c>
      <c r="G32" s="64">
        <v>4629498450.3559999</v>
      </c>
      <c r="H32" s="64">
        <v>4867679026.8129988</v>
      </c>
      <c r="I32" s="64">
        <v>5132859269.9249992</v>
      </c>
      <c r="J32" s="64">
        <v>5335926526.631999</v>
      </c>
      <c r="K32" s="64">
        <v>4693921924.3279982</v>
      </c>
      <c r="L32" s="64">
        <v>3656127466.6189985</v>
      </c>
      <c r="M32" s="64">
        <v>3699035054.5169992</v>
      </c>
      <c r="N32" s="64">
        <v>3599739856.9649992</v>
      </c>
      <c r="O32" s="64">
        <v>3703940342.7519994</v>
      </c>
      <c r="P32" s="64">
        <v>3949675351.8419995</v>
      </c>
      <c r="Q32" s="64">
        <v>3739311101.3400002</v>
      </c>
      <c r="R32" s="64">
        <v>3013067225.1669998</v>
      </c>
      <c r="S32" s="64">
        <v>16356012573.841995</v>
      </c>
      <c r="T32" s="64">
        <v>16239894486.039997</v>
      </c>
      <c r="U32" s="64">
        <v>16103410734.431999</v>
      </c>
      <c r="V32" s="64">
        <v>15932148393.911999</v>
      </c>
      <c r="W32" s="64">
        <v>15853912296.020998</v>
      </c>
      <c r="X32" s="64">
        <v>15646771644.124998</v>
      </c>
      <c r="Y32" s="64">
        <v>15391059088.706999</v>
      </c>
      <c r="Z32" s="64">
        <v>15240032267.890997</v>
      </c>
      <c r="AA32" s="64">
        <v>15236867700.400995</v>
      </c>
      <c r="AB32" s="64">
        <v>15080070077.381998</v>
      </c>
      <c r="AC32" s="64">
        <v>15436630789.743</v>
      </c>
      <c r="AD32" s="64">
        <v>19390148925.373997</v>
      </c>
      <c r="AE32" s="64">
        <v>17984886887.571003</v>
      </c>
      <c r="AF32" s="64">
        <v>17777424263.948006</v>
      </c>
      <c r="AG32" s="64">
        <v>17741506682.560005</v>
      </c>
      <c r="AH32" s="64">
        <v>17826646977.271004</v>
      </c>
      <c r="AI32" s="64">
        <v>18218826065.536003</v>
      </c>
      <c r="AJ32" s="64">
        <v>18267292374.013</v>
      </c>
      <c r="AK32" s="64">
        <v>18347792976.413002</v>
      </c>
      <c r="AL32" s="64">
        <v>18695665670.649006</v>
      </c>
      <c r="AM32" s="64">
        <v>18827644618.900997</v>
      </c>
      <c r="AN32" s="64">
        <v>18877446278.789001</v>
      </c>
      <c r="AO32" s="64">
        <v>18787921133.383007</v>
      </c>
      <c r="AP32" s="64">
        <v>18864396564.21101</v>
      </c>
      <c r="AQ32" s="64">
        <v>19210550016.558006</v>
      </c>
      <c r="AR32" s="64">
        <v>19074861070.732006</v>
      </c>
      <c r="AS32" s="64">
        <v>19708569642.911003</v>
      </c>
      <c r="AT32" s="64">
        <v>20111814349.708015</v>
      </c>
      <c r="AU32" s="64">
        <v>21473181119.803005</v>
      </c>
      <c r="AV32" s="64">
        <v>22822455626.821011</v>
      </c>
      <c r="AW32" s="64">
        <v>24226009922.353001</v>
      </c>
      <c r="AX32" s="64">
        <v>25057659205.629005</v>
      </c>
      <c r="AY32" s="64">
        <v>25753295842.11301</v>
      </c>
      <c r="AZ32" s="64">
        <v>26109935342.720005</v>
      </c>
      <c r="BA32" s="64">
        <v>25994892628.638004</v>
      </c>
      <c r="BB32" s="64">
        <v>26112741514.562008</v>
      </c>
      <c r="BC32" s="64">
        <v>27595810238.223007</v>
      </c>
      <c r="BD32" s="64">
        <v>27564401523.612007</v>
      </c>
      <c r="BE32" s="64">
        <v>28964990201.985008</v>
      </c>
      <c r="BF32" s="64">
        <v>29527359787.910995</v>
      </c>
      <c r="BG32" s="64">
        <v>29506090756.106007</v>
      </c>
      <c r="BH32" s="64">
        <v>29940123165.150002</v>
      </c>
      <c r="BI32" s="64">
        <v>30687148867.178997</v>
      </c>
      <c r="BJ32" s="64">
        <v>31224466930.838001</v>
      </c>
      <c r="BK32" s="64">
        <v>30816055665.601009</v>
      </c>
      <c r="BL32" s="64">
        <v>31542830427.861</v>
      </c>
      <c r="BM32" s="64">
        <v>31882431052.679001</v>
      </c>
      <c r="BN32" s="64">
        <v>32481898063.144005</v>
      </c>
      <c r="BO32" s="64">
        <v>32900548797.391014</v>
      </c>
      <c r="BP32" s="64">
        <v>33520446218.027016</v>
      </c>
      <c r="BQ32" s="64">
        <v>34609512140.084023</v>
      </c>
      <c r="BR32" s="64">
        <v>34819446344.709015</v>
      </c>
      <c r="BS32" s="64">
        <v>35115309143.175026</v>
      </c>
      <c r="BT32" s="64">
        <v>36106522322.443008</v>
      </c>
      <c r="BU32" s="64">
        <v>35898117810.978012</v>
      </c>
      <c r="BV32" s="64">
        <v>36262302780.455002</v>
      </c>
      <c r="BW32" s="64">
        <v>36030090417.188004</v>
      </c>
      <c r="BX32" s="64">
        <v>36230419071.408012</v>
      </c>
      <c r="BY32" s="64">
        <v>35519888033.578003</v>
      </c>
      <c r="BZ32" s="64">
        <v>36570454969.598007</v>
      </c>
      <c r="CA32" s="64">
        <v>37267297475.502991</v>
      </c>
      <c r="CB32" s="64">
        <v>37134730347.963989</v>
      </c>
      <c r="CC32" s="64">
        <v>37904458786.140984</v>
      </c>
      <c r="CD32" s="64">
        <v>38003706384.75499</v>
      </c>
      <c r="CE32" s="64">
        <v>38349974550.057198</v>
      </c>
      <c r="CF32" s="64">
        <v>38507361987.461548</v>
      </c>
      <c r="CG32" s="64">
        <v>38896772468.826233</v>
      </c>
      <c r="CH32" s="64">
        <v>39348261010.866364</v>
      </c>
      <c r="CI32" s="64">
        <v>39593971294.533035</v>
      </c>
      <c r="CJ32" s="64">
        <v>38789208638.394318</v>
      </c>
      <c r="CK32" s="64">
        <v>39069416443.401505</v>
      </c>
      <c r="CL32" s="64">
        <v>38716462401.327179</v>
      </c>
      <c r="CM32" s="64">
        <v>38466488795.383934</v>
      </c>
      <c r="CN32" s="64">
        <v>38693797122.773781</v>
      </c>
      <c r="CO32" s="64">
        <v>38404786858.063309</v>
      </c>
      <c r="CP32" s="64">
        <v>38458265884.332222</v>
      </c>
      <c r="CQ32" s="64">
        <v>38558868353.46006</v>
      </c>
      <c r="CR32" s="64">
        <v>37741640249.721985</v>
      </c>
      <c r="CS32" s="64">
        <v>38049853953.304169</v>
      </c>
      <c r="CT32" s="64">
        <v>37950233581.337723</v>
      </c>
      <c r="CU32" s="64">
        <v>37600772919.053612</v>
      </c>
      <c r="CV32" s="64">
        <v>37900812735.951241</v>
      </c>
      <c r="CW32" s="64">
        <v>38051791234.331299</v>
      </c>
      <c r="CX32" s="64">
        <v>37829346220.865822</v>
      </c>
      <c r="CY32" s="64">
        <v>37687729212.011169</v>
      </c>
      <c r="CZ32" s="64">
        <v>37734726887.166847</v>
      </c>
      <c r="DA32" s="64">
        <v>38356222037.396149</v>
      </c>
      <c r="DB32" s="64">
        <v>37855810576.284607</v>
      </c>
      <c r="DC32" s="64">
        <v>37588367009.326859</v>
      </c>
      <c r="DD32" s="64">
        <v>37437233752.238419</v>
      </c>
      <c r="DE32" s="64">
        <v>37230573337.610367</v>
      </c>
      <c r="DF32" s="64">
        <v>37441619465.258446</v>
      </c>
      <c r="DG32" s="64">
        <v>37524776920.588661</v>
      </c>
      <c r="DH32" s="64">
        <v>37360610193.978546</v>
      </c>
      <c r="DI32" s="64">
        <v>37399975167.9757</v>
      </c>
      <c r="DJ32" s="64">
        <v>37616254232.628784</v>
      </c>
      <c r="DK32" s="64">
        <v>37754133901.708939</v>
      </c>
      <c r="DL32" s="64">
        <v>37824985640.737419</v>
      </c>
      <c r="DM32" s="64">
        <v>38420163518.281853</v>
      </c>
      <c r="DN32" s="64">
        <v>37906909577.800064</v>
      </c>
      <c r="DO32" s="64">
        <v>37598622032.362198</v>
      </c>
      <c r="DP32" s="64">
        <v>37457681975.771767</v>
      </c>
      <c r="DQ32" s="64">
        <v>37408055540.801987</v>
      </c>
      <c r="DR32" s="64">
        <v>37769033093.07132</v>
      </c>
      <c r="DS32" s="64">
        <v>37877824228.660889</v>
      </c>
      <c r="DT32" s="64">
        <v>37972673913.293518</v>
      </c>
      <c r="DU32" s="64">
        <v>37841610062.161247</v>
      </c>
      <c r="DV32" s="64">
        <v>38122193316.96949</v>
      </c>
      <c r="DX32" s="64">
        <v>3013067225.1669998</v>
      </c>
      <c r="DY32" s="64">
        <v>19390148925.373997</v>
      </c>
      <c r="DZ32" s="64">
        <v>18864396564.21101</v>
      </c>
      <c r="EA32" s="64">
        <v>26112741514.562008</v>
      </c>
      <c r="EB32" s="64">
        <v>32481898063.144005</v>
      </c>
      <c r="EC32" s="64">
        <v>36570454969.598007</v>
      </c>
      <c r="ED32" s="64">
        <v>39028568218.106133</v>
      </c>
      <c r="EE32" s="64">
        <v>38122615456.74128</v>
      </c>
      <c r="EF32" s="64">
        <v>37878881219.92189</v>
      </c>
      <c r="EG32" s="64">
        <v>38348265152.754387</v>
      </c>
      <c r="EI32" s="64">
        <v>5132859269.9249992</v>
      </c>
      <c r="EJ32" s="64">
        <v>3656127466.6189985</v>
      </c>
      <c r="EK32" s="64">
        <v>3703940342.7519994</v>
      </c>
      <c r="EL32" s="64">
        <v>3013067225.1669998</v>
      </c>
      <c r="EM32" s="64">
        <v>16103410734.431999</v>
      </c>
      <c r="EN32" s="64">
        <v>15646771644.124998</v>
      </c>
      <c r="EO32" s="64">
        <v>15236867700.400995</v>
      </c>
      <c r="EP32" s="64">
        <v>19390148925.373997</v>
      </c>
      <c r="EQ32" s="64">
        <v>17741506682.560005</v>
      </c>
      <c r="ER32" s="64">
        <v>18267292374.013</v>
      </c>
      <c r="ES32" s="64">
        <v>18827644618.900997</v>
      </c>
      <c r="ET32" s="64">
        <v>18864396564.21101</v>
      </c>
      <c r="EU32" s="64">
        <v>19708569642.911003</v>
      </c>
      <c r="EV32" s="64">
        <v>22822455626.821011</v>
      </c>
      <c r="EW32" s="64">
        <v>25753295842.11301</v>
      </c>
      <c r="EX32" s="64">
        <v>26112741514.562008</v>
      </c>
      <c r="EY32" s="64">
        <v>28964990201.985008</v>
      </c>
      <c r="EZ32" s="64">
        <v>29940123165.150002</v>
      </c>
      <c r="FA32" s="64">
        <v>30816055665.601009</v>
      </c>
      <c r="FB32" s="64">
        <v>32481898063.144005</v>
      </c>
      <c r="FC32" s="64">
        <v>34609512140.084023</v>
      </c>
      <c r="FD32" s="64">
        <v>36106522322.443008</v>
      </c>
      <c r="FE32" s="64">
        <v>36030090417.188004</v>
      </c>
      <c r="FF32" s="64">
        <v>36570454969.598007</v>
      </c>
      <c r="FG32" s="64">
        <v>37904458786.140984</v>
      </c>
      <c r="FH32" s="64">
        <v>38507361987.461548</v>
      </c>
      <c r="FI32" s="64">
        <v>39593971294.533035</v>
      </c>
      <c r="FJ32" s="64">
        <v>38716462401.327179</v>
      </c>
      <c r="FK32" s="64">
        <v>38404786858.063309</v>
      </c>
      <c r="FL32" s="64">
        <v>37741640249.721985</v>
      </c>
      <c r="FM32" s="64">
        <v>37600772919.053612</v>
      </c>
      <c r="FN32" s="64">
        <v>37829346220.865822</v>
      </c>
      <c r="FO32" s="64">
        <v>38356222037.396149</v>
      </c>
      <c r="FP32" s="64">
        <v>37437233752.238419</v>
      </c>
      <c r="FQ32" s="64">
        <v>37524776920.588661</v>
      </c>
      <c r="FR32" s="64">
        <v>37616254232.628784</v>
      </c>
    </row>
    <row r="33" spans="1:174" x14ac:dyDescent="0.3">
      <c r="D33" s="4" t="s">
        <v>174</v>
      </c>
      <c r="E33" s="49">
        <v>33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  <c r="CT33" s="158"/>
      <c r="CU33" s="158"/>
      <c r="CV33" s="158"/>
      <c r="CW33" s="158"/>
      <c r="CX33" s="158"/>
      <c r="CY33" s="158"/>
      <c r="CZ33" s="158"/>
      <c r="DA33" s="158"/>
      <c r="DB33" s="158"/>
      <c r="DC33" s="158"/>
      <c r="DD33" s="158"/>
      <c r="DE33" s="158"/>
      <c r="DF33" s="158"/>
      <c r="DG33" s="158"/>
      <c r="DH33" s="158"/>
      <c r="DI33" s="158"/>
      <c r="DJ33" s="158"/>
      <c r="DK33" s="158"/>
      <c r="DL33" s="158"/>
      <c r="DM33" s="158"/>
      <c r="DN33" s="158"/>
      <c r="DO33" s="158"/>
      <c r="DP33" s="158"/>
      <c r="DQ33" s="158"/>
      <c r="DR33" s="158"/>
      <c r="DS33" s="158"/>
      <c r="DT33" s="158"/>
      <c r="DU33" s="158"/>
      <c r="DV33" s="158"/>
      <c r="DX33" s="7"/>
      <c r="DY33" s="7"/>
      <c r="DZ33" s="7"/>
      <c r="EA33" s="7"/>
      <c r="EB33" s="7"/>
      <c r="EC33" s="7"/>
      <c r="ED33" s="7"/>
      <c r="EE33" s="7"/>
      <c r="EF33" s="7"/>
      <c r="EG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</row>
    <row r="34" spans="1:174" x14ac:dyDescent="0.3">
      <c r="D34" s="4" t="s">
        <v>174</v>
      </c>
      <c r="E34" s="49">
        <v>34</v>
      </c>
      <c r="F34" s="16" t="s">
        <v>150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X34" s="7"/>
      <c r="DY34" s="7"/>
      <c r="DZ34" s="7"/>
      <c r="EA34" s="7"/>
      <c r="EB34" s="7"/>
      <c r="EC34" s="7"/>
      <c r="ED34" s="7"/>
      <c r="EE34" s="7"/>
      <c r="EF34" s="7"/>
      <c r="EG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</row>
    <row r="35" spans="1:174" x14ac:dyDescent="0.3">
      <c r="D35" s="4" t="s">
        <v>174</v>
      </c>
      <c r="E35" s="49">
        <v>35</v>
      </c>
      <c r="F35" s="10" t="s">
        <v>151</v>
      </c>
      <c r="G35" s="11">
        <v>3144204526.1560001</v>
      </c>
      <c r="H35" s="11">
        <v>3178212206.566</v>
      </c>
      <c r="I35" s="11">
        <v>3230370622.8260002</v>
      </c>
      <c r="J35" s="11">
        <v>3423931548.6360002</v>
      </c>
      <c r="K35" s="11">
        <v>2265791664.2260003</v>
      </c>
      <c r="L35" s="11">
        <v>2370006639.3460002</v>
      </c>
      <c r="M35" s="11">
        <v>2584546193.8760004</v>
      </c>
      <c r="N35" s="11">
        <v>2562935094.7830005</v>
      </c>
      <c r="O35" s="11">
        <v>2924572669.9750004</v>
      </c>
      <c r="P35" s="11">
        <v>2908969515.1050005</v>
      </c>
      <c r="Q35" s="11">
        <v>2562129171.2870007</v>
      </c>
      <c r="R35" s="11">
        <v>2305229416.0370007</v>
      </c>
      <c r="S35" s="11">
        <v>6943283049.6149998</v>
      </c>
      <c r="T35" s="11">
        <v>6535073073.3280001</v>
      </c>
      <c r="U35" s="11">
        <v>6623021975.9379997</v>
      </c>
      <c r="V35" s="11">
        <v>7268447691.5319996</v>
      </c>
      <c r="W35" s="11">
        <v>5726865573.4619999</v>
      </c>
      <c r="X35" s="11">
        <v>5572577753.7449999</v>
      </c>
      <c r="Y35" s="11">
        <v>5628505867.5430002</v>
      </c>
      <c r="Z35" s="11">
        <v>5785891342.6850004</v>
      </c>
      <c r="AA35" s="11">
        <v>5313601035.1440001</v>
      </c>
      <c r="AB35" s="11">
        <v>4764291783.5340004</v>
      </c>
      <c r="AC35" s="11">
        <v>5480198633.5740004</v>
      </c>
      <c r="AD35" s="11">
        <v>4266405053.7740002</v>
      </c>
      <c r="AE35" s="11">
        <v>2441439847.974</v>
      </c>
      <c r="AF35" s="11">
        <v>2703697459.9840002</v>
      </c>
      <c r="AG35" s="11">
        <v>1869877747.0640001</v>
      </c>
      <c r="AH35" s="11">
        <v>3084203175.4240003</v>
      </c>
      <c r="AI35" s="11">
        <v>2766552652.0840001</v>
      </c>
      <c r="AJ35" s="11">
        <v>3534753583.5539999</v>
      </c>
      <c r="AK35" s="11">
        <v>2787779925.164</v>
      </c>
      <c r="AL35" s="11">
        <v>3019818767.5040002</v>
      </c>
      <c r="AM35" s="11">
        <v>3893631965.2440004</v>
      </c>
      <c r="AN35" s="11">
        <v>3038059641.2240005</v>
      </c>
      <c r="AO35" s="11">
        <v>3697630233.1340003</v>
      </c>
      <c r="AP35" s="11">
        <v>3684552989.5140004</v>
      </c>
      <c r="AQ35" s="11">
        <v>3151464205.7740002</v>
      </c>
      <c r="AR35" s="11">
        <v>3460872934.2340002</v>
      </c>
      <c r="AS35" s="11">
        <v>3357194588.8940001</v>
      </c>
      <c r="AT35" s="11">
        <v>4788873330.4840002</v>
      </c>
      <c r="AU35" s="11">
        <v>5507067196.3540001</v>
      </c>
      <c r="AV35" s="11">
        <v>6851694107.1639996</v>
      </c>
      <c r="AW35" s="11">
        <v>7629354612.4639988</v>
      </c>
      <c r="AX35" s="11">
        <v>6118349112.4639988</v>
      </c>
      <c r="AY35" s="11">
        <v>7407526349.9639988</v>
      </c>
      <c r="AZ35" s="11">
        <v>7803503363.2669992</v>
      </c>
      <c r="BA35" s="11">
        <v>6987658863.2669992</v>
      </c>
      <c r="BB35" s="11">
        <v>8099772663.2669992</v>
      </c>
      <c r="BC35" s="11">
        <v>8271555650.7670012</v>
      </c>
      <c r="BD35" s="11">
        <v>8755697150.7670021</v>
      </c>
      <c r="BE35" s="11">
        <v>9573726466.7070026</v>
      </c>
      <c r="BF35" s="11">
        <v>9205470359.2070026</v>
      </c>
      <c r="BG35" s="11">
        <v>8192027358.8370028</v>
      </c>
      <c r="BH35" s="11">
        <v>7762949558.8370028</v>
      </c>
      <c r="BI35" s="11">
        <v>9270091695.0870018</v>
      </c>
      <c r="BJ35" s="11">
        <v>9840560695.0870018</v>
      </c>
      <c r="BK35" s="11">
        <v>8390079695.347002</v>
      </c>
      <c r="BL35" s="11">
        <v>9890059419.8970013</v>
      </c>
      <c r="BM35" s="11">
        <v>9902278419.9170017</v>
      </c>
      <c r="BN35" s="11">
        <v>10092326994.917002</v>
      </c>
      <c r="BO35" s="11">
        <v>11301741458.667</v>
      </c>
      <c r="BP35" s="11">
        <v>11265557458.677</v>
      </c>
      <c r="BQ35" s="11">
        <v>11713549908.677</v>
      </c>
      <c r="BR35" s="11">
        <v>11373790099.316998</v>
      </c>
      <c r="BS35" s="11">
        <v>10441381416.046997</v>
      </c>
      <c r="BT35" s="11">
        <v>10272336944.656998</v>
      </c>
      <c r="BU35" s="11">
        <v>9625825580.3969975</v>
      </c>
      <c r="BV35" s="11">
        <v>10000788236.716997</v>
      </c>
      <c r="BW35" s="11">
        <v>10179183522.946997</v>
      </c>
      <c r="BX35" s="11">
        <v>10220784810.656996</v>
      </c>
      <c r="BY35" s="11">
        <v>9399820632.6469955</v>
      </c>
      <c r="BZ35" s="11">
        <v>9502778632.6469955</v>
      </c>
      <c r="CA35" s="11">
        <v>10048327282.646997</v>
      </c>
      <c r="CB35" s="11">
        <v>9995151741.3969975</v>
      </c>
      <c r="CC35" s="11">
        <v>11164269041.896997</v>
      </c>
      <c r="CD35" s="11">
        <v>10868693714.146997</v>
      </c>
      <c r="CE35" s="11">
        <v>10509467455.013062</v>
      </c>
      <c r="CF35" s="11">
        <v>11424209557.558128</v>
      </c>
      <c r="CG35" s="11">
        <v>11071039877.748356</v>
      </c>
      <c r="CH35" s="11">
        <v>11242940662.996197</v>
      </c>
      <c r="CI35" s="11">
        <v>11432029588.208401</v>
      </c>
      <c r="CJ35" s="11">
        <v>11032211016.563196</v>
      </c>
      <c r="CK35" s="11">
        <v>10448241036.248844</v>
      </c>
      <c r="CL35" s="11">
        <v>10446137565.636183</v>
      </c>
      <c r="CM35" s="11">
        <v>10589781618.344435</v>
      </c>
      <c r="CN35" s="11">
        <v>11489625714.988487</v>
      </c>
      <c r="CO35" s="11">
        <v>10715793879.296722</v>
      </c>
      <c r="CP35" s="11">
        <v>11056411405.364864</v>
      </c>
      <c r="CQ35" s="11">
        <v>10220135714.421293</v>
      </c>
      <c r="CR35" s="11">
        <v>10249128214.626829</v>
      </c>
      <c r="CS35" s="11">
        <v>10595283567.519451</v>
      </c>
      <c r="CT35" s="11">
        <v>10111490623.777628</v>
      </c>
      <c r="CU35" s="11">
        <v>10212413309.858541</v>
      </c>
      <c r="CV35" s="11">
        <v>10387995382.401333</v>
      </c>
      <c r="CW35" s="11">
        <v>10650388634.666054</v>
      </c>
      <c r="CX35" s="11">
        <v>10877730964.781719</v>
      </c>
      <c r="CY35" s="11">
        <v>10744435181.535334</v>
      </c>
      <c r="CZ35" s="11">
        <v>10748637033.457912</v>
      </c>
      <c r="DA35" s="11">
        <v>10704427983.847197</v>
      </c>
      <c r="DB35" s="11">
        <v>11186306357.304676</v>
      </c>
      <c r="DC35" s="11">
        <v>11205384948.077324</v>
      </c>
      <c r="DD35" s="11">
        <v>9978075028.579216</v>
      </c>
      <c r="DE35" s="11">
        <v>10799203111.683161</v>
      </c>
      <c r="DF35" s="11">
        <v>10265177189.986053</v>
      </c>
      <c r="DG35" s="11">
        <v>10024224922.582794</v>
      </c>
      <c r="DH35" s="11">
        <v>11003826525.217115</v>
      </c>
      <c r="DI35" s="11">
        <v>10306115647.939034</v>
      </c>
      <c r="DJ35" s="11">
        <v>11465989803.885557</v>
      </c>
      <c r="DK35" s="11">
        <v>11024273182.876461</v>
      </c>
      <c r="DL35" s="11">
        <v>11405730884.110989</v>
      </c>
      <c r="DM35" s="11">
        <v>11283436774.928864</v>
      </c>
      <c r="DN35" s="11">
        <v>11834528600.621107</v>
      </c>
      <c r="DO35" s="11">
        <v>11794532235.376732</v>
      </c>
      <c r="DP35" s="11">
        <v>10603724461.60491</v>
      </c>
      <c r="DQ35" s="11">
        <v>11096801240.316368</v>
      </c>
      <c r="DR35" s="11">
        <v>10951761497.358259</v>
      </c>
      <c r="DS35" s="11">
        <v>11099797546.43734</v>
      </c>
      <c r="DT35" s="11">
        <v>10795951290.462843</v>
      </c>
      <c r="DU35" s="11">
        <v>11566194630.314514</v>
      </c>
      <c r="DV35" s="11">
        <v>11638497821.305351</v>
      </c>
      <c r="DX35" s="11">
        <v>2305229416.0370007</v>
      </c>
      <c r="DY35" s="11">
        <v>4266405053.7740002</v>
      </c>
      <c r="DZ35" s="11">
        <v>3684552989.5140004</v>
      </c>
      <c r="EA35" s="11">
        <v>8099772663.2669992</v>
      </c>
      <c r="EB35" s="11">
        <v>10092326994.917002</v>
      </c>
      <c r="EC35" s="11">
        <v>9502778632.6469955</v>
      </c>
      <c r="ED35" s="11">
        <v>10446137565.636183</v>
      </c>
      <c r="EE35" s="11">
        <v>10877730964.781719</v>
      </c>
      <c r="EF35" s="11">
        <v>11465989803.885557</v>
      </c>
      <c r="EG35" s="11">
        <v>11638497821.305351</v>
      </c>
      <c r="EI35" s="11">
        <v>3230370622.8260002</v>
      </c>
      <c r="EJ35" s="11">
        <v>2370006639.3460002</v>
      </c>
      <c r="EK35" s="11">
        <v>2924572669.9750004</v>
      </c>
      <c r="EL35" s="11">
        <v>2305229416.0370007</v>
      </c>
      <c r="EM35" s="11">
        <v>6623021975.9379997</v>
      </c>
      <c r="EN35" s="11">
        <v>5572577753.7449999</v>
      </c>
      <c r="EO35" s="11">
        <v>5313601035.1440001</v>
      </c>
      <c r="EP35" s="11">
        <v>4266405053.7740002</v>
      </c>
      <c r="EQ35" s="11">
        <v>1869877747.0640001</v>
      </c>
      <c r="ER35" s="11">
        <v>3534753583.5539999</v>
      </c>
      <c r="ES35" s="11">
        <v>3893631965.2440004</v>
      </c>
      <c r="ET35" s="11">
        <v>3684552989.5140004</v>
      </c>
      <c r="EU35" s="11">
        <v>3357194588.8940001</v>
      </c>
      <c r="EV35" s="11">
        <v>6851694107.1639996</v>
      </c>
      <c r="EW35" s="11">
        <v>7407526349.9639988</v>
      </c>
      <c r="EX35" s="11">
        <v>8099772663.2669992</v>
      </c>
      <c r="EY35" s="11">
        <v>9573726466.7070026</v>
      </c>
      <c r="EZ35" s="11">
        <v>7762949558.8370028</v>
      </c>
      <c r="FA35" s="11">
        <v>8390079695.347002</v>
      </c>
      <c r="FB35" s="11">
        <v>10092326994.917002</v>
      </c>
      <c r="FC35" s="11">
        <v>11713549908.677</v>
      </c>
      <c r="FD35" s="11">
        <v>10272336944.656998</v>
      </c>
      <c r="FE35" s="11">
        <v>10179183522.946997</v>
      </c>
      <c r="FF35" s="11">
        <v>9502778632.6469955</v>
      </c>
      <c r="FG35" s="11">
        <v>11164269041.896997</v>
      </c>
      <c r="FH35" s="11">
        <v>11424209557.558128</v>
      </c>
      <c r="FI35" s="11">
        <v>11432029588.208401</v>
      </c>
      <c r="FJ35" s="11">
        <v>10446137565.636183</v>
      </c>
      <c r="FK35" s="11">
        <v>10715793879.296722</v>
      </c>
      <c r="FL35" s="11">
        <v>10249128214.626829</v>
      </c>
      <c r="FM35" s="11">
        <v>10212413309.858541</v>
      </c>
      <c r="FN35" s="11">
        <v>10877730964.781719</v>
      </c>
      <c r="FO35" s="11">
        <v>10704427983.847197</v>
      </c>
      <c r="FP35" s="11">
        <v>9978075028.579216</v>
      </c>
      <c r="FQ35" s="11">
        <v>10024224922.582794</v>
      </c>
      <c r="FR35" s="11">
        <v>11465989803.885557</v>
      </c>
    </row>
    <row r="36" spans="1:174" x14ac:dyDescent="0.3">
      <c r="D36" s="4" t="s">
        <v>174</v>
      </c>
      <c r="E36" s="49">
        <v>36</v>
      </c>
      <c r="F36" s="10" t="s">
        <v>152</v>
      </c>
      <c r="G36" s="11">
        <v>1847861255.1329999</v>
      </c>
      <c r="H36" s="11">
        <v>1764341434.6129999</v>
      </c>
      <c r="I36" s="11">
        <v>1666778259.773</v>
      </c>
      <c r="J36" s="11">
        <v>1506796513.8429999</v>
      </c>
      <c r="K36" s="11">
        <v>2582164162.1529999</v>
      </c>
      <c r="L36" s="11">
        <v>3494164889.4629998</v>
      </c>
      <c r="M36" s="11">
        <v>2998349539.2989998</v>
      </c>
      <c r="N36" s="11">
        <v>7572345797.9819994</v>
      </c>
      <c r="O36" s="11">
        <v>7989341977.7439995</v>
      </c>
      <c r="P36" s="11">
        <v>7589224855.2139997</v>
      </c>
      <c r="Q36" s="11">
        <v>7794277023.3140001</v>
      </c>
      <c r="R36" s="11">
        <v>8039277144.0839996</v>
      </c>
      <c r="S36" s="11">
        <v>7613466280.9899998</v>
      </c>
      <c r="T36" s="11">
        <v>7767074321.04</v>
      </c>
      <c r="U36" s="11">
        <v>7724890536.7849998</v>
      </c>
      <c r="V36" s="11">
        <v>7148475855.0149994</v>
      </c>
      <c r="W36" s="11">
        <v>8301140738.7249994</v>
      </c>
      <c r="X36" s="11">
        <v>8407392242.6509991</v>
      </c>
      <c r="Y36" s="11">
        <v>8024227935.8669987</v>
      </c>
      <c r="Z36" s="11">
        <v>7649098508.2429991</v>
      </c>
      <c r="AA36" s="11">
        <v>8168947475.4829988</v>
      </c>
      <c r="AB36" s="11">
        <v>8524423160.5629988</v>
      </c>
      <c r="AC36" s="11">
        <v>8129013237.3519993</v>
      </c>
      <c r="AD36" s="11">
        <v>12436983695.382999</v>
      </c>
      <c r="AE36" s="11">
        <v>12690644239.489004</v>
      </c>
      <c r="AF36" s="11">
        <v>12096902576.718004</v>
      </c>
      <c r="AG36" s="11">
        <v>12700287238.376003</v>
      </c>
      <c r="AH36" s="11">
        <v>12021404064.841003</v>
      </c>
      <c r="AI36" s="11">
        <v>12667039758.954002</v>
      </c>
      <c r="AJ36" s="11">
        <v>12028245832.300003</v>
      </c>
      <c r="AK36" s="11">
        <v>12805846335.228004</v>
      </c>
      <c r="AL36" s="11">
        <v>12813994738.318005</v>
      </c>
      <c r="AM36" s="11">
        <v>12199326557.697004</v>
      </c>
      <c r="AN36" s="11">
        <v>13095143547.054005</v>
      </c>
      <c r="AO36" s="11">
        <v>12461865987.626005</v>
      </c>
      <c r="AP36" s="11">
        <v>12543442041.547005</v>
      </c>
      <c r="AQ36" s="11">
        <v>13217320127.041996</v>
      </c>
      <c r="AR36" s="11">
        <v>12600016248.447996</v>
      </c>
      <c r="AS36" s="11">
        <v>13171984688.377996</v>
      </c>
      <c r="AT36" s="11">
        <v>12510298662.902996</v>
      </c>
      <c r="AU36" s="11">
        <v>13018260397.525997</v>
      </c>
      <c r="AV36" s="11">
        <v>13056220044.501997</v>
      </c>
      <c r="AW36" s="11">
        <v>13604279791.908997</v>
      </c>
      <c r="AX36" s="11">
        <v>15862391428.911997</v>
      </c>
      <c r="AY36" s="11">
        <v>15275871422.779997</v>
      </c>
      <c r="AZ36" s="11">
        <v>15130315884.070997</v>
      </c>
      <c r="BA36" s="11">
        <v>15751886967.040997</v>
      </c>
      <c r="BB36" s="11">
        <v>15195886957.529997</v>
      </c>
      <c r="BC36" s="11">
        <v>16090589894.891001</v>
      </c>
      <c r="BD36" s="11">
        <v>16512058943.379002</v>
      </c>
      <c r="BE36" s="11">
        <v>15783587438.030003</v>
      </c>
      <c r="BF36" s="11">
        <v>16779436569.347002</v>
      </c>
      <c r="BG36" s="11">
        <v>17719843676.397003</v>
      </c>
      <c r="BH36" s="11">
        <v>18391660443.667004</v>
      </c>
      <c r="BI36" s="11">
        <v>17497976208.097004</v>
      </c>
      <c r="BJ36" s="11">
        <v>17402754644.567005</v>
      </c>
      <c r="BK36" s="11">
        <v>18444396785.063004</v>
      </c>
      <c r="BL36" s="11">
        <v>17565695303.673004</v>
      </c>
      <c r="BM36" s="11">
        <v>17713744917.369003</v>
      </c>
      <c r="BN36" s="11">
        <v>17718973511.039001</v>
      </c>
      <c r="BO36" s="11">
        <v>16989180187.968998</v>
      </c>
      <c r="BP36" s="11">
        <v>17422787658.028999</v>
      </c>
      <c r="BQ36" s="11">
        <v>18000121494.648998</v>
      </c>
      <c r="BR36" s="11">
        <v>18290561691.742996</v>
      </c>
      <c r="BS36" s="11">
        <v>19477136175.462997</v>
      </c>
      <c r="BT36" s="11">
        <v>20340364686.632996</v>
      </c>
      <c r="BU36" s="11">
        <v>20543393476.046993</v>
      </c>
      <c r="BV36" s="11">
        <v>20676973611.761993</v>
      </c>
      <c r="BW36" s="11">
        <v>20027110823.926994</v>
      </c>
      <c r="BX36" s="11">
        <v>20146153085.708996</v>
      </c>
      <c r="BY36" s="11">
        <v>20202977900.316998</v>
      </c>
      <c r="BZ36" s="11">
        <v>20872899817.606998</v>
      </c>
      <c r="CA36" s="11">
        <v>21060689493.485992</v>
      </c>
      <c r="CB36" s="11">
        <v>20808182529.105991</v>
      </c>
      <c r="CC36" s="11">
        <v>20340958741.22599</v>
      </c>
      <c r="CD36" s="11">
        <v>20668887933.56599</v>
      </c>
      <c r="CE36" s="11">
        <v>21254909871.769032</v>
      </c>
      <c r="CF36" s="11">
        <v>20292063789.201302</v>
      </c>
      <c r="CG36" s="11">
        <v>21094988711.386227</v>
      </c>
      <c r="CH36" s="11">
        <v>21317377925.951626</v>
      </c>
      <c r="CI36" s="11">
        <v>21191997363.160492</v>
      </c>
      <c r="CJ36" s="11">
        <v>20912312103.82111</v>
      </c>
      <c r="CK36" s="11">
        <v>21735681481.969986</v>
      </c>
      <c r="CL36" s="11">
        <v>21297589608.812244</v>
      </c>
      <c r="CM36" s="11">
        <v>20939026326.344723</v>
      </c>
      <c r="CN36" s="11">
        <v>20201568558.480137</v>
      </c>
      <c r="CO36" s="11">
        <v>20563303694.870174</v>
      </c>
      <c r="CP36" s="11">
        <v>20199740567.099384</v>
      </c>
      <c r="CQ36" s="11">
        <v>21025881972.590508</v>
      </c>
      <c r="CR36" s="11">
        <v>20058094858.529209</v>
      </c>
      <c r="CS36" s="11">
        <v>20107054653.580917</v>
      </c>
      <c r="CT36" s="11">
        <v>20450847378.616806</v>
      </c>
      <c r="CU36" s="11">
        <v>19861736019.289345</v>
      </c>
      <c r="CV36" s="11">
        <v>20102417570.709312</v>
      </c>
      <c r="CW36" s="11">
        <v>19946071660.136829</v>
      </c>
      <c r="CX36" s="11">
        <v>19442314372.042351</v>
      </c>
      <c r="CY36" s="11">
        <v>19453019482.726055</v>
      </c>
      <c r="CZ36" s="11">
        <v>19427098638.212692</v>
      </c>
      <c r="DA36" s="11">
        <v>19964227251.045677</v>
      </c>
      <c r="DB36" s="11">
        <v>18945378542.683647</v>
      </c>
      <c r="DC36" s="11">
        <v>18544659697.890396</v>
      </c>
      <c r="DD36" s="11">
        <v>19467702874.041607</v>
      </c>
      <c r="DE36" s="11">
        <v>18533734129.90424</v>
      </c>
      <c r="DF36" s="11">
        <v>19214438417.535435</v>
      </c>
      <c r="DG36" s="11">
        <v>19354463483.760479</v>
      </c>
      <c r="DH36" s="11">
        <v>18341453849.371483</v>
      </c>
      <c r="DI36" s="11">
        <v>19014377135.502453</v>
      </c>
      <c r="DJ36" s="11">
        <v>17955587861.43391</v>
      </c>
      <c r="DK36" s="11">
        <v>18591794849.282764</v>
      </c>
      <c r="DL36" s="11">
        <v>18204711147.674786</v>
      </c>
      <c r="DM36" s="11">
        <v>18746344669.205677</v>
      </c>
      <c r="DN36" s="11">
        <v>17682317266.757175</v>
      </c>
      <c r="DO36" s="11">
        <v>17290464704.196751</v>
      </c>
      <c r="DP36" s="11">
        <v>18161082431.649471</v>
      </c>
      <c r="DQ36" s="11">
        <v>17725997197.084633</v>
      </c>
      <c r="DR36" s="11">
        <v>18155880280.838585</v>
      </c>
      <c r="DS36" s="11">
        <v>17905621575.995609</v>
      </c>
      <c r="DT36" s="11">
        <v>18446583519.496532</v>
      </c>
      <c r="DU36" s="11">
        <v>17467750548.067726</v>
      </c>
      <c r="DV36" s="11">
        <v>17533641141.117271</v>
      </c>
      <c r="DX36" s="11">
        <v>8039277144.0839996</v>
      </c>
      <c r="DY36" s="11">
        <v>12436983695.382999</v>
      </c>
      <c r="DZ36" s="11">
        <v>12543442041.547005</v>
      </c>
      <c r="EA36" s="11">
        <v>15195886957.529997</v>
      </c>
      <c r="EB36" s="11">
        <v>17718973511.039001</v>
      </c>
      <c r="EC36" s="11">
        <v>20872899817.606998</v>
      </c>
      <c r="ED36" s="11">
        <v>21297589608.812244</v>
      </c>
      <c r="EE36" s="11">
        <v>19442314372.042351</v>
      </c>
      <c r="EF36" s="11">
        <v>17955587861.43391</v>
      </c>
      <c r="EG36" s="11">
        <v>17533641141.117271</v>
      </c>
      <c r="EI36" s="11">
        <v>1666778259.773</v>
      </c>
      <c r="EJ36" s="11">
        <v>3494164889.4629998</v>
      </c>
      <c r="EK36" s="11">
        <v>7989341977.7439995</v>
      </c>
      <c r="EL36" s="11">
        <v>8039277144.0839996</v>
      </c>
      <c r="EM36" s="11">
        <v>7724890536.7849998</v>
      </c>
      <c r="EN36" s="11">
        <v>8407392242.6509991</v>
      </c>
      <c r="EO36" s="11">
        <v>8168947475.4829988</v>
      </c>
      <c r="EP36" s="11">
        <v>12436983695.382999</v>
      </c>
      <c r="EQ36" s="11">
        <v>12700287238.376003</v>
      </c>
      <c r="ER36" s="11">
        <v>12028245832.300003</v>
      </c>
      <c r="ES36" s="11">
        <v>12199326557.697004</v>
      </c>
      <c r="ET36" s="11">
        <v>12543442041.547005</v>
      </c>
      <c r="EU36" s="11">
        <v>13171984688.377996</v>
      </c>
      <c r="EV36" s="11">
        <v>13056220044.501997</v>
      </c>
      <c r="EW36" s="11">
        <v>15275871422.779997</v>
      </c>
      <c r="EX36" s="11">
        <v>15195886957.529997</v>
      </c>
      <c r="EY36" s="11">
        <v>15783587438.030003</v>
      </c>
      <c r="EZ36" s="11">
        <v>18391660443.667004</v>
      </c>
      <c r="FA36" s="11">
        <v>18444396785.063004</v>
      </c>
      <c r="FB36" s="11">
        <v>17718973511.039001</v>
      </c>
      <c r="FC36" s="11">
        <v>18000121494.648998</v>
      </c>
      <c r="FD36" s="11">
        <v>20340364686.632996</v>
      </c>
      <c r="FE36" s="11">
        <v>20027110823.926994</v>
      </c>
      <c r="FF36" s="11">
        <v>20872899817.606998</v>
      </c>
      <c r="FG36" s="11">
        <v>20340958741.22599</v>
      </c>
      <c r="FH36" s="11">
        <v>20292063789.201302</v>
      </c>
      <c r="FI36" s="11">
        <v>21191997363.160492</v>
      </c>
      <c r="FJ36" s="11">
        <v>21297589608.812244</v>
      </c>
      <c r="FK36" s="11">
        <v>20563303694.870174</v>
      </c>
      <c r="FL36" s="11">
        <v>20058094858.529209</v>
      </c>
      <c r="FM36" s="11">
        <v>19861736019.289345</v>
      </c>
      <c r="FN36" s="11">
        <v>19442314372.042351</v>
      </c>
      <c r="FO36" s="11">
        <v>19964227251.045677</v>
      </c>
      <c r="FP36" s="11">
        <v>19467702874.041607</v>
      </c>
      <c r="FQ36" s="11">
        <v>19354463483.760479</v>
      </c>
      <c r="FR36" s="11">
        <v>17955587861.43391</v>
      </c>
    </row>
    <row r="37" spans="1:174" x14ac:dyDescent="0.3">
      <c r="D37" s="4" t="s">
        <v>174</v>
      </c>
      <c r="E37" s="49">
        <v>37</v>
      </c>
      <c r="F37" s="10" t="s">
        <v>79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400000000</v>
      </c>
      <c r="S37" s="11">
        <v>0</v>
      </c>
      <c r="T37" s="11">
        <v>0</v>
      </c>
      <c r="U37" s="11">
        <v>21048720</v>
      </c>
      <c r="V37" s="11">
        <v>96747200</v>
      </c>
      <c r="W37" s="11">
        <v>96747200</v>
      </c>
      <c r="X37" s="11">
        <v>96747200</v>
      </c>
      <c r="Y37" s="11">
        <v>96747200</v>
      </c>
      <c r="Z37" s="11">
        <v>96747200</v>
      </c>
      <c r="AA37" s="11">
        <v>96747200</v>
      </c>
      <c r="AB37" s="11">
        <v>96747200</v>
      </c>
      <c r="AC37" s="11">
        <v>96747200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200000000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X37" s="11">
        <v>400000000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I37" s="11">
        <v>0</v>
      </c>
      <c r="EJ37" s="11">
        <v>0</v>
      </c>
      <c r="EK37" s="11">
        <v>0</v>
      </c>
      <c r="EL37" s="11">
        <v>400000000</v>
      </c>
      <c r="EM37" s="11">
        <v>21048720</v>
      </c>
      <c r="EN37" s="11">
        <v>96747200</v>
      </c>
      <c r="EO37" s="11">
        <v>96747200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</row>
    <row r="38" spans="1:174" x14ac:dyDescent="0.3">
      <c r="D38" s="4" t="s">
        <v>174</v>
      </c>
      <c r="E38" s="49">
        <v>38</v>
      </c>
      <c r="F38" s="10" t="s">
        <v>153</v>
      </c>
      <c r="G38" s="11">
        <v>4177386.5660000001</v>
      </c>
      <c r="H38" s="11">
        <v>3780694.3740000003</v>
      </c>
      <c r="I38" s="11">
        <v>3636496.33</v>
      </c>
      <c r="J38" s="11">
        <v>2726384.8260000004</v>
      </c>
      <c r="K38" s="11">
        <v>3740029.8240000005</v>
      </c>
      <c r="L38" s="11">
        <v>4632654.0040000007</v>
      </c>
      <c r="M38" s="11">
        <v>3643998.1970000006</v>
      </c>
      <c r="N38" s="11">
        <v>7029655.8760000011</v>
      </c>
      <c r="O38" s="11">
        <v>8510540.3390000015</v>
      </c>
      <c r="P38" s="11">
        <v>8471198.762000002</v>
      </c>
      <c r="Q38" s="11">
        <v>9020625.6400000025</v>
      </c>
      <c r="R38" s="11">
        <v>8458589.6620000023</v>
      </c>
      <c r="S38" s="11">
        <v>14661624.396</v>
      </c>
      <c r="T38" s="11">
        <v>12612663.113</v>
      </c>
      <c r="U38" s="11">
        <v>15131823.425999999</v>
      </c>
      <c r="V38" s="11">
        <v>14273682.989999998</v>
      </c>
      <c r="W38" s="11">
        <v>14983014.399999999</v>
      </c>
      <c r="X38" s="11">
        <v>13550377.868999997</v>
      </c>
      <c r="Y38" s="11">
        <v>11540676.879999997</v>
      </c>
      <c r="Z38" s="11">
        <v>11249628.631999997</v>
      </c>
      <c r="AA38" s="11">
        <v>12327806.926999997</v>
      </c>
      <c r="AB38" s="11">
        <v>13018556.140999997</v>
      </c>
      <c r="AC38" s="11">
        <v>11390660.408999996</v>
      </c>
      <c r="AD38" s="11">
        <v>14691115.093999997</v>
      </c>
      <c r="AE38" s="11">
        <v>14721177.131000005</v>
      </c>
      <c r="AF38" s="11">
        <v>12610813.189000003</v>
      </c>
      <c r="AG38" s="11">
        <v>13632738.393000003</v>
      </c>
      <c r="AH38" s="11">
        <v>12765875.876000004</v>
      </c>
      <c r="AI38" s="11">
        <v>14269474.331000004</v>
      </c>
      <c r="AJ38" s="11">
        <v>13085352.075000003</v>
      </c>
      <c r="AK38" s="11">
        <v>15471482.776000004</v>
      </c>
      <c r="AL38" s="11">
        <v>15676873.656000009</v>
      </c>
      <c r="AM38" s="11">
        <v>14229490.543000003</v>
      </c>
      <c r="AN38" s="11">
        <v>17537404.496000003</v>
      </c>
      <c r="AO38" s="11">
        <v>16144256.556000002</v>
      </c>
      <c r="AP38" s="11">
        <v>13772148.745999999</v>
      </c>
      <c r="AQ38" s="11">
        <v>14847716.626</v>
      </c>
      <c r="AR38" s="11">
        <v>13423003.216000002</v>
      </c>
      <c r="AS38" s="11">
        <v>15192188.586000001</v>
      </c>
      <c r="AT38" s="11">
        <v>13697310.366</v>
      </c>
      <c r="AU38" s="11">
        <v>18277674.616</v>
      </c>
      <c r="AV38" s="11">
        <v>18055555.467</v>
      </c>
      <c r="AW38" s="11">
        <v>19100770.011</v>
      </c>
      <c r="AX38" s="11">
        <v>21801292.631999999</v>
      </c>
      <c r="AY38" s="11">
        <v>20076367.737999998</v>
      </c>
      <c r="AZ38" s="11">
        <v>27029383.315999996</v>
      </c>
      <c r="BA38" s="11">
        <v>28197433.076000012</v>
      </c>
      <c r="BB38" s="11">
        <v>26512301.707000013</v>
      </c>
      <c r="BC38" s="11">
        <v>26212358.786000002</v>
      </c>
      <c r="BD38" s="11">
        <v>25018497.994000003</v>
      </c>
      <c r="BE38" s="11">
        <v>26784340.105000004</v>
      </c>
      <c r="BF38" s="11">
        <v>26072160.396000005</v>
      </c>
      <c r="BG38" s="11">
        <v>24841475.146000005</v>
      </c>
      <c r="BH38" s="11">
        <v>24451557.666000005</v>
      </c>
      <c r="BI38" s="11">
        <v>23639758.568000004</v>
      </c>
      <c r="BJ38" s="11">
        <v>25233932.746000003</v>
      </c>
      <c r="BK38" s="11">
        <v>25776820.356000002</v>
      </c>
      <c r="BL38" s="11">
        <v>24244843.115000002</v>
      </c>
      <c r="BM38" s="11">
        <v>25608759.836000003</v>
      </c>
      <c r="BN38" s="11">
        <v>25551866.976000004</v>
      </c>
      <c r="BO38" s="11">
        <v>24712314.726000007</v>
      </c>
      <c r="BP38" s="11">
        <v>25429634.656000007</v>
      </c>
      <c r="BQ38" s="11">
        <v>28074471.384000007</v>
      </c>
      <c r="BR38" s="11">
        <v>28120546.636000007</v>
      </c>
      <c r="BS38" s="11">
        <v>30068336.657000009</v>
      </c>
      <c r="BT38" s="11">
        <v>29712874.498000007</v>
      </c>
      <c r="BU38" s="11">
        <v>28143703.646000009</v>
      </c>
      <c r="BV38" s="11">
        <v>30050561.066000011</v>
      </c>
      <c r="BW38" s="11">
        <v>29602908.07300001</v>
      </c>
      <c r="BX38" s="11">
        <v>30539787.012000009</v>
      </c>
      <c r="BY38" s="11">
        <v>29464356.396000009</v>
      </c>
      <c r="BZ38" s="11">
        <v>31107560.67200001</v>
      </c>
      <c r="CA38" s="11">
        <v>33615447.372000001</v>
      </c>
      <c r="CB38" s="11">
        <v>32806475.984000001</v>
      </c>
      <c r="CC38" s="11">
        <v>36938438.247000001</v>
      </c>
      <c r="CD38" s="11">
        <v>39363346.907000005</v>
      </c>
      <c r="CE38" s="11">
        <v>39403770.560001522</v>
      </c>
      <c r="CF38" s="11">
        <v>39687134.230744056</v>
      </c>
      <c r="CG38" s="11">
        <v>39627032.025920339</v>
      </c>
      <c r="CH38" s="11">
        <v>40188966.437273473</v>
      </c>
      <c r="CI38" s="11">
        <v>40681601.315251514</v>
      </c>
      <c r="CJ38" s="11">
        <v>40761199.989735648</v>
      </c>
      <c r="CK38" s="11">
        <v>39912212.475415565</v>
      </c>
      <c r="CL38" s="11">
        <v>40211323.518546492</v>
      </c>
      <c r="CM38" s="11">
        <v>39661333.461564161</v>
      </c>
      <c r="CN38" s="11">
        <v>39392808.496239804</v>
      </c>
      <c r="CO38" s="11">
        <v>39595697.662339553</v>
      </c>
      <c r="CP38" s="11">
        <v>39080814.689725935</v>
      </c>
      <c r="CQ38" s="11">
        <v>39052145.933987074</v>
      </c>
      <c r="CR38" s="11">
        <v>39039483.927647509</v>
      </c>
      <c r="CS38" s="11">
        <v>37866532.62210504</v>
      </c>
      <c r="CT38" s="11">
        <v>38360198.458892755</v>
      </c>
      <c r="CU38" s="11">
        <v>38185279.006987385</v>
      </c>
      <c r="CV38" s="11">
        <v>37575324.994486451</v>
      </c>
      <c r="CW38" s="11">
        <v>38095414.217380092</v>
      </c>
      <c r="CX38" s="11">
        <v>38227912.173856772</v>
      </c>
      <c r="CY38" s="11">
        <v>37882553.049456723</v>
      </c>
      <c r="CZ38" s="11">
        <v>37729385.479780152</v>
      </c>
      <c r="DA38" s="11">
        <v>37702249.277315393</v>
      </c>
      <c r="DB38" s="11">
        <v>38318114.171165124</v>
      </c>
      <c r="DC38" s="11">
        <v>37647211.243018739</v>
      </c>
      <c r="DD38" s="11">
        <v>37170381.244641893</v>
      </c>
      <c r="DE38" s="11">
        <v>36790223.467238255</v>
      </c>
      <c r="DF38" s="11">
        <v>36649237.783336848</v>
      </c>
      <c r="DG38" s="11">
        <v>36832501.064013965</v>
      </c>
      <c r="DH38" s="11">
        <v>36706400.327346414</v>
      </c>
      <c r="DI38" s="11">
        <v>36664659.573954895</v>
      </c>
      <c r="DJ38" s="11">
        <v>36633689.394782431</v>
      </c>
      <c r="DK38" s="11">
        <v>36759987.141296327</v>
      </c>
      <c r="DL38" s="11">
        <v>37002987.821459144</v>
      </c>
      <c r="DM38" s="11">
        <v>36995958.568856262</v>
      </c>
      <c r="DN38" s="11">
        <v>37519890.751594014</v>
      </c>
      <c r="DO38" s="11">
        <v>36879017.395978577</v>
      </c>
      <c r="DP38" s="11">
        <v>36339455.540606029</v>
      </c>
      <c r="DQ38" s="11">
        <v>35939402.826936118</v>
      </c>
      <c r="DR38" s="11">
        <v>36011858.778869882</v>
      </c>
      <c r="DS38" s="11">
        <v>36367748.516124912</v>
      </c>
      <c r="DT38" s="11">
        <v>36240029.209085196</v>
      </c>
      <c r="DU38" s="11">
        <v>36536286.932706356</v>
      </c>
      <c r="DV38" s="11">
        <v>36275670.311061986</v>
      </c>
      <c r="DX38" s="11">
        <v>8458589.6620000023</v>
      </c>
      <c r="DY38" s="11">
        <v>14691115.093999997</v>
      </c>
      <c r="DZ38" s="11">
        <v>13772148.745999999</v>
      </c>
      <c r="EA38" s="11">
        <v>26512301.707000013</v>
      </c>
      <c r="EB38" s="11">
        <v>25551866.976000004</v>
      </c>
      <c r="EC38" s="11">
        <v>31107560.67200001</v>
      </c>
      <c r="ED38" s="11">
        <v>40211323.518546492</v>
      </c>
      <c r="EE38" s="11">
        <v>38227912.173856772</v>
      </c>
      <c r="EF38" s="11">
        <v>36633689.394782431</v>
      </c>
      <c r="EG38" s="11">
        <v>36275670.311061986</v>
      </c>
      <c r="EI38" s="11">
        <v>3636496.33</v>
      </c>
      <c r="EJ38" s="11">
        <v>4632654.0040000007</v>
      </c>
      <c r="EK38" s="11">
        <v>8510540.3390000015</v>
      </c>
      <c r="EL38" s="11">
        <v>8458589.6620000023</v>
      </c>
      <c r="EM38" s="11">
        <v>15131823.425999999</v>
      </c>
      <c r="EN38" s="11">
        <v>13550377.868999997</v>
      </c>
      <c r="EO38" s="11">
        <v>12327806.926999997</v>
      </c>
      <c r="EP38" s="11">
        <v>14691115.093999997</v>
      </c>
      <c r="EQ38" s="11">
        <v>13632738.393000003</v>
      </c>
      <c r="ER38" s="11">
        <v>13085352.075000003</v>
      </c>
      <c r="ES38" s="11">
        <v>14229490.543000003</v>
      </c>
      <c r="ET38" s="11">
        <v>13772148.745999999</v>
      </c>
      <c r="EU38" s="11">
        <v>15192188.586000001</v>
      </c>
      <c r="EV38" s="11">
        <v>18055555.467</v>
      </c>
      <c r="EW38" s="11">
        <v>20076367.737999998</v>
      </c>
      <c r="EX38" s="11">
        <v>26512301.707000013</v>
      </c>
      <c r="EY38" s="11">
        <v>26784340.105000004</v>
      </c>
      <c r="EZ38" s="11">
        <v>24451557.666000005</v>
      </c>
      <c r="FA38" s="11">
        <v>25776820.356000002</v>
      </c>
      <c r="FB38" s="11">
        <v>25551866.976000004</v>
      </c>
      <c r="FC38" s="11">
        <v>28074471.384000007</v>
      </c>
      <c r="FD38" s="11">
        <v>29712874.498000007</v>
      </c>
      <c r="FE38" s="11">
        <v>29602908.07300001</v>
      </c>
      <c r="FF38" s="11">
        <v>31107560.67200001</v>
      </c>
      <c r="FG38" s="11">
        <v>36938438.247000001</v>
      </c>
      <c r="FH38" s="11">
        <v>39687134.230744056</v>
      </c>
      <c r="FI38" s="11">
        <v>40681601.315251514</v>
      </c>
      <c r="FJ38" s="11">
        <v>40211323.518546492</v>
      </c>
      <c r="FK38" s="11">
        <v>39595697.662339553</v>
      </c>
      <c r="FL38" s="11">
        <v>39039483.927647509</v>
      </c>
      <c r="FM38" s="11">
        <v>38185279.006987385</v>
      </c>
      <c r="FN38" s="11">
        <v>38227912.173856772</v>
      </c>
      <c r="FO38" s="11">
        <v>37702249.277315393</v>
      </c>
      <c r="FP38" s="11">
        <v>37170381.244641893</v>
      </c>
      <c r="FQ38" s="11">
        <v>36832501.064013965</v>
      </c>
      <c r="FR38" s="11">
        <v>36633689.394782431</v>
      </c>
    </row>
    <row r="39" spans="1:174" x14ac:dyDescent="0.3">
      <c r="D39" s="4" t="s">
        <v>174</v>
      </c>
      <c r="E39" s="49">
        <v>39</v>
      </c>
      <c r="F39" s="10" t="s">
        <v>154</v>
      </c>
      <c r="G39" s="11">
        <v>232018190.50600001</v>
      </c>
      <c r="H39" s="11">
        <v>241410240.89700001</v>
      </c>
      <c r="I39" s="11">
        <v>290750858.31200004</v>
      </c>
      <c r="J39" s="11">
        <v>261501546.43200004</v>
      </c>
      <c r="K39" s="11">
        <v>277360941.20500004</v>
      </c>
      <c r="L39" s="11">
        <v>244190478.59300002</v>
      </c>
      <c r="M39" s="11">
        <v>258911436.22299999</v>
      </c>
      <c r="N39" s="11">
        <v>225057224.80799997</v>
      </c>
      <c r="O39" s="11">
        <v>269233686.62799996</v>
      </c>
      <c r="P39" s="11">
        <v>283722053.58799994</v>
      </c>
      <c r="Q39" s="11">
        <v>258968363.57099995</v>
      </c>
      <c r="R39" s="11">
        <v>243992142.22099996</v>
      </c>
      <c r="S39" s="11">
        <v>295988640.30600011</v>
      </c>
      <c r="T39" s="11">
        <v>323652893.18500012</v>
      </c>
      <c r="U39" s="11">
        <v>304398986.38900012</v>
      </c>
      <c r="V39" s="11">
        <v>302300530.1590001</v>
      </c>
      <c r="W39" s="11">
        <v>292922476.82700008</v>
      </c>
      <c r="X39" s="11">
        <v>267306436.45700008</v>
      </c>
      <c r="Y39" s="11">
        <v>281578885.59800011</v>
      </c>
      <c r="Z39" s="11">
        <v>262938110.55600011</v>
      </c>
      <c r="AA39" s="11">
        <v>271967743.92700011</v>
      </c>
      <c r="AB39" s="11">
        <v>273882471.19400012</v>
      </c>
      <c r="AC39" s="11">
        <v>247143646.77300012</v>
      </c>
      <c r="AD39" s="11">
        <v>219026964.25100014</v>
      </c>
      <c r="AE39" s="11">
        <v>234720753.90200001</v>
      </c>
      <c r="AF39" s="11">
        <v>254956580.491</v>
      </c>
      <c r="AG39" s="11">
        <v>261711015.15799999</v>
      </c>
      <c r="AH39" s="11">
        <v>271619342.134</v>
      </c>
      <c r="AI39" s="11">
        <v>260178490.588</v>
      </c>
      <c r="AJ39" s="11">
        <v>244028499.845</v>
      </c>
      <c r="AK39" s="11">
        <v>243352157.02399999</v>
      </c>
      <c r="AL39" s="11">
        <v>228222830.54299998</v>
      </c>
      <c r="AM39" s="11">
        <v>229762988.82399997</v>
      </c>
      <c r="AN39" s="11">
        <v>179709069.07699996</v>
      </c>
      <c r="AO39" s="11">
        <v>192428871.17299998</v>
      </c>
      <c r="AP39" s="11">
        <v>156550597.116</v>
      </c>
      <c r="AQ39" s="11">
        <v>169938110.24500006</v>
      </c>
      <c r="AR39" s="11">
        <v>198390261.81300008</v>
      </c>
      <c r="AS39" s="11">
        <v>228767347.97900009</v>
      </c>
      <c r="AT39" s="11">
        <v>217014359.09500009</v>
      </c>
      <c r="AU39" s="11">
        <v>252788957.27100009</v>
      </c>
      <c r="AV39" s="11">
        <v>306732435.52100009</v>
      </c>
      <c r="AW39" s="11">
        <v>254362398.61100006</v>
      </c>
      <c r="AX39" s="11">
        <v>260225858.09700006</v>
      </c>
      <c r="AY39" s="11">
        <v>244548176.83100006</v>
      </c>
      <c r="AZ39" s="11">
        <v>268450377.08900005</v>
      </c>
      <c r="BA39" s="11">
        <v>266122547.26200005</v>
      </c>
      <c r="BB39" s="11">
        <v>283105947.92700005</v>
      </c>
      <c r="BC39" s="11">
        <v>262502247.2949999</v>
      </c>
      <c r="BD39" s="11">
        <v>295703988.56099987</v>
      </c>
      <c r="BE39" s="11">
        <v>390845460.90299988</v>
      </c>
      <c r="BF39" s="11">
        <v>263897739.86099988</v>
      </c>
      <c r="BG39" s="11">
        <v>292996486.94199985</v>
      </c>
      <c r="BH39" s="11">
        <v>281187114.73399985</v>
      </c>
      <c r="BI39" s="11">
        <v>326238069.26799983</v>
      </c>
      <c r="BJ39" s="11">
        <v>349004352.22899985</v>
      </c>
      <c r="BK39" s="11">
        <v>304578786.2529999</v>
      </c>
      <c r="BL39" s="11">
        <v>315044847.59699994</v>
      </c>
      <c r="BM39" s="11">
        <v>305831883.68199992</v>
      </c>
      <c r="BN39" s="11">
        <v>336574257.99399996</v>
      </c>
      <c r="BO39" s="11">
        <v>299731262.9749999</v>
      </c>
      <c r="BP39" s="11">
        <v>400107754.56099993</v>
      </c>
      <c r="BQ39" s="11">
        <v>393131321.51499993</v>
      </c>
      <c r="BR39" s="11">
        <v>440874497.1789999</v>
      </c>
      <c r="BS39" s="11">
        <v>405283821.50099987</v>
      </c>
      <c r="BT39" s="11">
        <v>423396346.81099987</v>
      </c>
      <c r="BU39" s="11">
        <v>621581065.79700005</v>
      </c>
      <c r="BV39" s="11">
        <v>423892308.29100025</v>
      </c>
      <c r="BW39" s="11">
        <v>506576315.78900027</v>
      </c>
      <c r="BX39" s="11">
        <v>470027868.7820003</v>
      </c>
      <c r="BY39" s="11">
        <v>526483553.25000036</v>
      </c>
      <c r="BZ39" s="11">
        <v>543041414.59100032</v>
      </c>
      <c r="CA39" s="11">
        <v>490659847.54399973</v>
      </c>
      <c r="CB39" s="11">
        <v>578545170.89099979</v>
      </c>
      <c r="CC39" s="11">
        <v>513618417.97099978</v>
      </c>
      <c r="CD39" s="11">
        <v>497429115.24399978</v>
      </c>
      <c r="CE39" s="11">
        <v>501217077.03482324</v>
      </c>
      <c r="CF39" s="11">
        <v>507243984.58449048</v>
      </c>
      <c r="CG39" s="11">
        <v>511181845.00947183</v>
      </c>
      <c r="CH39" s="11">
        <v>515513912.49856502</v>
      </c>
      <c r="CI39" s="11">
        <v>519204662.09301937</v>
      </c>
      <c r="CJ39" s="11">
        <v>503522851.57369542</v>
      </c>
      <c r="CK39" s="11">
        <v>506823399.58580351</v>
      </c>
      <c r="CL39" s="11">
        <v>501166884.49046528</v>
      </c>
      <c r="CM39" s="11">
        <v>498782878.82991523</v>
      </c>
      <c r="CN39" s="11">
        <v>501755214.27215147</v>
      </c>
      <c r="CO39" s="11">
        <v>496112371.92550087</v>
      </c>
      <c r="CP39" s="11">
        <v>498581148.43589717</v>
      </c>
      <c r="CQ39" s="11">
        <v>498041607.91444719</v>
      </c>
      <c r="CR39" s="11">
        <v>491105757.93555409</v>
      </c>
      <c r="CS39" s="11">
        <v>493515939.56217498</v>
      </c>
      <c r="CT39" s="11">
        <v>491577731.2551654</v>
      </c>
      <c r="CU39" s="11">
        <v>488179720.98506033</v>
      </c>
      <c r="CV39" s="11">
        <v>490916017.50126761</v>
      </c>
      <c r="CW39" s="11">
        <v>494191626.29308182</v>
      </c>
      <c r="CX39" s="11">
        <v>491064078.70823485</v>
      </c>
      <c r="CY39" s="11">
        <v>490056833.30882472</v>
      </c>
      <c r="CZ39" s="11">
        <v>490210179.57894897</v>
      </c>
      <c r="DA39" s="11">
        <v>495762882.68400252</v>
      </c>
      <c r="DB39" s="11">
        <v>492888673.45707661</v>
      </c>
      <c r="DC39" s="11">
        <v>489088113.42618924</v>
      </c>
      <c r="DD39" s="11">
        <v>487684781.17491162</v>
      </c>
      <c r="DE39" s="11">
        <v>486095998.22087914</v>
      </c>
      <c r="DF39" s="11">
        <v>486968079.34836274</v>
      </c>
      <c r="DG39" s="11">
        <v>488137651.89313883</v>
      </c>
      <c r="DH39" s="11">
        <v>487472007.54587847</v>
      </c>
      <c r="DI39" s="11">
        <v>487737403.64412373</v>
      </c>
      <c r="DJ39" s="11">
        <v>491140172.79028785</v>
      </c>
      <c r="DK39" s="11">
        <v>490415282.16994655</v>
      </c>
      <c r="DL39" s="11">
        <v>491093477.94763911</v>
      </c>
      <c r="DM39" s="11">
        <v>496080143.2510556</v>
      </c>
      <c r="DN39" s="11">
        <v>493208029.22353446</v>
      </c>
      <c r="DO39" s="11">
        <v>488560419.18490916</v>
      </c>
      <c r="DP39" s="11">
        <v>487470833.26644635</v>
      </c>
      <c r="DQ39" s="11">
        <v>487174590.48903883</v>
      </c>
      <c r="DR39" s="11">
        <v>490349574.80594891</v>
      </c>
      <c r="DS39" s="11">
        <v>492496615.49598521</v>
      </c>
      <c r="DT39" s="11">
        <v>492757798.88086021</v>
      </c>
      <c r="DU39" s="11">
        <v>493708587.04838604</v>
      </c>
      <c r="DV39" s="11">
        <v>496208420.77417159</v>
      </c>
      <c r="DX39" s="11">
        <v>243992142.22099996</v>
      </c>
      <c r="DY39" s="11">
        <v>219026964.25100014</v>
      </c>
      <c r="DZ39" s="11">
        <v>156550597.116</v>
      </c>
      <c r="EA39" s="11">
        <v>283105947.92700005</v>
      </c>
      <c r="EB39" s="11">
        <v>336574257.99399996</v>
      </c>
      <c r="EC39" s="11">
        <v>543041414.59100032</v>
      </c>
      <c r="ED39" s="11">
        <v>501166884.49046528</v>
      </c>
      <c r="EE39" s="11">
        <v>491064078.70823485</v>
      </c>
      <c r="EF39" s="11">
        <v>491140172.79028785</v>
      </c>
      <c r="EG39" s="11">
        <v>496208420.77417159</v>
      </c>
      <c r="EI39" s="11">
        <v>290750858.31200004</v>
      </c>
      <c r="EJ39" s="11">
        <v>244190478.59300002</v>
      </c>
      <c r="EK39" s="11">
        <v>269233686.62799996</v>
      </c>
      <c r="EL39" s="11">
        <v>243992142.22099996</v>
      </c>
      <c r="EM39" s="11">
        <v>304398986.38900012</v>
      </c>
      <c r="EN39" s="11">
        <v>267306436.45700008</v>
      </c>
      <c r="EO39" s="11">
        <v>271967743.92700011</v>
      </c>
      <c r="EP39" s="11">
        <v>219026964.25100014</v>
      </c>
      <c r="EQ39" s="11">
        <v>261711015.15799999</v>
      </c>
      <c r="ER39" s="11">
        <v>244028499.845</v>
      </c>
      <c r="ES39" s="11">
        <v>229762988.82399997</v>
      </c>
      <c r="ET39" s="11">
        <v>156550597.116</v>
      </c>
      <c r="EU39" s="11">
        <v>228767347.97900009</v>
      </c>
      <c r="EV39" s="11">
        <v>306732435.52100009</v>
      </c>
      <c r="EW39" s="11">
        <v>244548176.83100006</v>
      </c>
      <c r="EX39" s="11">
        <v>283105947.92700005</v>
      </c>
      <c r="EY39" s="11">
        <v>390845460.90299988</v>
      </c>
      <c r="EZ39" s="11">
        <v>281187114.73399985</v>
      </c>
      <c r="FA39" s="11">
        <v>304578786.2529999</v>
      </c>
      <c r="FB39" s="11">
        <v>336574257.99399996</v>
      </c>
      <c r="FC39" s="11">
        <v>393131321.51499993</v>
      </c>
      <c r="FD39" s="11">
        <v>423396346.81099987</v>
      </c>
      <c r="FE39" s="11">
        <v>506576315.78900027</v>
      </c>
      <c r="FF39" s="11">
        <v>543041414.59100032</v>
      </c>
      <c r="FG39" s="11">
        <v>513618417.97099978</v>
      </c>
      <c r="FH39" s="11">
        <v>507243984.58449048</v>
      </c>
      <c r="FI39" s="11">
        <v>519204662.09301937</v>
      </c>
      <c r="FJ39" s="11">
        <v>501166884.49046528</v>
      </c>
      <c r="FK39" s="11">
        <v>496112371.92550087</v>
      </c>
      <c r="FL39" s="11">
        <v>491105757.93555409</v>
      </c>
      <c r="FM39" s="11">
        <v>488179720.98506033</v>
      </c>
      <c r="FN39" s="11">
        <v>491064078.70823485</v>
      </c>
      <c r="FO39" s="11">
        <v>495762882.68400252</v>
      </c>
      <c r="FP39" s="11">
        <v>487684781.17491162</v>
      </c>
      <c r="FQ39" s="11">
        <v>488137651.89313883</v>
      </c>
      <c r="FR39" s="11">
        <v>491140172.79028785</v>
      </c>
    </row>
    <row r="40" spans="1:174" x14ac:dyDescent="0.3">
      <c r="D40" s="4" t="s">
        <v>174</v>
      </c>
      <c r="E40" s="49">
        <v>40</v>
      </c>
      <c r="F40" s="10" t="s">
        <v>155</v>
      </c>
      <c r="G40" s="11">
        <v>11183603.806000002</v>
      </c>
      <c r="H40" s="11">
        <v>12995488.296000002</v>
      </c>
      <c r="I40" s="11">
        <v>15947334.166000001</v>
      </c>
      <c r="J40" s="11">
        <v>14869088.196</v>
      </c>
      <c r="K40" s="11">
        <v>17659337.535999998</v>
      </c>
      <c r="L40" s="11">
        <v>14919921.585999999</v>
      </c>
      <c r="M40" s="11">
        <v>16773047.306</v>
      </c>
      <c r="N40" s="11">
        <v>17911196.796</v>
      </c>
      <c r="O40" s="11">
        <v>20594414.346000001</v>
      </c>
      <c r="P40" s="11">
        <v>19098476.546</v>
      </c>
      <c r="Q40" s="11">
        <v>23239271.626000002</v>
      </c>
      <c r="R40" s="11">
        <v>17045308.276000001</v>
      </c>
      <c r="S40" s="11">
        <v>20785561.666000001</v>
      </c>
      <c r="T40" s="11">
        <v>24700550.526000001</v>
      </c>
      <c r="U40" s="11">
        <v>149607677.00600001</v>
      </c>
      <c r="V40" s="11">
        <v>146874369.11600003</v>
      </c>
      <c r="W40" s="11">
        <v>54304885.486000016</v>
      </c>
      <c r="X40" s="11">
        <v>12839084.57600002</v>
      </c>
      <c r="Y40" s="11">
        <v>15410636.16600002</v>
      </c>
      <c r="Z40" s="11">
        <v>18214892.956000019</v>
      </c>
      <c r="AA40" s="11">
        <v>967771.34600001946</v>
      </c>
      <c r="AB40" s="11">
        <v>4177915.9260000191</v>
      </c>
      <c r="AC40" s="11">
        <v>7393429.9860000191</v>
      </c>
      <c r="AD40" s="11">
        <v>36351010.846000016</v>
      </c>
      <c r="AE40" s="11">
        <v>27619609.776000001</v>
      </c>
      <c r="AF40" s="11">
        <v>31867150.816</v>
      </c>
      <c r="AG40" s="11">
        <v>69882279.905999988</v>
      </c>
      <c r="AH40" s="11">
        <v>43747243.215999991</v>
      </c>
      <c r="AI40" s="11">
        <v>66326151.475999996</v>
      </c>
      <c r="AJ40" s="11">
        <v>-37988903.104000002</v>
      </c>
      <c r="AK40" s="11">
        <v>11009631.546000004</v>
      </c>
      <c r="AL40" s="11">
        <v>40604947.716000006</v>
      </c>
      <c r="AM40" s="11">
        <v>-101131147.69399999</v>
      </c>
      <c r="AN40" s="11">
        <v>-69506354.133999988</v>
      </c>
      <c r="AO40" s="11">
        <v>-39901255.23399999</v>
      </c>
      <c r="AP40" s="11">
        <v>19523307.215999991</v>
      </c>
      <c r="AQ40" s="11">
        <v>60481052.975999996</v>
      </c>
      <c r="AR40" s="11">
        <v>114334075.13600001</v>
      </c>
      <c r="AS40" s="11">
        <v>158555580.60600001</v>
      </c>
      <c r="AT40" s="11">
        <v>23223196.035999984</v>
      </c>
      <c r="AU40" s="11">
        <v>80942476.285999984</v>
      </c>
      <c r="AV40" s="11">
        <v>-67234682.704000026</v>
      </c>
      <c r="AW40" s="11">
        <v>-12541456.62400002</v>
      </c>
      <c r="AX40" s="11">
        <v>12100362.46599998</v>
      </c>
      <c r="AY40" s="11">
        <v>-176925385.95400003</v>
      </c>
      <c r="AZ40" s="11">
        <v>-147718525.22400004</v>
      </c>
      <c r="BA40" s="11">
        <v>-97056883.014000043</v>
      </c>
      <c r="BB40" s="11">
        <v>-796106888.27400005</v>
      </c>
      <c r="BC40" s="11">
        <v>-101032590.36799993</v>
      </c>
      <c r="BD40" s="11">
        <v>-1054285811.7379999</v>
      </c>
      <c r="BE40" s="11">
        <v>15502394.416000247</v>
      </c>
      <c r="BF40" s="11">
        <v>18111225.848000247</v>
      </c>
      <c r="BG40" s="11">
        <v>34001349.679000244</v>
      </c>
      <c r="BH40" s="11">
        <v>81145198.43200025</v>
      </c>
      <c r="BI40" s="11">
        <v>112925978.24200025</v>
      </c>
      <c r="BJ40" s="11">
        <v>8138513.0620002598</v>
      </c>
      <c r="BK40" s="11">
        <v>91459584.209000275</v>
      </c>
      <c r="BL40" s="11">
        <v>135515290.82900026</v>
      </c>
      <c r="BM40" s="11">
        <v>240711276.20900026</v>
      </c>
      <c r="BN40" s="11">
        <v>319116.97900030017</v>
      </c>
      <c r="BO40" s="11">
        <v>8117448.2889998667</v>
      </c>
      <c r="BP40" s="11">
        <v>3007148.0189998811</v>
      </c>
      <c r="BQ40" s="11">
        <v>3335928.1389998598</v>
      </c>
      <c r="BR40" s="11">
        <v>329749.00899987202</v>
      </c>
      <c r="BS40" s="11">
        <v>11529814.488999877</v>
      </c>
      <c r="BT40" s="11">
        <v>332348.0789998658</v>
      </c>
      <c r="BU40" s="11">
        <v>304362.5589998638</v>
      </c>
      <c r="BV40" s="11">
        <v>308394.49300002895</v>
      </c>
      <c r="BW40" s="11">
        <v>708797.28299998492</v>
      </c>
      <c r="BX40" s="11">
        <v>296742.31299998797</v>
      </c>
      <c r="BY40" s="11">
        <v>287127.58299998846</v>
      </c>
      <c r="BZ40" s="11">
        <v>387723.39299999451</v>
      </c>
      <c r="CA40" s="11">
        <v>489600.47300011682</v>
      </c>
      <c r="CB40" s="11">
        <v>793987.55300011684</v>
      </c>
      <c r="CC40" s="11">
        <v>440989.89300011686</v>
      </c>
      <c r="CD40" s="11">
        <v>433454.09300011687</v>
      </c>
      <c r="CE40" s="151">
        <v>0</v>
      </c>
      <c r="CF40" s="151">
        <v>116128537.57800002</v>
      </c>
      <c r="CG40" s="151">
        <v>0</v>
      </c>
      <c r="CH40" s="151">
        <v>0</v>
      </c>
      <c r="CI40" s="151">
        <v>138071786.19469744</v>
      </c>
      <c r="CJ40" s="151">
        <v>0</v>
      </c>
      <c r="CK40" s="151">
        <v>0</v>
      </c>
      <c r="CL40" s="151">
        <v>55222781.203933671</v>
      </c>
      <c r="CM40" s="151">
        <v>0</v>
      </c>
      <c r="CN40" s="151">
        <v>0</v>
      </c>
      <c r="CO40" s="151">
        <v>26685552.498767313</v>
      </c>
      <c r="CP40" s="11">
        <v>0</v>
      </c>
      <c r="CQ40" s="11">
        <v>0</v>
      </c>
      <c r="CR40" s="11">
        <v>62025149.305488326</v>
      </c>
      <c r="CS40" s="11">
        <v>0</v>
      </c>
      <c r="CT40" s="11">
        <v>0</v>
      </c>
      <c r="CU40" s="11">
        <v>114305225.59195828</v>
      </c>
      <c r="CV40" s="11">
        <v>0</v>
      </c>
      <c r="CW40" s="11">
        <v>0</v>
      </c>
      <c r="CX40" s="11">
        <v>20414823.677095544</v>
      </c>
      <c r="CY40" s="11">
        <v>0</v>
      </c>
      <c r="CZ40" s="11">
        <v>0</v>
      </c>
      <c r="DA40" s="11">
        <v>6498536.5622699605</v>
      </c>
      <c r="DB40" s="11">
        <v>0</v>
      </c>
      <c r="DC40" s="11">
        <v>0</v>
      </c>
      <c r="DD40" s="11">
        <v>67371508.166067481</v>
      </c>
      <c r="DE40" s="11">
        <v>0</v>
      </c>
      <c r="DF40" s="11">
        <v>0</v>
      </c>
      <c r="DG40" s="11">
        <v>128839822.52510995</v>
      </c>
      <c r="DH40" s="11">
        <v>0</v>
      </c>
      <c r="DI40" s="11">
        <v>0</v>
      </c>
      <c r="DJ40" s="11">
        <v>49544058.072089322</v>
      </c>
      <c r="DK40" s="11">
        <v>0</v>
      </c>
      <c r="DL40" s="11">
        <v>0</v>
      </c>
      <c r="DM40" s="11">
        <v>44199631.032850675</v>
      </c>
      <c r="DN40" s="11">
        <v>0</v>
      </c>
      <c r="DO40" s="11">
        <v>0</v>
      </c>
      <c r="DP40" s="11">
        <v>84408589.300500438</v>
      </c>
      <c r="DQ40" s="11">
        <v>0</v>
      </c>
      <c r="DR40" s="11">
        <v>0</v>
      </c>
      <c r="DS40" s="11">
        <v>146066527.81474683</v>
      </c>
      <c r="DT40" s="11">
        <v>0</v>
      </c>
      <c r="DU40" s="11">
        <v>0</v>
      </c>
      <c r="DV40" s="11">
        <v>65184792.872998483</v>
      </c>
      <c r="DX40" s="11">
        <v>17045308.276000001</v>
      </c>
      <c r="DY40" s="11">
        <v>36351010.846000016</v>
      </c>
      <c r="DZ40" s="11">
        <v>19523307.215999991</v>
      </c>
      <c r="EA40" s="11">
        <v>-796106888.27400005</v>
      </c>
      <c r="EB40" s="11">
        <v>319116.97900030017</v>
      </c>
      <c r="EC40" s="11">
        <v>387723.39299999451</v>
      </c>
      <c r="ED40" s="11">
        <v>55222781.203933671</v>
      </c>
      <c r="EE40" s="11">
        <v>20414823.677095544</v>
      </c>
      <c r="EF40" s="11">
        <v>49544058.072089322</v>
      </c>
      <c r="EG40" s="11">
        <v>65184792.872998483</v>
      </c>
      <c r="EI40" s="11">
        <v>15947334.166000001</v>
      </c>
      <c r="EJ40" s="11">
        <v>14919921.585999999</v>
      </c>
      <c r="EK40" s="11">
        <v>20594414.346000001</v>
      </c>
      <c r="EL40" s="11">
        <v>17045308.276000001</v>
      </c>
      <c r="EM40" s="11">
        <v>149607677.00600001</v>
      </c>
      <c r="EN40" s="11">
        <v>12839084.57600002</v>
      </c>
      <c r="EO40" s="11">
        <v>967771.34600001946</v>
      </c>
      <c r="EP40" s="11">
        <v>36351010.846000016</v>
      </c>
      <c r="EQ40" s="11">
        <v>69882279.905999988</v>
      </c>
      <c r="ER40" s="11">
        <v>-37988903.104000002</v>
      </c>
      <c r="ES40" s="11">
        <v>-101131147.69399999</v>
      </c>
      <c r="ET40" s="11">
        <v>19523307.215999991</v>
      </c>
      <c r="EU40" s="11">
        <v>158555580.60600001</v>
      </c>
      <c r="EV40" s="11">
        <v>-67234682.704000026</v>
      </c>
      <c r="EW40" s="11">
        <v>-176925385.95400003</v>
      </c>
      <c r="EX40" s="11">
        <v>-796106888.27400005</v>
      </c>
      <c r="EY40" s="11">
        <v>15502394.416000247</v>
      </c>
      <c r="EZ40" s="11">
        <v>81145198.43200025</v>
      </c>
      <c r="FA40" s="11">
        <v>91459584.209000275</v>
      </c>
      <c r="FB40" s="11">
        <v>319116.97900030017</v>
      </c>
      <c r="FC40" s="11">
        <v>3335928.1389998598</v>
      </c>
      <c r="FD40" s="11">
        <v>332348.0789998658</v>
      </c>
      <c r="FE40" s="11">
        <v>708797.28299998492</v>
      </c>
      <c r="FF40" s="11">
        <v>387723.39299999451</v>
      </c>
      <c r="FG40" s="11">
        <v>440989.89300011686</v>
      </c>
      <c r="FH40" s="11">
        <v>116128537.57800002</v>
      </c>
      <c r="FI40" s="11">
        <v>138071786.19469744</v>
      </c>
      <c r="FJ40" s="11">
        <v>55222781.203933671</v>
      </c>
      <c r="FK40" s="11">
        <v>26685552.498767313</v>
      </c>
      <c r="FL40" s="11">
        <v>62025149.305488326</v>
      </c>
      <c r="FM40" s="11">
        <v>114305225.59195828</v>
      </c>
      <c r="FN40" s="11">
        <v>20414823.677095544</v>
      </c>
      <c r="FO40" s="11">
        <v>6498536.5622699605</v>
      </c>
      <c r="FP40" s="11">
        <v>67371508.166067481</v>
      </c>
      <c r="FQ40" s="11">
        <v>128839822.52510995</v>
      </c>
      <c r="FR40" s="11">
        <v>49544058.072089322</v>
      </c>
    </row>
    <row r="41" spans="1:174" x14ac:dyDescent="0.3">
      <c r="D41" s="4" t="s">
        <v>174</v>
      </c>
      <c r="E41" s="49">
        <v>41</v>
      </c>
      <c r="F41" s="10" t="s">
        <v>156</v>
      </c>
      <c r="G41" s="11">
        <v>89688598.648000002</v>
      </c>
      <c r="H41" s="11">
        <v>93633956.747999996</v>
      </c>
      <c r="I41" s="11">
        <v>88524400.508000001</v>
      </c>
      <c r="J41" s="11">
        <v>78905824.178000003</v>
      </c>
      <c r="K41" s="11">
        <v>80235872.667999998</v>
      </c>
      <c r="L41" s="11">
        <v>65790405.677999996</v>
      </c>
      <c r="M41" s="11">
        <v>65790405.677999996</v>
      </c>
      <c r="N41" s="11">
        <v>76010433.809</v>
      </c>
      <c r="O41" s="11">
        <v>94784164.24000001</v>
      </c>
      <c r="P41" s="11">
        <v>94401881.229000002</v>
      </c>
      <c r="Q41" s="11">
        <v>101973269.98199999</v>
      </c>
      <c r="R41" s="11">
        <v>128250995.51699999</v>
      </c>
      <c r="S41" s="11">
        <v>128250550.73799999</v>
      </c>
      <c r="T41" s="11">
        <v>128154571.12599999</v>
      </c>
      <c r="U41" s="11">
        <v>-41366745.176000029</v>
      </c>
      <c r="V41" s="11">
        <v>-41406637.058000028</v>
      </c>
      <c r="W41" s="11">
        <v>122584743.63299996</v>
      </c>
      <c r="X41" s="11">
        <v>22021397.213999957</v>
      </c>
      <c r="Y41" s="11">
        <v>21665017.127999958</v>
      </c>
      <c r="Z41" s="11">
        <v>21558897.136999957</v>
      </c>
      <c r="AA41" s="11">
        <v>153595384.77499995</v>
      </c>
      <c r="AB41" s="11">
        <v>90089750.493999958</v>
      </c>
      <c r="AC41" s="11">
        <v>89663404.184999958</v>
      </c>
      <c r="AD41" s="11">
        <v>21267197.133999959</v>
      </c>
      <c r="AE41" s="11">
        <v>21146196.998</v>
      </c>
      <c r="AF41" s="11">
        <v>20943685.535999998</v>
      </c>
      <c r="AG41" s="11">
        <v>24564824.287999999</v>
      </c>
      <c r="AH41" s="11">
        <v>24237021.772</v>
      </c>
      <c r="AI41" s="11">
        <v>24103906.631000001</v>
      </c>
      <c r="AJ41" s="11">
        <v>27004345.715</v>
      </c>
      <c r="AK41" s="11">
        <v>26948553.855</v>
      </c>
      <c r="AL41" s="11">
        <v>26654616.910999998</v>
      </c>
      <c r="AM41" s="11">
        <v>102466587.78200001</v>
      </c>
      <c r="AN41" s="11">
        <v>84785809.482000008</v>
      </c>
      <c r="AO41" s="11">
        <v>89854895.246000007</v>
      </c>
      <c r="AP41" s="11">
        <v>106039965.89400001</v>
      </c>
      <c r="AQ41" s="11">
        <v>56998661.44600001</v>
      </c>
      <c r="AR41" s="11">
        <v>51938894.643000007</v>
      </c>
      <c r="AS41" s="11">
        <v>47729096.644000009</v>
      </c>
      <c r="AT41" s="11">
        <v>48694094.745000012</v>
      </c>
      <c r="AU41" s="11">
        <v>49745227.508000009</v>
      </c>
      <c r="AV41" s="11">
        <v>49924975.701000012</v>
      </c>
      <c r="AW41" s="11">
        <v>62137998.192000017</v>
      </c>
      <c r="AX41" s="11">
        <v>70231465.48800002</v>
      </c>
      <c r="AY41" s="11">
        <v>263174741.48800004</v>
      </c>
      <c r="AZ41" s="11">
        <v>254336191.12800002</v>
      </c>
      <c r="BA41" s="11">
        <v>263832748.12800002</v>
      </c>
      <c r="BB41" s="11">
        <v>444717757.995</v>
      </c>
      <c r="BC41" s="11">
        <v>119227224.19200006</v>
      </c>
      <c r="BD41" s="11">
        <v>2.0000636577606201E-3</v>
      </c>
      <c r="BE41" s="11">
        <v>31958221.068000067</v>
      </c>
      <c r="BF41" s="11">
        <v>31958221.070000067</v>
      </c>
      <c r="BG41" s="11">
        <v>31958221.070000067</v>
      </c>
      <c r="BH41" s="11">
        <v>45619225.90200007</v>
      </c>
      <c r="BI41" s="11">
        <v>45619225.90200007</v>
      </c>
      <c r="BJ41" s="11">
        <v>129388816.47200006</v>
      </c>
      <c r="BK41" s="11">
        <v>34075425.932000071</v>
      </c>
      <c r="BL41" s="11">
        <v>34075425.932000071</v>
      </c>
      <c r="BM41" s="11">
        <v>34075425.932000071</v>
      </c>
      <c r="BN41" s="11">
        <v>596701275.39200008</v>
      </c>
      <c r="BO41" s="11">
        <v>451852725.71200001</v>
      </c>
      <c r="BP41" s="11">
        <v>463244616.329</v>
      </c>
      <c r="BQ41" s="11">
        <v>461014648.37199998</v>
      </c>
      <c r="BR41" s="11">
        <v>472532225.76299977</v>
      </c>
      <c r="BS41" s="11">
        <v>479795623.60899979</v>
      </c>
      <c r="BT41" s="11">
        <v>553477422.86899996</v>
      </c>
      <c r="BU41" s="11">
        <v>551906035.0259999</v>
      </c>
      <c r="BV41" s="11">
        <v>555994253.36799991</v>
      </c>
      <c r="BW41" s="11">
        <v>685476897.96699989</v>
      </c>
      <c r="BX41" s="11">
        <v>700851324.83099985</v>
      </c>
      <c r="BY41" s="11">
        <v>642821812.21099985</v>
      </c>
      <c r="BZ41" s="11">
        <v>908663700.2889998</v>
      </c>
      <c r="CA41" s="11">
        <v>913814994.64899993</v>
      </c>
      <c r="CB41" s="11">
        <v>947099502.82099986</v>
      </c>
      <c r="CC41" s="11">
        <v>994003507.96299982</v>
      </c>
      <c r="CD41" s="11">
        <v>1028731679.9549998</v>
      </c>
      <c r="CE41" s="11">
        <v>1028731679.9549996</v>
      </c>
      <c r="CF41" s="11">
        <v>1028731679.9549998</v>
      </c>
      <c r="CG41" s="11">
        <v>1028731679.9549998</v>
      </c>
      <c r="CH41" s="11">
        <v>1028731679.955</v>
      </c>
      <c r="CI41" s="11">
        <v>1028731679.9549998</v>
      </c>
      <c r="CJ41" s="11">
        <v>1028731679.9549999</v>
      </c>
      <c r="CK41" s="11">
        <v>1028731679.9549998</v>
      </c>
      <c r="CL41" s="11">
        <v>1028731679.9549998</v>
      </c>
      <c r="CM41" s="11">
        <v>1028731679.9549996</v>
      </c>
      <c r="CN41" s="11">
        <v>1028731679.9549998</v>
      </c>
      <c r="CO41" s="11">
        <v>1028731679.9549997</v>
      </c>
      <c r="CP41" s="11">
        <v>1028731679.955</v>
      </c>
      <c r="CQ41" s="11">
        <v>1028731679.9549996</v>
      </c>
      <c r="CR41" s="11">
        <v>1028731679.9549998</v>
      </c>
      <c r="CS41" s="11">
        <v>1028731679.9550002</v>
      </c>
      <c r="CT41" s="11">
        <v>1028731679.9549998</v>
      </c>
      <c r="CU41" s="11">
        <v>1028731679.9549999</v>
      </c>
      <c r="CV41" s="11">
        <v>1028731679.9549998</v>
      </c>
      <c r="CW41" s="11">
        <v>1028731679.9550002</v>
      </c>
      <c r="CX41" s="11">
        <v>1028731679.9549998</v>
      </c>
      <c r="CY41" s="11">
        <v>1028731679.9549999</v>
      </c>
      <c r="CZ41" s="11">
        <v>1028731679.9549998</v>
      </c>
      <c r="DA41" s="11">
        <v>1028731679.955</v>
      </c>
      <c r="DB41" s="11">
        <v>1028731679.9549999</v>
      </c>
      <c r="DC41" s="11">
        <v>1028731679.9549997</v>
      </c>
      <c r="DD41" s="11">
        <v>1028731679.9549998</v>
      </c>
      <c r="DE41" s="11">
        <v>1028731679.9549996</v>
      </c>
      <c r="DF41" s="11">
        <v>1028731679.9549997</v>
      </c>
      <c r="DG41" s="11">
        <v>1028731679.9549999</v>
      </c>
      <c r="DH41" s="11">
        <v>1028731679.9549997</v>
      </c>
      <c r="DI41" s="11">
        <v>1028731679.9549998</v>
      </c>
      <c r="DJ41" s="11">
        <v>1028731679.955</v>
      </c>
      <c r="DK41" s="11">
        <v>1028731679.9549996</v>
      </c>
      <c r="DL41" s="11">
        <v>1028731679.9549998</v>
      </c>
      <c r="DM41" s="11">
        <v>1028731679.955</v>
      </c>
      <c r="DN41" s="11">
        <v>1028731679.9549999</v>
      </c>
      <c r="DO41" s="11">
        <v>1028731679.9549999</v>
      </c>
      <c r="DP41" s="11">
        <v>1028731679.9549998</v>
      </c>
      <c r="DQ41" s="11">
        <v>1028731679.955</v>
      </c>
      <c r="DR41" s="11">
        <v>1028731679.9549998</v>
      </c>
      <c r="DS41" s="11">
        <v>1028731679.9549996</v>
      </c>
      <c r="DT41" s="11">
        <v>1028731679.955</v>
      </c>
      <c r="DU41" s="11">
        <v>1028731679.955</v>
      </c>
      <c r="DV41" s="11">
        <v>1028731679.9549999</v>
      </c>
      <c r="DX41" s="11">
        <v>128250995.51699999</v>
      </c>
      <c r="DY41" s="11">
        <v>21267197.133999959</v>
      </c>
      <c r="DZ41" s="11">
        <v>106039965.89400001</v>
      </c>
      <c r="EA41" s="11">
        <v>444717757.995</v>
      </c>
      <c r="EB41" s="11">
        <v>596701275.39200008</v>
      </c>
      <c r="EC41" s="11">
        <v>908663700.2889998</v>
      </c>
      <c r="ED41" s="11">
        <v>1028731679.9549998</v>
      </c>
      <c r="EE41" s="11">
        <v>1028731679.9549998</v>
      </c>
      <c r="EF41" s="11">
        <v>1028731679.955</v>
      </c>
      <c r="EG41" s="11">
        <v>1028731679.9549999</v>
      </c>
      <c r="EI41" s="11">
        <v>88524400.508000001</v>
      </c>
      <c r="EJ41" s="11">
        <v>65790405.677999996</v>
      </c>
      <c r="EK41" s="11">
        <v>94784164.24000001</v>
      </c>
      <c r="EL41" s="11">
        <v>128250995.51699999</v>
      </c>
      <c r="EM41" s="11">
        <v>-41366745.176000029</v>
      </c>
      <c r="EN41" s="11">
        <v>22021397.213999957</v>
      </c>
      <c r="EO41" s="11">
        <v>153595384.77499995</v>
      </c>
      <c r="EP41" s="11">
        <v>21267197.133999959</v>
      </c>
      <c r="EQ41" s="11">
        <v>24564824.287999999</v>
      </c>
      <c r="ER41" s="11">
        <v>27004345.715</v>
      </c>
      <c r="ES41" s="11">
        <v>102466587.78200001</v>
      </c>
      <c r="ET41" s="11">
        <v>106039965.89400001</v>
      </c>
      <c r="EU41" s="11">
        <v>47729096.644000009</v>
      </c>
      <c r="EV41" s="11">
        <v>49924975.701000012</v>
      </c>
      <c r="EW41" s="11">
        <v>263174741.48800004</v>
      </c>
      <c r="EX41" s="11">
        <v>444717757.995</v>
      </c>
      <c r="EY41" s="11">
        <v>31958221.068000067</v>
      </c>
      <c r="EZ41" s="11">
        <v>45619225.90200007</v>
      </c>
      <c r="FA41" s="11">
        <v>34075425.932000071</v>
      </c>
      <c r="FB41" s="11">
        <v>596701275.39200008</v>
      </c>
      <c r="FC41" s="11">
        <v>461014648.37199998</v>
      </c>
      <c r="FD41" s="11">
        <v>553477422.86899996</v>
      </c>
      <c r="FE41" s="11">
        <v>685476897.96699989</v>
      </c>
      <c r="FF41" s="11">
        <v>908663700.2889998</v>
      </c>
      <c r="FG41" s="11">
        <v>994003507.96299982</v>
      </c>
      <c r="FH41" s="11">
        <v>1028731679.9549998</v>
      </c>
      <c r="FI41" s="11">
        <v>1028731679.9549998</v>
      </c>
      <c r="FJ41" s="11">
        <v>1028731679.9549998</v>
      </c>
      <c r="FK41" s="11">
        <v>1028731679.9549997</v>
      </c>
      <c r="FL41" s="11">
        <v>1028731679.9549998</v>
      </c>
      <c r="FM41" s="11">
        <v>1028731679.9549999</v>
      </c>
      <c r="FN41" s="11">
        <v>1028731679.9549998</v>
      </c>
      <c r="FO41" s="11">
        <v>1028731679.955</v>
      </c>
      <c r="FP41" s="11">
        <v>1028731679.9549998</v>
      </c>
      <c r="FQ41" s="11">
        <v>1028731679.9549999</v>
      </c>
      <c r="FR41" s="11">
        <v>1028731679.955</v>
      </c>
    </row>
    <row r="42" spans="1:174" x14ac:dyDescent="0.3">
      <c r="D42" s="4" t="s">
        <v>174</v>
      </c>
      <c r="E42" s="49">
        <v>42</v>
      </c>
      <c r="F42" s="10" t="s">
        <v>157</v>
      </c>
      <c r="G42" s="11">
        <v>73010755.114000231</v>
      </c>
      <c r="H42" s="11">
        <v>74614619.225000203</v>
      </c>
      <c r="I42" s="11">
        <v>68617302.087000221</v>
      </c>
      <c r="J42" s="11">
        <v>71463155.108000189</v>
      </c>
      <c r="K42" s="11">
        <v>68811037.278000236</v>
      </c>
      <c r="L42" s="11">
        <v>95601326.634000361</v>
      </c>
      <c r="M42" s="11">
        <v>109608696.99800032</v>
      </c>
      <c r="N42" s="11">
        <v>116952440.71000046</v>
      </c>
      <c r="O42" s="11">
        <v>127531928.74200064</v>
      </c>
      <c r="P42" s="11">
        <v>134241148.31900066</v>
      </c>
      <c r="Q42" s="11">
        <v>112290228.74700068</v>
      </c>
      <c r="R42" s="11">
        <v>77633154.842000633</v>
      </c>
      <c r="S42" s="11">
        <v>105653917.30799769</v>
      </c>
      <c r="T42" s="11">
        <v>92956346.548997909</v>
      </c>
      <c r="U42" s="11">
        <v>90669255.73799783</v>
      </c>
      <c r="V42" s="11">
        <v>99838014.375997737</v>
      </c>
      <c r="W42" s="11">
        <v>110356700.48899752</v>
      </c>
      <c r="X42" s="11">
        <v>-689058743.71300244</v>
      </c>
      <c r="Y42" s="11">
        <v>-687475689.92000246</v>
      </c>
      <c r="Z42" s="11">
        <v>-668334728.67800236</v>
      </c>
      <c r="AA42" s="11">
        <v>-678678474.23400235</v>
      </c>
      <c r="AB42" s="11">
        <v>-678334932.48200238</v>
      </c>
      <c r="AC42" s="11">
        <v>-712670623.21700239</v>
      </c>
      <c r="AD42" s="11">
        <v>-696760564.09100246</v>
      </c>
      <c r="AE42" s="11">
        <v>-670916182.29900002</v>
      </c>
      <c r="AF42" s="11">
        <v>-682137682.94200003</v>
      </c>
      <c r="AG42" s="11">
        <v>-695462475.8720001</v>
      </c>
      <c r="AH42" s="11">
        <v>-692992591.75200069</v>
      </c>
      <c r="AI42" s="11">
        <v>-693031338.81700075</v>
      </c>
      <c r="AJ42" s="11">
        <v>-695340826.99700058</v>
      </c>
      <c r="AK42" s="11">
        <v>-688154961.6200006</v>
      </c>
      <c r="AL42" s="11">
        <v>-629639920.50400054</v>
      </c>
      <c r="AM42" s="11">
        <v>115085951.68599951</v>
      </c>
      <c r="AN42" s="11">
        <v>108264405.59999953</v>
      </c>
      <c r="AO42" s="11">
        <v>106746275.02999954</v>
      </c>
      <c r="AP42" s="11">
        <v>101048770.5009995</v>
      </c>
      <c r="AQ42" s="11">
        <v>97485653.269999847</v>
      </c>
      <c r="AR42" s="11">
        <v>96489318.894999892</v>
      </c>
      <c r="AS42" s="11">
        <v>86265233.389999896</v>
      </c>
      <c r="AT42" s="11">
        <v>84645883.193999797</v>
      </c>
      <c r="AU42" s="11">
        <v>79816853.728000328</v>
      </c>
      <c r="AV42" s="11">
        <v>72685744.044000268</v>
      </c>
      <c r="AW42" s="11">
        <v>99080041.215999693</v>
      </c>
      <c r="AX42" s="11">
        <v>89401455.953999415</v>
      </c>
      <c r="AY42" s="11">
        <v>85552324.230999023</v>
      </c>
      <c r="AZ42" s="11">
        <v>89520821.737999588</v>
      </c>
      <c r="BA42" s="11">
        <v>89963376.196999967</v>
      </c>
      <c r="BB42" s="11">
        <v>94585033.65200001</v>
      </c>
      <c r="BC42" s="11">
        <v>75762264.952002138</v>
      </c>
      <c r="BD42" s="11">
        <v>81817970.505003184</v>
      </c>
      <c r="BE42" s="11">
        <v>97769271.36600253</v>
      </c>
      <c r="BF42" s="11">
        <v>100812023.50700273</v>
      </c>
      <c r="BG42" s="11">
        <v>95851542.636003822</v>
      </c>
      <c r="BH42" s="11">
        <v>88680830.715004191</v>
      </c>
      <c r="BI42" s="11">
        <v>84326218.787004516</v>
      </c>
      <c r="BJ42" s="11">
        <v>82440060.278005153</v>
      </c>
      <c r="BK42" s="11">
        <v>81786506.887004465</v>
      </c>
      <c r="BL42" s="11">
        <v>111007531.94700435</v>
      </c>
      <c r="BM42" s="11">
        <v>107783018.8130043</v>
      </c>
      <c r="BN42" s="11">
        <v>117778042.98700449</v>
      </c>
      <c r="BO42" s="11">
        <v>148827494.96499902</v>
      </c>
      <c r="BP42" s="11">
        <v>137287150.17299941</v>
      </c>
      <c r="BQ42" s="11">
        <v>167448710.22900036</v>
      </c>
      <c r="BR42" s="11">
        <v>203399590.34700051</v>
      </c>
      <c r="BS42" s="11">
        <v>166474620.4780007</v>
      </c>
      <c r="BT42" s="11">
        <v>172312574.32399967</v>
      </c>
      <c r="BU42" s="11">
        <v>282924703.65599889</v>
      </c>
      <c r="BV42" s="11">
        <v>302383477.90299869</v>
      </c>
      <c r="BW42" s="11">
        <v>188726489.65699854</v>
      </c>
      <c r="BX42" s="11">
        <v>186808964.62299767</v>
      </c>
      <c r="BY42" s="11">
        <v>183967007.0059979</v>
      </c>
      <c r="BZ42" s="11">
        <v>286612438.24599749</v>
      </c>
      <c r="CA42" s="11">
        <v>280269381.32599998</v>
      </c>
      <c r="CB42" s="11">
        <v>272747174.45899904</v>
      </c>
      <c r="CC42" s="11">
        <v>264795841.99699953</v>
      </c>
      <c r="CD42" s="11">
        <v>251722883.336999</v>
      </c>
      <c r="CE42" s="11">
        <v>253639772.86906573</v>
      </c>
      <c r="CF42" s="11">
        <v>256689675.85929099</v>
      </c>
      <c r="CG42" s="11">
        <v>258682421.25753474</v>
      </c>
      <c r="CH42" s="11">
        <v>260874654.25264221</v>
      </c>
      <c r="CI42" s="11">
        <v>262742349.77170163</v>
      </c>
      <c r="CJ42" s="11">
        <v>254806604.88082939</v>
      </c>
      <c r="CK42" s="11">
        <v>256476839.76805046</v>
      </c>
      <c r="CL42" s="11">
        <v>253614373.04504937</v>
      </c>
      <c r="CM42" s="11">
        <v>252407952.35037211</v>
      </c>
      <c r="CN42" s="11">
        <v>253912096.00589061</v>
      </c>
      <c r="CO42" s="11">
        <v>251056548.34656587</v>
      </c>
      <c r="CP42" s="11">
        <v>252305867.13886607</v>
      </c>
      <c r="CQ42" s="11">
        <v>252032833.87327221</v>
      </c>
      <c r="CR42" s="11">
        <v>248522962.614081</v>
      </c>
      <c r="CS42" s="11">
        <v>249742629.5974285</v>
      </c>
      <c r="CT42" s="11">
        <v>248761803.64937592</v>
      </c>
      <c r="CU42" s="11">
        <v>247042248.2060239</v>
      </c>
      <c r="CV42" s="11">
        <v>248426944.89469039</v>
      </c>
      <c r="CW42" s="11">
        <v>250084559.34565601</v>
      </c>
      <c r="CX42" s="11">
        <v>248501870.93497631</v>
      </c>
      <c r="CY42" s="11">
        <v>247992156.66937065</v>
      </c>
      <c r="CZ42" s="11">
        <v>248069757.20396286</v>
      </c>
      <c r="DA42" s="11">
        <v>250879690.10311127</v>
      </c>
      <c r="DB42" s="11">
        <v>249425202.99782652</v>
      </c>
      <c r="DC42" s="11">
        <v>247501938.15475219</v>
      </c>
      <c r="DD42" s="11">
        <v>246791785.02992332</v>
      </c>
      <c r="DE42" s="11">
        <v>245987784.99468303</v>
      </c>
      <c r="DF42" s="11">
        <v>246429099.68493041</v>
      </c>
      <c r="DG42" s="11">
        <v>247020959.23681536</v>
      </c>
      <c r="DH42" s="11">
        <v>246684111.41421217</v>
      </c>
      <c r="DI42" s="11">
        <v>246818414.51193887</v>
      </c>
      <c r="DJ42" s="11">
        <v>248540378.17380142</v>
      </c>
      <c r="DK42" s="11">
        <v>248173548.9081547</v>
      </c>
      <c r="DL42" s="11">
        <v>248516748.35385662</v>
      </c>
      <c r="DM42" s="11">
        <v>251040239.09845617</v>
      </c>
      <c r="DN42" s="11">
        <v>249586812.26411086</v>
      </c>
      <c r="DO42" s="11">
        <v>247234899.6725553</v>
      </c>
      <c r="DP42" s="11">
        <v>246683517.17275059</v>
      </c>
      <c r="DQ42" s="11">
        <v>246533604.1825144</v>
      </c>
      <c r="DR42" s="11">
        <v>248140297.84460592</v>
      </c>
      <c r="DS42" s="11">
        <v>249226802.9497056</v>
      </c>
      <c r="DT42" s="11">
        <v>249358974.21332005</v>
      </c>
      <c r="DU42" s="11">
        <v>249840118.42389756</v>
      </c>
      <c r="DV42" s="11">
        <v>251105153.65009084</v>
      </c>
      <c r="DX42" s="11">
        <v>77633154.842000633</v>
      </c>
      <c r="DY42" s="11">
        <v>-696760564.09100246</v>
      </c>
      <c r="DZ42" s="11">
        <v>101048770.5009995</v>
      </c>
      <c r="EA42" s="11">
        <v>94585033.65200001</v>
      </c>
      <c r="EB42" s="11">
        <v>117778042.98700449</v>
      </c>
      <c r="EC42" s="11">
        <v>286612438.24599749</v>
      </c>
      <c r="ED42" s="11">
        <v>253614373.04504937</v>
      </c>
      <c r="EE42" s="11">
        <v>248501870.93497631</v>
      </c>
      <c r="EF42" s="11">
        <v>248540378.17380142</v>
      </c>
      <c r="EG42" s="11">
        <v>251105153.65009084</v>
      </c>
      <c r="EI42" s="11">
        <v>68617302.087000221</v>
      </c>
      <c r="EJ42" s="11">
        <v>95601326.634000361</v>
      </c>
      <c r="EK42" s="11">
        <v>127531928.74200064</v>
      </c>
      <c r="EL42" s="11">
        <v>77633154.842000633</v>
      </c>
      <c r="EM42" s="11">
        <v>90669255.73799783</v>
      </c>
      <c r="EN42" s="11">
        <v>-689058743.71300244</v>
      </c>
      <c r="EO42" s="11">
        <v>-678678474.23400235</v>
      </c>
      <c r="EP42" s="11">
        <v>-696760564.09100246</v>
      </c>
      <c r="EQ42" s="11">
        <v>-695462475.8720001</v>
      </c>
      <c r="ER42" s="11">
        <v>-695340826.99700058</v>
      </c>
      <c r="ES42" s="11">
        <v>115085951.68599951</v>
      </c>
      <c r="ET42" s="11">
        <v>101048770.5009995</v>
      </c>
      <c r="EU42" s="11">
        <v>86265233.389999896</v>
      </c>
      <c r="EV42" s="11">
        <v>72685744.044000268</v>
      </c>
      <c r="EW42" s="11">
        <v>85552324.230999023</v>
      </c>
      <c r="EX42" s="11">
        <v>94585033.65200001</v>
      </c>
      <c r="EY42" s="11">
        <v>97769271.36600253</v>
      </c>
      <c r="EZ42" s="11">
        <v>88680830.715004191</v>
      </c>
      <c r="FA42" s="11">
        <v>81786506.887004465</v>
      </c>
      <c r="FB42" s="11">
        <v>117778042.98700449</v>
      </c>
      <c r="FC42" s="11">
        <v>167448710.22900036</v>
      </c>
      <c r="FD42" s="11">
        <v>172312574.32399967</v>
      </c>
      <c r="FE42" s="11">
        <v>188726489.65699854</v>
      </c>
      <c r="FF42" s="11">
        <v>286612438.24599749</v>
      </c>
      <c r="FG42" s="11">
        <v>264795841.99699953</v>
      </c>
      <c r="FH42" s="11">
        <v>256689675.85929099</v>
      </c>
      <c r="FI42" s="11">
        <v>262742349.77170163</v>
      </c>
      <c r="FJ42" s="11">
        <v>253614373.04504937</v>
      </c>
      <c r="FK42" s="11">
        <v>251056548.34656587</v>
      </c>
      <c r="FL42" s="11">
        <v>248522962.614081</v>
      </c>
      <c r="FM42" s="11">
        <v>247042248.2060239</v>
      </c>
      <c r="FN42" s="11">
        <v>248501870.93497631</v>
      </c>
      <c r="FO42" s="11">
        <v>250879690.10311127</v>
      </c>
      <c r="FP42" s="11">
        <v>246791785.02992332</v>
      </c>
      <c r="FQ42" s="11">
        <v>247020959.23681536</v>
      </c>
      <c r="FR42" s="11">
        <v>248540378.17380142</v>
      </c>
    </row>
    <row r="43" spans="1:174" s="16" customFormat="1" x14ac:dyDescent="0.3">
      <c r="A43" s="5"/>
      <c r="B43" s="5"/>
      <c r="C43" s="5"/>
      <c r="D43" s="4" t="s">
        <v>174</v>
      </c>
      <c r="E43" s="49">
        <v>43</v>
      </c>
      <c r="F43" s="65" t="s">
        <v>158</v>
      </c>
      <c r="G43" s="66">
        <v>5402144315.9289989</v>
      </c>
      <c r="H43" s="66">
        <v>5368988640.7189999</v>
      </c>
      <c r="I43" s="66">
        <v>5364625274.0020008</v>
      </c>
      <c r="J43" s="66">
        <v>5360194061.2190008</v>
      </c>
      <c r="K43" s="66">
        <v>5295763044.8900003</v>
      </c>
      <c r="L43" s="66">
        <v>6289306315.3040018</v>
      </c>
      <c r="M43" s="66">
        <v>6037623317.5769997</v>
      </c>
      <c r="N43" s="66">
        <v>10578241844.764</v>
      </c>
      <c r="O43" s="66">
        <v>11434569382.014002</v>
      </c>
      <c r="P43" s="66">
        <v>11038129128.762999</v>
      </c>
      <c r="Q43" s="66">
        <v>10861897954.167</v>
      </c>
      <c r="R43" s="66">
        <v>11219886750.639002</v>
      </c>
      <c r="S43" s="66">
        <v>15122089625.018997</v>
      </c>
      <c r="T43" s="66">
        <v>14884224418.866997</v>
      </c>
      <c r="U43" s="66">
        <v>14887402230.105997</v>
      </c>
      <c r="V43" s="66">
        <v>15035550706.129995</v>
      </c>
      <c r="W43" s="66">
        <v>14719905333.021997</v>
      </c>
      <c r="X43" s="66">
        <v>13703375748.798998</v>
      </c>
      <c r="Y43" s="66">
        <v>13392200529.261997</v>
      </c>
      <c r="Z43" s="66">
        <v>13177363851.530994</v>
      </c>
      <c r="AA43" s="66">
        <v>13339475943.367996</v>
      </c>
      <c r="AB43" s="66">
        <v>13088295905.369999</v>
      </c>
      <c r="AC43" s="66">
        <v>13348879589.061996</v>
      </c>
      <c r="AD43" s="66">
        <v>16297964472.390999</v>
      </c>
      <c r="AE43" s="66">
        <v>14759375642.971004</v>
      </c>
      <c r="AF43" s="66">
        <v>14438840583.792002</v>
      </c>
      <c r="AG43" s="66">
        <v>14244493367.313002</v>
      </c>
      <c r="AH43" s="66">
        <v>14764984131.511002</v>
      </c>
      <c r="AI43" s="66">
        <v>15105439095.247</v>
      </c>
      <c r="AJ43" s="66">
        <v>15113787883.388004</v>
      </c>
      <c r="AK43" s="66">
        <v>15202253123.973001</v>
      </c>
      <c r="AL43" s="66">
        <v>15515332854.144003</v>
      </c>
      <c r="AM43" s="66">
        <v>16453372394.082003</v>
      </c>
      <c r="AN43" s="66">
        <v>16653993522.799006</v>
      </c>
      <c r="AO43" s="66">
        <v>16524769263.531006</v>
      </c>
      <c r="AP43" s="66">
        <v>16624929820.534002</v>
      </c>
      <c r="AQ43" s="66">
        <v>16768535527.378996</v>
      </c>
      <c r="AR43" s="66">
        <v>16535464736.384995</v>
      </c>
      <c r="AS43" s="66">
        <v>17065688724.476995</v>
      </c>
      <c r="AT43" s="66">
        <v>17686446836.822998</v>
      </c>
      <c r="AU43" s="66">
        <v>19006898783.288998</v>
      </c>
      <c r="AV43" s="66">
        <v>20288078179.694996</v>
      </c>
      <c r="AW43" s="66">
        <v>21655774155.778996</v>
      </c>
      <c r="AX43" s="66">
        <v>22434500976.012993</v>
      </c>
      <c r="AY43" s="66">
        <v>23119823997.077995</v>
      </c>
      <c r="AZ43" s="66">
        <v>23425437495.384998</v>
      </c>
      <c r="BA43" s="66">
        <v>23290605051.956993</v>
      </c>
      <c r="BB43" s="66">
        <v>23348473773.804001</v>
      </c>
      <c r="BC43" s="66">
        <v>24744817050.515003</v>
      </c>
      <c r="BD43" s="66">
        <v>24616010739.470009</v>
      </c>
      <c r="BE43" s="66">
        <v>25920173592.595009</v>
      </c>
      <c r="BF43" s="66">
        <v>26425758299.236008</v>
      </c>
      <c r="BG43" s="66">
        <v>26391520110.707012</v>
      </c>
      <c r="BH43" s="66">
        <v>26675693929.953011</v>
      </c>
      <c r="BI43" s="66">
        <v>27360817153.951015</v>
      </c>
      <c r="BJ43" s="66">
        <v>27837521014.44101</v>
      </c>
      <c r="BK43" s="66">
        <v>27372153604.047005</v>
      </c>
      <c r="BL43" s="66">
        <v>28075642662.990013</v>
      </c>
      <c r="BM43" s="66">
        <v>28330033701.758003</v>
      </c>
      <c r="BN43" s="66">
        <v>28888225066.284004</v>
      </c>
      <c r="BO43" s="66">
        <v>29224162893.303001</v>
      </c>
      <c r="BP43" s="66">
        <v>29717421420.444</v>
      </c>
      <c r="BQ43" s="66">
        <v>30766676482.964996</v>
      </c>
      <c r="BR43" s="66">
        <v>30809608399.993996</v>
      </c>
      <c r="BS43" s="66">
        <v>31011669808.243996</v>
      </c>
      <c r="BT43" s="66">
        <v>31791933197.870995</v>
      </c>
      <c r="BU43" s="66">
        <v>31654078927.127991</v>
      </c>
      <c r="BV43" s="66">
        <v>31990390843.599991</v>
      </c>
      <c r="BW43" s="66">
        <v>31617385755.642994</v>
      </c>
      <c r="BX43" s="66">
        <v>31755462583.926991</v>
      </c>
      <c r="BY43" s="66">
        <v>30985822389.409988</v>
      </c>
      <c r="BZ43" s="66">
        <v>32145491287.444996</v>
      </c>
      <c r="CA43" s="66">
        <v>32827866047.496986</v>
      </c>
      <c r="CB43" s="66">
        <v>32635326582.210991</v>
      </c>
      <c r="CC43" s="66">
        <v>33315024979.193989</v>
      </c>
      <c r="CD43" s="66">
        <v>33355262127.248985</v>
      </c>
      <c r="CE43" s="66">
        <v>33587369627.200981</v>
      </c>
      <c r="CF43" s="66">
        <v>33664754358.966953</v>
      </c>
      <c r="CG43" s="66">
        <v>34004251567.382507</v>
      </c>
      <c r="CH43" s="66">
        <v>34405627802.091309</v>
      </c>
      <c r="CI43" s="66">
        <v>34613459030.698555</v>
      </c>
      <c r="CJ43" s="66">
        <v>33772345456.783569</v>
      </c>
      <c r="CK43" s="66">
        <v>34015866650.003098</v>
      </c>
      <c r="CL43" s="66">
        <v>33622674216.661419</v>
      </c>
      <c r="CM43" s="66">
        <v>33348391789.286003</v>
      </c>
      <c r="CN43" s="66">
        <v>33514986072.197903</v>
      </c>
      <c r="CO43" s="66">
        <v>33121279424.555069</v>
      </c>
      <c r="CP43" s="66">
        <v>33074851482.683743</v>
      </c>
      <c r="CQ43" s="66">
        <v>33063875954.688507</v>
      </c>
      <c r="CR43" s="66">
        <v>32176648106.893806</v>
      </c>
      <c r="CS43" s="66">
        <v>32512195002.837078</v>
      </c>
      <c r="CT43" s="66">
        <v>32369769415.712864</v>
      </c>
      <c r="CU43" s="66">
        <v>31990593482.892921</v>
      </c>
      <c r="CV43" s="66">
        <v>32296062920.456089</v>
      </c>
      <c r="CW43" s="66">
        <v>32407563574.614006</v>
      </c>
      <c r="CX43" s="66">
        <v>32146985702.273235</v>
      </c>
      <c r="CY43" s="66">
        <v>32002117887.244049</v>
      </c>
      <c r="CZ43" s="66">
        <v>31980476673.888294</v>
      </c>
      <c r="DA43" s="66">
        <v>32488230273.474579</v>
      </c>
      <c r="DB43" s="66">
        <v>31941048570.569389</v>
      </c>
      <c r="DC43" s="66">
        <v>31553013588.746677</v>
      </c>
      <c r="DD43" s="66">
        <v>31313528038.191364</v>
      </c>
      <c r="DE43" s="66">
        <v>31130542928.225201</v>
      </c>
      <c r="DF43" s="66">
        <v>31278393704.293114</v>
      </c>
      <c r="DG43" s="66">
        <v>31308251021.017349</v>
      </c>
      <c r="DH43" s="66">
        <v>31144874573.831036</v>
      </c>
      <c r="DI43" s="66">
        <v>31120444941.126503</v>
      </c>
      <c r="DJ43" s="66">
        <v>31276167643.705429</v>
      </c>
      <c r="DK43" s="66">
        <v>31420148530.333618</v>
      </c>
      <c r="DL43" s="66">
        <v>31415786925.863728</v>
      </c>
      <c r="DM43" s="66">
        <v>31886829096.040764</v>
      </c>
      <c r="DN43" s="66">
        <v>31325892279.572521</v>
      </c>
      <c r="DO43" s="66">
        <v>30886402955.781921</v>
      </c>
      <c r="DP43" s="66">
        <v>30648440968.489681</v>
      </c>
      <c r="DQ43" s="66">
        <v>30621177714.854492</v>
      </c>
      <c r="DR43" s="66">
        <v>30910875189.581268</v>
      </c>
      <c r="DS43" s="66">
        <v>30958308497.164513</v>
      </c>
      <c r="DT43" s="66">
        <v>31049623292.21764</v>
      </c>
      <c r="DU43" s="66">
        <v>30842761850.742229</v>
      </c>
      <c r="DV43" s="66">
        <v>31049644679.985943</v>
      </c>
      <c r="DX43" s="66">
        <v>11219886750.639002</v>
      </c>
      <c r="DY43" s="66">
        <v>16297964472.390999</v>
      </c>
      <c r="DZ43" s="66">
        <v>16624929820.534002</v>
      </c>
      <c r="EA43" s="66">
        <v>23348473773.804001</v>
      </c>
      <c r="EB43" s="66">
        <v>28888225066.284004</v>
      </c>
      <c r="EC43" s="66">
        <v>32145491287.444996</v>
      </c>
      <c r="ED43" s="66">
        <v>33622674216.661419</v>
      </c>
      <c r="EE43" s="66">
        <v>32146985702.273235</v>
      </c>
      <c r="EF43" s="66">
        <v>31276167643.705429</v>
      </c>
      <c r="EG43" s="66">
        <v>31049644679.985943</v>
      </c>
      <c r="EI43" s="66">
        <v>5364625274.0020008</v>
      </c>
      <c r="EJ43" s="66">
        <v>6289306315.3040018</v>
      </c>
      <c r="EK43" s="66">
        <v>11434569382.014002</v>
      </c>
      <c r="EL43" s="66">
        <v>11219886750.639002</v>
      </c>
      <c r="EM43" s="66">
        <v>14887402230.105997</v>
      </c>
      <c r="EN43" s="66">
        <v>13703375748.798998</v>
      </c>
      <c r="EO43" s="66">
        <v>13339475943.367996</v>
      </c>
      <c r="EP43" s="66">
        <v>16297964472.390999</v>
      </c>
      <c r="EQ43" s="66">
        <v>14244493367.313002</v>
      </c>
      <c r="ER43" s="66">
        <v>15113787883.388004</v>
      </c>
      <c r="ES43" s="66">
        <v>16453372394.082003</v>
      </c>
      <c r="ET43" s="66">
        <v>16624929820.534002</v>
      </c>
      <c r="EU43" s="66">
        <v>17065688724.476995</v>
      </c>
      <c r="EV43" s="66">
        <v>20288078179.694996</v>
      </c>
      <c r="EW43" s="66">
        <v>23119823997.077995</v>
      </c>
      <c r="EX43" s="66">
        <v>23348473773.804001</v>
      </c>
      <c r="EY43" s="66">
        <v>25920173592.595009</v>
      </c>
      <c r="EZ43" s="66">
        <v>26675693929.953011</v>
      </c>
      <c r="FA43" s="66">
        <v>27372153604.047005</v>
      </c>
      <c r="FB43" s="66">
        <v>28888225066.284004</v>
      </c>
      <c r="FC43" s="66">
        <v>30766676482.964996</v>
      </c>
      <c r="FD43" s="66">
        <v>31791933197.870995</v>
      </c>
      <c r="FE43" s="66">
        <v>31617385755.642994</v>
      </c>
      <c r="FF43" s="66">
        <v>32145491287.444996</v>
      </c>
      <c r="FG43" s="66">
        <v>33315024979.193989</v>
      </c>
      <c r="FH43" s="66">
        <v>33664754358.966953</v>
      </c>
      <c r="FI43" s="66">
        <v>34613459030.698555</v>
      </c>
      <c r="FJ43" s="66">
        <v>33622674216.661419</v>
      </c>
      <c r="FK43" s="66">
        <v>33121279424.555069</v>
      </c>
      <c r="FL43" s="66">
        <v>32176648106.893806</v>
      </c>
      <c r="FM43" s="66">
        <v>31990593482.892921</v>
      </c>
      <c r="FN43" s="66">
        <v>32146985702.273235</v>
      </c>
      <c r="FO43" s="66">
        <v>32488230273.474579</v>
      </c>
      <c r="FP43" s="66">
        <v>31313528038.191364</v>
      </c>
      <c r="FQ43" s="66">
        <v>31308251021.017349</v>
      </c>
      <c r="FR43" s="66">
        <v>31276167643.705429</v>
      </c>
    </row>
    <row r="44" spans="1:174" x14ac:dyDescent="0.3">
      <c r="D44" s="4" t="s">
        <v>174</v>
      </c>
      <c r="E44" s="49">
        <v>44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</row>
    <row r="45" spans="1:174" x14ac:dyDescent="0.3">
      <c r="D45" s="4" t="s">
        <v>174</v>
      </c>
      <c r="E45" s="49">
        <v>45</v>
      </c>
      <c r="F45" s="12" t="s">
        <v>159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</row>
    <row r="46" spans="1:174" x14ac:dyDescent="0.3">
      <c r="D46" s="4" t="s">
        <v>174</v>
      </c>
      <c r="E46" s="49">
        <v>46</v>
      </c>
      <c r="F46" s="10" t="s">
        <v>160</v>
      </c>
      <c r="G46" s="11">
        <v>105486029</v>
      </c>
      <c r="H46" s="11">
        <v>105486029</v>
      </c>
      <c r="I46" s="11">
        <v>105486029</v>
      </c>
      <c r="J46" s="11">
        <v>105486029</v>
      </c>
      <c r="K46" s="11">
        <v>105486029</v>
      </c>
      <c r="L46" s="11">
        <v>105486029</v>
      </c>
      <c r="M46" s="11">
        <v>105486029</v>
      </c>
      <c r="N46" s="11">
        <v>105486029</v>
      </c>
      <c r="O46" s="11">
        <v>105486029</v>
      </c>
      <c r="P46" s="11">
        <v>105486029</v>
      </c>
      <c r="Q46" s="11">
        <v>105486029</v>
      </c>
      <c r="R46" s="11">
        <v>105486029</v>
      </c>
      <c r="S46" s="11">
        <v>105486029</v>
      </c>
      <c r="T46" s="11">
        <v>105486029</v>
      </c>
      <c r="U46" s="11">
        <v>105486029</v>
      </c>
      <c r="V46" s="11">
        <v>105486029</v>
      </c>
      <c r="W46" s="11">
        <v>105486029</v>
      </c>
      <c r="X46" s="11">
        <v>105486029</v>
      </c>
      <c r="Y46" s="11">
        <v>105486029</v>
      </c>
      <c r="Z46" s="11">
        <v>105486029</v>
      </c>
      <c r="AA46" s="11">
        <v>105486029</v>
      </c>
      <c r="AB46" s="11">
        <v>105486029</v>
      </c>
      <c r="AC46" s="11">
        <v>105486029</v>
      </c>
      <c r="AD46" s="11">
        <v>1263686029</v>
      </c>
      <c r="AE46" s="11">
        <v>1263686029</v>
      </c>
      <c r="AF46" s="11">
        <v>1264150279</v>
      </c>
      <c r="AG46" s="11">
        <v>1264150279</v>
      </c>
      <c r="AH46" s="11">
        <v>1264168419.5899999</v>
      </c>
      <c r="AI46" s="11">
        <v>1264193419.5899999</v>
      </c>
      <c r="AJ46" s="11">
        <v>1264193419.5899999</v>
      </c>
      <c r="AK46" s="11">
        <v>1264193419.5899999</v>
      </c>
      <c r="AL46" s="11">
        <v>1264193419.5899999</v>
      </c>
      <c r="AM46" s="11">
        <v>1264201390.4499998</v>
      </c>
      <c r="AN46" s="11">
        <v>1264201390.4499998</v>
      </c>
      <c r="AO46" s="11">
        <v>1264201390.4499998</v>
      </c>
      <c r="AP46" s="11">
        <v>1264201390.4499998</v>
      </c>
      <c r="AQ46" s="11">
        <v>1264720640.45</v>
      </c>
      <c r="AR46" s="11">
        <v>1264720640.45</v>
      </c>
      <c r="AS46" s="11">
        <v>1264789394.71</v>
      </c>
      <c r="AT46" s="11">
        <v>1264789394.71</v>
      </c>
      <c r="AU46" s="11">
        <v>1264789394.71</v>
      </c>
      <c r="AV46" s="11">
        <v>1264789394.71</v>
      </c>
      <c r="AW46" s="11">
        <v>1265832618.71</v>
      </c>
      <c r="AX46" s="11">
        <v>1265809574.46</v>
      </c>
      <c r="AY46" s="11">
        <v>1265763864.45</v>
      </c>
      <c r="AZ46" s="11">
        <v>1265763029</v>
      </c>
      <c r="BA46" s="11">
        <v>1265763864.45</v>
      </c>
      <c r="BB46" s="11">
        <v>1265763029</v>
      </c>
      <c r="BC46" s="11">
        <v>3478622.3299999237</v>
      </c>
      <c r="BD46" s="11">
        <v>3463835.8499999237</v>
      </c>
      <c r="BE46" s="11">
        <v>3487671.8999999235</v>
      </c>
      <c r="BF46" s="11">
        <v>3487680.4999999236</v>
      </c>
      <c r="BG46" s="11">
        <v>3488547.1899999236</v>
      </c>
      <c r="BH46" s="11">
        <v>3489283.3619999234</v>
      </c>
      <c r="BI46" s="11">
        <v>3489395.9919999233</v>
      </c>
      <c r="BJ46" s="11">
        <v>3489742.8519999231</v>
      </c>
      <c r="BK46" s="11">
        <v>3489799.4919999233</v>
      </c>
      <c r="BL46" s="11">
        <v>3490659.8319999231</v>
      </c>
      <c r="BM46" s="11">
        <v>3490060.1019999231</v>
      </c>
      <c r="BN46" s="11">
        <v>3489776.251999923</v>
      </c>
      <c r="BO46" s="11">
        <v>3489776.2519999999</v>
      </c>
      <c r="BP46" s="11">
        <v>3497504.6119999997</v>
      </c>
      <c r="BQ46" s="11">
        <v>3499581.7619999996</v>
      </c>
      <c r="BR46" s="11">
        <v>3551276.3719999995</v>
      </c>
      <c r="BS46" s="11">
        <v>3577838.0919999997</v>
      </c>
      <c r="BT46" s="11">
        <v>3577838.0919999997</v>
      </c>
      <c r="BU46" s="11">
        <v>3577905.1819999996</v>
      </c>
      <c r="BV46" s="11">
        <v>3579015.0219999994</v>
      </c>
      <c r="BW46" s="11">
        <v>3579020.3619999993</v>
      </c>
      <c r="BX46" s="11">
        <v>3579020.3619999993</v>
      </c>
      <c r="BY46" s="11">
        <v>3579275.2819999992</v>
      </c>
      <c r="BZ46" s="11">
        <v>3579458.6519999993</v>
      </c>
      <c r="CA46" s="11">
        <v>3579575.2420000001</v>
      </c>
      <c r="CB46" s="11">
        <v>3579575.2420000001</v>
      </c>
      <c r="CC46" s="11">
        <v>3580393.4620000003</v>
      </c>
      <c r="CD46" s="11">
        <v>3580973.0920000002</v>
      </c>
      <c r="CE46" s="11">
        <v>3580973.0919999997</v>
      </c>
      <c r="CF46" s="11">
        <v>3580973.0920000002</v>
      </c>
      <c r="CG46" s="11">
        <v>3580973.0919999997</v>
      </c>
      <c r="CH46" s="11">
        <v>3580973.0920000011</v>
      </c>
      <c r="CI46" s="11">
        <v>3580973.0920000006</v>
      </c>
      <c r="CJ46" s="11">
        <v>3580973.0919999997</v>
      </c>
      <c r="CK46" s="11">
        <v>3580973.0920000002</v>
      </c>
      <c r="CL46" s="11">
        <v>3580973.0920000002</v>
      </c>
      <c r="CM46" s="11">
        <v>3580973.0919999997</v>
      </c>
      <c r="CN46" s="11">
        <v>3580973.0920000002</v>
      </c>
      <c r="CO46" s="11">
        <v>3580973.0920000002</v>
      </c>
      <c r="CP46" s="11">
        <v>3580973.0920000011</v>
      </c>
      <c r="CQ46" s="11">
        <v>3580973.0919999992</v>
      </c>
      <c r="CR46" s="11">
        <v>3580973.0919999997</v>
      </c>
      <c r="CS46" s="11">
        <v>3580973.0920000016</v>
      </c>
      <c r="CT46" s="11">
        <v>3580973.0920000002</v>
      </c>
      <c r="CU46" s="11">
        <v>3580973.0920000002</v>
      </c>
      <c r="CV46" s="11">
        <v>3580973.0920000002</v>
      </c>
      <c r="CW46" s="11">
        <v>3580973.0920000006</v>
      </c>
      <c r="CX46" s="11">
        <v>3580973.0919999997</v>
      </c>
      <c r="CY46" s="11">
        <v>3580973.0920000006</v>
      </c>
      <c r="CZ46" s="11">
        <v>3580973.0920000006</v>
      </c>
      <c r="DA46" s="11">
        <v>3580973.0920000011</v>
      </c>
      <c r="DB46" s="11">
        <v>3580973.0920000006</v>
      </c>
      <c r="DC46" s="11">
        <v>3580973.0920000002</v>
      </c>
      <c r="DD46" s="11">
        <v>3580973.0920000002</v>
      </c>
      <c r="DE46" s="11">
        <v>3580973.0919999992</v>
      </c>
      <c r="DF46" s="11">
        <v>3580973.0920000006</v>
      </c>
      <c r="DG46" s="11">
        <v>3580973.0920000006</v>
      </c>
      <c r="DH46" s="11">
        <v>3580973.0920000002</v>
      </c>
      <c r="DI46" s="11">
        <v>3580973.0919999997</v>
      </c>
      <c r="DJ46" s="11">
        <v>3580973.0920000016</v>
      </c>
      <c r="DK46" s="11">
        <v>3580973.0919999997</v>
      </c>
      <c r="DL46" s="11">
        <v>3580973.0920000002</v>
      </c>
      <c r="DM46" s="11">
        <v>3580973.0920000006</v>
      </c>
      <c r="DN46" s="11">
        <v>3580973.0920000006</v>
      </c>
      <c r="DO46" s="11">
        <v>3580973.0920000006</v>
      </c>
      <c r="DP46" s="11">
        <v>3580973.0920000002</v>
      </c>
      <c r="DQ46" s="11">
        <v>3580973.0920000011</v>
      </c>
      <c r="DR46" s="11">
        <v>3580973.0919999997</v>
      </c>
      <c r="DS46" s="11">
        <v>3580973.0919999992</v>
      </c>
      <c r="DT46" s="11">
        <v>3580973.0920000006</v>
      </c>
      <c r="DU46" s="11">
        <v>3580973.0920000006</v>
      </c>
      <c r="DV46" s="11">
        <v>3580973.0920000011</v>
      </c>
      <c r="DX46" s="11">
        <v>105486029</v>
      </c>
      <c r="DY46" s="11">
        <v>1263686029</v>
      </c>
      <c r="DZ46" s="11">
        <v>1264201390.4499998</v>
      </c>
      <c r="EA46" s="11">
        <v>1265763029</v>
      </c>
      <c r="EB46" s="11">
        <v>3489776.251999923</v>
      </c>
      <c r="EC46" s="11">
        <v>3579458.6519999993</v>
      </c>
      <c r="ED46" s="11">
        <v>3580973.0920000002</v>
      </c>
      <c r="EE46" s="11">
        <v>3580973.0919999997</v>
      </c>
      <c r="EF46" s="11">
        <v>3580973.0920000016</v>
      </c>
      <c r="EG46" s="11">
        <v>3580973.0920000011</v>
      </c>
      <c r="EI46" s="11">
        <v>105486029</v>
      </c>
      <c r="EJ46" s="11">
        <v>105486029</v>
      </c>
      <c r="EK46" s="11">
        <v>105486029</v>
      </c>
      <c r="EL46" s="11">
        <v>105486029</v>
      </c>
      <c r="EM46" s="11">
        <v>105486029</v>
      </c>
      <c r="EN46" s="11">
        <v>105486029</v>
      </c>
      <c r="EO46" s="11">
        <v>105486029</v>
      </c>
      <c r="EP46" s="11">
        <v>1263686029</v>
      </c>
      <c r="EQ46" s="11">
        <v>1264150279</v>
      </c>
      <c r="ER46" s="11">
        <v>1264193419.5899999</v>
      </c>
      <c r="ES46" s="11">
        <v>1264201390.4499998</v>
      </c>
      <c r="ET46" s="11">
        <v>1264201390.4499998</v>
      </c>
      <c r="EU46" s="11">
        <v>1264789394.71</v>
      </c>
      <c r="EV46" s="11">
        <v>1264789394.71</v>
      </c>
      <c r="EW46" s="11">
        <v>1265763864.45</v>
      </c>
      <c r="EX46" s="11">
        <v>1265763029</v>
      </c>
      <c r="EY46" s="11">
        <v>3487671.8999999235</v>
      </c>
      <c r="EZ46" s="11">
        <v>3489283.3619999234</v>
      </c>
      <c r="FA46" s="11">
        <v>3489799.4919999233</v>
      </c>
      <c r="FB46" s="11">
        <v>3489776.251999923</v>
      </c>
      <c r="FC46" s="11">
        <v>3499581.7619999996</v>
      </c>
      <c r="FD46" s="11">
        <v>3577838.0919999997</v>
      </c>
      <c r="FE46" s="11">
        <v>3579020.3619999993</v>
      </c>
      <c r="FF46" s="11">
        <v>3579458.6519999993</v>
      </c>
      <c r="FG46" s="11">
        <v>3580393.4620000003</v>
      </c>
      <c r="FH46" s="11">
        <v>3580973.0920000002</v>
      </c>
      <c r="FI46" s="11">
        <v>3580973.0920000006</v>
      </c>
      <c r="FJ46" s="11">
        <v>3580973.0920000002</v>
      </c>
      <c r="FK46" s="11">
        <v>3580973.0920000002</v>
      </c>
      <c r="FL46" s="11">
        <v>3580973.0919999997</v>
      </c>
      <c r="FM46" s="11">
        <v>3580973.0920000002</v>
      </c>
      <c r="FN46" s="11">
        <v>3580973.0919999997</v>
      </c>
      <c r="FO46" s="11">
        <v>3580973.0920000011</v>
      </c>
      <c r="FP46" s="11">
        <v>3580973.0920000002</v>
      </c>
      <c r="FQ46" s="11">
        <v>3580973.0920000006</v>
      </c>
      <c r="FR46" s="11">
        <v>3580973.0920000016</v>
      </c>
    </row>
    <row r="47" spans="1:174" x14ac:dyDescent="0.3">
      <c r="D47" s="4" t="s">
        <v>174</v>
      </c>
      <c r="E47" s="49">
        <v>47</v>
      </c>
      <c r="F47" s="10" t="s">
        <v>161</v>
      </c>
      <c r="G47" s="11">
        <v>74833000</v>
      </c>
      <c r="H47" s="11">
        <v>74833000</v>
      </c>
      <c r="I47" s="11">
        <v>74833000</v>
      </c>
      <c r="J47" s="11">
        <v>74833000</v>
      </c>
      <c r="K47" s="11">
        <v>74833000</v>
      </c>
      <c r="L47" s="11">
        <v>74833000</v>
      </c>
      <c r="M47" s="11">
        <v>74833000</v>
      </c>
      <c r="N47" s="11">
        <v>74833000</v>
      </c>
      <c r="O47" s="11">
        <v>74833000</v>
      </c>
      <c r="P47" s="11">
        <v>74833000</v>
      </c>
      <c r="Q47" s="11">
        <v>74833000</v>
      </c>
      <c r="R47" s="11">
        <v>74833000</v>
      </c>
      <c r="S47" s="11">
        <v>74833000</v>
      </c>
      <c r="T47" s="11">
        <v>74833000</v>
      </c>
      <c r="U47" s="11">
        <v>74833000</v>
      </c>
      <c r="V47" s="11">
        <v>74833000</v>
      </c>
      <c r="W47" s="11">
        <v>74833000</v>
      </c>
      <c r="X47" s="11">
        <v>74833000</v>
      </c>
      <c r="Y47" s="11">
        <v>74833000</v>
      </c>
      <c r="Z47" s="11">
        <v>74833000</v>
      </c>
      <c r="AA47" s="11">
        <v>74833000</v>
      </c>
      <c r="AB47" s="11">
        <v>74833000</v>
      </c>
      <c r="AC47" s="11">
        <v>74833000</v>
      </c>
      <c r="AD47" s="11">
        <v>74833000</v>
      </c>
      <c r="AE47" s="11">
        <v>74833000</v>
      </c>
      <c r="AF47" s="11">
        <v>74833000</v>
      </c>
      <c r="AG47" s="11">
        <v>74833000</v>
      </c>
      <c r="AH47" s="11">
        <v>74833000</v>
      </c>
      <c r="AI47" s="11">
        <v>74833000</v>
      </c>
      <c r="AJ47" s="11">
        <v>74833000</v>
      </c>
      <c r="AK47" s="11">
        <v>74833000</v>
      </c>
      <c r="AL47" s="11">
        <v>74833000</v>
      </c>
      <c r="AM47" s="11">
        <v>74833000</v>
      </c>
      <c r="AN47" s="11">
        <v>74833000</v>
      </c>
      <c r="AO47" s="11">
        <v>74833000</v>
      </c>
      <c r="AP47" s="11">
        <v>74833000</v>
      </c>
      <c r="AQ47" s="11">
        <v>123107527</v>
      </c>
      <c r="AR47" s="11">
        <v>123107527</v>
      </c>
      <c r="AS47" s="11">
        <v>123107527</v>
      </c>
      <c r="AT47" s="11">
        <v>123107527</v>
      </c>
      <c r="AU47" s="11">
        <v>123107527</v>
      </c>
      <c r="AV47" s="11">
        <v>123107527</v>
      </c>
      <c r="AW47" s="11">
        <v>123107527</v>
      </c>
      <c r="AX47" s="11">
        <v>161218115.93000001</v>
      </c>
      <c r="AY47" s="11">
        <v>147161024.93000001</v>
      </c>
      <c r="AZ47" s="11">
        <v>147161024.93000001</v>
      </c>
      <c r="BA47" s="11">
        <v>147161024.93000001</v>
      </c>
      <c r="BB47" s="11">
        <v>147167740.42000002</v>
      </c>
      <c r="BC47" s="11">
        <v>1538640098.4360001</v>
      </c>
      <c r="BD47" s="11">
        <v>1547696831.1930001</v>
      </c>
      <c r="BE47" s="11">
        <v>1547075428.352</v>
      </c>
      <c r="BF47" s="11">
        <v>1547100269.9649999</v>
      </c>
      <c r="BG47" s="11">
        <v>1548934093.474</v>
      </c>
      <c r="BH47" s="11">
        <v>1550513288.503</v>
      </c>
      <c r="BI47" s="11">
        <v>1551500795.358</v>
      </c>
      <c r="BJ47" s="11">
        <v>1551721480.6230001</v>
      </c>
      <c r="BK47" s="11">
        <v>1551413165.2510002</v>
      </c>
      <c r="BL47" s="11">
        <v>1552518188.7510002</v>
      </c>
      <c r="BM47" s="11">
        <v>1553892816.4810002</v>
      </c>
      <c r="BN47" s="11">
        <v>1560519050.7980001</v>
      </c>
      <c r="BO47" s="11">
        <v>1560711725.971</v>
      </c>
      <c r="BP47" s="11">
        <v>1572932460.605</v>
      </c>
      <c r="BQ47" s="11">
        <v>1576234104.6949999</v>
      </c>
      <c r="BR47" s="11">
        <v>1642924329.8739998</v>
      </c>
      <c r="BS47" s="11">
        <v>1680576237.3769999</v>
      </c>
      <c r="BT47" s="11">
        <v>1682097318.6109998</v>
      </c>
      <c r="BU47" s="11">
        <v>1589916182.1969998</v>
      </c>
      <c r="BV47" s="11">
        <v>1591836422.8089998</v>
      </c>
      <c r="BW47" s="11">
        <v>1592099515.5569997</v>
      </c>
      <c r="BX47" s="11">
        <v>1592746977.9089997</v>
      </c>
      <c r="BY47" s="11">
        <v>1593835742.8669996</v>
      </c>
      <c r="BZ47" s="11">
        <v>1565855988.5489995</v>
      </c>
      <c r="CA47" s="11">
        <v>1567087995.323</v>
      </c>
      <c r="CB47" s="11">
        <v>1567101374.184</v>
      </c>
      <c r="CC47" s="11">
        <v>1567949698.1389999</v>
      </c>
      <c r="CD47" s="11">
        <v>1568255979.3959999</v>
      </c>
      <c r="CE47" s="11">
        <v>1568255979.3959997</v>
      </c>
      <c r="CF47" s="11">
        <v>1568255979.3960001</v>
      </c>
      <c r="CG47" s="11">
        <v>1568255979.3960001</v>
      </c>
      <c r="CH47" s="11">
        <v>1568255979.3960004</v>
      </c>
      <c r="CI47" s="11">
        <v>1568255979.3960001</v>
      </c>
      <c r="CJ47" s="11">
        <v>1568255979.3959997</v>
      </c>
      <c r="CK47" s="11">
        <v>1568255979.3960001</v>
      </c>
      <c r="CL47" s="11">
        <v>1568255979.3959997</v>
      </c>
      <c r="CM47" s="11">
        <v>1568255979.3959999</v>
      </c>
      <c r="CN47" s="11">
        <v>1568255979.3959999</v>
      </c>
      <c r="CO47" s="11">
        <v>1568255979.3959997</v>
      </c>
      <c r="CP47" s="11">
        <v>1568255979.3960001</v>
      </c>
      <c r="CQ47" s="11">
        <v>1568255979.3959997</v>
      </c>
      <c r="CR47" s="11">
        <v>1568255979.3959999</v>
      </c>
      <c r="CS47" s="11">
        <v>1568255979.3960001</v>
      </c>
      <c r="CT47" s="11">
        <v>1568255979.3959999</v>
      </c>
      <c r="CU47" s="11">
        <v>1568255979.3959999</v>
      </c>
      <c r="CV47" s="11">
        <v>1568255979.3960001</v>
      </c>
      <c r="CW47" s="11">
        <v>1568255979.3960004</v>
      </c>
      <c r="CX47" s="11">
        <v>1568255979.3959997</v>
      </c>
      <c r="CY47" s="11">
        <v>1568255979.3959999</v>
      </c>
      <c r="CZ47" s="11">
        <v>1568255979.3960001</v>
      </c>
      <c r="DA47" s="11">
        <v>1568255979.3960001</v>
      </c>
      <c r="DB47" s="11">
        <v>1568255979.3959999</v>
      </c>
      <c r="DC47" s="11">
        <v>1568255979.3959997</v>
      </c>
      <c r="DD47" s="11">
        <v>1568255979.3960001</v>
      </c>
      <c r="DE47" s="11">
        <v>1568255979.3959999</v>
      </c>
      <c r="DF47" s="11">
        <v>1568255979.3959999</v>
      </c>
      <c r="DG47" s="11">
        <v>1568255979.3959999</v>
      </c>
      <c r="DH47" s="11">
        <v>1568255979.3959999</v>
      </c>
      <c r="DI47" s="11">
        <v>1568255979.3959999</v>
      </c>
      <c r="DJ47" s="11">
        <v>1568255979.3960001</v>
      </c>
      <c r="DK47" s="11">
        <v>1568255979.3959997</v>
      </c>
      <c r="DL47" s="11">
        <v>1568255979.3960001</v>
      </c>
      <c r="DM47" s="11">
        <v>1568255979.3960001</v>
      </c>
      <c r="DN47" s="11">
        <v>1568255979.3960001</v>
      </c>
      <c r="DO47" s="11">
        <v>1568255979.3960001</v>
      </c>
      <c r="DP47" s="11">
        <v>1568255979.3959997</v>
      </c>
      <c r="DQ47" s="11">
        <v>1568255979.3960004</v>
      </c>
      <c r="DR47" s="11">
        <v>1568255979.3959997</v>
      </c>
      <c r="DS47" s="11">
        <v>1568255979.3959997</v>
      </c>
      <c r="DT47" s="11">
        <v>1568255979.3960001</v>
      </c>
      <c r="DU47" s="11">
        <v>1568255979.3959999</v>
      </c>
      <c r="DV47" s="11">
        <v>1568255979.3960001</v>
      </c>
      <c r="DX47" s="11">
        <v>74833000</v>
      </c>
      <c r="DY47" s="11">
        <v>74833000</v>
      </c>
      <c r="DZ47" s="11">
        <v>74833000</v>
      </c>
      <c r="EA47" s="11">
        <v>147167740.42000002</v>
      </c>
      <c r="EB47" s="11">
        <v>1560519050.7980001</v>
      </c>
      <c r="EC47" s="11">
        <v>1565855988.5489995</v>
      </c>
      <c r="ED47" s="11">
        <v>1568255979.3959997</v>
      </c>
      <c r="EE47" s="11">
        <v>1568255979.3959997</v>
      </c>
      <c r="EF47" s="11">
        <v>1568255979.3960001</v>
      </c>
      <c r="EG47" s="11">
        <v>1568255979.3960001</v>
      </c>
      <c r="EI47" s="11">
        <v>74833000</v>
      </c>
      <c r="EJ47" s="11">
        <v>74833000</v>
      </c>
      <c r="EK47" s="11">
        <v>74833000</v>
      </c>
      <c r="EL47" s="11">
        <v>74833000</v>
      </c>
      <c r="EM47" s="11">
        <v>74833000</v>
      </c>
      <c r="EN47" s="11">
        <v>74833000</v>
      </c>
      <c r="EO47" s="11">
        <v>74833000</v>
      </c>
      <c r="EP47" s="11">
        <v>74833000</v>
      </c>
      <c r="EQ47" s="11">
        <v>74833000</v>
      </c>
      <c r="ER47" s="11">
        <v>74833000</v>
      </c>
      <c r="ES47" s="11">
        <v>74833000</v>
      </c>
      <c r="ET47" s="11">
        <v>74833000</v>
      </c>
      <c r="EU47" s="11">
        <v>123107527</v>
      </c>
      <c r="EV47" s="11">
        <v>123107527</v>
      </c>
      <c r="EW47" s="11">
        <v>147161024.93000001</v>
      </c>
      <c r="EX47" s="11">
        <v>147167740.42000002</v>
      </c>
      <c r="EY47" s="11">
        <v>1547075428.352</v>
      </c>
      <c r="EZ47" s="11">
        <v>1550513288.503</v>
      </c>
      <c r="FA47" s="11">
        <v>1551413165.2510002</v>
      </c>
      <c r="FB47" s="11">
        <v>1560519050.7980001</v>
      </c>
      <c r="FC47" s="11">
        <v>1576234104.6949999</v>
      </c>
      <c r="FD47" s="11">
        <v>1682097318.6109998</v>
      </c>
      <c r="FE47" s="11">
        <v>1592099515.5569997</v>
      </c>
      <c r="FF47" s="11">
        <v>1565855988.5489995</v>
      </c>
      <c r="FG47" s="11">
        <v>1567949698.1389999</v>
      </c>
      <c r="FH47" s="11">
        <v>1568255979.3960001</v>
      </c>
      <c r="FI47" s="11">
        <v>1568255979.3960001</v>
      </c>
      <c r="FJ47" s="11">
        <v>1568255979.3959997</v>
      </c>
      <c r="FK47" s="11">
        <v>1568255979.3959997</v>
      </c>
      <c r="FL47" s="11">
        <v>1568255979.3959999</v>
      </c>
      <c r="FM47" s="11">
        <v>1568255979.3959999</v>
      </c>
      <c r="FN47" s="11">
        <v>1568255979.3959997</v>
      </c>
      <c r="FO47" s="11">
        <v>1568255979.3960001</v>
      </c>
      <c r="FP47" s="11">
        <v>1568255979.3960001</v>
      </c>
      <c r="FQ47" s="11">
        <v>1568255979.3959999</v>
      </c>
      <c r="FR47" s="11">
        <v>1568255979.3960001</v>
      </c>
    </row>
    <row r="48" spans="1:174" x14ac:dyDescent="0.3">
      <c r="D48" s="4" t="s">
        <v>174</v>
      </c>
      <c r="E48" s="49">
        <v>48</v>
      </c>
      <c r="F48" s="10" t="s">
        <v>162</v>
      </c>
      <c r="G48" s="11">
        <v>-10650074.576000005</v>
      </c>
      <c r="H48" s="11">
        <v>-3939758.1750000063</v>
      </c>
      <c r="I48" s="11">
        <v>-4143965.4940000069</v>
      </c>
      <c r="J48" s="11">
        <v>-3606494.7600000058</v>
      </c>
      <c r="K48" s="11">
        <v>-1592463.6890000058</v>
      </c>
      <c r="L48" s="11">
        <v>-10697407.610000007</v>
      </c>
      <c r="M48" s="11">
        <v>-22757860.659000002</v>
      </c>
      <c r="N48" s="11">
        <v>-26546487.432</v>
      </c>
      <c r="O48" s="11">
        <v>-30222924.204</v>
      </c>
      <c r="P48" s="11">
        <v>-35711647.483000003</v>
      </c>
      <c r="Q48" s="11">
        <v>-23164818.600000001</v>
      </c>
      <c r="R48" s="11">
        <v>521863.13000000268</v>
      </c>
      <c r="S48" s="11">
        <v>-6423494.5580000002</v>
      </c>
      <c r="T48" s="11">
        <v>502781.70199999958</v>
      </c>
      <c r="U48" s="11">
        <v>3377358.9530000002</v>
      </c>
      <c r="V48" s="11">
        <v>-11948482.261999998</v>
      </c>
      <c r="W48" s="11">
        <v>-24092416.583999999</v>
      </c>
      <c r="X48" s="11">
        <v>-20730857.899</v>
      </c>
      <c r="Y48" s="11">
        <v>-36238612.725000001</v>
      </c>
      <c r="Z48" s="11">
        <v>-49161959.136000007</v>
      </c>
      <c r="AA48" s="11">
        <v>-48253967.688000008</v>
      </c>
      <c r="AB48" s="11">
        <v>-48274527.429000005</v>
      </c>
      <c r="AC48" s="11">
        <v>-30198448.247000001</v>
      </c>
      <c r="AD48" s="11">
        <v>-11496481.668999996</v>
      </c>
      <c r="AE48" s="11">
        <v>-15900851.095000003</v>
      </c>
      <c r="AF48" s="11">
        <v>-13796694.392000003</v>
      </c>
      <c r="AG48" s="11">
        <v>-12860158.947000002</v>
      </c>
      <c r="AH48" s="11">
        <v>-13061650.700000003</v>
      </c>
      <c r="AI48" s="11">
        <v>-11610319.589000003</v>
      </c>
      <c r="AJ48" s="11">
        <v>-11814067.100000003</v>
      </c>
      <c r="AK48" s="11">
        <v>-12498507.601000004</v>
      </c>
      <c r="AL48" s="11">
        <v>-12117835.720000004</v>
      </c>
      <c r="AM48" s="11">
        <v>-11051490.724000003</v>
      </c>
      <c r="AN48" s="11">
        <v>-9907369.1220000032</v>
      </c>
      <c r="AO48" s="11">
        <v>-9880507.7470000032</v>
      </c>
      <c r="AP48" s="11">
        <v>-9164304.2710000034</v>
      </c>
      <c r="AQ48" s="11">
        <v>-8496743.2500000019</v>
      </c>
      <c r="AR48" s="11">
        <v>-8113234.7330000019</v>
      </c>
      <c r="AS48" s="11">
        <v>-7785759.092000002</v>
      </c>
      <c r="AT48" s="11">
        <v>-7601265.7070000023</v>
      </c>
      <c r="AU48" s="11">
        <v>-6910481.870000002</v>
      </c>
      <c r="AV48" s="11">
        <v>-6952080.6800000025</v>
      </c>
      <c r="AW48" s="11">
        <v>-5691245.8230000027</v>
      </c>
      <c r="AX48" s="11">
        <v>-5783827.6990000028</v>
      </c>
      <c r="AY48" s="11">
        <v>-6595448.4420000026</v>
      </c>
      <c r="AZ48" s="11">
        <v>-8426241.8460000027</v>
      </c>
      <c r="BA48" s="11">
        <v>-9860754.3290000036</v>
      </c>
      <c r="BB48" s="11">
        <v>-2852001.1940000048</v>
      </c>
      <c r="BC48" s="11">
        <v>-5024485.9269999992</v>
      </c>
      <c r="BD48" s="11">
        <v>-5003865.0919999992</v>
      </c>
      <c r="BE48" s="11">
        <v>-765015.54499999993</v>
      </c>
      <c r="BF48" s="11">
        <v>-3155259.6249999995</v>
      </c>
      <c r="BG48" s="11">
        <v>-6695200.466</v>
      </c>
      <c r="BH48" s="11">
        <v>-4129235.3959999997</v>
      </c>
      <c r="BI48" s="11">
        <v>-1948190.9640000002</v>
      </c>
      <c r="BJ48" s="11">
        <v>-1359801.5360000003</v>
      </c>
      <c r="BK48" s="11">
        <v>4555549.4869999997</v>
      </c>
      <c r="BL48" s="11">
        <v>-4892262.3360000011</v>
      </c>
      <c r="BM48" s="11">
        <v>-7974789.3650000012</v>
      </c>
      <c r="BN48" s="11">
        <v>3553424.0319999987</v>
      </c>
      <c r="BO48" s="11">
        <v>-13283789.498</v>
      </c>
      <c r="BP48" s="11">
        <v>-2140823.8530000001</v>
      </c>
      <c r="BQ48" s="11">
        <v>-9290467.9570000004</v>
      </c>
      <c r="BR48" s="11">
        <v>-8729557.8859999999</v>
      </c>
      <c r="BS48" s="11">
        <v>-8566291.0460000001</v>
      </c>
      <c r="BT48" s="11">
        <v>-5726229.5490000006</v>
      </c>
      <c r="BU48" s="11">
        <v>-6140016.1390000004</v>
      </c>
      <c r="BV48" s="11">
        <v>-12219587.401999999</v>
      </c>
      <c r="BW48" s="11">
        <v>-24239385.287999999</v>
      </c>
      <c r="BX48" s="11">
        <v>-16573469.313999999</v>
      </c>
      <c r="BY48" s="11">
        <v>-7313812.1510000005</v>
      </c>
      <c r="BZ48" s="11">
        <v>2125271.4629999995</v>
      </c>
      <c r="CA48" s="11">
        <v>-29789149.887000013</v>
      </c>
      <c r="CB48" s="11">
        <v>-35491486.21100001</v>
      </c>
      <c r="CC48" s="11">
        <v>-36065250.770000011</v>
      </c>
      <c r="CD48" s="11">
        <v>-29226627.433000013</v>
      </c>
      <c r="CE48" s="11">
        <v>-29226627.433000006</v>
      </c>
      <c r="CF48" s="11">
        <v>-29226627.433000013</v>
      </c>
      <c r="CG48" s="11">
        <v>-29226627.433000017</v>
      </c>
      <c r="CH48" s="11">
        <v>-29226627.433000017</v>
      </c>
      <c r="CI48" s="11">
        <v>-29226627.433000017</v>
      </c>
      <c r="CJ48" s="11">
        <v>-29226627.433000013</v>
      </c>
      <c r="CK48" s="11">
        <v>-29226627.433000017</v>
      </c>
      <c r="CL48" s="11">
        <v>-29226627.433000013</v>
      </c>
      <c r="CM48" s="11">
        <v>-29226627.433000006</v>
      </c>
      <c r="CN48" s="11">
        <v>-29226627.433000013</v>
      </c>
      <c r="CO48" s="11">
        <v>-29226627.433000013</v>
      </c>
      <c r="CP48" s="11">
        <v>-29226627.433000021</v>
      </c>
      <c r="CQ48" s="11">
        <v>-29226627.43300001</v>
      </c>
      <c r="CR48" s="11">
        <v>-29226627.43300001</v>
      </c>
      <c r="CS48" s="11">
        <v>-29226627.433000021</v>
      </c>
      <c r="CT48" s="11">
        <v>-29226627.433000013</v>
      </c>
      <c r="CU48" s="11">
        <v>-29226627.433000013</v>
      </c>
      <c r="CV48" s="11">
        <v>-29226627.433000017</v>
      </c>
      <c r="CW48" s="11">
        <v>-29226627.433000021</v>
      </c>
      <c r="CX48" s="11">
        <v>-29226627.433000013</v>
      </c>
      <c r="CY48" s="11">
        <v>-29226627.433000021</v>
      </c>
      <c r="CZ48" s="11">
        <v>-29226627.433000017</v>
      </c>
      <c r="DA48" s="11">
        <v>-29226627.433000021</v>
      </c>
      <c r="DB48" s="11">
        <v>-29226627.433000013</v>
      </c>
      <c r="DC48" s="11">
        <v>-29226627.433000013</v>
      </c>
      <c r="DD48" s="11">
        <v>-29226627.43300001</v>
      </c>
      <c r="DE48" s="11">
        <v>-29226627.433000006</v>
      </c>
      <c r="DF48" s="11">
        <v>-29226627.433000017</v>
      </c>
      <c r="DG48" s="11">
        <v>-29226627.433000021</v>
      </c>
      <c r="DH48" s="11">
        <v>-29226627.433000013</v>
      </c>
      <c r="DI48" s="11">
        <v>-29226627.433000013</v>
      </c>
      <c r="DJ48" s="11">
        <v>-29226627.433000017</v>
      </c>
      <c r="DK48" s="11">
        <v>-29226627.433000013</v>
      </c>
      <c r="DL48" s="11">
        <v>-29226627.433000013</v>
      </c>
      <c r="DM48" s="11">
        <v>-29226627.433000017</v>
      </c>
      <c r="DN48" s="11">
        <v>-29226627.433000013</v>
      </c>
      <c r="DO48" s="11">
        <v>-29226627.433000021</v>
      </c>
      <c r="DP48" s="11">
        <v>-29226627.43300001</v>
      </c>
      <c r="DQ48" s="11">
        <v>-29226627.433000021</v>
      </c>
      <c r="DR48" s="11">
        <v>-29226627.43300001</v>
      </c>
      <c r="DS48" s="11">
        <v>-29226627.43300001</v>
      </c>
      <c r="DT48" s="11">
        <v>-29226627.433000017</v>
      </c>
      <c r="DU48" s="11">
        <v>-29226627.433000013</v>
      </c>
      <c r="DV48" s="11">
        <v>-29226627.433000021</v>
      </c>
      <c r="DX48" s="11">
        <v>521863.13000000268</v>
      </c>
      <c r="DY48" s="11">
        <v>-11496481.668999996</v>
      </c>
      <c r="DZ48" s="11">
        <v>-9164304.2710000034</v>
      </c>
      <c r="EA48" s="11">
        <v>-2852001.1940000048</v>
      </c>
      <c r="EB48" s="11">
        <v>3553424.0319999987</v>
      </c>
      <c r="EC48" s="11">
        <v>2125271.4629999995</v>
      </c>
      <c r="ED48" s="11">
        <v>-29226627.433000013</v>
      </c>
      <c r="EE48" s="11">
        <v>-29226627.433000013</v>
      </c>
      <c r="EF48" s="11">
        <v>-29226627.433000017</v>
      </c>
      <c r="EG48" s="11">
        <v>-29226627.433000021</v>
      </c>
      <c r="EI48" s="11">
        <v>-4143965.4940000069</v>
      </c>
      <c r="EJ48" s="11">
        <v>-10697407.610000007</v>
      </c>
      <c r="EK48" s="11">
        <v>-30222924.204</v>
      </c>
      <c r="EL48" s="11">
        <v>521863.13000000268</v>
      </c>
      <c r="EM48" s="11">
        <v>3377358.9530000002</v>
      </c>
      <c r="EN48" s="11">
        <v>-20730857.899</v>
      </c>
      <c r="EO48" s="11">
        <v>-48253967.688000008</v>
      </c>
      <c r="EP48" s="11">
        <v>-11496481.668999996</v>
      </c>
      <c r="EQ48" s="11">
        <v>-12860158.947000002</v>
      </c>
      <c r="ER48" s="11">
        <v>-11814067.100000003</v>
      </c>
      <c r="ES48" s="11">
        <v>-11051490.724000003</v>
      </c>
      <c r="ET48" s="11">
        <v>-9164304.2710000034</v>
      </c>
      <c r="EU48" s="11">
        <v>-7785759.092000002</v>
      </c>
      <c r="EV48" s="11">
        <v>-6952080.6800000025</v>
      </c>
      <c r="EW48" s="11">
        <v>-6595448.4420000026</v>
      </c>
      <c r="EX48" s="11">
        <v>-2852001.1940000048</v>
      </c>
      <c r="EY48" s="11">
        <v>-765015.54499999993</v>
      </c>
      <c r="EZ48" s="11">
        <v>-4129235.3959999997</v>
      </c>
      <c r="FA48" s="11">
        <v>4555549.4869999997</v>
      </c>
      <c r="FB48" s="11">
        <v>3553424.0319999987</v>
      </c>
      <c r="FC48" s="11">
        <v>-9290467.9570000004</v>
      </c>
      <c r="FD48" s="11">
        <v>-5726229.5490000006</v>
      </c>
      <c r="FE48" s="11">
        <v>-24239385.287999999</v>
      </c>
      <c r="FF48" s="11">
        <v>2125271.4629999995</v>
      </c>
      <c r="FG48" s="11">
        <v>-36065250.770000011</v>
      </c>
      <c r="FH48" s="11">
        <v>-29226627.433000013</v>
      </c>
      <c r="FI48" s="11">
        <v>-29226627.433000017</v>
      </c>
      <c r="FJ48" s="11">
        <v>-29226627.433000013</v>
      </c>
      <c r="FK48" s="11">
        <v>-29226627.433000013</v>
      </c>
      <c r="FL48" s="11">
        <v>-29226627.43300001</v>
      </c>
      <c r="FM48" s="11">
        <v>-29226627.433000013</v>
      </c>
      <c r="FN48" s="11">
        <v>-29226627.433000013</v>
      </c>
      <c r="FO48" s="11">
        <v>-29226627.433000021</v>
      </c>
      <c r="FP48" s="11">
        <v>-29226627.43300001</v>
      </c>
      <c r="FQ48" s="11">
        <v>-29226627.433000021</v>
      </c>
      <c r="FR48" s="11">
        <v>-29226627.433000017</v>
      </c>
    </row>
    <row r="49" spans="1:174" x14ac:dyDescent="0.3">
      <c r="D49" s="4" t="s">
        <v>174</v>
      </c>
      <c r="E49" s="49">
        <v>49</v>
      </c>
      <c r="F49" s="17" t="s">
        <v>163</v>
      </c>
      <c r="G49" s="11">
        <v>548665374.92800021</v>
      </c>
      <c r="H49" s="11">
        <v>548665374.92800021</v>
      </c>
      <c r="I49" s="11">
        <v>548665374.92800021</v>
      </c>
      <c r="J49" s="11">
        <v>548665374.92800021</v>
      </c>
      <c r="K49" s="11">
        <v>548665374.92800021</v>
      </c>
      <c r="L49" s="11">
        <v>548665374.92800021</v>
      </c>
      <c r="M49" s="11">
        <v>548665374.92800021</v>
      </c>
      <c r="N49" s="11">
        <v>548665374.92800021</v>
      </c>
      <c r="O49" s="11">
        <v>548665374.92800021</v>
      </c>
      <c r="P49" s="11">
        <v>548665374.92800021</v>
      </c>
      <c r="Q49" s="11">
        <v>548665374.92800021</v>
      </c>
      <c r="R49" s="11">
        <v>148665374.92800021</v>
      </c>
      <c r="S49" s="11">
        <v>586775906.29999995</v>
      </c>
      <c r="T49" s="11">
        <v>586775906.29999995</v>
      </c>
      <c r="U49" s="11">
        <v>339143906.29999995</v>
      </c>
      <c r="V49" s="11">
        <v>121462706.29999995</v>
      </c>
      <c r="W49" s="11">
        <v>121462706.29999995</v>
      </c>
      <c r="X49" s="11">
        <v>935663442.5430001</v>
      </c>
      <c r="Y49" s="11">
        <v>935663442.5430001</v>
      </c>
      <c r="Z49" s="11">
        <v>935663442.5430001</v>
      </c>
      <c r="AA49" s="11">
        <v>935663442.5430001</v>
      </c>
      <c r="AB49" s="11">
        <v>935663442.5430001</v>
      </c>
      <c r="AC49" s="11">
        <v>935663442.5430001</v>
      </c>
      <c r="AD49" s="11">
        <v>935663442.5430001</v>
      </c>
      <c r="AE49" s="11">
        <v>1703862017.152</v>
      </c>
      <c r="AF49" s="11">
        <v>1703862017.152</v>
      </c>
      <c r="AG49" s="11">
        <v>1703862017.152</v>
      </c>
      <c r="AH49" s="11">
        <v>1373862017.152</v>
      </c>
      <c r="AI49" s="11">
        <v>1373862017.152</v>
      </c>
      <c r="AJ49" s="11">
        <v>1373862017.152</v>
      </c>
      <c r="AK49" s="11">
        <v>1373862017.152</v>
      </c>
      <c r="AL49" s="11">
        <v>1308832090.2490001</v>
      </c>
      <c r="AM49" s="11">
        <v>414661280.89100015</v>
      </c>
      <c r="AN49" s="11">
        <v>214661280.89100015</v>
      </c>
      <c r="AO49" s="11">
        <v>214661280.89100015</v>
      </c>
      <c r="AP49" s="11">
        <v>154661280.89100015</v>
      </c>
      <c r="AQ49" s="11">
        <v>933978940.50400007</v>
      </c>
      <c r="AR49" s="11">
        <v>933978940.50400007</v>
      </c>
      <c r="AS49" s="11">
        <v>933978940.50400007</v>
      </c>
      <c r="AT49" s="11">
        <v>643577445.50400007</v>
      </c>
      <c r="AU49" s="11">
        <v>643577445.50400007</v>
      </c>
      <c r="AV49" s="11">
        <v>643577445.50400007</v>
      </c>
      <c r="AW49" s="11">
        <v>643577445.50400007</v>
      </c>
      <c r="AX49" s="11">
        <v>643577445.50400007</v>
      </c>
      <c r="AY49" s="11">
        <v>643577445.50400007</v>
      </c>
      <c r="AZ49" s="11">
        <v>643577445.50400007</v>
      </c>
      <c r="BA49" s="11">
        <v>643577445.50400007</v>
      </c>
      <c r="BB49" s="11">
        <v>643577445.50400007</v>
      </c>
      <c r="BC49" s="11">
        <v>1354189355.3830004</v>
      </c>
      <c r="BD49" s="11">
        <v>1354189355.3830004</v>
      </c>
      <c r="BE49" s="11">
        <v>1354189355.3830004</v>
      </c>
      <c r="BF49" s="11">
        <v>1354189355.3830004</v>
      </c>
      <c r="BG49" s="11">
        <v>1301873031.4330003</v>
      </c>
      <c r="BH49" s="11">
        <v>1301873031.4330003</v>
      </c>
      <c r="BI49" s="11">
        <v>1301873031.4330003</v>
      </c>
      <c r="BJ49" s="11">
        <v>1301873031.4330003</v>
      </c>
      <c r="BK49" s="11">
        <v>1301873031.4330003</v>
      </c>
      <c r="BL49" s="11">
        <v>1301873031.4330003</v>
      </c>
      <c r="BM49" s="11">
        <v>1301873031.4330003</v>
      </c>
      <c r="BN49" s="11">
        <v>1301873031.4330003</v>
      </c>
      <c r="BO49" s="11">
        <v>2026110753.0419993</v>
      </c>
      <c r="BP49" s="11">
        <v>2026110753.0419993</v>
      </c>
      <c r="BQ49" s="11">
        <v>2026110753.0419993</v>
      </c>
      <c r="BR49" s="11">
        <v>2026110753.0419993</v>
      </c>
      <c r="BS49" s="11">
        <v>2026110753.0419993</v>
      </c>
      <c r="BT49" s="11">
        <v>2026110753.0419993</v>
      </c>
      <c r="BU49" s="11">
        <v>2026110753.0419993</v>
      </c>
      <c r="BV49" s="11">
        <v>2026110753.0419993</v>
      </c>
      <c r="BW49" s="11">
        <v>2026110753.0419993</v>
      </c>
      <c r="BX49" s="11">
        <v>2026110753.0419993</v>
      </c>
      <c r="BY49" s="11">
        <v>2026110753.0419993</v>
      </c>
      <c r="BZ49" s="11">
        <v>2026110753.0419993</v>
      </c>
      <c r="CA49" s="11">
        <v>2853402970.5559993</v>
      </c>
      <c r="CB49" s="11">
        <v>2853402970.5559993</v>
      </c>
      <c r="CC49" s="11">
        <v>2853402970.5559993</v>
      </c>
      <c r="CD49" s="11">
        <v>2853402970.5559993</v>
      </c>
      <c r="CE49" s="11">
        <v>2853402970.5559988</v>
      </c>
      <c r="CF49" s="11">
        <v>2853402970.5559988</v>
      </c>
      <c r="CG49" s="11">
        <v>2853402970.5559998</v>
      </c>
      <c r="CH49" s="11">
        <v>2853402970.5559998</v>
      </c>
      <c r="CI49" s="11">
        <v>2853402970.5559993</v>
      </c>
      <c r="CJ49" s="11">
        <v>2853402970.5559993</v>
      </c>
      <c r="CK49" s="11">
        <v>2853402970.5559993</v>
      </c>
      <c r="CL49" s="11">
        <v>2853402970.5559993</v>
      </c>
      <c r="CM49" s="11">
        <v>3551177859.6107631</v>
      </c>
      <c r="CN49" s="11">
        <v>3551177859.6107635</v>
      </c>
      <c r="CO49" s="11">
        <v>3551177859.6107635</v>
      </c>
      <c r="CP49" s="11">
        <v>3551177859.610764</v>
      </c>
      <c r="CQ49" s="11">
        <v>3551177859.6107635</v>
      </c>
      <c r="CR49" s="11">
        <v>3551177859.610764</v>
      </c>
      <c r="CS49" s="11">
        <v>3551177859.610764</v>
      </c>
      <c r="CT49" s="11">
        <v>3551177859.6107635</v>
      </c>
      <c r="CU49" s="11">
        <v>3551177859.610764</v>
      </c>
      <c r="CV49" s="11">
        <v>3551177859.6107635</v>
      </c>
      <c r="CW49" s="11">
        <v>3551177859.610764</v>
      </c>
      <c r="CX49" s="11">
        <v>3551177859.6107631</v>
      </c>
      <c r="CY49" s="11">
        <v>4139750193.5375905</v>
      </c>
      <c r="CZ49" s="11">
        <v>4139750193.5375905</v>
      </c>
      <c r="DA49" s="11">
        <v>4139750193.5375905</v>
      </c>
      <c r="DB49" s="11">
        <v>4139750193.5375905</v>
      </c>
      <c r="DC49" s="11">
        <v>4139750193.53759</v>
      </c>
      <c r="DD49" s="11">
        <v>4139750193.53759</v>
      </c>
      <c r="DE49" s="11">
        <v>4139750193.5375896</v>
      </c>
      <c r="DF49" s="11">
        <v>4139750193.5375896</v>
      </c>
      <c r="DG49" s="11">
        <v>4139750193.5375905</v>
      </c>
      <c r="DH49" s="11">
        <v>4139750193.53759</v>
      </c>
      <c r="DI49" s="11">
        <v>4139750193.5375905</v>
      </c>
      <c r="DJ49" s="11">
        <v>4139750193.5375905</v>
      </c>
      <c r="DK49" s="11">
        <v>4797476263.86835</v>
      </c>
      <c r="DL49" s="11">
        <v>4797476263.868351</v>
      </c>
      <c r="DM49" s="11">
        <v>4797476263.86835</v>
      </c>
      <c r="DN49" s="11">
        <v>4797476263.868351</v>
      </c>
      <c r="DO49" s="11">
        <v>4797476263.86835</v>
      </c>
      <c r="DP49" s="11">
        <v>4797476263.86835</v>
      </c>
      <c r="DQ49" s="11">
        <v>4797476263.868351</v>
      </c>
      <c r="DR49" s="11">
        <v>4797476263.868351</v>
      </c>
      <c r="DS49" s="11">
        <v>4797476263.8683491</v>
      </c>
      <c r="DT49" s="11">
        <v>4797476263.86835</v>
      </c>
      <c r="DU49" s="11">
        <v>4797476263.86835</v>
      </c>
      <c r="DV49" s="11">
        <v>4797476263.868351</v>
      </c>
      <c r="DX49" s="11">
        <v>148665374.92800021</v>
      </c>
      <c r="DY49" s="11">
        <v>935663442.5430001</v>
      </c>
      <c r="DZ49" s="11">
        <v>154661280.89100015</v>
      </c>
      <c r="EA49" s="11">
        <v>643577445.50400007</v>
      </c>
      <c r="EB49" s="11">
        <v>1301873031.4330003</v>
      </c>
      <c r="EC49" s="11">
        <v>2026110753.0419993</v>
      </c>
      <c r="ED49" s="11">
        <v>2853402970.5559993</v>
      </c>
      <c r="EE49" s="11">
        <v>3551177859.6107631</v>
      </c>
      <c r="EF49" s="11">
        <v>4139750193.5375905</v>
      </c>
      <c r="EG49" s="11">
        <v>4797476263.868351</v>
      </c>
      <c r="EI49" s="11">
        <v>548665374.92800021</v>
      </c>
      <c r="EJ49" s="11">
        <v>548665374.92800021</v>
      </c>
      <c r="EK49" s="11">
        <v>548665374.92800021</v>
      </c>
      <c r="EL49" s="11">
        <v>148665374.92800021</v>
      </c>
      <c r="EM49" s="11">
        <v>339143906.29999995</v>
      </c>
      <c r="EN49" s="11">
        <v>935663442.5430001</v>
      </c>
      <c r="EO49" s="11">
        <v>935663442.5430001</v>
      </c>
      <c r="EP49" s="11">
        <v>935663442.5430001</v>
      </c>
      <c r="EQ49" s="11">
        <v>1703862017.152</v>
      </c>
      <c r="ER49" s="11">
        <v>1373862017.152</v>
      </c>
      <c r="ES49" s="11">
        <v>414661280.89100015</v>
      </c>
      <c r="ET49" s="11">
        <v>154661280.89100015</v>
      </c>
      <c r="EU49" s="11">
        <v>933978940.50400007</v>
      </c>
      <c r="EV49" s="11">
        <v>643577445.50400007</v>
      </c>
      <c r="EW49" s="11">
        <v>643577445.50400007</v>
      </c>
      <c r="EX49" s="11">
        <v>643577445.50400007</v>
      </c>
      <c r="EY49" s="11">
        <v>1354189355.3830004</v>
      </c>
      <c r="EZ49" s="11">
        <v>1301873031.4330003</v>
      </c>
      <c r="FA49" s="11">
        <v>1301873031.4330003</v>
      </c>
      <c r="FB49" s="11">
        <v>1301873031.4330003</v>
      </c>
      <c r="FC49" s="11">
        <v>2026110753.0419993</v>
      </c>
      <c r="FD49" s="11">
        <v>2026110753.0419993</v>
      </c>
      <c r="FE49" s="11">
        <v>2026110753.0419993</v>
      </c>
      <c r="FF49" s="11">
        <v>2026110753.0419993</v>
      </c>
      <c r="FG49" s="11">
        <v>2853402970.5559993</v>
      </c>
      <c r="FH49" s="11">
        <v>2853402970.5559988</v>
      </c>
      <c r="FI49" s="11">
        <v>2853402970.5559993</v>
      </c>
      <c r="FJ49" s="11">
        <v>2853402970.5559993</v>
      </c>
      <c r="FK49" s="11">
        <v>3551177859.6107635</v>
      </c>
      <c r="FL49" s="11">
        <v>3551177859.610764</v>
      </c>
      <c r="FM49" s="11">
        <v>3551177859.610764</v>
      </c>
      <c r="FN49" s="11">
        <v>3551177859.6107631</v>
      </c>
      <c r="FO49" s="11">
        <v>4139750193.5375905</v>
      </c>
      <c r="FP49" s="11">
        <v>4139750193.53759</v>
      </c>
      <c r="FQ49" s="11">
        <v>4139750193.5375905</v>
      </c>
      <c r="FR49" s="11">
        <v>4139750193.5375905</v>
      </c>
    </row>
    <row r="50" spans="1:174" x14ac:dyDescent="0.3">
      <c r="D50" s="4" t="s">
        <v>174</v>
      </c>
      <c r="E50" s="49">
        <v>50</v>
      </c>
      <c r="F50" s="17" t="s">
        <v>164</v>
      </c>
      <c r="G50" s="11">
        <v>13499864.75500001</v>
      </c>
      <c r="H50" s="11">
        <v>31299515.06999997</v>
      </c>
      <c r="I50" s="11">
        <v>39840751.943000033</v>
      </c>
      <c r="J50" s="11">
        <v>43226892.823999941</v>
      </c>
      <c r="K50" s="11">
        <v>57901528.18599996</v>
      </c>
      <c r="L50" s="11">
        <v>63525793.488999948</v>
      </c>
      <c r="M50" s="11">
        <v>69808909.856999874</v>
      </c>
      <c r="N50" s="11">
        <v>71263215.532999858</v>
      </c>
      <c r="O50" s="11">
        <v>83914676.793999881</v>
      </c>
      <c r="P50" s="11">
        <v>100690496.14699987</v>
      </c>
      <c r="Q50" s="11">
        <v>141047184.8619999</v>
      </c>
      <c r="R50" s="11">
        <v>217882703.10999984</v>
      </c>
      <c r="S50" s="11">
        <v>62350073.368000008</v>
      </c>
      <c r="T50" s="11">
        <v>126902560.46900001</v>
      </c>
      <c r="U50" s="11">
        <v>199377380.32500005</v>
      </c>
      <c r="V50" s="11">
        <v>242809180.07500014</v>
      </c>
      <c r="W50" s="11">
        <v>309140281.47400016</v>
      </c>
      <c r="X50" s="11">
        <v>385554095.55800003</v>
      </c>
      <c r="Y50" s="11">
        <v>424844674.38100004</v>
      </c>
      <c r="Z50" s="11">
        <v>470466679.81800014</v>
      </c>
      <c r="AA50" s="11">
        <v>516989057.16400015</v>
      </c>
      <c r="AB50" s="11">
        <v>555676275.65300012</v>
      </c>
      <c r="AC50" s="11">
        <v>599508183.65999997</v>
      </c>
      <c r="AD50" s="11">
        <v>663494705.53500009</v>
      </c>
      <c r="AE50" s="11">
        <v>79935612.473000035</v>
      </c>
      <c r="AF50" s="11">
        <v>156482496.18500003</v>
      </c>
      <c r="AG50" s="11">
        <v>268728011.04400003</v>
      </c>
      <c r="AH50" s="11">
        <v>316944777.31100005</v>
      </c>
      <c r="AI50" s="11">
        <v>374073211.95899999</v>
      </c>
      <c r="AJ50" s="11">
        <v>472761716.29200006</v>
      </c>
      <c r="AK50" s="11">
        <v>515170634.78500009</v>
      </c>
      <c r="AL50" s="11">
        <v>566882177.98800004</v>
      </c>
      <c r="AM50" s="11">
        <v>635431415.97700012</v>
      </c>
      <c r="AN50" s="11">
        <v>684382589.03100014</v>
      </c>
      <c r="AO50" s="11">
        <v>726231005.10500014</v>
      </c>
      <c r="AP50" s="11">
        <v>763811457.32000005</v>
      </c>
      <c r="AQ50" s="11">
        <v>90981910.265999988</v>
      </c>
      <c r="AR50" s="11">
        <v>188146566.792</v>
      </c>
      <c r="AS50" s="11">
        <v>290401495.51699984</v>
      </c>
      <c r="AT50" s="11">
        <v>362788028.47199988</v>
      </c>
      <c r="AU50" s="11">
        <v>402800199.23099989</v>
      </c>
      <c r="AV50" s="11">
        <v>472319715.454</v>
      </c>
      <c r="AW50" s="11">
        <v>505305312.29099977</v>
      </c>
      <c r="AX50" s="11">
        <v>558845310.97199988</v>
      </c>
      <c r="AY50" s="11">
        <v>583567710.46000004</v>
      </c>
      <c r="AZ50" s="11">
        <v>636428091.80000007</v>
      </c>
      <c r="BA50" s="11">
        <v>657651498.25199986</v>
      </c>
      <c r="BB50" s="11">
        <v>710622409.65799975</v>
      </c>
      <c r="BC50" s="11">
        <v>-40287650.077000037</v>
      </c>
      <c r="BD50" s="11">
        <v>48055129.169000164</v>
      </c>
      <c r="BE50" s="11">
        <v>140839671.62600005</v>
      </c>
      <c r="BF50" s="11">
        <v>200800807.70599991</v>
      </c>
      <c r="BG50" s="11">
        <v>267538181.83999997</v>
      </c>
      <c r="BH50" s="11">
        <v>411873932.50899994</v>
      </c>
      <c r="BI50" s="11">
        <v>470879135.03000021</v>
      </c>
      <c r="BJ50" s="11">
        <v>531132187.30000037</v>
      </c>
      <c r="BK50" s="11">
        <v>582586018.2140007</v>
      </c>
      <c r="BL50" s="11">
        <v>614213649.50100076</v>
      </c>
      <c r="BM50" s="11">
        <v>701131734.54700089</v>
      </c>
      <c r="BN50" s="11">
        <v>724253221.63900042</v>
      </c>
      <c r="BO50" s="11">
        <v>99357445.438000366</v>
      </c>
      <c r="BP50" s="11">
        <v>202624910.26500052</v>
      </c>
      <c r="BQ50" s="11">
        <v>246281692.68400079</v>
      </c>
      <c r="BR50" s="11">
        <v>345981150.42900091</v>
      </c>
      <c r="BS50" s="11">
        <v>401940804.57100081</v>
      </c>
      <c r="BT50" s="11">
        <v>608529451.51900077</v>
      </c>
      <c r="BU50" s="11">
        <v>630574066.66200078</v>
      </c>
      <c r="BV50" s="11">
        <v>662605340.49100101</v>
      </c>
      <c r="BW50" s="11">
        <v>815154764.96900094</v>
      </c>
      <c r="BX50" s="11">
        <v>869093212.53800118</v>
      </c>
      <c r="BY50" s="11">
        <v>917853692.14500082</v>
      </c>
      <c r="BZ50" s="11">
        <v>827292217.43400156</v>
      </c>
      <c r="CA50" s="11">
        <v>45150043.798999988</v>
      </c>
      <c r="CB50" s="11">
        <v>110811338.88999945</v>
      </c>
      <c r="CC50" s="11">
        <v>200702226.7280001</v>
      </c>
      <c r="CD50" s="11">
        <v>252567193.07300001</v>
      </c>
      <c r="CE50" s="11">
        <v>366591627.2452206</v>
      </c>
      <c r="CF50" s="11">
        <v>446594332.88359529</v>
      </c>
      <c r="CG50" s="11">
        <v>496507605.83272618</v>
      </c>
      <c r="CH50" s="11">
        <v>546619913.1640507</v>
      </c>
      <c r="CI50" s="11">
        <v>584498968.22348499</v>
      </c>
      <c r="CJ50" s="11">
        <v>620849885.99974787</v>
      </c>
      <c r="CK50" s="11">
        <v>657536497.78740633</v>
      </c>
      <c r="CL50" s="11">
        <v>697774889.05476403</v>
      </c>
      <c r="CM50" s="11">
        <v>24308821.432167407</v>
      </c>
      <c r="CN50" s="11">
        <v>85022865.910113484</v>
      </c>
      <c r="CO50" s="11">
        <v>189719248.84248036</v>
      </c>
      <c r="CP50" s="11">
        <v>289626216.98272204</v>
      </c>
      <c r="CQ50" s="11">
        <v>401204214.10578728</v>
      </c>
      <c r="CR50" s="11">
        <v>471203958.1624108</v>
      </c>
      <c r="CS50" s="11">
        <v>443870765.80132854</v>
      </c>
      <c r="CT50" s="11">
        <v>486675980.95909369</v>
      </c>
      <c r="CU50" s="11">
        <v>516391251.49492437</v>
      </c>
      <c r="CV50" s="11">
        <v>510961630.82938635</v>
      </c>
      <c r="CW50" s="11">
        <v>550439475.05152905</v>
      </c>
      <c r="CX50" s="11">
        <v>588572333.92682636</v>
      </c>
      <c r="CY50" s="11">
        <v>3250806.1745259995</v>
      </c>
      <c r="CZ50" s="11">
        <v>71889694.685965404</v>
      </c>
      <c r="DA50" s="11">
        <v>185631245.32897756</v>
      </c>
      <c r="DB50" s="11">
        <v>232401487.12262985</v>
      </c>
      <c r="DC50" s="11">
        <v>352992901.98758912</v>
      </c>
      <c r="DD50" s="11">
        <v>441345195.45446008</v>
      </c>
      <c r="DE50" s="11">
        <v>417669890.79257464</v>
      </c>
      <c r="DF50" s="11">
        <v>480865242.37273985</v>
      </c>
      <c r="DG50" s="11">
        <v>534165380.9787209</v>
      </c>
      <c r="DH50" s="11">
        <v>533375101.55492133</v>
      </c>
      <c r="DI50" s="11">
        <v>597169708.25660384</v>
      </c>
      <c r="DJ50" s="11">
        <v>657726070.33076048</v>
      </c>
      <c r="DK50" s="11">
        <v>-6101217.5480259117</v>
      </c>
      <c r="DL50" s="11">
        <v>69112125.950342372</v>
      </c>
      <c r="DM50" s="11">
        <v>193247833.31774184</v>
      </c>
      <c r="DN50" s="11">
        <v>240930709.30419418</v>
      </c>
      <c r="DO50" s="11">
        <v>372132487.6569224</v>
      </c>
      <c r="DP50" s="11">
        <v>469154418.35873652</v>
      </c>
      <c r="DQ50" s="11">
        <v>446791237.0241335</v>
      </c>
      <c r="DR50" s="11">
        <v>518071314.56670523</v>
      </c>
      <c r="DS50" s="11">
        <v>579429142.5730269</v>
      </c>
      <c r="DT50" s="11">
        <v>582964032.15252614</v>
      </c>
      <c r="DU50" s="11">
        <v>658761622.49566531</v>
      </c>
      <c r="DV50" s="11">
        <v>732462048.06019557</v>
      </c>
      <c r="DX50" s="11">
        <v>217882703.10999984</v>
      </c>
      <c r="DY50" s="11">
        <v>663494705.53500009</v>
      </c>
      <c r="DZ50" s="11">
        <v>763811457.32000005</v>
      </c>
      <c r="EA50" s="11">
        <v>710622409.65799975</v>
      </c>
      <c r="EB50" s="11">
        <v>724253221.63900042</v>
      </c>
      <c r="EC50" s="11">
        <v>827292217.43400156</v>
      </c>
      <c r="ED50" s="11">
        <v>697774889.05476403</v>
      </c>
      <c r="EE50" s="11">
        <v>588572333.92682636</v>
      </c>
      <c r="EF50" s="11">
        <v>657726070.33076048</v>
      </c>
      <c r="EG50" s="11">
        <v>732462048.06019557</v>
      </c>
      <c r="EI50" s="11">
        <v>39840751.943000033</v>
      </c>
      <c r="EJ50" s="11">
        <v>63525793.488999948</v>
      </c>
      <c r="EK50" s="11">
        <v>83914676.793999881</v>
      </c>
      <c r="EL50" s="11">
        <v>217882703.10999984</v>
      </c>
      <c r="EM50" s="11">
        <v>199377380.32500005</v>
      </c>
      <c r="EN50" s="11">
        <v>385554095.55800003</v>
      </c>
      <c r="EO50" s="11">
        <v>516989057.16400015</v>
      </c>
      <c r="EP50" s="11">
        <v>663494705.53500009</v>
      </c>
      <c r="EQ50" s="11">
        <v>268728011.04400003</v>
      </c>
      <c r="ER50" s="11">
        <v>472761716.29200006</v>
      </c>
      <c r="ES50" s="11">
        <v>635431415.97700012</v>
      </c>
      <c r="ET50" s="11">
        <v>763811457.32000005</v>
      </c>
      <c r="EU50" s="11">
        <v>290401495.51699984</v>
      </c>
      <c r="EV50" s="11">
        <v>472319715.454</v>
      </c>
      <c r="EW50" s="11">
        <v>583567710.46000004</v>
      </c>
      <c r="EX50" s="11">
        <v>710622409.65799975</v>
      </c>
      <c r="EY50" s="11">
        <v>140839671.62600005</v>
      </c>
      <c r="EZ50" s="11">
        <v>411873932.50899994</v>
      </c>
      <c r="FA50" s="11">
        <v>582586018.2140007</v>
      </c>
      <c r="FB50" s="11">
        <v>724253221.63900042</v>
      </c>
      <c r="FC50" s="11">
        <v>246281692.68400079</v>
      </c>
      <c r="FD50" s="11">
        <v>608529451.51900077</v>
      </c>
      <c r="FE50" s="11">
        <v>815154764.96900094</v>
      </c>
      <c r="FF50" s="11">
        <v>827292217.43400156</v>
      </c>
      <c r="FG50" s="11">
        <v>200702226.7280001</v>
      </c>
      <c r="FH50" s="11">
        <v>446594332.88359529</v>
      </c>
      <c r="FI50" s="11">
        <v>584498968.22348499</v>
      </c>
      <c r="FJ50" s="11">
        <v>697774889.05476403</v>
      </c>
      <c r="FK50" s="11">
        <v>189719248.84248036</v>
      </c>
      <c r="FL50" s="11">
        <v>471203958.1624108</v>
      </c>
      <c r="FM50" s="11">
        <v>516391251.49492437</v>
      </c>
      <c r="FN50" s="11">
        <v>588572333.92682636</v>
      </c>
      <c r="FO50" s="11">
        <v>185631245.32897756</v>
      </c>
      <c r="FP50" s="11">
        <v>441345195.45446008</v>
      </c>
      <c r="FQ50" s="11">
        <v>534165380.9787209</v>
      </c>
      <c r="FR50" s="11">
        <v>657726070.33076048</v>
      </c>
    </row>
    <row r="51" spans="1:174" x14ac:dyDescent="0.3">
      <c r="D51" s="4" t="s">
        <v>174</v>
      </c>
      <c r="E51" s="49">
        <v>51</v>
      </c>
      <c r="F51" s="10" t="s">
        <v>165</v>
      </c>
      <c r="G51" s="67">
        <v>562165239.68300021</v>
      </c>
      <c r="H51" s="67">
        <v>579964889.99800014</v>
      </c>
      <c r="I51" s="67">
        <v>588506126.87100029</v>
      </c>
      <c r="J51" s="67">
        <v>591892267.75200009</v>
      </c>
      <c r="K51" s="67">
        <v>606566903.1140002</v>
      </c>
      <c r="L51" s="67">
        <v>612191168.41700017</v>
      </c>
      <c r="M51" s="67">
        <v>618474284.78500009</v>
      </c>
      <c r="N51" s="67">
        <v>619928590.46100008</v>
      </c>
      <c r="O51" s="67">
        <v>632580051.72200012</v>
      </c>
      <c r="P51" s="67">
        <v>649355871.07500005</v>
      </c>
      <c r="Q51" s="67">
        <v>689712559.79000008</v>
      </c>
      <c r="R51" s="67">
        <v>366548078.03800005</v>
      </c>
      <c r="S51" s="67">
        <v>649125979.66799998</v>
      </c>
      <c r="T51" s="67">
        <v>713678466.76899993</v>
      </c>
      <c r="U51" s="67">
        <v>538521286.625</v>
      </c>
      <c r="V51" s="67">
        <v>364271886.37500012</v>
      </c>
      <c r="W51" s="67">
        <v>430602987.77400011</v>
      </c>
      <c r="X51" s="67">
        <v>1321217538.1010001</v>
      </c>
      <c r="Y51" s="67">
        <v>1360508116.9240003</v>
      </c>
      <c r="Z51" s="67">
        <v>1406130122.3610003</v>
      </c>
      <c r="AA51" s="67">
        <v>1452652499.7070003</v>
      </c>
      <c r="AB51" s="67">
        <v>1491339718.1960001</v>
      </c>
      <c r="AC51" s="67">
        <v>1535171626.2030001</v>
      </c>
      <c r="AD51" s="67">
        <v>1599158148.0780001</v>
      </c>
      <c r="AE51" s="67">
        <v>1783797629.625</v>
      </c>
      <c r="AF51" s="67">
        <v>1860344513.3369999</v>
      </c>
      <c r="AG51" s="67">
        <v>1972590028.1960001</v>
      </c>
      <c r="AH51" s="67">
        <v>1690806794.4630001</v>
      </c>
      <c r="AI51" s="67">
        <v>1747935229.1110001</v>
      </c>
      <c r="AJ51" s="67">
        <v>1846623733.444</v>
      </c>
      <c r="AK51" s="67">
        <v>1889032651.937</v>
      </c>
      <c r="AL51" s="67">
        <v>1875714268.237</v>
      </c>
      <c r="AM51" s="67">
        <v>1050092696.8680003</v>
      </c>
      <c r="AN51" s="67">
        <v>899043869.92200029</v>
      </c>
      <c r="AO51" s="67">
        <v>940892285.99600029</v>
      </c>
      <c r="AP51" s="67">
        <v>918472738.2110002</v>
      </c>
      <c r="AQ51" s="67">
        <v>1024960850.7700001</v>
      </c>
      <c r="AR51" s="67">
        <v>1122125507.296</v>
      </c>
      <c r="AS51" s="67">
        <v>1224380436.0209999</v>
      </c>
      <c r="AT51" s="67">
        <v>1006365473.976</v>
      </c>
      <c r="AU51" s="67">
        <v>1046377644.7349999</v>
      </c>
      <c r="AV51" s="67">
        <v>1115897160.9580002</v>
      </c>
      <c r="AW51" s="67">
        <v>1148882757.7949998</v>
      </c>
      <c r="AX51" s="67">
        <v>1202422756.4759998</v>
      </c>
      <c r="AY51" s="67">
        <v>1227145155.9640002</v>
      </c>
      <c r="AZ51" s="67">
        <v>1280005537.3040001</v>
      </c>
      <c r="BA51" s="67">
        <v>1301228943.756</v>
      </c>
      <c r="BB51" s="67">
        <v>1354199855.1619997</v>
      </c>
      <c r="BC51" s="67">
        <v>1313901705.3060002</v>
      </c>
      <c r="BD51" s="67">
        <v>1402244484.5520005</v>
      </c>
      <c r="BE51" s="67">
        <v>1495029027.0090003</v>
      </c>
      <c r="BF51" s="67">
        <v>1554990163.0890002</v>
      </c>
      <c r="BG51" s="67">
        <v>1569411213.2730002</v>
      </c>
      <c r="BH51" s="67">
        <v>1713746963.9420004</v>
      </c>
      <c r="BI51" s="67">
        <v>1772752166.4630005</v>
      </c>
      <c r="BJ51" s="67">
        <v>1833005218.7330008</v>
      </c>
      <c r="BK51" s="67">
        <v>1884459049.647001</v>
      </c>
      <c r="BL51" s="67">
        <v>1916086680.934001</v>
      </c>
      <c r="BM51" s="67">
        <v>2003004765.9800012</v>
      </c>
      <c r="BN51" s="67">
        <v>2026126253.0720007</v>
      </c>
      <c r="BO51" s="67">
        <v>2125468198.4799998</v>
      </c>
      <c r="BP51" s="67">
        <v>2228735663.3069997</v>
      </c>
      <c r="BQ51" s="67">
        <v>2272392445.7260003</v>
      </c>
      <c r="BR51" s="67">
        <v>2372091903.4710002</v>
      </c>
      <c r="BS51" s="67">
        <v>2428051557.6129999</v>
      </c>
      <c r="BT51" s="67">
        <v>2634640204.5609999</v>
      </c>
      <c r="BU51" s="67">
        <v>2656684819.704</v>
      </c>
      <c r="BV51" s="67">
        <v>2688716093.5330005</v>
      </c>
      <c r="BW51" s="67">
        <v>2841265518.0110002</v>
      </c>
      <c r="BX51" s="67">
        <v>2895203965.5800004</v>
      </c>
      <c r="BY51" s="67">
        <v>2943964445.1870003</v>
      </c>
      <c r="BZ51" s="67">
        <v>2853402970.4760008</v>
      </c>
      <c r="CA51" s="67">
        <v>2898553014.3549991</v>
      </c>
      <c r="CB51" s="67">
        <v>2964214309.4459987</v>
      </c>
      <c r="CC51" s="67">
        <v>3054105197.2839994</v>
      </c>
      <c r="CD51" s="67">
        <v>3105970163.6289992</v>
      </c>
      <c r="CE51" s="67">
        <v>3219994597.8012195</v>
      </c>
      <c r="CF51" s="67">
        <v>3299997303.4395943</v>
      </c>
      <c r="CG51" s="67">
        <v>3349910576.3887258</v>
      </c>
      <c r="CH51" s="67">
        <v>3400022883.7200503</v>
      </c>
      <c r="CI51" s="67">
        <v>3437901938.7794843</v>
      </c>
      <c r="CJ51" s="67">
        <v>3474252856.555747</v>
      </c>
      <c r="CK51" s="67">
        <v>3510939468.3434057</v>
      </c>
      <c r="CL51" s="67">
        <v>3551177859.6107635</v>
      </c>
      <c r="CM51" s="67">
        <v>3575486681.0429306</v>
      </c>
      <c r="CN51" s="67">
        <v>3636200725.5208769</v>
      </c>
      <c r="CO51" s="67">
        <v>3740897108.4532437</v>
      </c>
      <c r="CP51" s="67">
        <v>3840804076.5934858</v>
      </c>
      <c r="CQ51" s="67">
        <v>3952382073.7165508</v>
      </c>
      <c r="CR51" s="67">
        <v>4022381817.7731748</v>
      </c>
      <c r="CS51" s="67">
        <v>3995048625.4120927</v>
      </c>
      <c r="CT51" s="67">
        <v>4037853840.5698571</v>
      </c>
      <c r="CU51" s="67">
        <v>4067569111.1056886</v>
      </c>
      <c r="CV51" s="67">
        <v>4062139490.4401498</v>
      </c>
      <c r="CW51" s="67">
        <v>4101617334.662293</v>
      </c>
      <c r="CX51" s="67">
        <v>4139750193.5375896</v>
      </c>
      <c r="CY51" s="67">
        <v>4143000999.7121167</v>
      </c>
      <c r="CZ51" s="67">
        <v>4211639888.223556</v>
      </c>
      <c r="DA51" s="67">
        <v>4325381438.8665676</v>
      </c>
      <c r="DB51" s="67">
        <v>4372151680.6602201</v>
      </c>
      <c r="DC51" s="67">
        <v>4492743095.5251789</v>
      </c>
      <c r="DD51" s="67">
        <v>4581095388.9920502</v>
      </c>
      <c r="DE51" s="67">
        <v>4557420084.330164</v>
      </c>
      <c r="DF51" s="67">
        <v>4620615435.9103298</v>
      </c>
      <c r="DG51" s="67">
        <v>4673915574.5163116</v>
      </c>
      <c r="DH51" s="67">
        <v>4673125295.0925112</v>
      </c>
      <c r="DI51" s="67">
        <v>4736919901.7941942</v>
      </c>
      <c r="DJ51" s="67">
        <v>4797476263.868351</v>
      </c>
      <c r="DK51" s="67">
        <v>4791375046.3203239</v>
      </c>
      <c r="DL51" s="67">
        <v>4866588389.8186932</v>
      </c>
      <c r="DM51" s="67">
        <v>4990724097.1860914</v>
      </c>
      <c r="DN51" s="67">
        <v>5038406973.1725454</v>
      </c>
      <c r="DO51" s="67">
        <v>5169608751.5252724</v>
      </c>
      <c r="DP51" s="67">
        <v>5266630682.227087</v>
      </c>
      <c r="DQ51" s="67">
        <v>5244267500.8924847</v>
      </c>
      <c r="DR51" s="67">
        <v>5315547578.4350567</v>
      </c>
      <c r="DS51" s="67">
        <v>5376905406.4413757</v>
      </c>
      <c r="DT51" s="67">
        <v>5380440296.0208759</v>
      </c>
      <c r="DU51" s="67">
        <v>5456237886.3640156</v>
      </c>
      <c r="DV51" s="67">
        <v>5529938311.9285469</v>
      </c>
      <c r="DX51" s="67">
        <v>366548078.03800005</v>
      </c>
      <c r="DY51" s="67">
        <v>1599158148.0780001</v>
      </c>
      <c r="DZ51" s="67">
        <v>918472738.2110002</v>
      </c>
      <c r="EA51" s="67">
        <v>1354199855.1619997</v>
      </c>
      <c r="EB51" s="67">
        <v>2026126253.0720007</v>
      </c>
      <c r="EC51" s="67">
        <v>2853402970.4760008</v>
      </c>
      <c r="ED51" s="67">
        <v>3551177859.6107635</v>
      </c>
      <c r="EE51" s="67">
        <v>4139750193.5375896</v>
      </c>
      <c r="EF51" s="67">
        <v>4797476263.868351</v>
      </c>
      <c r="EG51" s="67">
        <v>5529938311.9285469</v>
      </c>
      <c r="EI51" s="67">
        <v>588506126.87100029</v>
      </c>
      <c r="EJ51" s="67">
        <v>612191168.41700017</v>
      </c>
      <c r="EK51" s="67">
        <v>632580051.72200012</v>
      </c>
      <c r="EL51" s="67">
        <v>366548078.03800005</v>
      </c>
      <c r="EM51" s="67">
        <v>538521286.625</v>
      </c>
      <c r="EN51" s="67">
        <v>1321217538.1010001</v>
      </c>
      <c r="EO51" s="67">
        <v>1452652499.7070003</v>
      </c>
      <c r="EP51" s="67">
        <v>1599158148.0780001</v>
      </c>
      <c r="EQ51" s="67">
        <v>1972590028.1960001</v>
      </c>
      <c r="ER51" s="67">
        <v>1846623733.444</v>
      </c>
      <c r="ES51" s="67">
        <v>1050092696.8680003</v>
      </c>
      <c r="ET51" s="67">
        <v>918472738.2110002</v>
      </c>
      <c r="EU51" s="67">
        <v>1224380436.0209999</v>
      </c>
      <c r="EV51" s="67">
        <v>1115897160.9580002</v>
      </c>
      <c r="EW51" s="67">
        <v>1227145155.9640002</v>
      </c>
      <c r="EX51" s="67">
        <v>1354199855.1619997</v>
      </c>
      <c r="EY51" s="67">
        <v>1495029027.0090003</v>
      </c>
      <c r="EZ51" s="67">
        <v>1713746963.9420004</v>
      </c>
      <c r="FA51" s="67">
        <v>1884459049.647001</v>
      </c>
      <c r="FB51" s="67">
        <v>2026126253.0720007</v>
      </c>
      <c r="FC51" s="67">
        <v>2272392445.7260003</v>
      </c>
      <c r="FD51" s="67">
        <v>2634640204.5609999</v>
      </c>
      <c r="FE51" s="67">
        <v>2841265518.0110002</v>
      </c>
      <c r="FF51" s="67">
        <v>2853402970.4760008</v>
      </c>
      <c r="FG51" s="67">
        <v>3054105197.2839994</v>
      </c>
      <c r="FH51" s="67">
        <v>3299997303.4395943</v>
      </c>
      <c r="FI51" s="67">
        <v>3437901938.7794843</v>
      </c>
      <c r="FJ51" s="67">
        <v>3551177859.6107635</v>
      </c>
      <c r="FK51" s="67">
        <v>3740897108.4532437</v>
      </c>
      <c r="FL51" s="67">
        <v>4022381817.7731748</v>
      </c>
      <c r="FM51" s="67">
        <v>4067569111.1056886</v>
      </c>
      <c r="FN51" s="67">
        <v>4139750193.5375896</v>
      </c>
      <c r="FO51" s="67">
        <v>4325381438.8665676</v>
      </c>
      <c r="FP51" s="67">
        <v>4581095388.9920502</v>
      </c>
      <c r="FQ51" s="67">
        <v>4673915574.5163116</v>
      </c>
      <c r="FR51" s="67">
        <v>4797476263.868351</v>
      </c>
    </row>
    <row r="52" spans="1:174" x14ac:dyDescent="0.3">
      <c r="D52" s="4" t="s">
        <v>174</v>
      </c>
      <c r="E52" s="49">
        <v>52</v>
      </c>
      <c r="F52" s="26" t="s">
        <v>166</v>
      </c>
      <c r="G52" s="67">
        <v>731834194.10700023</v>
      </c>
      <c r="H52" s="67">
        <v>756344160.82300019</v>
      </c>
      <c r="I52" s="67">
        <v>764681190.37700033</v>
      </c>
      <c r="J52" s="67">
        <v>768604801.9920001</v>
      </c>
      <c r="K52" s="67">
        <v>785293468.42500019</v>
      </c>
      <c r="L52" s="67">
        <v>781812789.80700016</v>
      </c>
      <c r="M52" s="67">
        <v>776035453.12600005</v>
      </c>
      <c r="N52" s="67">
        <v>773701132.02900004</v>
      </c>
      <c r="O52" s="67">
        <v>782676156.51800013</v>
      </c>
      <c r="P52" s="67">
        <v>793963252.59200001</v>
      </c>
      <c r="Q52" s="67">
        <v>846866770.19000006</v>
      </c>
      <c r="R52" s="67">
        <v>547388970.16799998</v>
      </c>
      <c r="S52" s="67">
        <v>823021514.11000001</v>
      </c>
      <c r="T52" s="67">
        <v>894500277.47099996</v>
      </c>
      <c r="U52" s="67">
        <v>722217674.57800007</v>
      </c>
      <c r="V52" s="67">
        <v>532642433.11300015</v>
      </c>
      <c r="W52" s="67">
        <v>586829600.19000006</v>
      </c>
      <c r="X52" s="67">
        <v>1480805709.2020001</v>
      </c>
      <c r="Y52" s="67">
        <v>1504588533.1990001</v>
      </c>
      <c r="Z52" s="67">
        <v>1537287192.2250001</v>
      </c>
      <c r="AA52" s="67">
        <v>1584717561.0190003</v>
      </c>
      <c r="AB52" s="67">
        <v>1623384219.7670002</v>
      </c>
      <c r="AC52" s="67">
        <v>1685292206.9559999</v>
      </c>
      <c r="AD52" s="67">
        <v>2926180695.4090004</v>
      </c>
      <c r="AE52" s="67">
        <v>3106415807.5300002</v>
      </c>
      <c r="AF52" s="67">
        <v>3185531097.9450002</v>
      </c>
      <c r="AG52" s="67">
        <v>3298713148.2490001</v>
      </c>
      <c r="AH52" s="67">
        <v>3016746563.3529997</v>
      </c>
      <c r="AI52" s="67">
        <v>3075351329.112</v>
      </c>
      <c r="AJ52" s="67">
        <v>3173836085.934</v>
      </c>
      <c r="AK52" s="67">
        <v>3215560563.9259996</v>
      </c>
      <c r="AL52" s="67">
        <v>3202622852.1069999</v>
      </c>
      <c r="AM52" s="67">
        <v>2378075596.5940003</v>
      </c>
      <c r="AN52" s="67">
        <v>2228170891.25</v>
      </c>
      <c r="AO52" s="67">
        <v>2270046168.6989999</v>
      </c>
      <c r="AP52" s="67">
        <v>2248342824.3900003</v>
      </c>
      <c r="AQ52" s="67">
        <v>2404292274.9699998</v>
      </c>
      <c r="AR52" s="67">
        <v>2501840440.013</v>
      </c>
      <c r="AS52" s="67">
        <v>2604491598.6389999</v>
      </c>
      <c r="AT52" s="67">
        <v>2386661129.9790001</v>
      </c>
      <c r="AU52" s="67">
        <v>2427364084.5750003</v>
      </c>
      <c r="AV52" s="67">
        <v>2496842001.9879999</v>
      </c>
      <c r="AW52" s="67">
        <v>2532131657.6820002</v>
      </c>
      <c r="AX52" s="67">
        <v>2623666619.1669998</v>
      </c>
      <c r="AY52" s="67">
        <v>2633474596.9020004</v>
      </c>
      <c r="AZ52" s="67">
        <v>2684503349.3880005</v>
      </c>
      <c r="BA52" s="67">
        <v>2704293078.8070002</v>
      </c>
      <c r="BB52" s="67">
        <v>2764278623.3879995</v>
      </c>
      <c r="BC52" s="67">
        <v>2850995940.145</v>
      </c>
      <c r="BD52" s="67">
        <v>2948401286.5030007</v>
      </c>
      <c r="BE52" s="67">
        <v>3044827111.7160001</v>
      </c>
      <c r="BF52" s="67">
        <v>3102422853.9290004</v>
      </c>
      <c r="BG52" s="67">
        <v>3115138653.4710002</v>
      </c>
      <c r="BH52" s="67">
        <v>3263620300.4110003</v>
      </c>
      <c r="BI52" s="67">
        <v>3325794166.8490005</v>
      </c>
      <c r="BJ52" s="67">
        <v>3386856640.6720009</v>
      </c>
      <c r="BK52" s="67">
        <v>3443917563.8770008</v>
      </c>
      <c r="BL52" s="67">
        <v>3467203267.1810012</v>
      </c>
      <c r="BM52" s="67">
        <v>3552412853.1980014</v>
      </c>
      <c r="BN52" s="67">
        <v>3593688504.1540008</v>
      </c>
      <c r="BO52" s="67">
        <v>3676385911.2049994</v>
      </c>
      <c r="BP52" s="67">
        <v>3803024804.6709995</v>
      </c>
      <c r="BQ52" s="67">
        <v>3842835664.2260003</v>
      </c>
      <c r="BR52" s="67">
        <v>4009837951.8310003</v>
      </c>
      <c r="BS52" s="67">
        <v>4103639342.0360003</v>
      </c>
      <c r="BT52" s="67">
        <v>4314589131.7150002</v>
      </c>
      <c r="BU52" s="67">
        <v>4244038890.9439998</v>
      </c>
      <c r="BV52" s="67">
        <v>4271911943.9620004</v>
      </c>
      <c r="BW52" s="67">
        <v>4412704668.6420002</v>
      </c>
      <c r="BX52" s="67">
        <v>4474956494.5370007</v>
      </c>
      <c r="BY52" s="67">
        <v>4534065651.1849995</v>
      </c>
      <c r="BZ52" s="67">
        <v>4424963689.1400003</v>
      </c>
      <c r="CA52" s="67">
        <v>4439431435.032999</v>
      </c>
      <c r="CB52" s="67">
        <v>4499403772.6609993</v>
      </c>
      <c r="CC52" s="67">
        <v>4589570038.1149988</v>
      </c>
      <c r="CD52" s="67">
        <v>4648580488.6839991</v>
      </c>
      <c r="CE52" s="67">
        <v>4762604922.8562183</v>
      </c>
      <c r="CF52" s="67">
        <v>4842607628.4945946</v>
      </c>
      <c r="CG52" s="67">
        <v>4892520901.4437265</v>
      </c>
      <c r="CH52" s="67">
        <v>4942633208.7750511</v>
      </c>
      <c r="CI52" s="67">
        <v>4980512263.8344841</v>
      </c>
      <c r="CJ52" s="67">
        <v>5016863181.6107473</v>
      </c>
      <c r="CK52" s="67">
        <v>5053549793.3984051</v>
      </c>
      <c r="CL52" s="67">
        <v>5093788184.6657629</v>
      </c>
      <c r="CM52" s="67">
        <v>5118097006.09793</v>
      </c>
      <c r="CN52" s="67">
        <v>5178811050.5758772</v>
      </c>
      <c r="CO52" s="67">
        <v>5283507433.5082436</v>
      </c>
      <c r="CP52" s="67">
        <v>5383414401.6484861</v>
      </c>
      <c r="CQ52" s="67">
        <v>5494992398.7715502</v>
      </c>
      <c r="CR52" s="67">
        <v>5564992142.8281746</v>
      </c>
      <c r="CS52" s="67">
        <v>5537658950.4670925</v>
      </c>
      <c r="CT52" s="67">
        <v>5580464165.6248579</v>
      </c>
      <c r="CU52" s="67">
        <v>5610179436.1606884</v>
      </c>
      <c r="CV52" s="67">
        <v>5604749815.4951506</v>
      </c>
      <c r="CW52" s="67">
        <v>5644227659.7172928</v>
      </c>
      <c r="CX52" s="67">
        <v>5682360518.5925894</v>
      </c>
      <c r="CY52" s="67">
        <v>5685611324.7671165</v>
      </c>
      <c r="CZ52" s="67">
        <v>5754250213.2785559</v>
      </c>
      <c r="DA52" s="67">
        <v>5867991763.9215679</v>
      </c>
      <c r="DB52" s="67">
        <v>5914762005.7152205</v>
      </c>
      <c r="DC52" s="67">
        <v>6035353420.5801783</v>
      </c>
      <c r="DD52" s="67">
        <v>6123705714.0470505</v>
      </c>
      <c r="DE52" s="67">
        <v>6100030409.3851643</v>
      </c>
      <c r="DF52" s="67">
        <v>6163225760.9653292</v>
      </c>
      <c r="DG52" s="67">
        <v>6216525899.571311</v>
      </c>
      <c r="DH52" s="67">
        <v>6215735620.1475115</v>
      </c>
      <c r="DI52" s="67">
        <v>6279530226.8491945</v>
      </c>
      <c r="DJ52" s="67">
        <v>6340086588.9233513</v>
      </c>
      <c r="DK52" s="67">
        <v>6333985371.3753233</v>
      </c>
      <c r="DL52" s="67">
        <v>6409198714.8736935</v>
      </c>
      <c r="DM52" s="67">
        <v>6533334422.2410917</v>
      </c>
      <c r="DN52" s="67">
        <v>6581017298.2275457</v>
      </c>
      <c r="DO52" s="67">
        <v>6712219076.5802727</v>
      </c>
      <c r="DP52" s="67">
        <v>6809241007.2820854</v>
      </c>
      <c r="DQ52" s="67">
        <v>6786877825.947485</v>
      </c>
      <c r="DR52" s="67">
        <v>6858157903.4900551</v>
      </c>
      <c r="DS52" s="67">
        <v>6919515731.4963751</v>
      </c>
      <c r="DT52" s="67">
        <v>6923050621.0758762</v>
      </c>
      <c r="DU52" s="67">
        <v>6998848211.4190149</v>
      </c>
      <c r="DV52" s="67">
        <v>7072548636.9835472</v>
      </c>
      <c r="DX52" s="67">
        <v>547388970.16799998</v>
      </c>
      <c r="DY52" s="67">
        <v>2926180695.4090004</v>
      </c>
      <c r="DZ52" s="67">
        <v>2248342824.3900003</v>
      </c>
      <c r="EA52" s="67">
        <v>2764278623.3879995</v>
      </c>
      <c r="EB52" s="67">
        <v>3593688504.1540008</v>
      </c>
      <c r="EC52" s="67">
        <v>4424963689.1400003</v>
      </c>
      <c r="ED52" s="67">
        <v>5093788184.6657629</v>
      </c>
      <c r="EE52" s="67">
        <v>5682360518.5925894</v>
      </c>
      <c r="EF52" s="67">
        <v>6340086588.9233513</v>
      </c>
      <c r="EG52" s="67">
        <v>7072548636.9835472</v>
      </c>
      <c r="EI52" s="67">
        <v>764681190.37700033</v>
      </c>
      <c r="EJ52" s="67">
        <v>781812789.80700016</v>
      </c>
      <c r="EK52" s="67">
        <v>782676156.51800013</v>
      </c>
      <c r="EL52" s="67">
        <v>547388970.16799998</v>
      </c>
      <c r="EM52" s="67">
        <v>722217674.57800007</v>
      </c>
      <c r="EN52" s="67">
        <v>1480805709.2020001</v>
      </c>
      <c r="EO52" s="67">
        <v>1584717561.0190003</v>
      </c>
      <c r="EP52" s="67">
        <v>2926180695.4090004</v>
      </c>
      <c r="EQ52" s="67">
        <v>3298713148.2490001</v>
      </c>
      <c r="ER52" s="67">
        <v>3173836085.934</v>
      </c>
      <c r="ES52" s="67">
        <v>2378075596.5940003</v>
      </c>
      <c r="ET52" s="67">
        <v>2248342824.3900003</v>
      </c>
      <c r="EU52" s="67">
        <v>2604491598.6389999</v>
      </c>
      <c r="EV52" s="67">
        <v>2496842001.9879999</v>
      </c>
      <c r="EW52" s="67">
        <v>2633474596.9020004</v>
      </c>
      <c r="EX52" s="67">
        <v>2764278623.3879995</v>
      </c>
      <c r="EY52" s="67">
        <v>3044827111.7160001</v>
      </c>
      <c r="EZ52" s="67">
        <v>3263620300.4110003</v>
      </c>
      <c r="FA52" s="67">
        <v>3443917563.8770008</v>
      </c>
      <c r="FB52" s="67">
        <v>3593688504.1540008</v>
      </c>
      <c r="FC52" s="67">
        <v>3842835664.2260003</v>
      </c>
      <c r="FD52" s="67">
        <v>4314589131.7150002</v>
      </c>
      <c r="FE52" s="67">
        <v>4412704668.6420002</v>
      </c>
      <c r="FF52" s="67">
        <v>4424963689.1400003</v>
      </c>
      <c r="FG52" s="67">
        <v>4589570038.1149988</v>
      </c>
      <c r="FH52" s="67">
        <v>4842607628.4945946</v>
      </c>
      <c r="FI52" s="67">
        <v>4980512263.8344841</v>
      </c>
      <c r="FJ52" s="67">
        <v>5093788184.6657629</v>
      </c>
      <c r="FK52" s="67">
        <v>5283507433.5082436</v>
      </c>
      <c r="FL52" s="67">
        <v>5564992142.8281746</v>
      </c>
      <c r="FM52" s="67">
        <v>5610179436.1606884</v>
      </c>
      <c r="FN52" s="67">
        <v>5682360518.5925894</v>
      </c>
      <c r="FO52" s="67">
        <v>5867991763.9215679</v>
      </c>
      <c r="FP52" s="67">
        <v>6123705714.0470505</v>
      </c>
      <c r="FQ52" s="67">
        <v>6216525899.571311</v>
      </c>
      <c r="FR52" s="67">
        <v>6340086588.9233513</v>
      </c>
    </row>
    <row r="53" spans="1:174" x14ac:dyDescent="0.3">
      <c r="D53" s="4" t="s">
        <v>174</v>
      </c>
      <c r="E53" s="49">
        <v>53</v>
      </c>
      <c r="F53" s="10" t="s">
        <v>167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20000515.77</v>
      </c>
      <c r="AE53" s="11">
        <v>18406877.75</v>
      </c>
      <c r="AF53" s="11">
        <v>22072411.879999999</v>
      </c>
      <c r="AG53" s="11">
        <v>22242390.699999999</v>
      </c>
      <c r="AH53" s="11">
        <v>19376582.129999999</v>
      </c>
      <c r="AI53" s="11">
        <v>21080594.98</v>
      </c>
      <c r="AJ53" s="11">
        <v>-8232780.2900000028</v>
      </c>
      <c r="AK53" s="11">
        <v>-27534730.220000003</v>
      </c>
      <c r="AL53" s="11">
        <v>23557152.59</v>
      </c>
      <c r="AM53" s="11">
        <v>35859253.519999996</v>
      </c>
      <c r="AN53" s="11">
        <v>37898612.359999999</v>
      </c>
      <c r="AO53" s="11">
        <v>39671885.619999997</v>
      </c>
      <c r="AP53" s="11">
        <v>39931645.640000001</v>
      </c>
      <c r="AQ53" s="11">
        <v>37734754.280000001</v>
      </c>
      <c r="AR53" s="11">
        <v>37555895.75</v>
      </c>
      <c r="AS53" s="11">
        <v>38389321.210000001</v>
      </c>
      <c r="AT53" s="11">
        <v>38706384.420000002</v>
      </c>
      <c r="AU53" s="11">
        <v>38918253.590000004</v>
      </c>
      <c r="AV53" s="11">
        <v>37535446.890000001</v>
      </c>
      <c r="AW53" s="11">
        <v>38110588.93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1">
        <v>0</v>
      </c>
      <c r="DD53" s="11">
        <v>0</v>
      </c>
      <c r="DE53" s="11">
        <v>0</v>
      </c>
      <c r="DF53" s="11">
        <v>0</v>
      </c>
      <c r="DG53" s="11">
        <v>0</v>
      </c>
      <c r="DH53" s="11">
        <v>0</v>
      </c>
      <c r="DI53" s="11">
        <v>0</v>
      </c>
      <c r="DJ53" s="11">
        <v>0</v>
      </c>
      <c r="DK53" s="11">
        <v>0</v>
      </c>
      <c r="DL53" s="11">
        <v>0</v>
      </c>
      <c r="DM53" s="11">
        <v>0</v>
      </c>
      <c r="DN53" s="11">
        <v>0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11">
        <v>0</v>
      </c>
      <c r="DU53" s="11">
        <v>0</v>
      </c>
      <c r="DV53" s="11">
        <v>0</v>
      </c>
      <c r="DX53" s="11">
        <v>0</v>
      </c>
      <c r="DY53" s="11">
        <v>20000515.77</v>
      </c>
      <c r="DZ53" s="11">
        <v>39931645.640000001</v>
      </c>
      <c r="EA53" s="11">
        <v>0</v>
      </c>
      <c r="EB53" s="11">
        <v>0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I53" s="11">
        <v>0</v>
      </c>
      <c r="EJ53" s="11">
        <v>0</v>
      </c>
      <c r="EK53" s="11">
        <v>0</v>
      </c>
      <c r="EL53" s="11">
        <v>0</v>
      </c>
      <c r="EM53" s="11">
        <v>0</v>
      </c>
      <c r="EN53" s="11">
        <v>0</v>
      </c>
      <c r="EO53" s="11">
        <v>0</v>
      </c>
      <c r="EP53" s="11">
        <v>20000515.77</v>
      </c>
      <c r="EQ53" s="11">
        <v>22242390.699999999</v>
      </c>
      <c r="ER53" s="11">
        <v>-8232780.2900000028</v>
      </c>
      <c r="ES53" s="11">
        <v>35859253.519999996</v>
      </c>
      <c r="ET53" s="11">
        <v>39931645.640000001</v>
      </c>
      <c r="EU53" s="11">
        <v>38389321.210000001</v>
      </c>
      <c r="EV53" s="11">
        <v>37535446.890000001</v>
      </c>
      <c r="EW53" s="11">
        <v>0</v>
      </c>
      <c r="EX53" s="11">
        <v>0</v>
      </c>
      <c r="EY53" s="11">
        <v>0</v>
      </c>
      <c r="EZ53" s="11">
        <v>0</v>
      </c>
      <c r="FA53" s="11">
        <v>0</v>
      </c>
      <c r="FB53" s="11">
        <v>0</v>
      </c>
      <c r="FC53" s="11">
        <v>0</v>
      </c>
      <c r="FD53" s="11">
        <v>0</v>
      </c>
      <c r="FE53" s="11">
        <v>0</v>
      </c>
      <c r="FF53" s="11">
        <v>0</v>
      </c>
      <c r="FG53" s="11">
        <v>0</v>
      </c>
      <c r="FH53" s="11">
        <v>0</v>
      </c>
      <c r="FI53" s="11">
        <v>0</v>
      </c>
      <c r="FJ53" s="11">
        <v>0</v>
      </c>
      <c r="FK53" s="11">
        <v>0</v>
      </c>
      <c r="FL53" s="11">
        <v>0</v>
      </c>
      <c r="FM53" s="11">
        <v>0</v>
      </c>
      <c r="FN53" s="11">
        <v>0</v>
      </c>
      <c r="FO53" s="11">
        <v>0</v>
      </c>
      <c r="FP53" s="11">
        <v>0</v>
      </c>
      <c r="FQ53" s="11">
        <v>0</v>
      </c>
      <c r="FR53" s="11">
        <v>0</v>
      </c>
    </row>
    <row r="54" spans="1:174" s="16" customFormat="1" x14ac:dyDescent="0.3">
      <c r="A54" s="5"/>
      <c r="B54" s="5"/>
      <c r="C54" s="5"/>
      <c r="D54" s="4" t="s">
        <v>174</v>
      </c>
      <c r="E54" s="49">
        <v>54</v>
      </c>
      <c r="F54" s="65" t="s">
        <v>168</v>
      </c>
      <c r="G54" s="66">
        <v>731834194.10700023</v>
      </c>
      <c r="H54" s="66">
        <v>756344160.82300019</v>
      </c>
      <c r="I54" s="66">
        <v>764681190.37700033</v>
      </c>
      <c r="J54" s="66">
        <v>768604801.9920001</v>
      </c>
      <c r="K54" s="66">
        <v>785293468.42500019</v>
      </c>
      <c r="L54" s="66">
        <v>781812789.80700016</v>
      </c>
      <c r="M54" s="66">
        <v>776035453.12600005</v>
      </c>
      <c r="N54" s="66">
        <v>773701132.02900004</v>
      </c>
      <c r="O54" s="66">
        <v>782676156.51800013</v>
      </c>
      <c r="P54" s="66">
        <v>793963252.59200001</v>
      </c>
      <c r="Q54" s="66">
        <v>846866770.19000006</v>
      </c>
      <c r="R54" s="66">
        <v>547388970.16799998</v>
      </c>
      <c r="S54" s="66">
        <v>823021514.11000001</v>
      </c>
      <c r="T54" s="66">
        <v>894500277.47099996</v>
      </c>
      <c r="U54" s="66">
        <v>722217674.57800007</v>
      </c>
      <c r="V54" s="66">
        <v>532642433.11300015</v>
      </c>
      <c r="W54" s="66">
        <v>586829600.19000006</v>
      </c>
      <c r="X54" s="66">
        <v>1480805709.2020001</v>
      </c>
      <c r="Y54" s="66">
        <v>1504588533.1990001</v>
      </c>
      <c r="Z54" s="66">
        <v>1537287192.2250001</v>
      </c>
      <c r="AA54" s="66">
        <v>1584717561.0190003</v>
      </c>
      <c r="AB54" s="66">
        <v>1623384219.7670002</v>
      </c>
      <c r="AC54" s="66">
        <v>1685292206.9559999</v>
      </c>
      <c r="AD54" s="66">
        <v>2946181211.1790004</v>
      </c>
      <c r="AE54" s="66">
        <v>3124822685.2800002</v>
      </c>
      <c r="AF54" s="66">
        <v>3207603509.8250003</v>
      </c>
      <c r="AG54" s="66">
        <v>3320955538.9489999</v>
      </c>
      <c r="AH54" s="66">
        <v>3036123145.4829998</v>
      </c>
      <c r="AI54" s="66">
        <v>3096431924.092</v>
      </c>
      <c r="AJ54" s="66">
        <v>3165603305.6440001</v>
      </c>
      <c r="AK54" s="66">
        <v>3188025833.7059999</v>
      </c>
      <c r="AL54" s="66">
        <v>3226180004.697</v>
      </c>
      <c r="AM54" s="66">
        <v>2413934850.1140003</v>
      </c>
      <c r="AN54" s="66">
        <v>2266069503.6100001</v>
      </c>
      <c r="AO54" s="66">
        <v>2309718054.3189998</v>
      </c>
      <c r="AP54" s="66">
        <v>2288274470.0300002</v>
      </c>
      <c r="AQ54" s="66">
        <v>2442027029.25</v>
      </c>
      <c r="AR54" s="66">
        <v>2539396335.763</v>
      </c>
      <c r="AS54" s="66">
        <v>2642880919.849</v>
      </c>
      <c r="AT54" s="66">
        <v>2425367514.3990002</v>
      </c>
      <c r="AU54" s="66">
        <v>2466282338.1650004</v>
      </c>
      <c r="AV54" s="66">
        <v>2534377448.8779998</v>
      </c>
      <c r="AW54" s="66">
        <v>2570242246.612</v>
      </c>
      <c r="AX54" s="66">
        <v>2623666619.1669998</v>
      </c>
      <c r="AY54" s="66">
        <v>2633474596.9020004</v>
      </c>
      <c r="AZ54" s="66">
        <v>2684503349.3880005</v>
      </c>
      <c r="BA54" s="66">
        <v>2704293078.8070002</v>
      </c>
      <c r="BB54" s="66">
        <v>2764278623.3879995</v>
      </c>
      <c r="BC54" s="66">
        <v>2850995940.145</v>
      </c>
      <c r="BD54" s="66">
        <v>2948401286.5030007</v>
      </c>
      <c r="BE54" s="66">
        <v>3044827111.7160001</v>
      </c>
      <c r="BF54" s="66">
        <v>3102422853.9290004</v>
      </c>
      <c r="BG54" s="66">
        <v>3115138653.4710002</v>
      </c>
      <c r="BH54" s="66">
        <v>3263620300.4110003</v>
      </c>
      <c r="BI54" s="66">
        <v>3325794166.8490005</v>
      </c>
      <c r="BJ54" s="66">
        <v>3386856640.6720009</v>
      </c>
      <c r="BK54" s="66">
        <v>3443917563.8770008</v>
      </c>
      <c r="BL54" s="66">
        <v>3467203267.1810012</v>
      </c>
      <c r="BM54" s="66">
        <v>3552412853.1980014</v>
      </c>
      <c r="BN54" s="66">
        <v>3593688504.1540008</v>
      </c>
      <c r="BO54" s="66">
        <v>3676385911.2049994</v>
      </c>
      <c r="BP54" s="66">
        <v>3803024804.6709995</v>
      </c>
      <c r="BQ54" s="66">
        <v>3842835664.2260003</v>
      </c>
      <c r="BR54" s="66">
        <v>4009837951.8310003</v>
      </c>
      <c r="BS54" s="66">
        <v>4103639342.0360003</v>
      </c>
      <c r="BT54" s="66">
        <v>4314589131.7150002</v>
      </c>
      <c r="BU54" s="66">
        <v>4244038890.9439998</v>
      </c>
      <c r="BV54" s="66">
        <v>4271911943.9620004</v>
      </c>
      <c r="BW54" s="66">
        <v>4412704668.6420002</v>
      </c>
      <c r="BX54" s="66">
        <v>4474956494.5370007</v>
      </c>
      <c r="BY54" s="66">
        <v>4534065651.1849995</v>
      </c>
      <c r="BZ54" s="66">
        <v>4424963689.1400003</v>
      </c>
      <c r="CA54" s="66">
        <v>4439431435.032999</v>
      </c>
      <c r="CB54" s="66">
        <v>4499403772.6609993</v>
      </c>
      <c r="CC54" s="66">
        <v>4589570038.1149988</v>
      </c>
      <c r="CD54" s="66">
        <v>4648580488.6839991</v>
      </c>
      <c r="CE54" s="66">
        <v>4762604922.8562183</v>
      </c>
      <c r="CF54" s="66">
        <v>4842607628.4945946</v>
      </c>
      <c r="CG54" s="66">
        <v>4892520901.4437265</v>
      </c>
      <c r="CH54" s="66">
        <v>4942633208.7750511</v>
      </c>
      <c r="CI54" s="66">
        <v>4980512263.8344841</v>
      </c>
      <c r="CJ54" s="66">
        <v>5016863181.6107473</v>
      </c>
      <c r="CK54" s="66">
        <v>5053549793.3984051</v>
      </c>
      <c r="CL54" s="66">
        <v>5093788184.6657629</v>
      </c>
      <c r="CM54" s="66">
        <v>5118097006.09793</v>
      </c>
      <c r="CN54" s="66">
        <v>5178811050.5758772</v>
      </c>
      <c r="CO54" s="66">
        <v>5283507433.5082436</v>
      </c>
      <c r="CP54" s="66">
        <v>5383414401.6484861</v>
      </c>
      <c r="CQ54" s="66">
        <v>5494992398.7715502</v>
      </c>
      <c r="CR54" s="66">
        <v>5564992142.8281746</v>
      </c>
      <c r="CS54" s="66">
        <v>5537658950.4670925</v>
      </c>
      <c r="CT54" s="66">
        <v>5580464165.6248579</v>
      </c>
      <c r="CU54" s="66">
        <v>5610179436.1606884</v>
      </c>
      <c r="CV54" s="66">
        <v>5604749815.4951506</v>
      </c>
      <c r="CW54" s="66">
        <v>5644227659.7172928</v>
      </c>
      <c r="CX54" s="66">
        <v>5682360518.5925894</v>
      </c>
      <c r="CY54" s="66">
        <v>5685611324.7671165</v>
      </c>
      <c r="CZ54" s="66">
        <v>5754250213.2785559</v>
      </c>
      <c r="DA54" s="66">
        <v>5867991763.9215679</v>
      </c>
      <c r="DB54" s="66">
        <v>5914762005.7152205</v>
      </c>
      <c r="DC54" s="66">
        <v>6035353420.5801783</v>
      </c>
      <c r="DD54" s="66">
        <v>6123705714.0470505</v>
      </c>
      <c r="DE54" s="66">
        <v>6100030409.3851643</v>
      </c>
      <c r="DF54" s="66">
        <v>6163225760.9653292</v>
      </c>
      <c r="DG54" s="66">
        <v>6216525899.571311</v>
      </c>
      <c r="DH54" s="66">
        <v>6215735620.1475115</v>
      </c>
      <c r="DI54" s="66">
        <v>6279530226.8491945</v>
      </c>
      <c r="DJ54" s="66">
        <v>6340086588.9233513</v>
      </c>
      <c r="DK54" s="66">
        <v>6333985371.3753233</v>
      </c>
      <c r="DL54" s="66">
        <v>6409198714.8736935</v>
      </c>
      <c r="DM54" s="66">
        <v>6533334422.2410917</v>
      </c>
      <c r="DN54" s="66">
        <v>6581017298.2275457</v>
      </c>
      <c r="DO54" s="66">
        <v>6712219076.5802727</v>
      </c>
      <c r="DP54" s="66">
        <v>6809241007.2820854</v>
      </c>
      <c r="DQ54" s="66">
        <v>6786877825.947485</v>
      </c>
      <c r="DR54" s="66">
        <v>6858157903.4900551</v>
      </c>
      <c r="DS54" s="66">
        <v>6919515731.4963751</v>
      </c>
      <c r="DT54" s="66">
        <v>6923050621.0758762</v>
      </c>
      <c r="DU54" s="66">
        <v>6998848211.4190149</v>
      </c>
      <c r="DV54" s="66">
        <v>7072548636.9835472</v>
      </c>
      <c r="DX54" s="66">
        <v>547388970.16799998</v>
      </c>
      <c r="DY54" s="66">
        <v>2946181211.1790004</v>
      </c>
      <c r="DZ54" s="66">
        <v>2288274470.0300002</v>
      </c>
      <c r="EA54" s="66">
        <v>2764278623.3879995</v>
      </c>
      <c r="EB54" s="66">
        <v>3593688504.1540008</v>
      </c>
      <c r="EC54" s="66">
        <v>4424963689.1400003</v>
      </c>
      <c r="ED54" s="66">
        <v>5093788184.6657629</v>
      </c>
      <c r="EE54" s="66">
        <v>5682360518.5925894</v>
      </c>
      <c r="EF54" s="66">
        <v>6340086588.9233513</v>
      </c>
      <c r="EG54" s="66">
        <v>7072548636.9835472</v>
      </c>
      <c r="EI54" s="66">
        <v>764681190.37700033</v>
      </c>
      <c r="EJ54" s="66">
        <v>781812789.80700016</v>
      </c>
      <c r="EK54" s="66">
        <v>782676156.51800013</v>
      </c>
      <c r="EL54" s="66">
        <v>547388970.16799998</v>
      </c>
      <c r="EM54" s="66">
        <v>722217674.57800007</v>
      </c>
      <c r="EN54" s="66">
        <v>1480805709.2020001</v>
      </c>
      <c r="EO54" s="66">
        <v>1584717561.0190003</v>
      </c>
      <c r="EP54" s="66">
        <v>2946181211.1790004</v>
      </c>
      <c r="EQ54" s="66">
        <v>3320955538.9489999</v>
      </c>
      <c r="ER54" s="66">
        <v>3165603305.6440001</v>
      </c>
      <c r="ES54" s="66">
        <v>2413934850.1140003</v>
      </c>
      <c r="ET54" s="66">
        <v>2288274470.0300002</v>
      </c>
      <c r="EU54" s="66">
        <v>2642880919.849</v>
      </c>
      <c r="EV54" s="66">
        <v>2534377448.8779998</v>
      </c>
      <c r="EW54" s="66">
        <v>2633474596.9020004</v>
      </c>
      <c r="EX54" s="66">
        <v>2764278623.3879995</v>
      </c>
      <c r="EY54" s="66">
        <v>3044827111.7160001</v>
      </c>
      <c r="EZ54" s="66">
        <v>3263620300.4110003</v>
      </c>
      <c r="FA54" s="66">
        <v>3443917563.8770008</v>
      </c>
      <c r="FB54" s="66">
        <v>3593688504.1540008</v>
      </c>
      <c r="FC54" s="66">
        <v>3842835664.2260003</v>
      </c>
      <c r="FD54" s="66">
        <v>4314589131.7150002</v>
      </c>
      <c r="FE54" s="66">
        <v>4412704668.6420002</v>
      </c>
      <c r="FF54" s="66">
        <v>4424963689.1400003</v>
      </c>
      <c r="FG54" s="66">
        <v>4589570038.1149988</v>
      </c>
      <c r="FH54" s="66">
        <v>4842607628.4945946</v>
      </c>
      <c r="FI54" s="66">
        <v>4980512263.8344841</v>
      </c>
      <c r="FJ54" s="66">
        <v>5093788184.6657629</v>
      </c>
      <c r="FK54" s="66">
        <v>5283507433.5082436</v>
      </c>
      <c r="FL54" s="66">
        <v>5564992142.8281746</v>
      </c>
      <c r="FM54" s="66">
        <v>5610179436.1606884</v>
      </c>
      <c r="FN54" s="66">
        <v>5682360518.5925894</v>
      </c>
      <c r="FO54" s="66">
        <v>5867991763.9215679</v>
      </c>
      <c r="FP54" s="66">
        <v>6123705714.0470505</v>
      </c>
      <c r="FQ54" s="66">
        <v>6216525899.571311</v>
      </c>
      <c r="FR54" s="66">
        <v>6340086588.9233513</v>
      </c>
    </row>
    <row r="55" spans="1:174" s="16" customFormat="1" x14ac:dyDescent="0.3">
      <c r="A55" s="5"/>
      <c r="B55" s="5"/>
      <c r="C55" s="5"/>
      <c r="D55" s="4" t="s">
        <v>174</v>
      </c>
      <c r="E55" s="49">
        <v>55</v>
      </c>
      <c r="F55" s="9" t="s">
        <v>169</v>
      </c>
      <c r="G55" s="64">
        <v>6133978510.0359993</v>
      </c>
      <c r="H55" s="64">
        <v>6125332801.5419998</v>
      </c>
      <c r="I55" s="64">
        <v>6129306464.3790016</v>
      </c>
      <c r="J55" s="64">
        <v>6128798863.2110004</v>
      </c>
      <c r="K55" s="64">
        <v>6081056513.3150005</v>
      </c>
      <c r="L55" s="64">
        <v>7071119105.111002</v>
      </c>
      <c r="M55" s="64">
        <v>6813658770.7030001</v>
      </c>
      <c r="N55" s="64">
        <v>11351942976.792999</v>
      </c>
      <c r="O55" s="64">
        <v>12217245538.532001</v>
      </c>
      <c r="P55" s="64">
        <v>11832092381.355</v>
      </c>
      <c r="Q55" s="64">
        <v>11708764724.357</v>
      </c>
      <c r="R55" s="64">
        <v>11767275720.807001</v>
      </c>
      <c r="S55" s="64">
        <v>15945111139.128998</v>
      </c>
      <c r="T55" s="64">
        <v>15778724696.337997</v>
      </c>
      <c r="U55" s="64">
        <v>15609619904.683998</v>
      </c>
      <c r="V55" s="64">
        <v>15568193139.242996</v>
      </c>
      <c r="W55" s="64">
        <v>15306734933.211998</v>
      </c>
      <c r="X55" s="64">
        <v>15184181458.000998</v>
      </c>
      <c r="Y55" s="64">
        <v>14896789062.460997</v>
      </c>
      <c r="Z55" s="64">
        <v>14714651043.755995</v>
      </c>
      <c r="AA55" s="64">
        <v>14924193504.386997</v>
      </c>
      <c r="AB55" s="64">
        <v>14711680125.136999</v>
      </c>
      <c r="AC55" s="64">
        <v>15034171796.017996</v>
      </c>
      <c r="AD55" s="64">
        <v>19244145683.57</v>
      </c>
      <c r="AE55" s="64">
        <v>17884198328.251003</v>
      </c>
      <c r="AF55" s="64">
        <v>17646444093.617001</v>
      </c>
      <c r="AG55" s="64">
        <v>17565448906.262001</v>
      </c>
      <c r="AH55" s="64">
        <v>17801107276.994003</v>
      </c>
      <c r="AI55" s="64">
        <v>18201871019.339001</v>
      </c>
      <c r="AJ55" s="64">
        <v>18279391189.032005</v>
      </c>
      <c r="AK55" s="64">
        <v>18390278957.679001</v>
      </c>
      <c r="AL55" s="64">
        <v>18741512858.841003</v>
      </c>
      <c r="AM55" s="64">
        <v>18867307244.196003</v>
      </c>
      <c r="AN55" s="64">
        <v>18920063026.409004</v>
      </c>
      <c r="AO55" s="64">
        <v>18834487317.850006</v>
      </c>
      <c r="AP55" s="64">
        <v>18913204290.564003</v>
      </c>
      <c r="AQ55" s="64">
        <v>19210562556.628998</v>
      </c>
      <c r="AR55" s="64">
        <v>19074861072.147995</v>
      </c>
      <c r="AS55" s="64">
        <v>19708569644.325996</v>
      </c>
      <c r="AT55" s="64">
        <v>20111814351.222</v>
      </c>
      <c r="AU55" s="64">
        <v>21473181121.453999</v>
      </c>
      <c r="AV55" s="64">
        <v>22822455628.572994</v>
      </c>
      <c r="AW55" s="64">
        <v>24226016402.390995</v>
      </c>
      <c r="AX55" s="64">
        <v>25058167595.179993</v>
      </c>
      <c r="AY55" s="64">
        <v>25753298593.979996</v>
      </c>
      <c r="AZ55" s="64">
        <v>26109940844.772999</v>
      </c>
      <c r="BA55" s="64">
        <v>25994898130.763992</v>
      </c>
      <c r="BB55" s="64">
        <v>26112752397.192001</v>
      </c>
      <c r="BC55" s="64">
        <v>27595812990.660004</v>
      </c>
      <c r="BD55" s="64">
        <v>27564412025.973011</v>
      </c>
      <c r="BE55" s="64">
        <v>28965000704.311008</v>
      </c>
      <c r="BF55" s="64">
        <v>29528181153.165009</v>
      </c>
      <c r="BG55" s="64">
        <v>29506658764.178013</v>
      </c>
      <c r="BH55" s="64">
        <v>29939314230.36401</v>
      </c>
      <c r="BI55" s="64">
        <v>30686611320.800014</v>
      </c>
      <c r="BJ55" s="64">
        <v>31224377655.11301</v>
      </c>
      <c r="BK55" s="64">
        <v>30816071167.924004</v>
      </c>
      <c r="BL55" s="64">
        <v>31542845930.171013</v>
      </c>
      <c r="BM55" s="64">
        <v>31882446554.956005</v>
      </c>
      <c r="BN55" s="64">
        <v>32481913570.438004</v>
      </c>
      <c r="BO55" s="64">
        <v>32900548804.507999</v>
      </c>
      <c r="BP55" s="64">
        <v>33520446225.114998</v>
      </c>
      <c r="BQ55" s="64">
        <v>34609512147.190994</v>
      </c>
      <c r="BR55" s="64">
        <v>34819446351.824997</v>
      </c>
      <c r="BS55" s="64">
        <v>35115309150.279999</v>
      </c>
      <c r="BT55" s="64">
        <v>36106522329.585999</v>
      </c>
      <c r="BU55" s="64">
        <v>35898117818.071991</v>
      </c>
      <c r="BV55" s="64">
        <v>36262302787.561989</v>
      </c>
      <c r="BW55" s="64">
        <v>36030090424.284996</v>
      </c>
      <c r="BX55" s="64">
        <v>36230419078.463989</v>
      </c>
      <c r="BY55" s="64">
        <v>35519888040.594986</v>
      </c>
      <c r="BZ55" s="64">
        <v>36570454976.584999</v>
      </c>
      <c r="CA55" s="64">
        <v>37267297482.529984</v>
      </c>
      <c r="CB55" s="64">
        <v>37134730354.871994</v>
      </c>
      <c r="CC55" s="64">
        <v>37904595017.30899</v>
      </c>
      <c r="CD55" s="64">
        <v>38003842615.932983</v>
      </c>
      <c r="CE55" s="64">
        <v>38349974550.057198</v>
      </c>
      <c r="CF55" s="64">
        <v>38507361987.461548</v>
      </c>
      <c r="CG55" s="64">
        <v>38896772468.826233</v>
      </c>
      <c r="CH55" s="64">
        <v>39348261010.866364</v>
      </c>
      <c r="CI55" s="64">
        <v>39593971294.533035</v>
      </c>
      <c r="CJ55" s="64">
        <v>38789208638.394318</v>
      </c>
      <c r="CK55" s="64">
        <v>39069416443.401505</v>
      </c>
      <c r="CL55" s="64">
        <v>38716462401.327179</v>
      </c>
      <c r="CM55" s="64">
        <v>38466488795.383934</v>
      </c>
      <c r="CN55" s="64">
        <v>38693797122.773781</v>
      </c>
      <c r="CO55" s="64">
        <v>38404786858.063309</v>
      </c>
      <c r="CP55" s="64">
        <v>38458265884.33223</v>
      </c>
      <c r="CQ55" s="64">
        <v>38558868353.46006</v>
      </c>
      <c r="CR55" s="64">
        <v>37741640249.721985</v>
      </c>
      <c r="CS55" s="64">
        <v>38049853953.304169</v>
      </c>
      <c r="CT55" s="64">
        <v>37950233581.337723</v>
      </c>
      <c r="CU55" s="64">
        <v>37600772919.053612</v>
      </c>
      <c r="CV55" s="64">
        <v>37900812735.951241</v>
      </c>
      <c r="CW55" s="64">
        <v>38051791234.331299</v>
      </c>
      <c r="CX55" s="64">
        <v>37829346220.865822</v>
      </c>
      <c r="CY55" s="64">
        <v>37687729212.011169</v>
      </c>
      <c r="CZ55" s="64">
        <v>37734726887.166847</v>
      </c>
      <c r="DA55" s="64">
        <v>38356222037.396149</v>
      </c>
      <c r="DB55" s="64">
        <v>37855810576.284607</v>
      </c>
      <c r="DC55" s="64">
        <v>37588367009.326859</v>
      </c>
      <c r="DD55" s="64">
        <v>37437233752.238419</v>
      </c>
      <c r="DE55" s="64">
        <v>37230573337.610367</v>
      </c>
      <c r="DF55" s="64">
        <v>37441619465.258446</v>
      </c>
      <c r="DG55" s="64">
        <v>37524776920.588661</v>
      </c>
      <c r="DH55" s="64">
        <v>37360610193.978546</v>
      </c>
      <c r="DI55" s="64">
        <v>37399975167.9757</v>
      </c>
      <c r="DJ55" s="64">
        <v>37616254232.628784</v>
      </c>
      <c r="DK55" s="64">
        <v>37754133901.708939</v>
      </c>
      <c r="DL55" s="64">
        <v>37824985640.737419</v>
      </c>
      <c r="DM55" s="64">
        <v>38420163518.281853</v>
      </c>
      <c r="DN55" s="64">
        <v>37906909577.800064</v>
      </c>
      <c r="DO55" s="64">
        <v>37598622032.362198</v>
      </c>
      <c r="DP55" s="64">
        <v>37457681975.771767</v>
      </c>
      <c r="DQ55" s="64">
        <v>37408055540.801979</v>
      </c>
      <c r="DR55" s="64">
        <v>37769033093.07132</v>
      </c>
      <c r="DS55" s="64">
        <v>37877824228.660889</v>
      </c>
      <c r="DT55" s="64">
        <v>37972673913.293518</v>
      </c>
      <c r="DU55" s="64">
        <v>37841610062.161247</v>
      </c>
      <c r="DV55" s="64">
        <v>38122193316.96949</v>
      </c>
      <c r="DX55" s="64">
        <v>11767275720.807001</v>
      </c>
      <c r="DY55" s="64">
        <v>19244145683.57</v>
      </c>
      <c r="DZ55" s="64">
        <v>18913204290.564003</v>
      </c>
      <c r="EA55" s="64">
        <v>26112752397.192001</v>
      </c>
      <c r="EB55" s="64">
        <v>32481913570.438004</v>
      </c>
      <c r="EC55" s="64">
        <v>36570454976.584999</v>
      </c>
      <c r="ED55" s="64">
        <v>38716462401.327179</v>
      </c>
      <c r="EE55" s="64">
        <v>37829346220.865822</v>
      </c>
      <c r="EF55" s="64">
        <v>37616254232.628784</v>
      </c>
      <c r="EG55" s="64">
        <v>38122193316.96949</v>
      </c>
      <c r="EI55" s="64">
        <v>6129306464.3790016</v>
      </c>
      <c r="EJ55" s="64">
        <v>7071119105.111002</v>
      </c>
      <c r="EK55" s="64">
        <v>12217245538.532001</v>
      </c>
      <c r="EL55" s="64">
        <v>11767275720.807001</v>
      </c>
      <c r="EM55" s="64">
        <v>15609619904.683998</v>
      </c>
      <c r="EN55" s="64">
        <v>15184181458.000998</v>
      </c>
      <c r="EO55" s="64">
        <v>14924193504.386997</v>
      </c>
      <c r="EP55" s="64">
        <v>19244145683.57</v>
      </c>
      <c r="EQ55" s="64">
        <v>17565448906.262001</v>
      </c>
      <c r="ER55" s="64">
        <v>18279391189.032005</v>
      </c>
      <c r="ES55" s="64">
        <v>18867307244.196003</v>
      </c>
      <c r="ET55" s="64">
        <v>18913204290.564003</v>
      </c>
      <c r="EU55" s="64">
        <v>19708569644.325996</v>
      </c>
      <c r="EV55" s="64">
        <v>22822455628.572994</v>
      </c>
      <c r="EW55" s="64">
        <v>25753298593.979996</v>
      </c>
      <c r="EX55" s="64">
        <v>26112752397.192001</v>
      </c>
      <c r="EY55" s="64">
        <v>28965000704.311008</v>
      </c>
      <c r="EZ55" s="64">
        <v>29939314230.36401</v>
      </c>
      <c r="FA55" s="64">
        <v>30816071167.924004</v>
      </c>
      <c r="FB55" s="64">
        <v>32481913570.438004</v>
      </c>
      <c r="FC55" s="64">
        <v>34609512147.190994</v>
      </c>
      <c r="FD55" s="64">
        <v>36106522329.585999</v>
      </c>
      <c r="FE55" s="64">
        <v>36030090424.284996</v>
      </c>
      <c r="FF55" s="64">
        <v>36570454976.584999</v>
      </c>
      <c r="FG55" s="64">
        <v>37904595017.30899</v>
      </c>
      <c r="FH55" s="64">
        <v>38507361987.461548</v>
      </c>
      <c r="FI55" s="64">
        <v>39593971294.533035</v>
      </c>
      <c r="FJ55" s="64">
        <v>38716462401.327179</v>
      </c>
      <c r="FK55" s="64">
        <v>38404786858.063309</v>
      </c>
      <c r="FL55" s="64">
        <v>37741640249.721985</v>
      </c>
      <c r="FM55" s="64">
        <v>37600772919.053612</v>
      </c>
      <c r="FN55" s="64">
        <v>37829346220.865822</v>
      </c>
      <c r="FO55" s="64">
        <v>38356222037.396149</v>
      </c>
      <c r="FP55" s="64">
        <v>37437233752.238419</v>
      </c>
      <c r="FQ55" s="64">
        <v>37524776920.588661</v>
      </c>
      <c r="FR55" s="64">
        <v>37616254232.628784</v>
      </c>
    </row>
    <row r="56" spans="1:174" s="4" customFormat="1" x14ac:dyDescent="0.3">
      <c r="A56" s="5"/>
      <c r="B56" s="5"/>
      <c r="C56" s="5"/>
      <c r="D56" s="4" t="s">
        <v>174</v>
      </c>
      <c r="E56" s="49">
        <v>56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113">
        <v>31453624029.750984</v>
      </c>
      <c r="BT56" s="113">
        <v>31429607314.301075</v>
      </c>
      <c r="BU56" s="113">
        <v>32383578878.449532</v>
      </c>
      <c r="BV56" s="113">
        <v>32673358738.243942</v>
      </c>
      <c r="BW56" s="113">
        <v>32186995466.924343</v>
      </c>
      <c r="BX56" s="113">
        <v>31656756353.209206</v>
      </c>
      <c r="BY56" s="113">
        <v>31353444068.528057</v>
      </c>
      <c r="BZ56" s="113">
        <v>30526927157.135551</v>
      </c>
      <c r="CA56" s="113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  <c r="CT56" s="158"/>
      <c r="CU56" s="158"/>
      <c r="CV56" s="158"/>
      <c r="CW56" s="158"/>
      <c r="CX56" s="158"/>
      <c r="CY56" s="158"/>
      <c r="CZ56" s="158"/>
      <c r="DA56" s="158"/>
      <c r="DB56" s="158"/>
      <c r="DC56" s="158"/>
      <c r="DD56" s="158"/>
      <c r="DE56" s="158"/>
      <c r="DF56" s="158"/>
      <c r="DG56" s="158"/>
      <c r="DH56" s="158"/>
      <c r="DI56" s="158"/>
      <c r="DJ56" s="158"/>
      <c r="DK56" s="158"/>
      <c r="DL56" s="158"/>
      <c r="DM56" s="158"/>
      <c r="DN56" s="158"/>
      <c r="DO56" s="158"/>
      <c r="DP56" s="158"/>
      <c r="DQ56" s="158"/>
      <c r="DR56" s="158"/>
      <c r="DS56" s="158"/>
      <c r="DT56" s="158"/>
      <c r="DU56" s="158"/>
      <c r="DV56" s="158"/>
    </row>
    <row r="57" spans="1:174" x14ac:dyDescent="0.3">
      <c r="D57" s="4" t="s">
        <v>174</v>
      </c>
      <c r="E57" s="49">
        <v>57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11"/>
      <c r="CA57" s="11"/>
      <c r="CB57" s="160"/>
      <c r="CC57" s="160"/>
      <c r="CD57" s="160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1"/>
      <c r="CY57" s="161"/>
      <c r="CZ57" s="161"/>
      <c r="DA57" s="161"/>
      <c r="DB57" s="161"/>
      <c r="DC57" s="161"/>
      <c r="DD57" s="161"/>
      <c r="DE57" s="161"/>
      <c r="DF57" s="161"/>
      <c r="DG57" s="161"/>
      <c r="DH57" s="161"/>
      <c r="DI57" s="161"/>
      <c r="DJ57" s="161"/>
      <c r="DK57" s="161"/>
      <c r="DL57" s="161"/>
      <c r="DM57" s="161"/>
      <c r="DN57" s="161"/>
      <c r="DO57" s="161"/>
      <c r="DP57" s="161"/>
      <c r="DQ57" s="161"/>
      <c r="DR57" s="161"/>
      <c r="DS57" s="161"/>
      <c r="DT57" s="161"/>
      <c r="DU57" s="161"/>
      <c r="DV57" s="161"/>
      <c r="DX57" s="3"/>
      <c r="DY57" s="3"/>
      <c r="DZ57" s="3"/>
      <c r="EA57" s="3"/>
      <c r="EB57" s="3"/>
      <c r="EC57" s="3"/>
      <c r="ED57" s="11">
        <v>-306915292.08542156</v>
      </c>
      <c r="EE57" s="11"/>
      <c r="EF57" s="11"/>
      <c r="EG57" s="11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</row>
    <row r="58" spans="1:174" x14ac:dyDescent="0.3">
      <c r="D58" s="4" t="s">
        <v>174</v>
      </c>
      <c r="E58" s="49">
        <v>58</v>
      </c>
      <c r="F58" s="26" t="s">
        <v>123</v>
      </c>
      <c r="G58" s="11">
        <v>3900757790.7900014</v>
      </c>
      <c r="H58" s="11">
        <v>4119862677.5000014</v>
      </c>
      <c r="I58" s="11">
        <v>4447068427.0000019</v>
      </c>
      <c r="J58" s="11">
        <v>4721414711.2700024</v>
      </c>
      <c r="K58" s="11">
        <v>3551085517.2400026</v>
      </c>
      <c r="L58" s="11">
        <v>2472540574.4100027</v>
      </c>
      <c r="M58" s="11">
        <v>2847042421.5100026</v>
      </c>
      <c r="N58" s="11">
        <v>2227234662.7800026</v>
      </c>
      <c r="O58" s="11">
        <v>2449184381.5600028</v>
      </c>
      <c r="P58" s="11">
        <v>2680950178.860003</v>
      </c>
      <c r="Q58" s="11">
        <v>2245896691.8500032</v>
      </c>
      <c r="R58" s="11">
        <v>1760834438.610003</v>
      </c>
      <c r="S58" s="11">
        <v>16536881598.289001</v>
      </c>
      <c r="T58" s="11">
        <v>16360348689.979002</v>
      </c>
      <c r="U58" s="11">
        <v>16312805286.282001</v>
      </c>
      <c r="V58" s="11">
        <v>16273435505.622002</v>
      </c>
      <c r="W58" s="11">
        <v>16155363634.982002</v>
      </c>
      <c r="X58" s="11">
        <v>15988145748.542002</v>
      </c>
      <c r="Y58" s="11">
        <v>15785676134.162003</v>
      </c>
      <c r="Z58" s="11">
        <v>15698927077.442003</v>
      </c>
      <c r="AA58" s="11">
        <v>15619166449.082003</v>
      </c>
      <c r="AB58" s="11">
        <v>15509282693.552002</v>
      </c>
      <c r="AC58" s="11">
        <v>15430048292.722002</v>
      </c>
      <c r="AD58" s="11">
        <v>18754937624.512001</v>
      </c>
      <c r="AE58" s="11">
        <v>18479961839.252007</v>
      </c>
      <c r="AF58" s="11">
        <v>18323994339.962006</v>
      </c>
      <c r="AG58" s="11">
        <v>18219530061.492004</v>
      </c>
      <c r="AH58" s="11">
        <v>18261162505.822002</v>
      </c>
      <c r="AI58" s="11">
        <v>18352622650.422001</v>
      </c>
      <c r="AJ58" s="11">
        <v>18418762272.172001</v>
      </c>
      <c r="AK58" s="11">
        <v>18452428010.762001</v>
      </c>
      <c r="AL58" s="11">
        <v>18619481279.302002</v>
      </c>
      <c r="AM58" s="11">
        <v>18665584221.122002</v>
      </c>
      <c r="AN58" s="11">
        <v>18653080975.042</v>
      </c>
      <c r="AO58" s="11">
        <v>18665192719.742001</v>
      </c>
      <c r="AP58" s="11">
        <v>18655497141.942001</v>
      </c>
      <c r="AQ58" s="11">
        <v>18784940695.552002</v>
      </c>
      <c r="AR58" s="11">
        <v>18871841384.002003</v>
      </c>
      <c r="AS58" s="11">
        <v>19223857738.602001</v>
      </c>
      <c r="AT58" s="11">
        <v>19808901195.302002</v>
      </c>
      <c r="AU58" s="11">
        <v>21162258167.057003</v>
      </c>
      <c r="AV58" s="11">
        <v>22574572115.954002</v>
      </c>
      <c r="AW58" s="11">
        <v>23993449087.014004</v>
      </c>
      <c r="AX58" s="11">
        <v>24819425642.351006</v>
      </c>
      <c r="AY58" s="11">
        <v>25638150980.930004</v>
      </c>
      <c r="AZ58" s="11">
        <v>26027192978.768005</v>
      </c>
      <c r="BA58" s="11">
        <v>26102413667.231003</v>
      </c>
      <c r="BB58" s="11">
        <v>26822858813.790001</v>
      </c>
      <c r="BC58" s="11">
        <v>27838822931.681999</v>
      </c>
      <c r="BD58" s="11">
        <v>28941915135.251999</v>
      </c>
      <c r="BE58" s="11">
        <v>29255195905.887997</v>
      </c>
      <c r="BF58" s="11">
        <v>29959513419.655998</v>
      </c>
      <c r="BG58" s="11">
        <v>30444732699.301998</v>
      </c>
      <c r="BH58" s="11">
        <v>30688395106.135998</v>
      </c>
      <c r="BI58" s="11">
        <v>31577807972.595997</v>
      </c>
      <c r="BJ58" s="11">
        <v>32226210379.947998</v>
      </c>
      <c r="BK58" s="11">
        <v>31831630994.652</v>
      </c>
      <c r="BL58" s="11">
        <v>32577322412.698002</v>
      </c>
      <c r="BM58" s="11">
        <v>32920968868.450001</v>
      </c>
      <c r="BN58" s="11">
        <v>33273647656.57</v>
      </c>
      <c r="BO58" s="11">
        <v>33751497461.583004</v>
      </c>
      <c r="BP58" s="11">
        <v>34451317141.810005</v>
      </c>
      <c r="BQ58" s="11">
        <v>35347765532.339005</v>
      </c>
      <c r="BR58" s="11">
        <v>35670306969.580002</v>
      </c>
      <c r="BS58" s="11">
        <v>36384008917.577003</v>
      </c>
      <c r="BT58" s="11">
        <v>36461558300.566002</v>
      </c>
      <c r="BU58" s="11">
        <v>36838586108.221001</v>
      </c>
      <c r="BV58" s="11">
        <v>37569042936.861</v>
      </c>
      <c r="BW58" s="11">
        <v>37313667019.079002</v>
      </c>
      <c r="BX58" s="11">
        <v>37645469227.205002</v>
      </c>
      <c r="BY58" s="11">
        <v>37109920397.959999</v>
      </c>
      <c r="BZ58" s="11">
        <v>38083760964.128998</v>
      </c>
      <c r="CA58" s="11">
        <v>38539493981.849014</v>
      </c>
      <c r="CB58" s="11">
        <v>38211731015.519012</v>
      </c>
      <c r="CC58" s="11">
        <v>39071397784.989014</v>
      </c>
      <c r="CD58" s="11">
        <v>39372785226.806015</v>
      </c>
      <c r="CE58" s="11">
        <v>39672612079.450699</v>
      </c>
      <c r="CF58" s="11">
        <v>40149657208.621445</v>
      </c>
      <c r="CG58" s="11">
        <v>40461348921.097656</v>
      </c>
      <c r="CH58" s="11">
        <v>40804243129.757767</v>
      </c>
      <c r="CI58" s="11">
        <v>41096375388.71711</v>
      </c>
      <c r="CJ58" s="11">
        <v>39855120024.639877</v>
      </c>
      <c r="CK58" s="11">
        <v>40116366831.529633</v>
      </c>
      <c r="CL58" s="11">
        <v>39668639211.340584</v>
      </c>
      <c r="CM58" s="11">
        <v>39479939073.017799</v>
      </c>
      <c r="CN58" s="11">
        <v>39715207016.535309</v>
      </c>
      <c r="CO58" s="11">
        <v>39268561629.333923</v>
      </c>
      <c r="CP58" s="11">
        <v>39463971596.981537</v>
      </c>
      <c r="CQ58" s="11">
        <v>39421265586.373817</v>
      </c>
      <c r="CR58" s="11">
        <v>38872275341.903793</v>
      </c>
      <c r="CS58" s="11">
        <v>39063047374.811409</v>
      </c>
      <c r="CT58" s="11">
        <v>38909633235.875732</v>
      </c>
      <c r="CU58" s="11">
        <v>38640672042.283951</v>
      </c>
      <c r="CV58" s="11">
        <v>38857256901.810394</v>
      </c>
      <c r="CW58" s="11">
        <v>39116529705.703011</v>
      </c>
      <c r="CX58" s="11">
        <v>38868976324.585815</v>
      </c>
      <c r="CY58" s="11">
        <v>38789250278.067177</v>
      </c>
      <c r="CZ58" s="11">
        <v>38801388027.092934</v>
      </c>
      <c r="DA58" s="11">
        <v>39240898663.048065</v>
      </c>
      <c r="DB58" s="11">
        <v>39013397660.150108</v>
      </c>
      <c r="DC58" s="11">
        <v>38712573624.620316</v>
      </c>
      <c r="DD58" s="11">
        <v>38601496291.914734</v>
      </c>
      <c r="DE58" s="11">
        <v>38475740062.325226</v>
      </c>
      <c r="DF58" s="11">
        <v>38544767511.424011</v>
      </c>
      <c r="DG58" s="11">
        <v>38637342166.186729</v>
      </c>
      <c r="DH58" s="11">
        <v>38584654715.615479</v>
      </c>
      <c r="DI58" s="11">
        <v>38605661494.784645</v>
      </c>
      <c r="DJ58" s="11">
        <v>38874999365.57373</v>
      </c>
      <c r="DK58" s="11">
        <v>38817622421.134888</v>
      </c>
      <c r="DL58" s="11">
        <v>38871303349.489296</v>
      </c>
      <c r="DM58" s="11">
        <v>39266010647.418716</v>
      </c>
      <c r="DN58" s="11">
        <v>39038675484.906136</v>
      </c>
      <c r="DO58" s="11">
        <v>38670805277.351074</v>
      </c>
      <c r="DP58" s="11">
        <v>38584561768.398567</v>
      </c>
      <c r="DQ58" s="11">
        <v>38561113395.771362</v>
      </c>
      <c r="DR58" s="11">
        <v>38812421515.415421</v>
      </c>
      <c r="DS58" s="11">
        <v>38982365270.960464</v>
      </c>
      <c r="DT58" s="11">
        <v>39003038603.10437</v>
      </c>
      <c r="DU58" s="11">
        <v>39078295915.491127</v>
      </c>
      <c r="DV58" s="11">
        <v>39276164141.076996</v>
      </c>
      <c r="DX58" s="11">
        <v>1760834438.610003</v>
      </c>
      <c r="DY58" s="11">
        <v>18754937624.512001</v>
      </c>
      <c r="DZ58" s="11">
        <v>18655497141.942001</v>
      </c>
      <c r="EA58" s="11">
        <v>26822858813.790001</v>
      </c>
      <c r="EB58" s="11">
        <v>33273647656.57</v>
      </c>
      <c r="EC58" s="11">
        <v>38083760964.128998</v>
      </c>
      <c r="ED58" s="11">
        <v>39668639211.340584</v>
      </c>
      <c r="EE58" s="11">
        <v>38868976324.585815</v>
      </c>
      <c r="EF58" s="11">
        <v>38874999365.57373</v>
      </c>
      <c r="EG58" s="11">
        <v>39276164141.076996</v>
      </c>
      <c r="EI58" s="11">
        <v>4447068427.0000019</v>
      </c>
      <c r="EJ58" s="11">
        <v>2472540574.4100027</v>
      </c>
      <c r="EK58" s="11">
        <v>2449184381.5600028</v>
      </c>
      <c r="EL58" s="11">
        <v>1760834438.610003</v>
      </c>
      <c r="EM58" s="11">
        <v>16312805286.282001</v>
      </c>
      <c r="EN58" s="11">
        <v>15988145748.542002</v>
      </c>
      <c r="EO58" s="11">
        <v>15619166449.082003</v>
      </c>
      <c r="EP58" s="11">
        <v>18754937624.512001</v>
      </c>
      <c r="EQ58" s="11">
        <v>18219530061.492004</v>
      </c>
      <c r="ER58" s="11">
        <v>18418762272.172001</v>
      </c>
      <c r="ES58" s="11">
        <v>18665584221.122002</v>
      </c>
      <c r="ET58" s="11">
        <v>18655497141.942001</v>
      </c>
      <c r="EU58" s="11">
        <v>19223857738.602001</v>
      </c>
      <c r="EV58" s="11">
        <v>22574572115.954002</v>
      </c>
      <c r="EW58" s="11">
        <v>25638150980.930004</v>
      </c>
      <c r="EX58" s="11">
        <v>26822858813.790001</v>
      </c>
      <c r="EY58" s="11">
        <v>29255195905.887997</v>
      </c>
      <c r="EZ58" s="11">
        <v>30688395106.135998</v>
      </c>
      <c r="FA58" s="11">
        <v>31831630994.652</v>
      </c>
      <c r="FB58" s="11">
        <v>33273647656.57</v>
      </c>
      <c r="FC58" s="11">
        <v>35347765532.339005</v>
      </c>
      <c r="FD58" s="11">
        <v>36461558300.566002</v>
      </c>
      <c r="FE58" s="11">
        <v>37313667019.079002</v>
      </c>
      <c r="FF58" s="11">
        <v>38083760964.128998</v>
      </c>
      <c r="FG58" s="11">
        <v>39071397784.989014</v>
      </c>
      <c r="FH58" s="11">
        <v>40149657208.621445</v>
      </c>
      <c r="FI58" s="11">
        <v>41096375388.71711</v>
      </c>
      <c r="FJ58" s="11">
        <v>39668639211.340584</v>
      </c>
      <c r="FK58" s="11">
        <v>39268561629.333923</v>
      </c>
      <c r="FL58" s="11">
        <v>38872275341.903793</v>
      </c>
      <c r="FM58" s="11">
        <v>38640672042.283951</v>
      </c>
      <c r="FN58" s="11">
        <v>38868976324.585815</v>
      </c>
      <c r="FO58" s="11">
        <v>39240898663.048065</v>
      </c>
      <c r="FP58" s="11">
        <v>38601496291.914734</v>
      </c>
      <c r="FQ58" s="11">
        <v>38637342166.186729</v>
      </c>
      <c r="FR58" s="11">
        <v>38874999365.57373</v>
      </c>
    </row>
    <row r="59" spans="1:174" x14ac:dyDescent="0.3">
      <c r="D59" s="4" t="s">
        <v>174</v>
      </c>
      <c r="E59" s="49">
        <v>59</v>
      </c>
      <c r="F59" s="26" t="s">
        <v>170</v>
      </c>
      <c r="G59" s="11">
        <v>-273151667.54099995</v>
      </c>
      <c r="H59" s="11">
        <v>-293970502.30099994</v>
      </c>
      <c r="I59" s="11">
        <v>-327468811.85099995</v>
      </c>
      <c r="J59" s="11">
        <v>-369805509.53099996</v>
      </c>
      <c r="K59" s="11">
        <v>-313606937.47099996</v>
      </c>
      <c r="L59" s="11">
        <v>-220750946.23099995</v>
      </c>
      <c r="M59" s="11">
        <v>-250056351.51099995</v>
      </c>
      <c r="N59" s="11">
        <v>-190004436.01099992</v>
      </c>
      <c r="O59" s="11">
        <v>-233165584.46099991</v>
      </c>
      <c r="P59" s="11">
        <v>-275401886.11099988</v>
      </c>
      <c r="Q59" s="11">
        <v>-239184210.43099988</v>
      </c>
      <c r="R59" s="11">
        <v>-151668003.7809999</v>
      </c>
      <c r="S59" s="11">
        <v>-700000851.16199994</v>
      </c>
      <c r="T59" s="11">
        <v>-707000851.176</v>
      </c>
      <c r="U59" s="11">
        <v>-727212477.15499997</v>
      </c>
      <c r="V59" s="11">
        <v>-770012477.14699996</v>
      </c>
      <c r="W59" s="11">
        <v>-792712477.16199994</v>
      </c>
      <c r="X59" s="11">
        <v>-822712477.14799988</v>
      </c>
      <c r="Y59" s="11">
        <v>-863912477.13899994</v>
      </c>
      <c r="Z59" s="11">
        <v>-871012477.13899994</v>
      </c>
      <c r="AA59" s="11">
        <v>-861712477.13999999</v>
      </c>
      <c r="AB59" s="11">
        <v>-922712477.16299999</v>
      </c>
      <c r="AC59" s="11">
        <v>-946212477.16299999</v>
      </c>
      <c r="AD59" s="11">
        <v>-993212477.16299999</v>
      </c>
      <c r="AE59" s="11">
        <v>-979512477.16300011</v>
      </c>
      <c r="AF59" s="11">
        <v>-1002812477.1630001</v>
      </c>
      <c r="AG59" s="11">
        <v>-1010812477.1630001</v>
      </c>
      <c r="AH59" s="11">
        <v>-1089812477.1630001</v>
      </c>
      <c r="AI59" s="11">
        <v>-1157062477.1630001</v>
      </c>
      <c r="AJ59" s="11">
        <v>-1233062477.1630001</v>
      </c>
      <c r="AK59" s="11">
        <v>-1298062477.1630001</v>
      </c>
      <c r="AL59" s="11">
        <v>-1309062477.1630001</v>
      </c>
      <c r="AM59" s="11">
        <v>-1317062477.1630001</v>
      </c>
      <c r="AN59" s="11">
        <v>-1380062477.1630001</v>
      </c>
      <c r="AO59" s="11">
        <v>-1444062477.1630001</v>
      </c>
      <c r="AP59" s="11">
        <v>-1555362477.1630001</v>
      </c>
      <c r="AQ59" s="11">
        <v>-1500711894.1630001</v>
      </c>
      <c r="AR59" s="11">
        <v>-1536711894.1630001</v>
      </c>
      <c r="AS59" s="11">
        <v>-1558711894.1630001</v>
      </c>
      <c r="AT59" s="11">
        <v>-1623123130.1630001</v>
      </c>
      <c r="AU59" s="11">
        <v>-1719610360.1630001</v>
      </c>
      <c r="AV59" s="11">
        <v>-1803151974.1630001</v>
      </c>
      <c r="AW59" s="11">
        <v>-1905066874.1630001</v>
      </c>
      <c r="AX59" s="11">
        <v>-1976367874.1630001</v>
      </c>
      <c r="AY59" s="11">
        <v>-1982892792.503</v>
      </c>
      <c r="AZ59" s="11">
        <v>-2032005489.507</v>
      </c>
      <c r="BA59" s="11">
        <v>-2127345998.9689999</v>
      </c>
      <c r="BB59" s="11">
        <v>-2190700641.4899998</v>
      </c>
      <c r="BC59" s="11">
        <v>-2262595915.3779998</v>
      </c>
      <c r="BD59" s="11">
        <v>-2297286473.336</v>
      </c>
      <c r="BE59" s="11">
        <v>-2432530521.8369999</v>
      </c>
      <c r="BF59" s="11">
        <v>-2559438491.4499998</v>
      </c>
      <c r="BG59" s="11">
        <v>-2675379508.9129996</v>
      </c>
      <c r="BH59" s="11">
        <v>-2626108283.8739996</v>
      </c>
      <c r="BI59" s="11">
        <v>-2699971545.1039996</v>
      </c>
      <c r="BJ59" s="11">
        <v>-2780736076.7359996</v>
      </c>
      <c r="BK59" s="11">
        <v>-2877564287.7899995</v>
      </c>
      <c r="BL59" s="11">
        <v>-2927946163.5659995</v>
      </c>
      <c r="BM59" s="11">
        <v>-2927328485.8669996</v>
      </c>
      <c r="BN59" s="11">
        <v>-3029755435.2499995</v>
      </c>
      <c r="BO59" s="11">
        <v>-3022129426.6540003</v>
      </c>
      <c r="BP59" s="11">
        <v>-3033091441.013</v>
      </c>
      <c r="BQ59" s="11">
        <v>-3232218661.6300001</v>
      </c>
      <c r="BR59" s="11">
        <v>-3360962895.5050001</v>
      </c>
      <c r="BS59" s="11">
        <v>-3508850428.1070004</v>
      </c>
      <c r="BT59" s="11">
        <v>-3429704470.9180002</v>
      </c>
      <c r="BU59" s="11">
        <v>-3539396048.0710001</v>
      </c>
      <c r="BV59" s="11">
        <v>-3621153143.5</v>
      </c>
      <c r="BW59" s="11">
        <v>-3090633830.1069999</v>
      </c>
      <c r="BX59" s="11">
        <v>-3139557809.2859998</v>
      </c>
      <c r="BY59" s="11">
        <v>-3173943496.8069997</v>
      </c>
      <c r="BZ59" s="11">
        <v>-3316815749.8399997</v>
      </c>
      <c r="CA59" s="11">
        <v>-3325653704.6800003</v>
      </c>
      <c r="CB59" s="11">
        <v>-3371279959.2100005</v>
      </c>
      <c r="CC59" s="11">
        <v>-3440520491.1500006</v>
      </c>
      <c r="CD59" s="11">
        <v>-3566657704.3300009</v>
      </c>
      <c r="CE59" s="11">
        <v>-3566657704.3300004</v>
      </c>
      <c r="CF59" s="11">
        <v>-3577772997.82517</v>
      </c>
      <c r="CG59" s="11">
        <v>-3589511378.4149833</v>
      </c>
      <c r="CH59" s="11">
        <v>-3596289827.2115693</v>
      </c>
      <c r="CI59" s="11">
        <v>-3603104459.4404531</v>
      </c>
      <c r="CJ59" s="11">
        <v>-3609951694.6613736</v>
      </c>
      <c r="CK59" s="11">
        <v>-3616828234.4928904</v>
      </c>
      <c r="CL59" s="11">
        <v>-3623731041.9254212</v>
      </c>
      <c r="CM59" s="11">
        <v>-3621443547.4536653</v>
      </c>
      <c r="CN59" s="11">
        <v>-3619176955.2091799</v>
      </c>
      <c r="CO59" s="11">
        <v>-3616928902.42629</v>
      </c>
      <c r="CP59" s="11">
        <v>-3614697218.7212114</v>
      </c>
      <c r="CQ59" s="11">
        <v>-3612479911.8156714</v>
      </c>
      <c r="CR59" s="11">
        <v>-3610275154.2841549</v>
      </c>
      <c r="CS59" s="11">
        <v>-3608081271.2524271</v>
      </c>
      <c r="CT59" s="11">
        <v>-3605896728.9799852</v>
      </c>
      <c r="CU59" s="11">
        <v>-3603720124.2639303</v>
      </c>
      <c r="CV59" s="11">
        <v>-3601550174.6060576</v>
      </c>
      <c r="CW59" s="11">
        <v>-3599385709.0891137</v>
      </c>
      <c r="CX59" s="11">
        <v>-3597225659.9119506</v>
      </c>
      <c r="CY59" s="11">
        <v>-3593373645.4231129</v>
      </c>
      <c r="CZ59" s="11">
        <v>-3589524190.1780543</v>
      </c>
      <c r="DA59" s="11">
        <v>-3585676490.8423457</v>
      </c>
      <c r="DB59" s="11">
        <v>-3581829819.0405927</v>
      </c>
      <c r="DC59" s="11">
        <v>-3577983515.5475254</v>
      </c>
      <c r="DD59" s="11">
        <v>-3574136984.9025831</v>
      </c>
      <c r="DE59" s="11">
        <v>-3570289690.4178128</v>
      </c>
      <c r="DF59" s="11">
        <v>-3566441149.5510736</v>
      </c>
      <c r="DG59" s="11">
        <v>-3562590929.618505</v>
      </c>
      <c r="DH59" s="11">
        <v>-3558738643.8220315</v>
      </c>
      <c r="DI59" s="11">
        <v>-3554883947.5694275</v>
      </c>
      <c r="DJ59" s="11">
        <v>-3551026535.0659966</v>
      </c>
      <c r="DK59" s="11">
        <v>-3554850407.2292652</v>
      </c>
      <c r="DL59" s="11">
        <v>-3558671055.554636</v>
      </c>
      <c r="DM59" s="11">
        <v>-3562488272.6231284</v>
      </c>
      <c r="DN59" s="11">
        <v>-3566301878.5277185</v>
      </c>
      <c r="DO59" s="11">
        <v>-3570111718.557724</v>
      </c>
      <c r="DP59" s="11">
        <v>-3573917661.0569768</v>
      </c>
      <c r="DQ59" s="11">
        <v>-3577719595.4432602</v>
      </c>
      <c r="DR59" s="11">
        <v>-3581517430.3773956</v>
      </c>
      <c r="DS59" s="11">
        <v>-3585311092.0711584</v>
      </c>
      <c r="DT59" s="11">
        <v>-3589100522.7239943</v>
      </c>
      <c r="DU59" s="11">
        <v>-3592885679.0792131</v>
      </c>
      <c r="DV59" s="11">
        <v>-3596666531.0909781</v>
      </c>
      <c r="DX59" s="11">
        <v>-151668003.7809999</v>
      </c>
      <c r="DY59" s="11">
        <v>-993212477.16299999</v>
      </c>
      <c r="DZ59" s="11">
        <v>-1555362477.1630001</v>
      </c>
      <c r="EA59" s="11">
        <v>-2190700641.4899998</v>
      </c>
      <c r="EB59" s="11">
        <v>-3029755435.2499995</v>
      </c>
      <c r="EC59" s="11">
        <v>-3316815749.8399997</v>
      </c>
      <c r="ED59" s="11">
        <v>-3623731041.9254212</v>
      </c>
      <c r="EE59" s="11">
        <v>-3597225659.9119506</v>
      </c>
      <c r="EF59" s="11">
        <v>-3551026535.0659966</v>
      </c>
      <c r="EG59" s="11">
        <v>-3596666531.0909781</v>
      </c>
      <c r="EI59" s="11">
        <v>-327468811.85099995</v>
      </c>
      <c r="EJ59" s="11">
        <v>-220750946.23099995</v>
      </c>
      <c r="EK59" s="11">
        <v>-233165584.46099991</v>
      </c>
      <c r="EL59" s="11">
        <v>-151668003.7809999</v>
      </c>
      <c r="EM59" s="11">
        <v>-727212477.15499997</v>
      </c>
      <c r="EN59" s="11">
        <v>-822712477.14799988</v>
      </c>
      <c r="EO59" s="11">
        <v>-861712477.13999999</v>
      </c>
      <c r="EP59" s="11">
        <v>-993212477.16299999</v>
      </c>
      <c r="EQ59" s="11">
        <v>-1010812477.1630001</v>
      </c>
      <c r="ER59" s="11">
        <v>-1233062477.1630001</v>
      </c>
      <c r="ES59" s="11">
        <v>-1317062477.1630001</v>
      </c>
      <c r="ET59" s="11">
        <v>-1555362477.1630001</v>
      </c>
      <c r="EU59" s="11">
        <v>-1558711894.1630001</v>
      </c>
      <c r="EV59" s="11">
        <v>-1803151974.1630001</v>
      </c>
      <c r="EW59" s="11">
        <v>-1982892792.503</v>
      </c>
      <c r="EX59" s="11">
        <v>-2190700641.4899998</v>
      </c>
      <c r="EY59" s="11">
        <v>-2432530521.8369999</v>
      </c>
      <c r="EZ59" s="11">
        <v>-2626108283.8739996</v>
      </c>
      <c r="FA59" s="11">
        <v>-2877564287.7899995</v>
      </c>
      <c r="FB59" s="11">
        <v>-3029755435.2499995</v>
      </c>
      <c r="FC59" s="11">
        <v>-3232218661.6300001</v>
      </c>
      <c r="FD59" s="11">
        <v>-3429704470.9180002</v>
      </c>
      <c r="FE59" s="11">
        <v>-3090633830.1069999</v>
      </c>
      <c r="FF59" s="11">
        <v>-3316815749.8399997</v>
      </c>
      <c r="FG59" s="11">
        <v>-3440520491.1500006</v>
      </c>
      <c r="FH59" s="11">
        <v>-3577772997.82517</v>
      </c>
      <c r="FI59" s="11">
        <v>-3603104459.4404531</v>
      </c>
      <c r="FJ59" s="11">
        <v>-3623731041.9254212</v>
      </c>
      <c r="FK59" s="11">
        <v>-3616928902.42629</v>
      </c>
      <c r="FL59" s="11">
        <v>-3610275154.2841549</v>
      </c>
      <c r="FM59" s="11">
        <v>-3603720124.2639303</v>
      </c>
      <c r="FN59" s="11">
        <v>-3597225659.9119506</v>
      </c>
      <c r="FO59" s="11">
        <v>-3585676490.8423457</v>
      </c>
      <c r="FP59" s="11">
        <v>-3574136984.9025831</v>
      </c>
      <c r="FQ59" s="11">
        <v>-3562590929.618505</v>
      </c>
      <c r="FR59" s="11">
        <v>-3551026535.0659966</v>
      </c>
    </row>
    <row r="60" spans="1:174" x14ac:dyDescent="0.3">
      <c r="D60" s="4" t="s">
        <v>174</v>
      </c>
      <c r="E60" s="49">
        <v>60</v>
      </c>
      <c r="F60" s="26" t="s">
        <v>124</v>
      </c>
      <c r="G60" s="11">
        <v>-138263207.30199999</v>
      </c>
      <c r="H60" s="11">
        <v>-143579312.43199998</v>
      </c>
      <c r="I60" s="11">
        <v>-206307267.15199998</v>
      </c>
      <c r="J60" s="11">
        <v>-207416999.98199996</v>
      </c>
      <c r="K60" s="11">
        <v>-146960592.01199996</v>
      </c>
      <c r="L60" s="11">
        <v>-90029552.781999975</v>
      </c>
      <c r="M60" s="11">
        <v>-94276716.431999981</v>
      </c>
      <c r="N60" s="11">
        <v>-64695859.849999979</v>
      </c>
      <c r="O60" s="11">
        <v>-69039496.139999986</v>
      </c>
      <c r="P60" s="11">
        <v>-76775628.022999987</v>
      </c>
      <c r="Q60" s="11">
        <v>-58107962.482999995</v>
      </c>
      <c r="R60" s="11">
        <v>-38988708.762999997</v>
      </c>
      <c r="S60" s="11">
        <v>-869845891.63499975</v>
      </c>
      <c r="T60" s="11">
        <v>-886819768.79699969</v>
      </c>
      <c r="U60" s="11">
        <v>-909165825.33499968</v>
      </c>
      <c r="V60" s="11">
        <v>-926237666.30699968</v>
      </c>
      <c r="W60" s="11">
        <v>-939363101.60399973</v>
      </c>
      <c r="X60" s="11">
        <v>-921040887.79499972</v>
      </c>
      <c r="Y60" s="11">
        <v>-927834734.72999966</v>
      </c>
      <c r="Z60" s="11">
        <v>-957276977.56199968</v>
      </c>
      <c r="AA60" s="11">
        <v>-1008155704.8859997</v>
      </c>
      <c r="AB60" s="11">
        <v>-1053765142.8739997</v>
      </c>
      <c r="AC60" s="11">
        <v>-1068626471.8229997</v>
      </c>
      <c r="AD60" s="11">
        <v>-1189510543.6629996</v>
      </c>
      <c r="AE60" s="11">
        <v>-1202736288.4340003</v>
      </c>
      <c r="AF60" s="11">
        <v>-1231313540.0010002</v>
      </c>
      <c r="AG60" s="11">
        <v>-1249737226.1780002</v>
      </c>
      <c r="AH60" s="11">
        <v>-1271691853.7840002</v>
      </c>
      <c r="AI60" s="11">
        <v>-1286147144.4030001</v>
      </c>
      <c r="AJ60" s="11">
        <v>-1302601169.589</v>
      </c>
      <c r="AK60" s="11">
        <v>-1312649616.8510001</v>
      </c>
      <c r="AL60" s="11">
        <v>-1338534591.0150001</v>
      </c>
      <c r="AM60" s="11">
        <v>-1261667547.0550001</v>
      </c>
      <c r="AN60" s="11">
        <v>-1270893935.7510002</v>
      </c>
      <c r="AO60" s="11">
        <v>-1277760138.1120002</v>
      </c>
      <c r="AP60" s="11">
        <v>-1312995362.5480003</v>
      </c>
      <c r="AQ60" s="11">
        <v>-357825185.67200005</v>
      </c>
      <c r="AR60" s="11">
        <v>-383635027.66500008</v>
      </c>
      <c r="AS60" s="11">
        <v>-423557068.27700007</v>
      </c>
      <c r="AT60" s="11">
        <v>-459953040.10500008</v>
      </c>
      <c r="AU60" s="11">
        <v>-481755270.64400011</v>
      </c>
      <c r="AV60" s="11">
        <v>-414734312.08100009</v>
      </c>
      <c r="AW60" s="11">
        <v>-424562348.2930001</v>
      </c>
      <c r="AX60" s="11">
        <v>-435351817.26600009</v>
      </c>
      <c r="AY60" s="11">
        <v>-449245241.25400007</v>
      </c>
      <c r="AZ60" s="11">
        <v>-467216352.65800005</v>
      </c>
      <c r="BA60" s="11">
        <v>-468302020.23100001</v>
      </c>
      <c r="BB60" s="11">
        <v>-478697305.21399999</v>
      </c>
      <c r="BC60" s="11">
        <v>-472084910.05400008</v>
      </c>
      <c r="BD60" s="11">
        <v>-480188142.10700005</v>
      </c>
      <c r="BE60" s="11">
        <v>-504990025.21300006</v>
      </c>
      <c r="BF60" s="11">
        <v>-508617079.30100006</v>
      </c>
      <c r="BG60" s="11">
        <v>-507553479.0290001</v>
      </c>
      <c r="BH60" s="11">
        <v>-504481401.8530001</v>
      </c>
      <c r="BI60" s="11">
        <v>-506323976.62500006</v>
      </c>
      <c r="BJ60" s="11">
        <v>-501890402.10700005</v>
      </c>
      <c r="BK60" s="11">
        <v>-516208433.52300006</v>
      </c>
      <c r="BL60" s="11">
        <v>-490883297.98700005</v>
      </c>
      <c r="BM60" s="11">
        <v>-456321421.09400004</v>
      </c>
      <c r="BN60" s="11">
        <v>-432972346.25700003</v>
      </c>
      <c r="BO60" s="11">
        <v>-418746855.01199996</v>
      </c>
      <c r="BP60" s="11">
        <v>-434709233.95199996</v>
      </c>
      <c r="BQ60" s="11">
        <v>-467263603.18199998</v>
      </c>
      <c r="BR60" s="11">
        <v>-474520071.12199998</v>
      </c>
      <c r="BS60" s="11">
        <v>-464314594.84899998</v>
      </c>
      <c r="BT60" s="11">
        <v>-464095907.05899996</v>
      </c>
      <c r="BU60" s="11">
        <v>-456231987.48299992</v>
      </c>
      <c r="BV60" s="11">
        <v>-439194649.0959999</v>
      </c>
      <c r="BW60" s="11">
        <v>-417466008.7809999</v>
      </c>
      <c r="BX60" s="11">
        <v>-395044816.67299992</v>
      </c>
      <c r="BY60" s="11">
        <v>-374648903.14299989</v>
      </c>
      <c r="BZ60" s="11">
        <v>-315408529.94099993</v>
      </c>
      <c r="CA60" s="11">
        <v>-302917345.53100008</v>
      </c>
      <c r="CB60" s="11">
        <v>-285937582.85900009</v>
      </c>
      <c r="CC60" s="11">
        <v>-267454844.9110001</v>
      </c>
      <c r="CD60" s="11">
        <v>-240271545.57100013</v>
      </c>
      <c r="CE60" s="11">
        <v>-478110091.16589868</v>
      </c>
      <c r="CF60" s="11">
        <v>-468603195.70175129</v>
      </c>
      <c r="CG60" s="11">
        <v>-465034146.52334172</v>
      </c>
      <c r="CH60" s="11">
        <v>-457391840.39727581</v>
      </c>
      <c r="CI60" s="11">
        <v>-456502061.99193347</v>
      </c>
      <c r="CJ60" s="11">
        <v>-455973532.74460578</v>
      </c>
      <c r="CK60" s="11">
        <v>-455349267.45037729</v>
      </c>
      <c r="CL60" s="11">
        <v>-444896456.64123785</v>
      </c>
      <c r="CM60" s="11">
        <v>-430715200.28887755</v>
      </c>
      <c r="CN60" s="11">
        <v>-428228670.71604389</v>
      </c>
      <c r="CO60" s="11">
        <v>-411151449.68619442</v>
      </c>
      <c r="CP60" s="11">
        <v>-404092915.71120834</v>
      </c>
      <c r="CQ60" s="11">
        <v>-394510279.77292895</v>
      </c>
      <c r="CR60" s="11">
        <v>-374284624.44664615</v>
      </c>
      <c r="CS60" s="11">
        <v>-381584032.92238677</v>
      </c>
      <c r="CT60" s="11">
        <v>-371374548.5017404</v>
      </c>
      <c r="CU60" s="11">
        <v>-364898473.99429053</v>
      </c>
      <c r="CV60" s="11">
        <v>-370385191.00156993</v>
      </c>
      <c r="CW60" s="11">
        <v>-377235763.68020523</v>
      </c>
      <c r="CX60" s="11">
        <v>-371566464.25255996</v>
      </c>
      <c r="CY60" s="11">
        <v>-375200845.52704918</v>
      </c>
      <c r="CZ60" s="11">
        <v>-383091207.21486413</v>
      </c>
      <c r="DA60" s="11">
        <v>-384807844.15043193</v>
      </c>
      <c r="DB60" s="11">
        <v>-379670743.96999139</v>
      </c>
      <c r="DC60" s="11">
        <v>-368447006.6901772</v>
      </c>
      <c r="DD60" s="11">
        <v>-366142700.12481409</v>
      </c>
      <c r="DE60" s="11">
        <v>-366089690.18538696</v>
      </c>
      <c r="DF60" s="11">
        <v>-370608376.55989486</v>
      </c>
      <c r="DG60" s="11">
        <v>-380547123.24748176</v>
      </c>
      <c r="DH60" s="11">
        <v>-376194149.84685159</v>
      </c>
      <c r="DI60" s="11">
        <v>-378651387.7125836</v>
      </c>
      <c r="DJ60" s="11">
        <v>-383825714.74666703</v>
      </c>
      <c r="DK60" s="11">
        <v>-389793191.04902619</v>
      </c>
      <c r="DL60" s="11">
        <v>-393404733.6532079</v>
      </c>
      <c r="DM60" s="11">
        <v>-403228389.02673542</v>
      </c>
      <c r="DN60" s="11">
        <v>-405847106.57461727</v>
      </c>
      <c r="DO60" s="11">
        <v>-389255365.62479877</v>
      </c>
      <c r="DP60" s="11">
        <v>-387293351.63238364</v>
      </c>
      <c r="DQ60" s="11">
        <v>-387334513.26224184</v>
      </c>
      <c r="DR60" s="11">
        <v>-391837356.25784028</v>
      </c>
      <c r="DS60" s="11">
        <v>-395224017.76810169</v>
      </c>
      <c r="DT60" s="11">
        <v>-396997183.52857411</v>
      </c>
      <c r="DU60" s="11">
        <v>-405484249.33893651</v>
      </c>
      <c r="DV60" s="11">
        <v>-404453410.27786815</v>
      </c>
      <c r="DX60" s="11">
        <v>-38988708.762999997</v>
      </c>
      <c r="DY60" s="11">
        <v>-1189510543.6629996</v>
      </c>
      <c r="DZ60" s="11">
        <v>-1312995362.5480003</v>
      </c>
      <c r="EA60" s="11">
        <v>-478697305.21399999</v>
      </c>
      <c r="EB60" s="11">
        <v>-432972346.25700003</v>
      </c>
      <c r="EC60" s="11">
        <v>-315408529.94099993</v>
      </c>
      <c r="ED60" s="11">
        <v>-444896456.64123785</v>
      </c>
      <c r="EE60" s="11">
        <v>-371566464.25255996</v>
      </c>
      <c r="EF60" s="11">
        <v>-383825714.74666703</v>
      </c>
      <c r="EG60" s="11">
        <v>-404453410.27786815</v>
      </c>
      <c r="EI60" s="11">
        <v>-206307267.15199998</v>
      </c>
      <c r="EJ60" s="11">
        <v>-90029552.781999975</v>
      </c>
      <c r="EK60" s="11">
        <v>-69039496.139999986</v>
      </c>
      <c r="EL60" s="11">
        <v>-38988708.762999997</v>
      </c>
      <c r="EM60" s="11">
        <v>-909165825.33499968</v>
      </c>
      <c r="EN60" s="11">
        <v>-921040887.79499972</v>
      </c>
      <c r="EO60" s="11">
        <v>-1008155704.8859997</v>
      </c>
      <c r="EP60" s="11">
        <v>-1189510543.6629996</v>
      </c>
      <c r="EQ60" s="11">
        <v>-1249737226.1780002</v>
      </c>
      <c r="ER60" s="11">
        <v>-1302601169.589</v>
      </c>
      <c r="ES60" s="11">
        <v>-1261667547.0550001</v>
      </c>
      <c r="ET60" s="11">
        <v>-1312995362.5480003</v>
      </c>
      <c r="EU60" s="11">
        <v>-423557068.27700007</v>
      </c>
      <c r="EV60" s="11">
        <v>-414734312.08100009</v>
      </c>
      <c r="EW60" s="11">
        <v>-449245241.25400007</v>
      </c>
      <c r="EX60" s="11">
        <v>-478697305.21399999</v>
      </c>
      <c r="EY60" s="11">
        <v>-504990025.21300006</v>
      </c>
      <c r="EZ60" s="11">
        <v>-504481401.8530001</v>
      </c>
      <c r="FA60" s="11">
        <v>-516208433.52300006</v>
      </c>
      <c r="FB60" s="11">
        <v>-432972346.25700003</v>
      </c>
      <c r="FC60" s="11">
        <v>-467263603.18199998</v>
      </c>
      <c r="FD60" s="11">
        <v>-464095907.05899996</v>
      </c>
      <c r="FE60" s="11">
        <v>-417466008.7809999</v>
      </c>
      <c r="FF60" s="11">
        <v>-315408529.94099993</v>
      </c>
      <c r="FG60" s="11">
        <v>-267454844.9110001</v>
      </c>
      <c r="FH60" s="11">
        <v>-468603195.70175129</v>
      </c>
      <c r="FI60" s="11">
        <v>-456502061.99193347</v>
      </c>
      <c r="FJ60" s="11">
        <v>-444896456.64123785</v>
      </c>
      <c r="FK60" s="11">
        <v>-411151449.68619442</v>
      </c>
      <c r="FL60" s="11">
        <v>-374284624.44664615</v>
      </c>
      <c r="FM60" s="11">
        <v>-364898473.99429053</v>
      </c>
      <c r="FN60" s="11">
        <v>-371566464.25255996</v>
      </c>
      <c r="FO60" s="11">
        <v>-384807844.15043193</v>
      </c>
      <c r="FP60" s="11">
        <v>-366142700.12481409</v>
      </c>
      <c r="FQ60" s="11">
        <v>-380547123.24748176</v>
      </c>
      <c r="FR60" s="11">
        <v>-383825714.74666703</v>
      </c>
    </row>
    <row r="61" spans="1:174" x14ac:dyDescent="0.3">
      <c r="D61" s="4" t="s">
        <v>174</v>
      </c>
      <c r="E61" s="49">
        <v>61</v>
      </c>
      <c r="F61" s="26" t="s">
        <v>171</v>
      </c>
      <c r="G61" s="11">
        <v>-752076.69000000006</v>
      </c>
      <c r="H61" s="11">
        <v>-817298.76</v>
      </c>
      <c r="I61" s="11">
        <v>-930887.96</v>
      </c>
      <c r="J61" s="11">
        <v>-1335184.1099999999</v>
      </c>
      <c r="K61" s="11">
        <v>-1810111.38</v>
      </c>
      <c r="L61" s="11">
        <v>-2052487.48</v>
      </c>
      <c r="M61" s="11">
        <v>-2206551.06</v>
      </c>
      <c r="N61" s="11">
        <v>1152780.3399999999</v>
      </c>
      <c r="O61" s="11">
        <v>1197884.3099999998</v>
      </c>
      <c r="P61" s="11">
        <v>2060541.0499999998</v>
      </c>
      <c r="Q61" s="11">
        <v>2624792.25</v>
      </c>
      <c r="R61" s="11">
        <v>3299011.5</v>
      </c>
      <c r="S61" s="11">
        <v>35481850.358999997</v>
      </c>
      <c r="T61" s="11">
        <v>65002095.239999995</v>
      </c>
      <c r="U61" s="11">
        <v>78083344.076999992</v>
      </c>
      <c r="V61" s="11">
        <v>99056962.247999996</v>
      </c>
      <c r="W61" s="11">
        <v>94697716.972000003</v>
      </c>
      <c r="X61" s="11">
        <v>132847080.35299999</v>
      </c>
      <c r="Y61" s="11">
        <v>160180944.67299998</v>
      </c>
      <c r="Z61" s="11">
        <v>203681194.79499999</v>
      </c>
      <c r="AA61" s="11">
        <v>222045855.04599997</v>
      </c>
      <c r="AB61" s="11">
        <v>340337305.00399995</v>
      </c>
      <c r="AC61" s="11">
        <v>357456008.56399995</v>
      </c>
      <c r="AD61" s="11">
        <v>476717580.81599998</v>
      </c>
      <c r="AE61" s="11">
        <v>509747896.72399992</v>
      </c>
      <c r="AF61" s="11">
        <v>519767030.02699989</v>
      </c>
      <c r="AG61" s="11">
        <v>522846213.18899989</v>
      </c>
      <c r="AH61" s="11">
        <v>525229487.98099989</v>
      </c>
      <c r="AI61" s="11">
        <v>532928213.30599988</v>
      </c>
      <c r="AJ61" s="11">
        <v>584100562.61399984</v>
      </c>
      <c r="AK61" s="11">
        <v>600545268.12099981</v>
      </c>
      <c r="AL61" s="11">
        <v>617882836.87399983</v>
      </c>
      <c r="AM61" s="11">
        <v>634628084.93799984</v>
      </c>
      <c r="AN61" s="11">
        <v>650528994.78999984</v>
      </c>
      <c r="AO61" s="11">
        <v>664586742.5769999</v>
      </c>
      <c r="AP61" s="11">
        <v>678474158.5029999</v>
      </c>
      <c r="AQ61" s="11">
        <v>-2.0999973873244926E-2</v>
      </c>
      <c r="AR61" s="11">
        <v>-2.0999974047867909E-2</v>
      </c>
      <c r="AS61" s="11">
        <v>-2.0999974397113874E-2</v>
      </c>
      <c r="AT61" s="11">
        <v>-2.0999974389837917E-2</v>
      </c>
      <c r="AU61" s="11">
        <v>-26828831.34299998</v>
      </c>
      <c r="AV61" s="11">
        <v>-161903298.41999996</v>
      </c>
      <c r="AW61" s="11">
        <v>-204848255.81199995</v>
      </c>
      <c r="AX61" s="11">
        <v>-243157634.74499995</v>
      </c>
      <c r="AY61" s="11">
        <v>-272553802.54199994</v>
      </c>
      <c r="AZ61" s="11">
        <v>-322193510.26299995</v>
      </c>
      <c r="BA61" s="11">
        <v>-361666018.72499996</v>
      </c>
      <c r="BB61" s="11">
        <v>-386603517.16699994</v>
      </c>
      <c r="BC61" s="11">
        <v>-439642547.10199988</v>
      </c>
      <c r="BD61" s="11">
        <v>-502273531.56399989</v>
      </c>
      <c r="BE61" s="11">
        <v>-567232974.91999984</v>
      </c>
      <c r="BF61" s="11">
        <v>-623690223.19699979</v>
      </c>
      <c r="BG61" s="11">
        <v>-667714850.44699979</v>
      </c>
      <c r="BH61" s="11">
        <v>-656925478.30599976</v>
      </c>
      <c r="BI61" s="11">
        <v>-706597048.16899979</v>
      </c>
      <c r="BJ61" s="11">
        <v>-745021282.53099978</v>
      </c>
      <c r="BK61" s="11">
        <v>-763522787.83699977</v>
      </c>
      <c r="BL61" s="11">
        <v>-790368150.19899976</v>
      </c>
      <c r="BM61" s="11">
        <v>-798252066.6389997</v>
      </c>
      <c r="BN61" s="11">
        <v>-815043934.31399965</v>
      </c>
      <c r="BO61" s="11">
        <v>-852908614.93999994</v>
      </c>
      <c r="BP61" s="11">
        <v>-875034045.54999995</v>
      </c>
      <c r="BQ61" s="11">
        <v>-849305075.77899992</v>
      </c>
      <c r="BR61" s="11">
        <v>-870268521.77699995</v>
      </c>
      <c r="BS61" s="11">
        <v>-896564268.74799991</v>
      </c>
      <c r="BT61" s="11">
        <v>-852510048.14099991</v>
      </c>
      <c r="BU61" s="11">
        <v>-930740567.39199996</v>
      </c>
      <c r="BV61" s="11">
        <v>-987143425.45799994</v>
      </c>
      <c r="BW61" s="11">
        <v>-1029798894.3549999</v>
      </c>
      <c r="BX61" s="11">
        <v>-1046356990.7249999</v>
      </c>
      <c r="BY61" s="11">
        <v>-1021540359.9349999</v>
      </c>
      <c r="BZ61" s="11">
        <v>-1062409714.155</v>
      </c>
      <c r="CA61" s="11">
        <v>-1102999397.2350001</v>
      </c>
      <c r="CB61" s="11">
        <v>-1178242369.3850002</v>
      </c>
      <c r="CC61" s="11">
        <v>-1226035374.6750002</v>
      </c>
      <c r="CD61" s="11">
        <v>-1259046060.3550003</v>
      </c>
      <c r="CE61" s="11">
        <v>-1050133233.9268121</v>
      </c>
      <c r="CF61" s="11">
        <v>-1066336670.5664474</v>
      </c>
      <c r="CG61" s="11">
        <v>-1074584521.2450843</v>
      </c>
      <c r="CH61" s="11">
        <v>-1086124657.8369753</v>
      </c>
      <c r="CI61" s="11">
        <v>-1080650719.4894907</v>
      </c>
      <c r="CJ61" s="11">
        <v>-1069028342.6628462</v>
      </c>
      <c r="CK61" s="11">
        <v>-1054869711.4638453</v>
      </c>
      <c r="CL61" s="11">
        <v>-1044385061.3843931</v>
      </c>
      <c r="CM61" s="11">
        <v>-1026455941.3247613</v>
      </c>
      <c r="CN61" s="11">
        <v>-1012598078.6245334</v>
      </c>
      <c r="CO61" s="11">
        <v>-1007624843.0535157</v>
      </c>
      <c r="CP61" s="11">
        <v>-997040061.46797037</v>
      </c>
      <c r="CQ61" s="11">
        <v>-987795819.01509678</v>
      </c>
      <c r="CR61" s="11">
        <v>-969216049.64194214</v>
      </c>
      <c r="CS61" s="11">
        <v>-946880825.13186073</v>
      </c>
      <c r="CT61" s="11">
        <v>-927690248.17436075</v>
      </c>
      <c r="CU61" s="11">
        <v>-907498497.32889104</v>
      </c>
      <c r="CV61" s="11">
        <v>-883158471.25341058</v>
      </c>
      <c r="CW61" s="11">
        <v>-857074617.38972688</v>
      </c>
      <c r="CX61" s="11">
        <v>-834373616.57206988</v>
      </c>
      <c r="CY61" s="11">
        <v>-818268867.07888699</v>
      </c>
      <c r="CZ61" s="11">
        <v>-807891111.5733999</v>
      </c>
      <c r="DA61" s="11">
        <v>-807737220.52859962</v>
      </c>
      <c r="DB61" s="11">
        <v>-803037182.73681998</v>
      </c>
      <c r="DC61" s="11">
        <v>-800625552.81176209</v>
      </c>
      <c r="DD61" s="11">
        <v>-789539292.43358648</v>
      </c>
      <c r="DE61" s="11">
        <v>-775718802.8157717</v>
      </c>
      <c r="DF61" s="11">
        <v>-766048386.68903661</v>
      </c>
      <c r="DG61" s="11">
        <v>-756256478.72422254</v>
      </c>
      <c r="DH61" s="11">
        <v>-743044633.47901106</v>
      </c>
      <c r="DI61" s="11">
        <v>-728759576.65048015</v>
      </c>
      <c r="DJ61" s="11">
        <v>-718243603.99091852</v>
      </c>
      <c r="DK61" s="11">
        <v>-696333698.90250123</v>
      </c>
      <c r="DL61" s="11">
        <v>-675642340.73693848</v>
      </c>
      <c r="DM61" s="11">
        <v>-656309961.39056921</v>
      </c>
      <c r="DN61" s="11">
        <v>-638705515.16445601</v>
      </c>
      <c r="DO61" s="11">
        <v>-622487363.43522787</v>
      </c>
      <c r="DP61" s="11">
        <v>-607762187.06373715</v>
      </c>
      <c r="DQ61" s="11">
        <v>-594123600.24169409</v>
      </c>
      <c r="DR61" s="11">
        <v>-581387231.46334183</v>
      </c>
      <c r="DS61" s="11">
        <v>-569676241.42312443</v>
      </c>
      <c r="DT61" s="11">
        <v>-558741318.34428239</v>
      </c>
      <c r="DU61" s="11">
        <v>-548479903.44786417</v>
      </c>
      <c r="DV61" s="11">
        <v>-538829624.15989459</v>
      </c>
      <c r="DX61" s="11">
        <v>3299011.5</v>
      </c>
      <c r="DY61" s="11">
        <v>476717580.81599998</v>
      </c>
      <c r="DZ61" s="11">
        <v>678474158.5029999</v>
      </c>
      <c r="EA61" s="11">
        <v>-386603517.16699994</v>
      </c>
      <c r="EB61" s="11">
        <v>-815043934.31399965</v>
      </c>
      <c r="EC61" s="11">
        <v>-1062409714.155</v>
      </c>
      <c r="ED61" s="11">
        <v>-1044385061.3843931</v>
      </c>
      <c r="EE61" s="11">
        <v>-834373616.57206988</v>
      </c>
      <c r="EF61" s="11">
        <v>-718243603.99091852</v>
      </c>
      <c r="EG61" s="11">
        <v>-538829624.15989459</v>
      </c>
      <c r="EI61" s="11">
        <v>-930887.96</v>
      </c>
      <c r="EJ61" s="11">
        <v>-2052487.48</v>
      </c>
      <c r="EK61" s="11">
        <v>1197884.3099999998</v>
      </c>
      <c r="EL61" s="11">
        <v>3299011.5</v>
      </c>
      <c r="EM61" s="11">
        <v>78083344.076999992</v>
      </c>
      <c r="EN61" s="11">
        <v>132847080.35299999</v>
      </c>
      <c r="EO61" s="11">
        <v>222045855.04599997</v>
      </c>
      <c r="EP61" s="11">
        <v>476717580.81599998</v>
      </c>
      <c r="EQ61" s="11">
        <v>522846213.18899989</v>
      </c>
      <c r="ER61" s="11">
        <v>584100562.61399984</v>
      </c>
      <c r="ES61" s="11">
        <v>634628084.93799984</v>
      </c>
      <c r="ET61" s="11">
        <v>678474158.5029999</v>
      </c>
      <c r="EU61" s="11">
        <v>-2.0999974397113874E-2</v>
      </c>
      <c r="EV61" s="11">
        <v>-161903298.41999996</v>
      </c>
      <c r="EW61" s="11">
        <v>-272553802.54199994</v>
      </c>
      <c r="EX61" s="11">
        <v>-386603517.16699994</v>
      </c>
      <c r="EY61" s="11">
        <v>-567232974.91999984</v>
      </c>
      <c r="EZ61" s="11">
        <v>-656925478.30599976</v>
      </c>
      <c r="FA61" s="11">
        <v>-763522787.83699977</v>
      </c>
      <c r="FB61" s="11">
        <v>-815043934.31399965</v>
      </c>
      <c r="FC61" s="11">
        <v>-849305075.77899992</v>
      </c>
      <c r="FD61" s="11">
        <v>-852510048.14099991</v>
      </c>
      <c r="FE61" s="11">
        <v>-1029798894.3549999</v>
      </c>
      <c r="FF61" s="11">
        <v>-1062409714.155</v>
      </c>
      <c r="FG61" s="11">
        <v>-1226035374.6750002</v>
      </c>
      <c r="FH61" s="11">
        <v>-1066336670.5664474</v>
      </c>
      <c r="FI61" s="11">
        <v>-1080650719.4894907</v>
      </c>
      <c r="FJ61" s="11">
        <v>-1044385061.3843931</v>
      </c>
      <c r="FK61" s="11">
        <v>-1007624843.0535157</v>
      </c>
      <c r="FL61" s="11">
        <v>-969216049.64194214</v>
      </c>
      <c r="FM61" s="11">
        <v>-907498497.32889104</v>
      </c>
      <c r="FN61" s="11">
        <v>-834373616.57206988</v>
      </c>
      <c r="FO61" s="11">
        <v>-807737220.52859962</v>
      </c>
      <c r="FP61" s="11">
        <v>-789539292.43358648</v>
      </c>
      <c r="FQ61" s="11">
        <v>-756256478.72422254</v>
      </c>
      <c r="FR61" s="11">
        <v>-718243603.99091852</v>
      </c>
    </row>
    <row r="62" spans="1:174" x14ac:dyDescent="0.3">
      <c r="D62" s="4" t="s">
        <v>174</v>
      </c>
      <c r="E62" s="49">
        <v>62</v>
      </c>
      <c r="F62" s="26" t="s">
        <v>125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-113188096.56999999</v>
      </c>
      <c r="T62" s="11">
        <v>-110947178.70999999</v>
      </c>
      <c r="U62" s="11">
        <v>-110282245.704</v>
      </c>
      <c r="V62" s="11">
        <v>-109218487.704</v>
      </c>
      <c r="W62" s="11">
        <v>-108599023.689</v>
      </c>
      <c r="X62" s="11">
        <v>-108070733.70999999</v>
      </c>
      <c r="Y62" s="11">
        <v>-107565646.70999999</v>
      </c>
      <c r="Z62" s="11">
        <v>-107102409.84199999</v>
      </c>
      <c r="AA62" s="11">
        <v>-75593348.841999993</v>
      </c>
      <c r="AB62" s="11">
        <v>-66752529.991999991</v>
      </c>
      <c r="AC62" s="11">
        <v>-66182777.995999992</v>
      </c>
      <c r="AD62" s="11">
        <v>23067510.743000001</v>
      </c>
      <c r="AE62" s="11">
        <v>19029941.732000001</v>
      </c>
      <c r="AF62" s="11">
        <v>15066627.522</v>
      </c>
      <c r="AG62" s="11">
        <v>5971885.811999999</v>
      </c>
      <c r="AH62" s="11">
        <v>2930503.9989999961</v>
      </c>
      <c r="AI62" s="11">
        <v>345563.82999999588</v>
      </c>
      <c r="AJ62" s="11">
        <v>-65860757.184</v>
      </c>
      <c r="AK62" s="11">
        <v>-68385295.040999994</v>
      </c>
      <c r="AL62" s="11">
        <v>-70535158.081</v>
      </c>
      <c r="AM62" s="11">
        <v>-45320823.987999998</v>
      </c>
      <c r="AN62" s="11">
        <v>-47147309.307999998</v>
      </c>
      <c r="AO62" s="11">
        <v>-48922939.947999999</v>
      </c>
      <c r="AP62" s="11">
        <v>-67567052.247999996</v>
      </c>
      <c r="AQ62" s="11">
        <v>-90379969.95799996</v>
      </c>
      <c r="AR62" s="11">
        <v>-125455309.20699996</v>
      </c>
      <c r="AS62" s="11">
        <v>-127502743.40699995</v>
      </c>
      <c r="AT62" s="11">
        <v>-134455339.71499994</v>
      </c>
      <c r="AU62" s="11">
        <v>-117677897.68499994</v>
      </c>
      <c r="AV62" s="11">
        <v>-120060114.96599995</v>
      </c>
      <c r="AW62" s="11">
        <v>-120344449.33899994</v>
      </c>
      <c r="AX62" s="11">
        <v>-116422625.78199995</v>
      </c>
      <c r="AY62" s="11">
        <v>-111306994.79199995</v>
      </c>
      <c r="AZ62" s="11">
        <v>-106614397.73099995</v>
      </c>
      <c r="BA62" s="11">
        <v>-105505626.31999995</v>
      </c>
      <c r="BB62" s="11">
        <v>-115621430.03499995</v>
      </c>
      <c r="BC62" s="11">
        <v>-119413023.40999997</v>
      </c>
      <c r="BD62" s="11">
        <v>-109901560.71899997</v>
      </c>
      <c r="BE62" s="11">
        <v>-103845805.36899997</v>
      </c>
      <c r="BF62" s="11">
        <v>-103813225.69699997</v>
      </c>
      <c r="BG62" s="11">
        <v>-109836513.08999997</v>
      </c>
      <c r="BH62" s="11">
        <v>-102123120.27599998</v>
      </c>
      <c r="BI62" s="11">
        <v>-99505449.394999981</v>
      </c>
      <c r="BJ62" s="11">
        <v>-97829385.268999979</v>
      </c>
      <c r="BK62" s="11">
        <v>-102509180.45599999</v>
      </c>
      <c r="BL62" s="11">
        <v>-96571012.253999993</v>
      </c>
      <c r="BM62" s="11">
        <v>-94030734.562999994</v>
      </c>
      <c r="BN62" s="11">
        <v>-90031493.518999994</v>
      </c>
      <c r="BO62" s="11">
        <v>-55619394.824000031</v>
      </c>
      <c r="BP62" s="11">
        <v>-64633612.643000029</v>
      </c>
      <c r="BQ62" s="11">
        <v>-68068365.539000034</v>
      </c>
      <c r="BR62" s="11">
        <v>-65884367.758000039</v>
      </c>
      <c r="BS62" s="11">
        <v>-75248308.570000038</v>
      </c>
      <c r="BT62" s="11">
        <v>-71702926.985000029</v>
      </c>
      <c r="BU62" s="11">
        <v>-63745261.21800001</v>
      </c>
      <c r="BV62" s="11">
        <v>-72309904.252000019</v>
      </c>
      <c r="BW62" s="11">
        <v>-74199935.716000021</v>
      </c>
      <c r="BX62" s="11">
        <v>-64999625.772000022</v>
      </c>
      <c r="BY62" s="11">
        <v>-64937458.327000022</v>
      </c>
      <c r="BZ62" s="11">
        <v>-62297356.720000021</v>
      </c>
      <c r="CA62" s="11">
        <v>-52778688.236999996</v>
      </c>
      <c r="CB62" s="11">
        <v>-45100246.615999997</v>
      </c>
      <c r="CC62" s="11">
        <v>-26300970.945999995</v>
      </c>
      <c r="CD62" s="11">
        <v>-39390076.402999997</v>
      </c>
      <c r="CE62" s="11">
        <v>-58743604.3303333</v>
      </c>
      <c r="CF62" s="11">
        <v>-56808171.993666634</v>
      </c>
      <c r="CG62" s="11">
        <v>-54330617.570333309</v>
      </c>
      <c r="CH62" s="11">
        <v>-53887530.796333313</v>
      </c>
      <c r="CI62" s="11">
        <v>-53850852.796333313</v>
      </c>
      <c r="CJ62" s="11">
        <v>-51989801.919666648</v>
      </c>
      <c r="CK62" s="11">
        <v>-49674725.731333323</v>
      </c>
      <c r="CL62" s="11">
        <v>-42650422.733333319</v>
      </c>
      <c r="CM62" s="11">
        <v>-42650422.733333319</v>
      </c>
      <c r="CN62" s="11">
        <v>-40769914.357333325</v>
      </c>
      <c r="CO62" s="11">
        <v>-38639215.928666666</v>
      </c>
      <c r="CP62" s="11">
        <v>-38639215.928666666</v>
      </c>
      <c r="CQ62" s="11">
        <v>-38292359.934</v>
      </c>
      <c r="CR62" s="11">
        <v>-38292359.934</v>
      </c>
      <c r="CS62" s="11">
        <v>-31910299.945</v>
      </c>
      <c r="CT62" s="11">
        <v>-31910299.945</v>
      </c>
      <c r="CU62" s="11">
        <v>-31910299.945</v>
      </c>
      <c r="CV62" s="11">
        <v>-31910299.945</v>
      </c>
      <c r="CW62" s="11">
        <v>-31910299.945</v>
      </c>
      <c r="CX62" s="11">
        <v>-31910299.945</v>
      </c>
      <c r="CY62" s="11">
        <v>-31910299.945</v>
      </c>
      <c r="CZ62" s="11">
        <v>-25528239.956</v>
      </c>
      <c r="DA62" s="11">
        <v>-25528239.956</v>
      </c>
      <c r="DB62" s="11">
        <v>-25528239.956</v>
      </c>
      <c r="DC62" s="11">
        <v>-25528239.956</v>
      </c>
      <c r="DD62" s="11">
        <v>-25528239.956</v>
      </c>
      <c r="DE62" s="11">
        <v>-25528239.956</v>
      </c>
      <c r="DF62" s="11">
        <v>-25528239.956</v>
      </c>
      <c r="DG62" s="11">
        <v>-19146179.967</v>
      </c>
      <c r="DH62" s="11">
        <v>-19146179.967</v>
      </c>
      <c r="DI62" s="11">
        <v>-19146179.967</v>
      </c>
      <c r="DJ62" s="11">
        <v>-19146179.967</v>
      </c>
      <c r="DK62" s="11">
        <v>-19146179.967</v>
      </c>
      <c r="DL62" s="11">
        <v>-19146179.967</v>
      </c>
      <c r="DM62" s="11">
        <v>-19146179.967</v>
      </c>
      <c r="DN62" s="11">
        <v>-12764119.978</v>
      </c>
      <c r="DO62" s="11">
        <v>-12764119.978</v>
      </c>
      <c r="DP62" s="11">
        <v>-12764119.978</v>
      </c>
      <c r="DQ62" s="11">
        <v>-12764119.978</v>
      </c>
      <c r="DR62" s="11">
        <v>-12764119.978</v>
      </c>
      <c r="DS62" s="11">
        <v>-12764119.978</v>
      </c>
      <c r="DT62" s="11">
        <v>-12764119.978</v>
      </c>
      <c r="DU62" s="11">
        <v>-6382059.9890000001</v>
      </c>
      <c r="DV62" s="11">
        <v>-6382059.9890000001</v>
      </c>
      <c r="DX62" s="11">
        <v>0</v>
      </c>
      <c r="DY62" s="11">
        <v>23067510.743000001</v>
      </c>
      <c r="DZ62" s="11">
        <v>-67567052.247999996</v>
      </c>
      <c r="EA62" s="11">
        <v>-115621430.03499995</v>
      </c>
      <c r="EB62" s="11">
        <v>-90031493.518999994</v>
      </c>
      <c r="EC62" s="11">
        <v>-62297356.720000021</v>
      </c>
      <c r="ED62" s="11">
        <v>-42650422.733333319</v>
      </c>
      <c r="EE62" s="11">
        <v>-31910299.945</v>
      </c>
      <c r="EF62" s="11">
        <v>-19146179.967</v>
      </c>
      <c r="EG62" s="11">
        <v>-6382059.9890000001</v>
      </c>
      <c r="EI62" s="11">
        <v>0</v>
      </c>
      <c r="EJ62" s="11">
        <v>0</v>
      </c>
      <c r="EK62" s="11">
        <v>0</v>
      </c>
      <c r="EL62" s="11">
        <v>0</v>
      </c>
      <c r="EM62" s="11">
        <v>-110282245.704</v>
      </c>
      <c r="EN62" s="11">
        <v>-108070733.70999999</v>
      </c>
      <c r="EO62" s="11">
        <v>-75593348.841999993</v>
      </c>
      <c r="EP62" s="11">
        <v>23067510.743000001</v>
      </c>
      <c r="EQ62" s="11">
        <v>5971885.811999999</v>
      </c>
      <c r="ER62" s="11">
        <v>-65860757.184</v>
      </c>
      <c r="ES62" s="11">
        <v>-45320823.987999998</v>
      </c>
      <c r="ET62" s="11">
        <v>-67567052.247999996</v>
      </c>
      <c r="EU62" s="11">
        <v>-127502743.40699995</v>
      </c>
      <c r="EV62" s="11">
        <v>-120060114.96599995</v>
      </c>
      <c r="EW62" s="11">
        <v>-111306994.79199995</v>
      </c>
      <c r="EX62" s="11">
        <v>-115621430.03499995</v>
      </c>
      <c r="EY62" s="11">
        <v>-103845805.36899997</v>
      </c>
      <c r="EZ62" s="11">
        <v>-102123120.27599998</v>
      </c>
      <c r="FA62" s="11">
        <v>-102509180.45599999</v>
      </c>
      <c r="FB62" s="11">
        <v>-90031493.518999994</v>
      </c>
      <c r="FC62" s="11">
        <v>-68068365.539000034</v>
      </c>
      <c r="FD62" s="11">
        <v>-71702926.985000029</v>
      </c>
      <c r="FE62" s="11">
        <v>-74199935.716000021</v>
      </c>
      <c r="FF62" s="11">
        <v>-62297356.720000021</v>
      </c>
      <c r="FG62" s="11">
        <v>-26300970.945999995</v>
      </c>
      <c r="FH62" s="11">
        <v>-56808171.993666634</v>
      </c>
      <c r="FI62" s="11">
        <v>-53850852.796333313</v>
      </c>
      <c r="FJ62" s="11">
        <v>-42650422.733333319</v>
      </c>
      <c r="FK62" s="11">
        <v>-38639215.928666666</v>
      </c>
      <c r="FL62" s="11">
        <v>-38292359.934</v>
      </c>
      <c r="FM62" s="11">
        <v>-31910299.945</v>
      </c>
      <c r="FN62" s="11">
        <v>-31910299.945</v>
      </c>
      <c r="FO62" s="11">
        <v>-25528239.956</v>
      </c>
      <c r="FP62" s="11">
        <v>-25528239.956</v>
      </c>
      <c r="FQ62" s="11">
        <v>-19146179.967</v>
      </c>
      <c r="FR62" s="11">
        <v>-19146179.967</v>
      </c>
    </row>
    <row r="63" spans="1:174" x14ac:dyDescent="0.3">
      <c r="D63" s="4" t="s">
        <v>174</v>
      </c>
      <c r="E63" s="49">
        <v>63</v>
      </c>
      <c r="F63" s="26" t="s">
        <v>126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-158845509.33000001</v>
      </c>
      <c r="T63" s="11">
        <v>-142540732.32000002</v>
      </c>
      <c r="U63" s="11">
        <v>-134710608.69500002</v>
      </c>
      <c r="V63" s="11">
        <v>-138085087.04700002</v>
      </c>
      <c r="W63" s="11">
        <v>-136676891.44600001</v>
      </c>
      <c r="X63" s="11">
        <v>-134836946.03100002</v>
      </c>
      <c r="Y63" s="11">
        <v>-132273918.82900001</v>
      </c>
      <c r="Z63" s="11">
        <v>-128817524.53500001</v>
      </c>
      <c r="AA63" s="11">
        <v>-157976431.75600001</v>
      </c>
      <c r="AB63" s="11">
        <v>-163112999.15000001</v>
      </c>
      <c r="AC63" s="11">
        <v>-148790906.85800001</v>
      </c>
      <c r="AD63" s="11">
        <v>-380454340.86300004</v>
      </c>
      <c r="AE63" s="11">
        <v>-352342428.13099998</v>
      </c>
      <c r="AF63" s="11">
        <v>-328124001.32199997</v>
      </c>
      <c r="AG63" s="11">
        <v>-302622738.85399997</v>
      </c>
      <c r="AH63" s="11">
        <v>-282736548.02599996</v>
      </c>
      <c r="AI63" s="11">
        <v>-264343606.30499995</v>
      </c>
      <c r="AJ63" s="11">
        <v>-226501938.89799994</v>
      </c>
      <c r="AK63" s="11">
        <v>-205622695.47199994</v>
      </c>
      <c r="AL63" s="11">
        <v>-186698968.89199993</v>
      </c>
      <c r="AM63" s="11">
        <v>-230087736.94399992</v>
      </c>
      <c r="AN63" s="11">
        <v>-210452347.77199993</v>
      </c>
      <c r="AO63" s="11">
        <v>-191643696.95099992</v>
      </c>
      <c r="AP63" s="11">
        <v>-158219606.93199992</v>
      </c>
      <c r="AQ63" s="11">
        <v>-413912383.52600002</v>
      </c>
      <c r="AR63" s="11">
        <v>-316624079.53100002</v>
      </c>
      <c r="AS63" s="11">
        <v>-304784267.84600002</v>
      </c>
      <c r="AT63" s="11">
        <v>-271922609.49900001</v>
      </c>
      <c r="AU63" s="11">
        <v>-284646868.74700004</v>
      </c>
      <c r="AV63" s="11">
        <v>-247751400.77700004</v>
      </c>
      <c r="AW63" s="11">
        <v>-236000430.15700004</v>
      </c>
      <c r="AX63" s="11">
        <v>-261871914.53400004</v>
      </c>
      <c r="AY63" s="11">
        <v>-295856380.16200006</v>
      </c>
      <c r="AZ63" s="11">
        <v>-276961846.18000007</v>
      </c>
      <c r="BA63" s="11">
        <v>-253302303.33700007</v>
      </c>
      <c r="BB63" s="11">
        <v>-191951114.72600007</v>
      </c>
      <c r="BC63" s="11">
        <v>-158424075.77500004</v>
      </c>
      <c r="BD63" s="11">
        <v>-148665603.52500004</v>
      </c>
      <c r="BE63" s="11">
        <v>-143635267.95500004</v>
      </c>
      <c r="BF63" s="11">
        <v>-130313409.73600005</v>
      </c>
      <c r="BG63" s="11">
        <v>-111638738.25900005</v>
      </c>
      <c r="BH63" s="11">
        <v>-109400103.21800005</v>
      </c>
      <c r="BI63" s="11">
        <v>-106795279.92000005</v>
      </c>
      <c r="BJ63" s="11">
        <v>-99402476.891000047</v>
      </c>
      <c r="BK63" s="11">
        <v>-84654176.397000045</v>
      </c>
      <c r="BL63" s="11">
        <v>-81739148.490000039</v>
      </c>
      <c r="BM63" s="11">
        <v>-76441696.060000032</v>
      </c>
      <c r="BN63" s="11">
        <v>-72463778.661000028</v>
      </c>
      <c r="BO63" s="11">
        <v>-80299097.974999875</v>
      </c>
      <c r="BP63" s="11">
        <v>-68145248.190999866</v>
      </c>
      <c r="BQ63" s="11">
        <v>-58533648.029999867</v>
      </c>
      <c r="BR63" s="11">
        <v>-62937881.551999867</v>
      </c>
      <c r="BS63" s="11">
        <v>-51780204.371999867</v>
      </c>
      <c r="BT63" s="11">
        <v>-49078235.481999874</v>
      </c>
      <c r="BU63" s="11">
        <v>-52567408.870999888</v>
      </c>
      <c r="BV63" s="11">
        <v>-46242412.02899991</v>
      </c>
      <c r="BW63" s="11">
        <v>-44649871.478999905</v>
      </c>
      <c r="BX63" s="11">
        <v>-42156867.150999911</v>
      </c>
      <c r="BY63" s="11">
        <v>-44545548.389999911</v>
      </c>
      <c r="BZ63" s="11">
        <v>-34312014.807999909</v>
      </c>
      <c r="CA63" s="11">
        <v>-36372082.468000025</v>
      </c>
      <c r="CB63" s="11">
        <v>-35901742.862000026</v>
      </c>
      <c r="CC63" s="11">
        <v>-46714083.412000023</v>
      </c>
      <c r="CD63" s="11">
        <v>-39656957.240000024</v>
      </c>
      <c r="CE63" s="11">
        <v>-29402267.4779271</v>
      </c>
      <c r="CF63" s="11">
        <v>-28279241.355028838</v>
      </c>
      <c r="CG63" s="11">
        <v>-27203383.323867723</v>
      </c>
      <c r="CH63" s="11">
        <v>-26202980.961307649</v>
      </c>
      <c r="CI63" s="11">
        <v>-25297161.94256274</v>
      </c>
      <c r="CJ63" s="11">
        <v>-24378517.815559305</v>
      </c>
      <c r="CK63" s="11">
        <v>-23531915.439854715</v>
      </c>
      <c r="CL63" s="11">
        <v>-22747297.537947185</v>
      </c>
      <c r="CM63" s="11">
        <v>-22052730.829551328</v>
      </c>
      <c r="CN63" s="11">
        <v>-21421336.156548597</v>
      </c>
      <c r="CO63" s="11">
        <v>-20804582.319139615</v>
      </c>
      <c r="CP63" s="11">
        <v>-20153864.704765979</v>
      </c>
      <c r="CQ63" s="11">
        <v>-19574121.857237983</v>
      </c>
      <c r="CR63" s="11">
        <v>-19015868.981969059</v>
      </c>
      <c r="CS63" s="11">
        <v>-18516832.251315389</v>
      </c>
      <c r="CT63" s="11">
        <v>-18048967.992339574</v>
      </c>
      <c r="CU63" s="11">
        <v>-17608849.680979773</v>
      </c>
      <c r="CV63" s="11">
        <v>-17176506.570611626</v>
      </c>
      <c r="CW63" s="11">
        <v>-16750177.745297274</v>
      </c>
      <c r="CX63" s="11">
        <v>-16330617.992265908</v>
      </c>
      <c r="CY63" s="11">
        <v>-14136639.086332053</v>
      </c>
      <c r="CZ63" s="11">
        <v>-13389269.463698391</v>
      </c>
      <c r="DA63" s="11">
        <v>-13025620.348903552</v>
      </c>
      <c r="DB63" s="11">
        <v>-12634572.567247955</v>
      </c>
      <c r="DC63" s="11">
        <v>-12250986.587824179</v>
      </c>
      <c r="DD63" s="11">
        <v>-11878877.840030093</v>
      </c>
      <c r="DE63" s="11">
        <v>-11528325.090724928</v>
      </c>
      <c r="DF63" s="11">
        <v>-11202711.153423754</v>
      </c>
      <c r="DG63" s="11">
        <v>-10897528.961914949</v>
      </c>
      <c r="DH63" s="11">
        <v>-10599436.924146222</v>
      </c>
      <c r="DI63" s="11">
        <v>-10304172.803883538</v>
      </c>
      <c r="DJ63" s="11">
        <v>-10013371.753628308</v>
      </c>
      <c r="DK63" s="11">
        <v>-9730643.2314854153</v>
      </c>
      <c r="DL63" s="11">
        <v>-9459857.7452272791</v>
      </c>
      <c r="DM63" s="11">
        <v>-9200276.8649130519</v>
      </c>
      <c r="DN63" s="11">
        <v>-8921669.922801774</v>
      </c>
      <c r="DO63" s="11">
        <v>-7487363.7499152767</v>
      </c>
      <c r="DP63" s="11">
        <v>-7220305.8081222866</v>
      </c>
      <c r="DQ63" s="11">
        <v>-6968578.6487999484</v>
      </c>
      <c r="DR63" s="11">
        <v>-6732746.8536549825</v>
      </c>
      <c r="DS63" s="11">
        <v>-6511109.8412006702</v>
      </c>
      <c r="DT63" s="11">
        <v>-6694323.8063812386</v>
      </c>
      <c r="DU63" s="11">
        <v>-6479486.7291570911</v>
      </c>
      <c r="DV63" s="11">
        <v>-6267318.1021340694</v>
      </c>
      <c r="DX63" s="11">
        <v>0</v>
      </c>
      <c r="DY63" s="11">
        <v>-380454340.86300004</v>
      </c>
      <c r="DZ63" s="11">
        <v>-158219606.93199992</v>
      </c>
      <c r="EA63" s="11">
        <v>-191951114.72600007</v>
      </c>
      <c r="EB63" s="11">
        <v>-72463778.661000028</v>
      </c>
      <c r="EC63" s="11">
        <v>-34312014.807999909</v>
      </c>
      <c r="ED63" s="11">
        <v>-22747297.537947185</v>
      </c>
      <c r="EE63" s="11">
        <v>-16330617.992265908</v>
      </c>
      <c r="EF63" s="11">
        <v>-10013371.753628308</v>
      </c>
      <c r="EG63" s="11">
        <v>-6267318.1021340694</v>
      </c>
      <c r="EI63" s="11">
        <v>0</v>
      </c>
      <c r="EJ63" s="11">
        <v>0</v>
      </c>
      <c r="EK63" s="11">
        <v>0</v>
      </c>
      <c r="EL63" s="11">
        <v>0</v>
      </c>
      <c r="EM63" s="11">
        <v>-134710608.69500002</v>
      </c>
      <c r="EN63" s="11">
        <v>-134836946.03100002</v>
      </c>
      <c r="EO63" s="11">
        <v>-157976431.75600001</v>
      </c>
      <c r="EP63" s="11">
        <v>-380454340.86300004</v>
      </c>
      <c r="EQ63" s="11">
        <v>-302622738.85399997</v>
      </c>
      <c r="ER63" s="11">
        <v>-226501938.89799994</v>
      </c>
      <c r="ES63" s="11">
        <v>-230087736.94399992</v>
      </c>
      <c r="ET63" s="11">
        <v>-158219606.93199992</v>
      </c>
      <c r="EU63" s="11">
        <v>-304784267.84600002</v>
      </c>
      <c r="EV63" s="11">
        <v>-247751400.77700004</v>
      </c>
      <c r="EW63" s="11">
        <v>-295856380.16200006</v>
      </c>
      <c r="EX63" s="11">
        <v>-191951114.72600007</v>
      </c>
      <c r="EY63" s="11">
        <v>-143635267.95500004</v>
      </c>
      <c r="EZ63" s="11">
        <v>-109400103.21800005</v>
      </c>
      <c r="FA63" s="11">
        <v>-84654176.397000045</v>
      </c>
      <c r="FB63" s="11">
        <v>-72463778.661000028</v>
      </c>
      <c r="FC63" s="11">
        <v>-58533648.029999867</v>
      </c>
      <c r="FD63" s="11">
        <v>-49078235.481999874</v>
      </c>
      <c r="FE63" s="11">
        <v>-44649871.478999905</v>
      </c>
      <c r="FF63" s="11">
        <v>-34312014.807999909</v>
      </c>
      <c r="FG63" s="11">
        <v>-46714083.412000023</v>
      </c>
      <c r="FH63" s="11">
        <v>-28279241.355028838</v>
      </c>
      <c r="FI63" s="11">
        <v>-25297161.94256274</v>
      </c>
      <c r="FJ63" s="11">
        <v>-22747297.537947185</v>
      </c>
      <c r="FK63" s="11">
        <v>-20804582.319139615</v>
      </c>
      <c r="FL63" s="11">
        <v>-19015868.981969059</v>
      </c>
      <c r="FM63" s="11">
        <v>-17608849.680979773</v>
      </c>
      <c r="FN63" s="11">
        <v>-16330617.992265908</v>
      </c>
      <c r="FO63" s="11">
        <v>-13025620.348903552</v>
      </c>
      <c r="FP63" s="11">
        <v>-11878877.840030093</v>
      </c>
      <c r="FQ63" s="11">
        <v>-10897528.961914949</v>
      </c>
      <c r="FR63" s="11">
        <v>-10013371.753628308</v>
      </c>
    </row>
    <row r="64" spans="1:174" x14ac:dyDescent="0.3">
      <c r="D64" s="4" t="s">
        <v>174</v>
      </c>
      <c r="E64" s="49">
        <v>64</v>
      </c>
      <c r="F64" s="26" t="s">
        <v>172</v>
      </c>
      <c r="G64" s="11">
        <v>13431617.356999995</v>
      </c>
      <c r="H64" s="11">
        <v>13443665.856999995</v>
      </c>
      <c r="I64" s="11">
        <v>13871400.546999995</v>
      </c>
      <c r="J64" s="11">
        <v>14513842.726999994</v>
      </c>
      <c r="K64" s="11">
        <v>11599971.336999994</v>
      </c>
      <c r="L64" s="11">
        <v>6756311.201999994</v>
      </c>
      <c r="M64" s="11">
        <v>8076906.7119999938</v>
      </c>
      <c r="N64" s="11">
        <v>5982635.5489999931</v>
      </c>
      <c r="O64" s="11">
        <v>7892515.9889999926</v>
      </c>
      <c r="P64" s="11">
        <v>9458885.5089999922</v>
      </c>
      <c r="Q64" s="11">
        <v>6579516.7989999913</v>
      </c>
      <c r="R64" s="11">
        <v>7885647.3509999914</v>
      </c>
      <c r="S64" s="11">
        <v>21953318.732000001</v>
      </c>
      <c r="T64" s="11">
        <v>23218068.511</v>
      </c>
      <c r="U64" s="11">
        <v>22575349.559</v>
      </c>
      <c r="V64" s="11">
        <v>23229273.664000001</v>
      </c>
      <c r="W64" s="11">
        <v>23374016.625</v>
      </c>
      <c r="X64" s="11">
        <v>22389796.548999999</v>
      </c>
      <c r="Y64" s="11">
        <v>22192975.232999999</v>
      </c>
      <c r="Z64" s="11">
        <v>22541161.623</v>
      </c>
      <c r="AA64" s="11">
        <v>23349044.432</v>
      </c>
      <c r="AB64" s="11">
        <v>23549551.425999999</v>
      </c>
      <c r="AC64" s="11">
        <v>23754733.136</v>
      </c>
      <c r="AD64" s="11">
        <v>24157853.298</v>
      </c>
      <c r="AE64" s="11">
        <v>24379441.808000002</v>
      </c>
      <c r="AF64" s="11">
        <v>25377980.030000001</v>
      </c>
      <c r="AG64" s="11">
        <v>25117168.050000001</v>
      </c>
      <c r="AH64" s="11">
        <v>25808631.148000002</v>
      </c>
      <c r="AI64" s="11">
        <v>26519525.688000001</v>
      </c>
      <c r="AJ64" s="11">
        <v>26116886.438000001</v>
      </c>
      <c r="AK64" s="11">
        <v>26413273.729000002</v>
      </c>
      <c r="AL64" s="11">
        <v>26742591.209000003</v>
      </c>
      <c r="AM64" s="11">
        <v>24422924.800000004</v>
      </c>
      <c r="AN64" s="11">
        <v>24793310.359000005</v>
      </c>
      <c r="AO64" s="11">
        <v>24870367.180000007</v>
      </c>
      <c r="AP64" s="11">
        <v>25992900.205000006</v>
      </c>
      <c r="AQ64" s="11">
        <v>26240971.465000007</v>
      </c>
      <c r="AR64" s="11">
        <v>26704825.222000007</v>
      </c>
      <c r="AS64" s="11">
        <v>26945530.694000006</v>
      </c>
      <c r="AT64" s="11">
        <v>28119526.034000006</v>
      </c>
      <c r="AU64" s="11">
        <v>30056564.826000009</v>
      </c>
      <c r="AV64" s="11">
        <v>32823445.997000009</v>
      </c>
      <c r="AW64" s="11">
        <v>33209901.270000011</v>
      </c>
      <c r="AX64" s="11">
        <v>34740556.440000013</v>
      </c>
      <c r="AY64" s="11">
        <v>36228638.489000015</v>
      </c>
      <c r="AZ64" s="11">
        <v>38267818.580000013</v>
      </c>
      <c r="BA64" s="11">
        <v>36303749.659000009</v>
      </c>
      <c r="BB64" s="11">
        <v>37635096.683000013</v>
      </c>
      <c r="BC64" s="11">
        <v>38202509.115999982</v>
      </c>
      <c r="BD64" s="11">
        <v>40057126.058999978</v>
      </c>
      <c r="BE64" s="11">
        <v>40645754.077999979</v>
      </c>
      <c r="BF64" s="11">
        <v>40705365.091999978</v>
      </c>
      <c r="BG64" s="11">
        <v>41128538.947999977</v>
      </c>
      <c r="BH64" s="11">
        <v>41405706.033999979</v>
      </c>
      <c r="BI64" s="11">
        <v>43132953.161999978</v>
      </c>
      <c r="BJ64" s="11">
        <v>44111261.336999975</v>
      </c>
      <c r="BK64" s="11">
        <v>43895331.201999977</v>
      </c>
      <c r="BL64" s="11">
        <v>44596582.409999974</v>
      </c>
      <c r="BM64" s="11">
        <v>42633435.928999975</v>
      </c>
      <c r="BN64" s="11">
        <v>48043125.392999977</v>
      </c>
      <c r="BO64" s="11">
        <v>48626627.025999986</v>
      </c>
      <c r="BP64" s="11">
        <v>49877166.050999984</v>
      </c>
      <c r="BQ64" s="11">
        <v>54085242.907999985</v>
      </c>
      <c r="BR64" s="11">
        <v>52882298.310999982</v>
      </c>
      <c r="BS64" s="11">
        <v>54175277.599999979</v>
      </c>
      <c r="BT64" s="11">
        <v>54627640.893999979</v>
      </c>
      <c r="BU64" s="11">
        <v>56370071.947999977</v>
      </c>
      <c r="BV64" s="11">
        <v>57106401.724999979</v>
      </c>
      <c r="BW64" s="11">
        <v>56210634.112999983</v>
      </c>
      <c r="BX64" s="11">
        <v>57105820.088999979</v>
      </c>
      <c r="BY64" s="11">
        <v>55040921.638999984</v>
      </c>
      <c r="BZ64" s="11">
        <v>34338423.295999989</v>
      </c>
      <c r="CA64" s="11">
        <v>52699743.109999985</v>
      </c>
      <c r="CB64" s="11">
        <v>53636618.080999985</v>
      </c>
      <c r="CC64" s="11">
        <v>54238738.691999987</v>
      </c>
      <c r="CD64" s="11">
        <v>53749005.718999989</v>
      </c>
      <c r="CE64" s="11">
        <v>48221011.50931064</v>
      </c>
      <c r="CF64" s="11">
        <v>48856368.135497615</v>
      </c>
      <c r="CG64" s="11">
        <v>49297611.416650064</v>
      </c>
      <c r="CH64" s="11">
        <v>49757337.966703989</v>
      </c>
      <c r="CI64" s="11">
        <v>50224633.033682302</v>
      </c>
      <c r="CJ64" s="11">
        <v>48623595.098402694</v>
      </c>
      <c r="CK64" s="11">
        <v>49081611.910812207</v>
      </c>
      <c r="CL64" s="11">
        <v>48548452.20108813</v>
      </c>
      <c r="CM64" s="11">
        <v>48400747.067471765</v>
      </c>
      <c r="CN64" s="11">
        <v>48809359.117581457</v>
      </c>
      <c r="CO64" s="11">
        <v>48241296.155226164</v>
      </c>
      <c r="CP64" s="11">
        <v>48574882.344586425</v>
      </c>
      <c r="CQ64" s="11">
        <v>48573947.029569373</v>
      </c>
      <c r="CR64" s="11">
        <v>47925611.680722237</v>
      </c>
      <c r="CS64" s="11">
        <v>48304118.995298907</v>
      </c>
      <c r="CT64" s="11">
        <v>48195892.81928274</v>
      </c>
      <c r="CU64" s="11">
        <v>47934096.711755134</v>
      </c>
      <c r="CV64" s="11">
        <v>48353882.611150555</v>
      </c>
      <c r="CW64" s="11">
        <v>48838807.556160353</v>
      </c>
      <c r="CX64" s="11">
        <v>48614478.802178383</v>
      </c>
      <c r="CY64" s="11">
        <v>48587905.237773858</v>
      </c>
      <c r="CZ64" s="11">
        <v>48661351.614724077</v>
      </c>
      <c r="DA64" s="11">
        <v>49268880.864861131</v>
      </c>
      <c r="DB64" s="11">
        <v>48988991.649756484</v>
      </c>
      <c r="DC64" s="11">
        <v>48596628.125402071</v>
      </c>
      <c r="DD64" s="11">
        <v>48505250.367340788</v>
      </c>
      <c r="DE64" s="11">
        <v>48407653.748346463</v>
      </c>
      <c r="DF64" s="11">
        <v>48556365.21004834</v>
      </c>
      <c r="DG64" s="11">
        <v>48738724.163701005</v>
      </c>
      <c r="DH64" s="11">
        <v>48738888.521324664</v>
      </c>
      <c r="DI64" s="11">
        <v>48843984.327458858</v>
      </c>
      <c r="DJ64" s="11">
        <v>49268719.435460597</v>
      </c>
      <c r="DK64" s="11">
        <v>49270320.701522484</v>
      </c>
      <c r="DL64" s="11">
        <v>49419011.361021206</v>
      </c>
      <c r="DM64" s="11">
        <v>50027198.070998758</v>
      </c>
      <c r="DN64" s="11">
        <v>49779109.812589332</v>
      </c>
      <c r="DO64" s="11">
        <v>49333046.835863121</v>
      </c>
      <c r="DP64" s="11">
        <v>49265490.801271975</v>
      </c>
      <c r="DQ64" s="11">
        <v>49279203.242372699</v>
      </c>
      <c r="DR64" s="11">
        <v>49664258.850058183</v>
      </c>
      <c r="DS64" s="11">
        <v>49934306.955668509</v>
      </c>
      <c r="DT64" s="11">
        <v>49997890.382987455</v>
      </c>
      <c r="DU64" s="11">
        <v>50133801.403759986</v>
      </c>
      <c r="DV64" s="11">
        <v>50435073.103399687</v>
      </c>
      <c r="DX64" s="11">
        <v>7885647.3509999914</v>
      </c>
      <c r="DY64" s="11">
        <v>24157853.298</v>
      </c>
      <c r="DZ64" s="11">
        <v>25992900.205000006</v>
      </c>
      <c r="EA64" s="11">
        <v>37635096.683000013</v>
      </c>
      <c r="EB64" s="11">
        <v>48043125.392999977</v>
      </c>
      <c r="EC64" s="11">
        <v>34338423.295999989</v>
      </c>
      <c r="ED64" s="11">
        <v>48548452.20108813</v>
      </c>
      <c r="EE64" s="11">
        <v>48614478.802178383</v>
      </c>
      <c r="EF64" s="11">
        <v>49268719.435460597</v>
      </c>
      <c r="EG64" s="11">
        <v>50435073.103399687</v>
      </c>
      <c r="EI64" s="11">
        <v>13871400.546999995</v>
      </c>
      <c r="EJ64" s="11">
        <v>6756311.201999994</v>
      </c>
      <c r="EK64" s="11">
        <v>7892515.9889999926</v>
      </c>
      <c r="EL64" s="11">
        <v>7885647.3509999914</v>
      </c>
      <c r="EM64" s="11">
        <v>22575349.559</v>
      </c>
      <c r="EN64" s="11">
        <v>22389796.548999999</v>
      </c>
      <c r="EO64" s="11">
        <v>23349044.432</v>
      </c>
      <c r="EP64" s="11">
        <v>24157853.298</v>
      </c>
      <c r="EQ64" s="11">
        <v>25117168.050000001</v>
      </c>
      <c r="ER64" s="11">
        <v>26116886.438000001</v>
      </c>
      <c r="ES64" s="11">
        <v>24422924.800000004</v>
      </c>
      <c r="ET64" s="11">
        <v>25992900.205000006</v>
      </c>
      <c r="EU64" s="11">
        <v>26945530.694000006</v>
      </c>
      <c r="EV64" s="11">
        <v>32823445.997000009</v>
      </c>
      <c r="EW64" s="11">
        <v>36228638.489000015</v>
      </c>
      <c r="EX64" s="11">
        <v>37635096.683000013</v>
      </c>
      <c r="EY64" s="11">
        <v>40645754.077999979</v>
      </c>
      <c r="EZ64" s="11">
        <v>41405706.033999979</v>
      </c>
      <c r="FA64" s="11">
        <v>43895331.201999977</v>
      </c>
      <c r="FB64" s="11">
        <v>48043125.392999977</v>
      </c>
      <c r="FC64" s="11">
        <v>54085242.907999985</v>
      </c>
      <c r="FD64" s="11">
        <v>54627640.893999979</v>
      </c>
      <c r="FE64" s="11">
        <v>56210634.112999983</v>
      </c>
      <c r="FF64" s="11">
        <v>34338423.295999989</v>
      </c>
      <c r="FG64" s="11">
        <v>54238738.691999987</v>
      </c>
      <c r="FH64" s="11">
        <v>48856368.135497615</v>
      </c>
      <c r="FI64" s="11">
        <v>50224633.033682302</v>
      </c>
      <c r="FJ64" s="11">
        <v>48548452.20108813</v>
      </c>
      <c r="FK64" s="11">
        <v>48241296.155226164</v>
      </c>
      <c r="FL64" s="11">
        <v>47925611.680722237</v>
      </c>
      <c r="FM64" s="11">
        <v>47934096.711755134</v>
      </c>
      <c r="FN64" s="11">
        <v>48614478.802178383</v>
      </c>
      <c r="FO64" s="11">
        <v>49268880.864861131</v>
      </c>
      <c r="FP64" s="11">
        <v>48505250.367340788</v>
      </c>
      <c r="FQ64" s="11">
        <v>48738724.163701005</v>
      </c>
      <c r="FR64" s="11">
        <v>49268719.435460597</v>
      </c>
    </row>
    <row r="65" spans="1:174" s="16" customFormat="1" ht="15" thickBot="1" x14ac:dyDescent="0.35">
      <c r="A65" s="5"/>
      <c r="B65" s="5"/>
      <c r="C65" s="5"/>
      <c r="D65" s="4" t="s">
        <v>174</v>
      </c>
      <c r="E65" s="49">
        <v>65</v>
      </c>
      <c r="F65" s="9" t="s">
        <v>173</v>
      </c>
      <c r="G65" s="66">
        <v>3502022456.6140013</v>
      </c>
      <c r="H65" s="66">
        <v>3694939229.8640008</v>
      </c>
      <c r="I65" s="66">
        <v>3926232860.584002</v>
      </c>
      <c r="J65" s="66">
        <v>4157370860.374002</v>
      </c>
      <c r="K65" s="66">
        <v>3100307847.7140026</v>
      </c>
      <c r="L65" s="66">
        <v>2166463899.1190028</v>
      </c>
      <c r="M65" s="66">
        <v>2508579709.2190022</v>
      </c>
      <c r="N65" s="66">
        <v>1979669782.8080027</v>
      </c>
      <c r="O65" s="66">
        <v>2156069701.2580028</v>
      </c>
      <c r="P65" s="66">
        <v>2340292091.2850032</v>
      </c>
      <c r="Q65" s="66">
        <v>1957808827.9850035</v>
      </c>
      <c r="R65" s="66">
        <v>1581362384.9170032</v>
      </c>
      <c r="S65" s="66">
        <v>14752436418.683001</v>
      </c>
      <c r="T65" s="66">
        <v>14601260322.727003</v>
      </c>
      <c r="U65" s="66">
        <v>14532092823.029001</v>
      </c>
      <c r="V65" s="66">
        <v>14452168023.329</v>
      </c>
      <c r="W65" s="66">
        <v>14296083874.678003</v>
      </c>
      <c r="X65" s="66">
        <v>14156721580.760002</v>
      </c>
      <c r="Y65" s="66">
        <v>13936463276.660004</v>
      </c>
      <c r="Z65" s="66">
        <v>13860940044.782003</v>
      </c>
      <c r="AA65" s="66">
        <v>13761123385.936003</v>
      </c>
      <c r="AB65" s="66">
        <v>13666826400.803001</v>
      </c>
      <c r="AC65" s="66">
        <v>13581446400.582001</v>
      </c>
      <c r="AD65" s="66">
        <v>16715703207.680002</v>
      </c>
      <c r="AE65" s="66">
        <v>16498527925.788004</v>
      </c>
      <c r="AF65" s="66">
        <v>16321955959.055004</v>
      </c>
      <c r="AG65" s="66">
        <v>16210292886.348001</v>
      </c>
      <c r="AH65" s="66">
        <v>16170890249.977003</v>
      </c>
      <c r="AI65" s="66">
        <v>16204862725.375002</v>
      </c>
      <c r="AJ65" s="66">
        <v>16200953378.390001</v>
      </c>
      <c r="AK65" s="66">
        <v>16194666468.085001</v>
      </c>
      <c r="AL65" s="66">
        <v>16359275512.234001</v>
      </c>
      <c r="AM65" s="66">
        <v>16470496645.709997</v>
      </c>
      <c r="AN65" s="66">
        <v>16419847210.196997</v>
      </c>
      <c r="AO65" s="66">
        <v>16392260577.325003</v>
      </c>
      <c r="AP65" s="66">
        <v>16265819701.759003</v>
      </c>
      <c r="AQ65" s="66">
        <v>16448352233.676998</v>
      </c>
      <c r="AR65" s="66">
        <v>16536119898.637003</v>
      </c>
      <c r="AS65" s="66">
        <v>16836247295.582003</v>
      </c>
      <c r="AT65" s="66">
        <v>17347566601.833</v>
      </c>
      <c r="AU65" s="66">
        <v>18561795503.301003</v>
      </c>
      <c r="AV65" s="66">
        <v>19859794461.544003</v>
      </c>
      <c r="AW65" s="66">
        <v>21135836630.520004</v>
      </c>
      <c r="AX65" s="66">
        <v>21820994332.301003</v>
      </c>
      <c r="AY65" s="66">
        <v>22562524408.166004</v>
      </c>
      <c r="AZ65" s="66">
        <v>22860469201.009007</v>
      </c>
      <c r="BA65" s="66">
        <v>22822595449.308002</v>
      </c>
      <c r="BB65" s="66">
        <v>23496919901.841</v>
      </c>
      <c r="BC65" s="66">
        <v>24424864969.078999</v>
      </c>
      <c r="BD65" s="66">
        <v>25443656950.059998</v>
      </c>
      <c r="BE65" s="66">
        <v>25543607064.671993</v>
      </c>
      <c r="BF65" s="66">
        <v>26074346355.367001</v>
      </c>
      <c r="BG65" s="66">
        <v>26413738148.512005</v>
      </c>
      <c r="BH65" s="66">
        <v>26730762424.642998</v>
      </c>
      <c r="BI65" s="66">
        <v>27501747626.544998</v>
      </c>
      <c r="BJ65" s="66">
        <v>28045442017.751003</v>
      </c>
      <c r="BK65" s="66">
        <v>27531067459.851002</v>
      </c>
      <c r="BL65" s="66">
        <v>28234411222.612</v>
      </c>
      <c r="BM65" s="66">
        <v>28611227900.155998</v>
      </c>
      <c r="BN65" s="66">
        <v>28881423793.962002</v>
      </c>
      <c r="BO65" s="66">
        <v>29370420699.204006</v>
      </c>
      <c r="BP65" s="66">
        <v>30025580726.512005</v>
      </c>
      <c r="BQ65" s="66">
        <v>30726461421.087006</v>
      </c>
      <c r="BR65" s="66">
        <v>30888615530.177002</v>
      </c>
      <c r="BS65" s="66">
        <v>31441426390.530998</v>
      </c>
      <c r="BT65" s="66">
        <v>31649094352.875008</v>
      </c>
      <c r="BU65" s="66">
        <v>31852274907.134007</v>
      </c>
      <c r="BV65" s="66">
        <v>32460105804.250999</v>
      </c>
      <c r="BW65" s="66">
        <v>32713129112.754005</v>
      </c>
      <c r="BX65" s="66">
        <v>33014458937.687</v>
      </c>
      <c r="BY65" s="66">
        <v>32485345552.996998</v>
      </c>
      <c r="BZ65" s="66">
        <v>33326856021.961002</v>
      </c>
      <c r="CA65" s="66">
        <v>33771472506.808018</v>
      </c>
      <c r="CB65" s="66">
        <v>33348905732.668011</v>
      </c>
      <c r="CC65" s="66">
        <v>34118610758.587013</v>
      </c>
      <c r="CD65" s="66">
        <v>34281511888.626015</v>
      </c>
      <c r="CE65" s="66">
        <v>34537786189.729034</v>
      </c>
      <c r="CF65" s="66">
        <v>35000713299.31488</v>
      </c>
      <c r="CG65" s="66">
        <v>35299982485.436691</v>
      </c>
      <c r="CH65" s="66">
        <v>35634103630.521004</v>
      </c>
      <c r="CI65" s="66">
        <v>35927194766.090012</v>
      </c>
      <c r="CJ65" s="66">
        <v>34692421729.934219</v>
      </c>
      <c r="CK65" s="66">
        <v>34965194588.862144</v>
      </c>
      <c r="CL65" s="66">
        <v>34538777383.319344</v>
      </c>
      <c r="CM65" s="66">
        <v>34385021977.455078</v>
      </c>
      <c r="CN65" s="66">
        <v>34641821420.589256</v>
      </c>
      <c r="CO65" s="66">
        <v>34221653932.07534</v>
      </c>
      <c r="CP65" s="66">
        <v>34437923202.792305</v>
      </c>
      <c r="CQ65" s="66">
        <v>34417187041.008453</v>
      </c>
      <c r="CR65" s="66">
        <v>33909116896.295803</v>
      </c>
      <c r="CS65" s="66">
        <v>34124378232.303722</v>
      </c>
      <c r="CT65" s="66">
        <v>34002908335.101585</v>
      </c>
      <c r="CU65" s="66">
        <v>33762969893.782608</v>
      </c>
      <c r="CV65" s="66">
        <v>34001430141.044895</v>
      </c>
      <c r="CW65" s="66">
        <v>34283011945.409828</v>
      </c>
      <c r="CX65" s="66">
        <v>34066184144.714142</v>
      </c>
      <c r="CY65" s="66">
        <v>34004947886.244576</v>
      </c>
      <c r="CZ65" s="66">
        <v>34030625360.321636</v>
      </c>
      <c r="DA65" s="66">
        <v>34473392128.086647</v>
      </c>
      <c r="DB65" s="66">
        <v>34259686093.529205</v>
      </c>
      <c r="DC65" s="66">
        <v>33976334951.152424</v>
      </c>
      <c r="DD65" s="66">
        <v>33882775447.025059</v>
      </c>
      <c r="DE65" s="66">
        <v>33774992967.607872</v>
      </c>
      <c r="DF65" s="66">
        <v>33853495012.724628</v>
      </c>
      <c r="DG65" s="66">
        <v>33956642649.831303</v>
      </c>
      <c r="DH65" s="66">
        <v>33925670560.097763</v>
      </c>
      <c r="DI65" s="66">
        <v>33962760214.40873</v>
      </c>
      <c r="DJ65" s="66">
        <v>34242012679.484985</v>
      </c>
      <c r="DK65" s="66">
        <v>34197038621.457134</v>
      </c>
      <c r="DL65" s="66">
        <v>34264398193.193314</v>
      </c>
      <c r="DM65" s="66">
        <v>34665664765.617363</v>
      </c>
      <c r="DN65" s="66">
        <v>34455914304.55114</v>
      </c>
      <c r="DO65" s="66">
        <v>34118032392.84127</v>
      </c>
      <c r="DP65" s="66">
        <v>34044869633.660622</v>
      </c>
      <c r="DQ65" s="66">
        <v>34031482191.439735</v>
      </c>
      <c r="DR65" s="66">
        <v>34287846889.335243</v>
      </c>
      <c r="DS65" s="66">
        <v>34462812996.834541</v>
      </c>
      <c r="DT65" s="66">
        <v>34488739025.106133</v>
      </c>
      <c r="DU65" s="66">
        <v>34568718338.310722</v>
      </c>
      <c r="DV65" s="66">
        <v>34774000270.560516</v>
      </c>
      <c r="DX65" s="66">
        <v>1581362384.9170032</v>
      </c>
      <c r="DY65" s="66">
        <v>16715703207.680002</v>
      </c>
      <c r="DZ65" s="66">
        <v>16265819701.759003</v>
      </c>
      <c r="EA65" s="66">
        <v>23496919901.841</v>
      </c>
      <c r="EB65" s="66">
        <v>28881423793.962002</v>
      </c>
      <c r="EC65" s="66">
        <v>33326856021.961002</v>
      </c>
      <c r="ED65" s="66">
        <v>34538777383.319344</v>
      </c>
      <c r="EE65" s="66">
        <v>34066184144.714142</v>
      </c>
      <c r="EF65" s="66">
        <v>34242012679.484985</v>
      </c>
      <c r="EG65" s="66">
        <v>34774000270.560516</v>
      </c>
      <c r="EI65" s="66">
        <v>3926232860.584002</v>
      </c>
      <c r="EJ65" s="66">
        <v>2166463899.1190028</v>
      </c>
      <c r="EK65" s="66">
        <v>2156069701.2580028</v>
      </c>
      <c r="EL65" s="66">
        <v>1581362384.9170032</v>
      </c>
      <c r="EM65" s="66">
        <v>14532092823.029001</v>
      </c>
      <c r="EN65" s="66">
        <v>14156721580.760002</v>
      </c>
      <c r="EO65" s="66">
        <v>13761123385.936003</v>
      </c>
      <c r="EP65" s="66">
        <v>16715703207.680002</v>
      </c>
      <c r="EQ65" s="66">
        <v>16210292886.348001</v>
      </c>
      <c r="ER65" s="66">
        <v>16200953378.390001</v>
      </c>
      <c r="ES65" s="66">
        <v>16470496645.709997</v>
      </c>
      <c r="ET65" s="66">
        <v>16265819701.759003</v>
      </c>
      <c r="EU65" s="66">
        <v>16836247295.582003</v>
      </c>
      <c r="EV65" s="66">
        <v>19859794461.544003</v>
      </c>
      <c r="EW65" s="66">
        <v>22562524408.166004</v>
      </c>
      <c r="EX65" s="66">
        <v>23496919901.841</v>
      </c>
      <c r="EY65" s="66">
        <v>25543607064.671993</v>
      </c>
      <c r="EZ65" s="66">
        <v>26730762424.642998</v>
      </c>
      <c r="FA65" s="66">
        <v>27531067459.851002</v>
      </c>
      <c r="FB65" s="66">
        <v>28881423793.962002</v>
      </c>
      <c r="FC65" s="66">
        <v>30726461421.087006</v>
      </c>
      <c r="FD65" s="66">
        <v>31649094352.875008</v>
      </c>
      <c r="FE65" s="66">
        <v>32713129112.754005</v>
      </c>
      <c r="FF65" s="66">
        <v>33326856021.961002</v>
      </c>
      <c r="FG65" s="66">
        <v>34118610758.587013</v>
      </c>
      <c r="FH65" s="66">
        <v>35000713299.31488</v>
      </c>
      <c r="FI65" s="66">
        <v>35927194766.090012</v>
      </c>
      <c r="FJ65" s="66">
        <v>34538777383.319344</v>
      </c>
      <c r="FK65" s="66">
        <v>34221653932.07534</v>
      </c>
      <c r="FL65" s="66">
        <v>33909116896.295803</v>
      </c>
      <c r="FM65" s="66">
        <v>33762969893.782608</v>
      </c>
      <c r="FN65" s="66">
        <v>34066184144.714142</v>
      </c>
      <c r="FO65" s="66">
        <v>34473392128.086647</v>
      </c>
      <c r="FP65" s="66">
        <v>33882775447.025059</v>
      </c>
      <c r="FQ65" s="66">
        <v>33956642649.831303</v>
      </c>
      <c r="FR65" s="66">
        <v>34242012679.484985</v>
      </c>
    </row>
    <row r="66" spans="1:174" x14ac:dyDescent="0.3">
      <c r="A66" s="78" t="s">
        <v>178</v>
      </c>
      <c r="B66" s="79">
        <v>-3718157619.6110892</v>
      </c>
      <c r="C66" s="78" t="s">
        <v>175</v>
      </c>
      <c r="D66" s="79">
        <v>-2028523288.7664833</v>
      </c>
      <c r="F66" s="5" t="s">
        <v>176</v>
      </c>
      <c r="G66" s="68">
        <v>-21943590.051001549</v>
      </c>
      <c r="H66" s="68">
        <v>-21943590.051001072</v>
      </c>
      <c r="I66" s="68">
        <v>-21943590.051002502</v>
      </c>
      <c r="J66" s="68">
        <v>-21943590.051002502</v>
      </c>
      <c r="K66" s="68">
        <v>-21943590.051003456</v>
      </c>
      <c r="L66" s="68">
        <v>-21943590.051003933</v>
      </c>
      <c r="M66" s="68">
        <v>-21943590.051003456</v>
      </c>
      <c r="N66" s="68">
        <v>-21943590.051003695</v>
      </c>
      <c r="O66" s="68">
        <v>-21943590.051003695</v>
      </c>
      <c r="P66" s="68">
        <v>-21943590.051003933</v>
      </c>
      <c r="Q66" s="68">
        <v>-21943590.051003933</v>
      </c>
      <c r="R66" s="68">
        <v>-159543590.06100368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68">
        <v>0</v>
      </c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0</v>
      </c>
      <c r="AJ66" s="68">
        <v>0</v>
      </c>
      <c r="AK66" s="68">
        <v>0</v>
      </c>
      <c r="AL66" s="68">
        <v>0</v>
      </c>
      <c r="AM66" s="68">
        <v>0</v>
      </c>
      <c r="AN66" s="68">
        <v>0</v>
      </c>
      <c r="AO66" s="68">
        <v>0</v>
      </c>
      <c r="AP66" s="68">
        <v>0</v>
      </c>
      <c r="AQ66" s="68">
        <v>0</v>
      </c>
      <c r="AR66" s="68">
        <v>0</v>
      </c>
      <c r="AS66" s="68">
        <v>0</v>
      </c>
      <c r="AT66" s="68">
        <v>0</v>
      </c>
      <c r="AU66" s="68">
        <v>0</v>
      </c>
      <c r="AV66" s="68">
        <v>0</v>
      </c>
      <c r="AW66" s="68">
        <v>0</v>
      </c>
      <c r="AX66" s="68">
        <v>0</v>
      </c>
      <c r="AY66" s="68">
        <v>0</v>
      </c>
      <c r="AZ66" s="68">
        <v>-367050.0000038147</v>
      </c>
      <c r="BA66" s="68">
        <v>0</v>
      </c>
      <c r="BB66" s="68">
        <v>0</v>
      </c>
      <c r="BC66" s="68">
        <v>0</v>
      </c>
      <c r="BD66" s="68">
        <v>0</v>
      </c>
      <c r="BE66" s="68">
        <v>0</v>
      </c>
      <c r="BF66" s="68">
        <v>0</v>
      </c>
      <c r="BG66" s="68">
        <v>0</v>
      </c>
      <c r="BH66" s="68">
        <v>0</v>
      </c>
      <c r="BI66" s="68">
        <v>0</v>
      </c>
      <c r="BJ66" s="68">
        <v>0</v>
      </c>
      <c r="BK66" s="68">
        <v>0</v>
      </c>
      <c r="BL66" s="68">
        <v>0</v>
      </c>
      <c r="BM66" s="68">
        <v>0</v>
      </c>
      <c r="BN66" s="68">
        <v>0</v>
      </c>
      <c r="BO66" s="68">
        <v>0</v>
      </c>
      <c r="BP66" s="68">
        <v>0</v>
      </c>
      <c r="BQ66" s="68">
        <v>0</v>
      </c>
      <c r="BR66" s="68">
        <v>0</v>
      </c>
      <c r="BS66" s="68">
        <v>0</v>
      </c>
      <c r="BT66" s="68">
        <v>0</v>
      </c>
      <c r="BU66" s="68">
        <v>0</v>
      </c>
      <c r="BV66" s="68">
        <v>0</v>
      </c>
      <c r="BW66" s="68">
        <v>-377598393.27999115</v>
      </c>
      <c r="BX66" s="68">
        <v>-380762636.29099274</v>
      </c>
      <c r="BY66" s="68">
        <v>-397142607.94499207</v>
      </c>
      <c r="BZ66" s="68">
        <v>-462543002.74098587</v>
      </c>
      <c r="CA66" s="68">
        <v>-452265653.70102692</v>
      </c>
      <c r="CB66" s="68">
        <v>-424604076.74501419</v>
      </c>
      <c r="CC66" s="68">
        <v>-413719362.19802094</v>
      </c>
      <c r="CD66" s="68">
        <v>-408231756.08802414</v>
      </c>
      <c r="CE66" s="68">
        <v>-411544686.66960526</v>
      </c>
      <c r="CF66" s="68">
        <v>-404646009.29167175</v>
      </c>
      <c r="CG66" s="68">
        <v>-410538765.69589233</v>
      </c>
      <c r="CH66" s="68">
        <v>-402746375.79131317</v>
      </c>
      <c r="CI66" s="68">
        <v>-399047451.31800079</v>
      </c>
      <c r="CJ66" s="68">
        <v>0</v>
      </c>
      <c r="CK66" s="68">
        <v>0</v>
      </c>
      <c r="CL66" s="68">
        <v>0</v>
      </c>
      <c r="CM66" s="68">
        <v>0</v>
      </c>
      <c r="CN66" s="68">
        <v>0</v>
      </c>
      <c r="CO66" s="68">
        <v>0</v>
      </c>
      <c r="CP66" s="68">
        <v>0</v>
      </c>
      <c r="CQ66" s="68">
        <v>0</v>
      </c>
      <c r="CR66" s="68">
        <v>0</v>
      </c>
      <c r="CS66" s="68">
        <v>0</v>
      </c>
      <c r="CT66" s="68">
        <v>0</v>
      </c>
      <c r="CU66" s="68">
        <v>0</v>
      </c>
      <c r="CV66" s="68">
        <v>0</v>
      </c>
      <c r="CW66" s="68">
        <v>0</v>
      </c>
      <c r="CX66" s="68">
        <v>0</v>
      </c>
      <c r="CY66" s="68">
        <v>0</v>
      </c>
      <c r="CZ66" s="68">
        <v>0</v>
      </c>
      <c r="DA66" s="68">
        <v>0</v>
      </c>
      <c r="DB66" s="68">
        <v>0</v>
      </c>
      <c r="DC66" s="68">
        <v>0</v>
      </c>
      <c r="DD66" s="68">
        <v>0</v>
      </c>
      <c r="DE66" s="68">
        <v>0</v>
      </c>
      <c r="DF66" s="68">
        <v>0</v>
      </c>
      <c r="DG66" s="68">
        <v>0</v>
      </c>
      <c r="DH66" s="68">
        <v>0</v>
      </c>
      <c r="DI66" s="68">
        <v>0</v>
      </c>
      <c r="DJ66" s="68">
        <v>0</v>
      </c>
      <c r="DK66" s="68">
        <v>0</v>
      </c>
      <c r="DL66" s="68">
        <v>0</v>
      </c>
      <c r="DM66" s="68">
        <v>0</v>
      </c>
      <c r="DN66" s="68">
        <v>0</v>
      </c>
      <c r="DO66" s="68">
        <v>0</v>
      </c>
      <c r="DP66" s="68">
        <v>0</v>
      </c>
      <c r="DQ66" s="68">
        <v>0</v>
      </c>
      <c r="DR66" s="68">
        <v>0</v>
      </c>
      <c r="DS66" s="68">
        <v>0</v>
      </c>
      <c r="DT66" s="68">
        <v>0</v>
      </c>
      <c r="DU66" s="68">
        <v>0</v>
      </c>
      <c r="DV66" s="68">
        <v>0</v>
      </c>
      <c r="DX66" s="68">
        <v>-159543590.56100368</v>
      </c>
      <c r="DY66" s="68">
        <v>-0.50000572204589844</v>
      </c>
      <c r="DZ66" s="68">
        <v>-0.50000190734863281</v>
      </c>
      <c r="EA66" s="68">
        <v>-82503332.949996948</v>
      </c>
      <c r="EB66" s="68">
        <v>-46585406.810001373</v>
      </c>
      <c r="EC66" s="68">
        <v>-3331146173.3799858</v>
      </c>
      <c r="ED66" s="68">
        <v>-2125000000.0000038</v>
      </c>
      <c r="EE66" s="68">
        <v>-1199999999.9999924</v>
      </c>
      <c r="EF66" s="68">
        <v>-1200000000</v>
      </c>
      <c r="EG66" s="68">
        <v>-1199999999.9999886</v>
      </c>
      <c r="EH66" s="68"/>
      <c r="EI66" s="68">
        <v>-21943590.551002502</v>
      </c>
      <c r="EJ66" s="68">
        <v>-21943590.551003933</v>
      </c>
      <c r="EK66" s="68">
        <v>-21943590.551003695</v>
      </c>
      <c r="EL66" s="68">
        <v>-159543590.56100368</v>
      </c>
      <c r="EM66" s="68">
        <v>-0.50000381469726563</v>
      </c>
      <c r="EN66" s="68">
        <v>-0.50000381469726563</v>
      </c>
      <c r="EO66" s="68">
        <v>-0.50000572204589844</v>
      </c>
      <c r="EP66" s="68">
        <v>-0.50000572204589844</v>
      </c>
      <c r="EQ66" s="68">
        <v>-0.49999809265136719</v>
      </c>
      <c r="ER66" s="68">
        <v>-0.5</v>
      </c>
      <c r="ES66" s="68">
        <v>-0.49999618530273438</v>
      </c>
      <c r="ET66" s="68">
        <v>-0.50000190734863281</v>
      </c>
      <c r="EU66" s="68">
        <v>-0.49999618530273438</v>
      </c>
      <c r="EV66" s="68">
        <v>-92180547.45999527</v>
      </c>
      <c r="EW66" s="68">
        <v>-73425268.559993744</v>
      </c>
      <c r="EX66" s="68">
        <v>-82503332.949996948</v>
      </c>
      <c r="EY66" s="68">
        <v>-171466497.12999344</v>
      </c>
      <c r="EZ66" s="68">
        <v>-123791380.21999741</v>
      </c>
      <c r="FA66" s="68">
        <v>-91153275.880001068</v>
      </c>
      <c r="FB66" s="68">
        <v>-46585406.810001373</v>
      </c>
      <c r="FC66" s="68">
        <v>-1045868543.6189842</v>
      </c>
      <c r="FD66" s="68">
        <v>-1570416364.7779922</v>
      </c>
      <c r="FE66" s="68">
        <v>-3087542439.6469917</v>
      </c>
      <c r="FF66" s="68">
        <v>-3331146173.3799858</v>
      </c>
      <c r="FG66" s="68">
        <v>-2737909072.6700211</v>
      </c>
      <c r="FH66" s="68">
        <v>-2947927464.8907127</v>
      </c>
      <c r="FI66" s="68">
        <v>-3547715278.3230972</v>
      </c>
      <c r="FJ66" s="68">
        <v>-2125000000.0000038</v>
      </c>
      <c r="FK66" s="68">
        <v>-1599999999.9999962</v>
      </c>
      <c r="FL66" s="68">
        <v>-1600000000</v>
      </c>
      <c r="FM66" s="68">
        <v>-1199999999.9999847</v>
      </c>
      <c r="FN66" s="68">
        <v>-1199999999.9999924</v>
      </c>
      <c r="FO66" s="68">
        <v>-1199999999.9999924</v>
      </c>
      <c r="FP66" s="68">
        <v>-1200000000.0000038</v>
      </c>
      <c r="FQ66" s="68">
        <v>-1199999999.9999886</v>
      </c>
      <c r="FR66" s="68">
        <v>-1200000000</v>
      </c>
    </row>
    <row r="67" spans="1:174" ht="15" thickBot="1" x14ac:dyDescent="0.35">
      <c r="A67" s="80" t="s">
        <v>178</v>
      </c>
      <c r="B67" s="81">
        <v>-48179756301.902748</v>
      </c>
      <c r="C67" s="80" t="s">
        <v>175</v>
      </c>
      <c r="D67" s="81">
        <v>0</v>
      </c>
      <c r="F67" s="5" t="s">
        <v>177</v>
      </c>
      <c r="G67" s="68">
        <v>-1504480059.6799994</v>
      </c>
      <c r="H67" s="68">
        <v>-1257653774.729001</v>
      </c>
      <c r="I67" s="68">
        <v>-996447194.45400238</v>
      </c>
      <c r="J67" s="68">
        <v>-792872336.57900143</v>
      </c>
      <c r="K67" s="68">
        <v>-1387134588.9870024</v>
      </c>
      <c r="L67" s="68">
        <v>-3414991638.4920034</v>
      </c>
      <c r="M67" s="68">
        <v>-3114623716.1860008</v>
      </c>
      <c r="N67" s="68">
        <v>-7752203119.8280001</v>
      </c>
      <c r="O67" s="68">
        <v>-8513305195.7800026</v>
      </c>
      <c r="P67" s="68">
        <v>-7882417029.5130005</v>
      </c>
      <c r="Q67" s="68">
        <v>-7969453623.0170002</v>
      </c>
      <c r="R67" s="68">
        <v>-8754208495.6400013</v>
      </c>
      <c r="S67" s="68">
        <v>410901434.71299744</v>
      </c>
      <c r="T67" s="68">
        <v>461169789.70199966</v>
      </c>
      <c r="U67" s="68">
        <v>493790829.7480011</v>
      </c>
      <c r="V67" s="68">
        <v>363955254.66900253</v>
      </c>
      <c r="W67" s="68">
        <v>547177362.80900002</v>
      </c>
      <c r="X67" s="68">
        <v>462590186.12400055</v>
      </c>
      <c r="Y67" s="68">
        <v>494270026.2460022</v>
      </c>
      <c r="Z67" s="68">
        <v>525381224.13500214</v>
      </c>
      <c r="AA67" s="68">
        <v>312674196.01399803</v>
      </c>
      <c r="AB67" s="68">
        <v>368389952.24499893</v>
      </c>
      <c r="AC67" s="68">
        <v>402458993.7250042</v>
      </c>
      <c r="AD67" s="68">
        <v>146003241.80399704</v>
      </c>
      <c r="AE67" s="68">
        <v>100688559.31999969</v>
      </c>
      <c r="AF67" s="68">
        <v>130980170.3310051</v>
      </c>
      <c r="AG67" s="68">
        <v>176057776.29800415</v>
      </c>
      <c r="AH67" s="68">
        <v>25539700.277000427</v>
      </c>
      <c r="AI67" s="68">
        <v>16955046.197002411</v>
      </c>
      <c r="AJ67" s="68">
        <v>-12098815.019004822</v>
      </c>
      <c r="AK67" s="68">
        <v>-42485981.26599884</v>
      </c>
      <c r="AL67" s="68">
        <v>-45847188.191997528</v>
      </c>
      <c r="AM67" s="68">
        <v>-39662625.295005798</v>
      </c>
      <c r="AN67" s="68">
        <v>-42616747.620002747</v>
      </c>
      <c r="AO67" s="68">
        <v>-46566184.466999054</v>
      </c>
      <c r="AP67" s="68">
        <v>-48807726.352993011</v>
      </c>
      <c r="AQ67" s="68">
        <v>-12540.070991516113</v>
      </c>
      <c r="AR67" s="68">
        <v>-1.4159889221191406</v>
      </c>
      <c r="AS67" s="68">
        <v>-1.4149932861328125</v>
      </c>
      <c r="AT67" s="68">
        <v>-1.5139846801757812</v>
      </c>
      <c r="AU67" s="68">
        <v>-1.6509933471679687</v>
      </c>
      <c r="AV67" s="68">
        <v>-1.751983642578125</v>
      </c>
      <c r="AW67" s="68">
        <v>-6480.0379943847656</v>
      </c>
      <c r="AX67" s="68">
        <v>-508389.55098724365</v>
      </c>
      <c r="AY67" s="68">
        <v>-2751.8669853210449</v>
      </c>
      <c r="AZ67" s="68">
        <v>-5502.0529937744141</v>
      </c>
      <c r="BA67" s="68">
        <v>-5502.1259880065918</v>
      </c>
      <c r="BB67" s="68">
        <v>-10882.629993438721</v>
      </c>
      <c r="BC67" s="68">
        <v>-2752.4369964599609</v>
      </c>
      <c r="BD67" s="68">
        <v>-10502.361003875732</v>
      </c>
      <c r="BE67" s="68">
        <v>-10502.326000213623</v>
      </c>
      <c r="BF67" s="68">
        <v>-821365.25401306152</v>
      </c>
      <c r="BG67" s="68">
        <v>-568008.07200622559</v>
      </c>
      <c r="BH67" s="68">
        <v>808934.7859916687</v>
      </c>
      <c r="BI67" s="68">
        <v>537546.37898254395</v>
      </c>
      <c r="BJ67" s="68">
        <v>89275.724990844727</v>
      </c>
      <c r="BK67" s="68">
        <v>-15502.322994232178</v>
      </c>
      <c r="BL67" s="68">
        <v>-15502.310012817383</v>
      </c>
      <c r="BM67" s="68">
        <v>-15502.277004241943</v>
      </c>
      <c r="BN67" s="68">
        <v>-15507.293998718262</v>
      </c>
      <c r="BO67" s="68">
        <v>-7.1169853210449219</v>
      </c>
      <c r="BP67" s="68">
        <v>-7.087982177734375</v>
      </c>
      <c r="BQ67" s="68">
        <v>-7.1069717407226563</v>
      </c>
      <c r="BR67" s="68">
        <v>-7.1159820556640625</v>
      </c>
      <c r="BS67" s="68">
        <v>-7.1049728393554687</v>
      </c>
      <c r="BT67" s="68">
        <v>-7.1429901123046875</v>
      </c>
      <c r="BU67" s="68">
        <v>-7.0939788818359375</v>
      </c>
      <c r="BV67" s="68">
        <v>-7.1069869995117187</v>
      </c>
      <c r="BW67" s="68">
        <v>-7.0969924926757812</v>
      </c>
      <c r="BX67" s="68">
        <v>-7.0559768676757813</v>
      </c>
      <c r="BY67" s="68">
        <v>-7.0169830322265625</v>
      </c>
      <c r="BZ67" s="68">
        <v>-6.9869918823242187</v>
      </c>
      <c r="CA67" s="68">
        <v>-7.0269927978515625</v>
      </c>
      <c r="CB67" s="68">
        <v>-6.9080047607421875</v>
      </c>
      <c r="CC67" s="68">
        <v>-136231.16800689697</v>
      </c>
      <c r="CD67" s="68">
        <v>-136231.17799377441</v>
      </c>
      <c r="CE67" s="68">
        <v>0</v>
      </c>
      <c r="CF67" s="68">
        <v>0</v>
      </c>
      <c r="CG67" s="68">
        <v>0</v>
      </c>
      <c r="CH67" s="68">
        <v>0</v>
      </c>
      <c r="CI67" s="68">
        <v>0</v>
      </c>
      <c r="CJ67" s="68">
        <v>0</v>
      </c>
      <c r="CK67" s="68">
        <v>0</v>
      </c>
      <c r="CL67" s="68">
        <v>0</v>
      </c>
      <c r="CM67" s="68">
        <v>0</v>
      </c>
      <c r="CN67" s="68">
        <v>0</v>
      </c>
      <c r="CO67" s="68">
        <v>0</v>
      </c>
      <c r="CP67" s="68">
        <v>0</v>
      </c>
      <c r="CQ67" s="68">
        <v>0</v>
      </c>
      <c r="CR67" s="68">
        <v>0</v>
      </c>
      <c r="CS67" s="68">
        <v>0</v>
      </c>
      <c r="CT67" s="68">
        <v>0</v>
      </c>
      <c r="CU67" s="68">
        <v>0</v>
      </c>
      <c r="CV67" s="68">
        <v>0</v>
      </c>
      <c r="CW67" s="68">
        <v>0</v>
      </c>
      <c r="CX67" s="68">
        <v>0</v>
      </c>
      <c r="CY67" s="68">
        <v>0</v>
      </c>
      <c r="CZ67" s="68">
        <v>0</v>
      </c>
      <c r="DA67" s="68">
        <v>0</v>
      </c>
      <c r="DB67" s="68">
        <v>0</v>
      </c>
      <c r="DC67" s="68">
        <v>0</v>
      </c>
      <c r="DD67" s="68">
        <v>0</v>
      </c>
      <c r="DE67" s="68">
        <v>0</v>
      </c>
      <c r="DF67" s="68">
        <v>0</v>
      </c>
      <c r="DG67" s="68">
        <v>0</v>
      </c>
      <c r="DH67" s="68">
        <v>0</v>
      </c>
      <c r="DI67" s="68">
        <v>0</v>
      </c>
      <c r="DJ67" s="68">
        <v>0</v>
      </c>
      <c r="DK67" s="68">
        <v>0</v>
      </c>
      <c r="DL67" s="68">
        <v>0</v>
      </c>
      <c r="DM67" s="68">
        <v>0</v>
      </c>
      <c r="DN67" s="68">
        <v>0</v>
      </c>
      <c r="DO67" s="68">
        <v>0</v>
      </c>
      <c r="DP67" s="68">
        <v>0</v>
      </c>
      <c r="DQ67" s="68">
        <v>0</v>
      </c>
      <c r="DR67" s="68">
        <v>0</v>
      </c>
      <c r="DS67" s="68">
        <v>0</v>
      </c>
      <c r="DT67" s="68">
        <v>0</v>
      </c>
      <c r="DU67" s="68">
        <v>0</v>
      </c>
      <c r="DV67" s="68">
        <v>0</v>
      </c>
      <c r="DX67" s="68">
        <v>-8754208495.6400013</v>
      </c>
      <c r="DY67" s="68">
        <v>146003241.80399704</v>
      </c>
      <c r="DZ67" s="68">
        <v>-48807726.352993011</v>
      </c>
      <c r="EA67" s="68">
        <v>-10882.629993438721</v>
      </c>
      <c r="EB67" s="68">
        <v>-15507.293998718262</v>
      </c>
      <c r="EC67" s="68">
        <v>-6.9869918823242187</v>
      </c>
      <c r="ED67" s="68">
        <v>312105816.77895355</v>
      </c>
      <c r="EE67" s="68">
        <v>293269235.87545776</v>
      </c>
      <c r="EF67" s="68">
        <v>262626987.29310608</v>
      </c>
      <c r="EG67" s="68">
        <v>226071835.78489685</v>
      </c>
      <c r="EH67" s="68"/>
      <c r="EI67" s="68">
        <v>-996447194.45400238</v>
      </c>
      <c r="EJ67" s="68">
        <v>-3414991638.4920034</v>
      </c>
      <c r="EK67" s="68">
        <v>-8513305195.7800026</v>
      </c>
      <c r="EL67" s="68">
        <v>-8754208495.6400013</v>
      </c>
      <c r="EM67" s="68">
        <v>493790829.7480011</v>
      </c>
      <c r="EN67" s="68">
        <v>462590186.12400055</v>
      </c>
      <c r="EO67" s="68">
        <v>312674196.01399803</v>
      </c>
      <c r="EP67" s="68">
        <v>146003241.80399704</v>
      </c>
      <c r="EQ67" s="68">
        <v>176057776.29800415</v>
      </c>
      <c r="ER67" s="68">
        <v>-12098815.019004822</v>
      </c>
      <c r="ES67" s="68">
        <v>-39662625.295005798</v>
      </c>
      <c r="ET67" s="68">
        <v>-48807726.352993011</v>
      </c>
      <c r="EU67" s="68">
        <v>-1.4149932861328125</v>
      </c>
      <c r="EV67" s="68">
        <v>-1.751983642578125</v>
      </c>
      <c r="EW67" s="68">
        <v>-2751.8669853210449</v>
      </c>
      <c r="EX67" s="68">
        <v>-10882.629993438721</v>
      </c>
      <c r="EY67" s="68">
        <v>-10502.326000213623</v>
      </c>
      <c r="EZ67" s="68">
        <v>808934.7859916687</v>
      </c>
      <c r="FA67" s="68">
        <v>-15502.322994232178</v>
      </c>
      <c r="FB67" s="68">
        <v>-15507.293998718262</v>
      </c>
      <c r="FC67" s="68">
        <v>-7.1069717407226563</v>
      </c>
      <c r="FD67" s="68">
        <v>-7.1429901123046875</v>
      </c>
      <c r="FE67" s="68">
        <v>-7.0969924926757812</v>
      </c>
      <c r="FF67" s="68">
        <v>-6.9869918823242187</v>
      </c>
      <c r="FG67" s="68">
        <v>-136231.16800689697</v>
      </c>
      <c r="FH67" s="68">
        <v>0</v>
      </c>
      <c r="FI67" s="68">
        <v>0</v>
      </c>
      <c r="FJ67" s="68">
        <v>0</v>
      </c>
      <c r="FK67" s="68">
        <v>0</v>
      </c>
      <c r="FL67" s="68">
        <v>0</v>
      </c>
      <c r="FM67" s="68">
        <v>0</v>
      </c>
      <c r="FN67" s="68">
        <v>0</v>
      </c>
      <c r="FO67" s="68">
        <v>0</v>
      </c>
      <c r="FP67" s="68">
        <v>0</v>
      </c>
      <c r="FQ67" s="68">
        <v>0</v>
      </c>
      <c r="FR67" s="68">
        <v>0</v>
      </c>
    </row>
    <row r="68" spans="1:174" x14ac:dyDescent="0.3"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  <c r="CT68" s="162"/>
      <c r="CU68" s="162"/>
      <c r="CV68" s="162"/>
      <c r="CW68" s="162"/>
      <c r="CX68" s="162"/>
      <c r="CY68" s="162"/>
      <c r="CZ68" s="162"/>
      <c r="DA68" s="162"/>
      <c r="DB68" s="162"/>
      <c r="DC68" s="162"/>
      <c r="DD68" s="162"/>
      <c r="DE68" s="162"/>
      <c r="DF68" s="162"/>
      <c r="DG68" s="162"/>
      <c r="DH68" s="162"/>
      <c r="DI68" s="162"/>
      <c r="DJ68" s="162"/>
      <c r="DK68" s="162"/>
      <c r="DL68" s="162"/>
      <c r="DM68" s="162"/>
      <c r="DN68" s="162"/>
      <c r="DO68" s="162"/>
      <c r="DP68" s="162"/>
      <c r="DQ68" s="162"/>
      <c r="DR68" s="162"/>
      <c r="DS68" s="162"/>
      <c r="DT68" s="162"/>
      <c r="DU68" s="162"/>
      <c r="DV68" s="162"/>
    </row>
    <row r="69" spans="1:174" x14ac:dyDescent="0.3">
      <c r="F69" s="5" t="s">
        <v>181</v>
      </c>
      <c r="G69" s="68">
        <v>3477031180.8319988</v>
      </c>
      <c r="H69" s="68">
        <v>3666069099.6269984</v>
      </c>
      <c r="I69" s="68">
        <v>3866493944.2029996</v>
      </c>
      <c r="J69" s="68">
        <v>4103544795.9419999</v>
      </c>
      <c r="K69" s="68">
        <v>3456444834.5009975</v>
      </c>
      <c r="L69" s="68">
        <v>2426002056.3759975</v>
      </c>
      <c r="M69" s="68">
        <v>2453649193.0879989</v>
      </c>
      <c r="N69" s="68">
        <v>2346190082.3629985</v>
      </c>
      <c r="O69" s="68">
        <v>2394736125.1789985</v>
      </c>
      <c r="P69" s="68">
        <v>2614387033.7879992</v>
      </c>
      <c r="Q69" s="68">
        <v>2378885781.0079999</v>
      </c>
      <c r="R69" s="68">
        <v>2008132931.3479991</v>
      </c>
      <c r="S69" s="68">
        <v>14983007282.149998</v>
      </c>
      <c r="T69" s="68">
        <v>14743643817.256998</v>
      </c>
      <c r="U69" s="68">
        <v>14881012793.329</v>
      </c>
      <c r="V69" s="68">
        <v>14891021873.450998</v>
      </c>
      <c r="W69" s="68">
        <v>14704733579.743999</v>
      </c>
      <c r="X69" s="68">
        <v>14574658672.437</v>
      </c>
      <c r="Y69" s="68">
        <v>14267675388.299</v>
      </c>
      <c r="Z69" s="68">
        <v>14082774426.472</v>
      </c>
      <c r="AA69" s="68">
        <v>13922141460.668999</v>
      </c>
      <c r="AB69" s="68">
        <v>13756611909.433002</v>
      </c>
      <c r="AC69" s="68">
        <v>13624601965.139002</v>
      </c>
      <c r="AD69" s="68">
        <v>16878969769.299</v>
      </c>
      <c r="AE69" s="68">
        <v>15270230242.467003</v>
      </c>
      <c r="AF69" s="68">
        <v>14976362928.437006</v>
      </c>
      <c r="AG69" s="68">
        <v>14834202354.456007</v>
      </c>
      <c r="AH69" s="68">
        <v>14970385967.319002</v>
      </c>
      <c r="AI69" s="68">
        <v>15509062376.567005</v>
      </c>
      <c r="AJ69" s="68">
        <v>15635850822.074005</v>
      </c>
      <c r="AK69" s="68">
        <v>15532519030.465002</v>
      </c>
      <c r="AL69" s="68">
        <v>15846209018.053009</v>
      </c>
      <c r="AM69" s="68">
        <v>16155409313.104998</v>
      </c>
      <c r="AN69" s="68">
        <v>16370457913.869005</v>
      </c>
      <c r="AO69" s="68">
        <v>16191926800.563005</v>
      </c>
      <c r="AP69" s="68">
        <v>16185812642.368011</v>
      </c>
      <c r="AQ69" s="68">
        <v>16483325039.245005</v>
      </c>
      <c r="AR69" s="68">
        <v>16187110406.573008</v>
      </c>
      <c r="AS69" s="68">
        <v>16665800315.019003</v>
      </c>
      <c r="AT69" s="68">
        <v>17266715099.235016</v>
      </c>
      <c r="AU69" s="68">
        <v>18582065204.515003</v>
      </c>
      <c r="AV69" s="68">
        <v>20013851199.459011</v>
      </c>
      <c r="AW69" s="68">
        <v>21303898169.081005</v>
      </c>
      <c r="AX69" s="68">
        <v>22028848481.520004</v>
      </c>
      <c r="AY69" s="68">
        <v>22680766742.129009</v>
      </c>
      <c r="AZ69" s="68">
        <v>22985722118.749004</v>
      </c>
      <c r="BA69" s="68">
        <v>22759784082.538013</v>
      </c>
      <c r="BB69" s="68">
        <v>23338088473.227009</v>
      </c>
      <c r="BC69" s="68">
        <v>24310779761.638008</v>
      </c>
      <c r="BD69" s="68">
        <v>25344003408.965004</v>
      </c>
      <c r="BE69" s="68">
        <v>25337253304.689007</v>
      </c>
      <c r="BF69" s="68">
        <v>25969556147.457996</v>
      </c>
      <c r="BG69" s="68">
        <v>25956079651.390995</v>
      </c>
      <c r="BH69" s="68">
        <v>26253904570.500996</v>
      </c>
      <c r="BI69" s="68">
        <v>26814011433.132992</v>
      </c>
      <c r="BJ69" s="68">
        <v>27295740292.144997</v>
      </c>
      <c r="BK69" s="68">
        <v>26842025352.014008</v>
      </c>
      <c r="BL69" s="68">
        <v>27464611528.529995</v>
      </c>
      <c r="BM69" s="68">
        <v>27669926766.688</v>
      </c>
      <c r="BN69" s="68">
        <v>27801249250.076996</v>
      </c>
      <c r="BO69" s="68">
        <v>28323765612.090012</v>
      </c>
      <c r="BP69" s="68">
        <v>28731268785.06802</v>
      </c>
      <c r="BQ69" s="68">
        <v>29730376432.74102</v>
      </c>
      <c r="BR69" s="68">
        <v>29751679893.612007</v>
      </c>
      <c r="BS69" s="68">
        <v>29928806891.72002</v>
      </c>
      <c r="BT69" s="68">
        <v>30790404259.508011</v>
      </c>
      <c r="BU69" s="68">
        <v>30163111475.296009</v>
      </c>
      <c r="BV69" s="68">
        <v>30617735234.984005</v>
      </c>
      <c r="BW69" s="68">
        <v>30254291364.127998</v>
      </c>
      <c r="BX69" s="68">
        <v>30379629320.462013</v>
      </c>
      <c r="BY69" s="68">
        <v>29603448557.436996</v>
      </c>
      <c r="BZ69" s="68">
        <v>30266223732.179012</v>
      </c>
      <c r="CA69" s="68">
        <v>31097075022.927994</v>
      </c>
      <c r="CB69" s="68">
        <v>30824245148.078987</v>
      </c>
      <c r="CC69" s="68">
        <v>31552935120.465988</v>
      </c>
      <c r="CD69" s="68">
        <v>31506768273.82299</v>
      </c>
      <c r="CE69" s="68">
        <v>31766251222.537102</v>
      </c>
      <c r="CF69" s="68">
        <v>31765297703.931652</v>
      </c>
      <c r="CG69" s="68">
        <v>32196031216.772949</v>
      </c>
      <c r="CH69" s="68">
        <v>32540231782.896954</v>
      </c>
      <c r="CI69" s="68">
        <v>32624139178.70023</v>
      </c>
      <c r="CJ69" s="68">
        <v>31932402094.443737</v>
      </c>
      <c r="CK69" s="68">
        <v>32170273353.995094</v>
      </c>
      <c r="CL69" s="68">
        <v>31710413707.236088</v>
      </c>
      <c r="CM69" s="68">
        <v>31519046251.956516</v>
      </c>
      <c r="CN69" s="68">
        <v>31665503009.900791</v>
      </c>
      <c r="CO69" s="68">
        <v>31289811532.644844</v>
      </c>
      <c r="CP69" s="68">
        <v>31310848268.396618</v>
      </c>
      <c r="CQ69" s="68">
        <v>31295924567.15205</v>
      </c>
      <c r="CR69" s="68">
        <v>30368800981.279106</v>
      </c>
      <c r="CS69" s="68">
        <v>30602337875.156994</v>
      </c>
      <c r="CT69" s="68">
        <v>30569450131.82933</v>
      </c>
      <c r="CU69" s="68">
        <v>30066954452.305649</v>
      </c>
      <c r="CV69" s="68">
        <v>30445128130.646481</v>
      </c>
      <c r="CW69" s="68">
        <v>30579920391.975887</v>
      </c>
      <c r="CX69" s="68">
        <v>30309523086.046215</v>
      </c>
      <c r="CY69" s="68">
        <v>30160587427.136681</v>
      </c>
      <c r="CZ69" s="68">
        <v>30162307649.126266</v>
      </c>
      <c r="DA69" s="68">
        <v>30687294025.404316</v>
      </c>
      <c r="DB69" s="68">
        <v>30170426351.631336</v>
      </c>
      <c r="DC69" s="68">
        <v>29812500541.844418</v>
      </c>
      <c r="DD69" s="68">
        <v>29516369216.485779</v>
      </c>
      <c r="DE69" s="68">
        <v>29301289433.054272</v>
      </c>
      <c r="DF69" s="68">
        <v>29502360111.122158</v>
      </c>
      <c r="DG69" s="68">
        <v>29391883653.923439</v>
      </c>
      <c r="DH69" s="68">
        <v>29338580408.194584</v>
      </c>
      <c r="DI69" s="68">
        <v>29326474427.053726</v>
      </c>
      <c r="DJ69" s="68">
        <v>29435372166.021149</v>
      </c>
      <c r="DK69" s="68">
        <v>29601624288.233379</v>
      </c>
      <c r="DL69" s="68">
        <v>29608440523.754173</v>
      </c>
      <c r="DM69" s="68">
        <v>30054994681.632912</v>
      </c>
      <c r="DN69" s="68">
        <v>29565981468.745682</v>
      </c>
      <c r="DO69" s="68">
        <v>29156884004.210182</v>
      </c>
      <c r="DP69" s="68">
        <v>28846008565.607105</v>
      </c>
      <c r="DQ69" s="68">
        <v>28794820262.102814</v>
      </c>
      <c r="DR69" s="68">
        <v>29140311754.769608</v>
      </c>
      <c r="DS69" s="68">
        <v>29026699093.975521</v>
      </c>
      <c r="DT69" s="68">
        <v>29228892531.965698</v>
      </c>
      <c r="DU69" s="68">
        <v>29052072358.398243</v>
      </c>
      <c r="DV69" s="68">
        <v>29197936446.765759</v>
      </c>
    </row>
    <row r="70" spans="1:174" x14ac:dyDescent="0.3">
      <c r="F70" s="5" t="s">
        <v>179</v>
      </c>
      <c r="G70" s="68" t="e">
        <v>#VALUE!</v>
      </c>
      <c r="H70" s="68">
        <v>13499864.754999999</v>
      </c>
      <c r="I70" s="68">
        <v>17799650.315000016</v>
      </c>
      <c r="J70" s="68">
        <v>8541236.8729999922</v>
      </c>
      <c r="K70" s="68">
        <v>3386140.8809999973</v>
      </c>
      <c r="L70" s="68">
        <v>14674635.361999979</v>
      </c>
      <c r="M70" s="68">
        <v>5624265.3029999845</v>
      </c>
      <c r="N70" s="68">
        <v>6283116.3680000156</v>
      </c>
      <c r="O70" s="68">
        <v>1454305.6760000195</v>
      </c>
      <c r="P70" s="68">
        <v>12651461.261000074</v>
      </c>
      <c r="Q70" s="68">
        <v>16775819.352999974</v>
      </c>
      <c r="R70" s="68">
        <v>40356688.715000078</v>
      </c>
      <c r="S70" s="68">
        <v>76835518.247999966</v>
      </c>
      <c r="T70" s="68">
        <v>62350073.367999941</v>
      </c>
      <c r="U70" s="68">
        <v>64552487.101000026</v>
      </c>
      <c r="V70" s="68">
        <v>72474819.856000036</v>
      </c>
      <c r="W70" s="68">
        <v>43431799.750000022</v>
      </c>
      <c r="X70" s="68">
        <v>66331101.399000026</v>
      </c>
      <c r="Y70" s="68">
        <v>76413814.083999947</v>
      </c>
      <c r="Z70" s="68">
        <v>39290578.823000006</v>
      </c>
      <c r="AA70" s="68">
        <v>45622005.436999992</v>
      </c>
      <c r="AB70" s="68">
        <v>46522377.345999971</v>
      </c>
      <c r="AC70" s="68">
        <v>38687218.488999993</v>
      </c>
      <c r="AD70" s="68">
        <v>43831908.006999947</v>
      </c>
      <c r="AE70" s="68">
        <v>83967037.64500019</v>
      </c>
      <c r="AF70" s="68">
        <v>77369367.663000047</v>
      </c>
      <c r="AG70" s="68">
        <v>82449515.171999902</v>
      </c>
      <c r="AH70" s="68">
        <v>112519232.75899993</v>
      </c>
      <c r="AI70" s="68">
        <v>43601937.64699997</v>
      </c>
      <c r="AJ70" s="68">
        <v>59872416.708000064</v>
      </c>
      <c r="AK70" s="68">
        <v>51485001.472999945</v>
      </c>
      <c r="AL70" s="68">
        <v>40337917.373000018</v>
      </c>
      <c r="AM70" s="68">
        <v>102803426.01300004</v>
      </c>
      <c r="AN70" s="68">
        <v>80851338.91900003</v>
      </c>
      <c r="AO70" s="68">
        <v>50990531.894000016</v>
      </c>
      <c r="AP70" s="68">
        <v>43621689.333999969</v>
      </c>
      <c r="AQ70" s="68">
        <v>37840212.235000104</v>
      </c>
      <c r="AR70" s="68">
        <v>88785019.136000007</v>
      </c>
      <c r="AS70" s="68">
        <v>96985797.996000081</v>
      </c>
      <c r="AT70" s="68">
        <v>103088354.18499994</v>
      </c>
      <c r="AU70" s="68">
        <v>72703596.165000021</v>
      </c>
      <c r="AV70" s="68">
        <v>40224039.929000132</v>
      </c>
      <c r="AW70" s="68">
        <v>68136709.523000017</v>
      </c>
      <c r="AX70" s="68">
        <v>33560738.877000019</v>
      </c>
      <c r="AY70" s="68">
        <v>53539998.681000113</v>
      </c>
      <c r="AZ70" s="68">
        <v>24722399.48800008</v>
      </c>
      <c r="BA70" s="68">
        <v>52860381.339999959</v>
      </c>
      <c r="BB70" s="68">
        <v>21223406.451999888</v>
      </c>
      <c r="BC70" s="68">
        <v>52970911.405999929</v>
      </c>
      <c r="BD70" s="68">
        <v>-40287650.076999858</v>
      </c>
      <c r="BE70" s="68">
        <v>88342779.246000111</v>
      </c>
      <c r="BF70" s="68">
        <v>92784542.457000062</v>
      </c>
      <c r="BG70" s="68">
        <v>59961136.079999879</v>
      </c>
      <c r="BH70" s="68">
        <v>66737374.134000175</v>
      </c>
      <c r="BI70" s="68">
        <v>144335750.66900003</v>
      </c>
      <c r="BJ70" s="68">
        <v>59005202.521000162</v>
      </c>
      <c r="BK70" s="68">
        <v>60253052.269999772</v>
      </c>
      <c r="BL70" s="68">
        <v>51453830.914000049</v>
      </c>
      <c r="BM70" s="68">
        <v>31627631.286999784</v>
      </c>
      <c r="BN70" s="68">
        <v>86918085.046000049</v>
      </c>
      <c r="BO70" s="68">
        <v>23121487.091999799</v>
      </c>
      <c r="BP70" s="68">
        <v>99357445.437999904</v>
      </c>
      <c r="BQ70" s="68">
        <v>103267464.82699993</v>
      </c>
      <c r="BR70" s="68">
        <v>43656782.419000298</v>
      </c>
      <c r="BS70" s="68">
        <v>99699457.745000362</v>
      </c>
      <c r="BT70" s="68">
        <v>55959654.141999826</v>
      </c>
      <c r="BU70" s="68">
        <v>206588646.94799975</v>
      </c>
      <c r="BV70" s="68">
        <v>22044615.143000152</v>
      </c>
      <c r="BW70" s="68">
        <v>32031273.829000346</v>
      </c>
      <c r="BX70" s="68">
        <v>152549424.4780001</v>
      </c>
      <c r="BY70" s="68">
        <v>53938447.569000021</v>
      </c>
      <c r="BZ70" s="68">
        <v>48760479.606999978</v>
      </c>
      <c r="CA70" s="68">
        <v>-90561474.710999683</v>
      </c>
      <c r="CB70" s="68">
        <v>45150043.798999771</v>
      </c>
      <c r="CC70" s="68">
        <v>65661295.091000304</v>
      </c>
      <c r="CD70" s="68">
        <v>89881882.448000118</v>
      </c>
      <c r="CE70" s="68">
        <v>51873971.754999891</v>
      </c>
      <c r="CF70" s="68">
        <v>114024434.1722206</v>
      </c>
      <c r="CG70" s="68">
        <v>80002705.638374656</v>
      </c>
      <c r="CH70" s="68">
        <v>49913272.949130833</v>
      </c>
      <c r="CI70" s="68">
        <v>50112307.331324562</v>
      </c>
      <c r="CJ70" s="68">
        <v>37879055.059434354</v>
      </c>
      <c r="CK70" s="68">
        <v>36350917.776262902</v>
      </c>
      <c r="CL70" s="68">
        <v>36686611.787658304</v>
      </c>
      <c r="CM70" s="68">
        <v>40238391.267357819</v>
      </c>
      <c r="CN70" s="68">
        <v>24308821.432167403</v>
      </c>
      <c r="CO70" s="68">
        <v>60714044.477946073</v>
      </c>
      <c r="CP70" s="68">
        <v>104696382.93236686</v>
      </c>
      <c r="CQ70" s="68">
        <v>99906968.140241683</v>
      </c>
      <c r="CR70" s="68">
        <v>111577997.12306526</v>
      </c>
      <c r="CS70" s="68">
        <v>69999744.056623518</v>
      </c>
      <c r="CT70" s="68">
        <v>57112220.434896737</v>
      </c>
      <c r="CU70" s="68">
        <v>42805215.157765284</v>
      </c>
      <c r="CV70" s="68">
        <v>29715270.535830662</v>
      </c>
      <c r="CW70" s="68">
        <v>33460191.173009757</v>
      </c>
      <c r="CX70" s="68">
        <v>39477844.222142547</v>
      </c>
      <c r="CY70" s="68">
        <v>38132858.875297561</v>
      </c>
      <c r="CZ70" s="68">
        <v>36572074.455660954</v>
      </c>
      <c r="DA70" s="68">
        <v>68638888.511439383</v>
      </c>
      <c r="DB70" s="68">
        <v>113741550.64301214</v>
      </c>
      <c r="DC70" s="68">
        <v>112455995.87668607</v>
      </c>
      <c r="DD70" s="68">
        <v>120591414.86495927</v>
      </c>
      <c r="DE70" s="68">
        <v>88352293.466871023</v>
      </c>
      <c r="DF70" s="68">
        <v>72744606.600669459</v>
      </c>
      <c r="DG70" s="68">
        <v>63195351.58016517</v>
      </c>
      <c r="DH70" s="68">
        <v>53300138.605981074</v>
      </c>
      <c r="DI70" s="68">
        <v>55981749.612245195</v>
      </c>
      <c r="DJ70" s="68">
        <v>63794606.701682366</v>
      </c>
      <c r="DK70" s="68">
        <v>60556362.074156694</v>
      </c>
      <c r="DL70" s="68">
        <v>47998597.968399361</v>
      </c>
      <c r="DM70" s="68">
        <v>75213343.498368263</v>
      </c>
      <c r="DN70" s="68">
        <v>124135707.36739948</v>
      </c>
      <c r="DO70" s="68">
        <v>121887170.63670242</v>
      </c>
      <c r="DP70" s="68">
        <v>131201778.35272825</v>
      </c>
      <c r="DQ70" s="68">
        <v>97021930.701814175</v>
      </c>
      <c r="DR70" s="68">
        <v>82670082.572770253</v>
      </c>
      <c r="DS70" s="68">
        <v>71280077.542571723</v>
      </c>
      <c r="DT70" s="68">
        <v>61357828.006321967</v>
      </c>
      <c r="DU70" s="68">
        <v>68127286.015998021</v>
      </c>
      <c r="DV70" s="68">
        <v>75797590.34313947</v>
      </c>
    </row>
    <row r="71" spans="1:174" x14ac:dyDescent="0.3">
      <c r="F71" s="5" t="s">
        <v>182</v>
      </c>
      <c r="G71" s="68">
        <v>50000000</v>
      </c>
      <c r="H71" s="68">
        <v>50000001</v>
      </c>
      <c r="I71" s="68">
        <v>50000002</v>
      </c>
      <c r="J71" s="68">
        <v>50000003</v>
      </c>
      <c r="K71" s="68">
        <v>50000004</v>
      </c>
      <c r="L71" s="68">
        <v>50000005</v>
      </c>
      <c r="M71" s="68">
        <v>50000006</v>
      </c>
      <c r="N71" s="68">
        <v>50000007</v>
      </c>
      <c r="O71" s="68">
        <v>50000008</v>
      </c>
      <c r="P71" s="68">
        <v>50000009</v>
      </c>
      <c r="Q71" s="68">
        <v>50000010</v>
      </c>
      <c r="R71" s="68">
        <v>50000011</v>
      </c>
      <c r="S71" s="68">
        <v>50000012</v>
      </c>
      <c r="T71" s="68">
        <v>50000013</v>
      </c>
      <c r="U71" s="68">
        <v>50000014</v>
      </c>
      <c r="V71" s="68">
        <v>50000015</v>
      </c>
      <c r="W71" s="68">
        <v>50000016</v>
      </c>
      <c r="X71" s="68">
        <v>50000017</v>
      </c>
      <c r="Y71" s="68">
        <v>50000018</v>
      </c>
      <c r="Z71" s="68">
        <v>50000019</v>
      </c>
      <c r="AA71" s="68">
        <v>50000020</v>
      </c>
      <c r="AB71" s="68">
        <v>50000021</v>
      </c>
      <c r="AC71" s="68">
        <v>50000022</v>
      </c>
      <c r="AD71" s="68">
        <v>50000023</v>
      </c>
      <c r="AE71" s="68">
        <v>50000024</v>
      </c>
      <c r="AF71" s="68">
        <v>50000025</v>
      </c>
      <c r="AG71" s="68">
        <v>50000026</v>
      </c>
      <c r="AH71" s="68">
        <v>50000027</v>
      </c>
      <c r="AI71" s="68">
        <v>50000028</v>
      </c>
      <c r="AJ71" s="68">
        <v>50000029</v>
      </c>
      <c r="AK71" s="68">
        <v>50000030</v>
      </c>
      <c r="AL71" s="68">
        <v>50000031</v>
      </c>
      <c r="AM71" s="68">
        <v>50000032</v>
      </c>
      <c r="AN71" s="68">
        <v>50000033</v>
      </c>
      <c r="AO71" s="68">
        <v>50000034</v>
      </c>
      <c r="AP71" s="68">
        <v>50000035</v>
      </c>
      <c r="AQ71" s="68">
        <v>50000036</v>
      </c>
      <c r="AR71" s="68">
        <v>50000037</v>
      </c>
      <c r="AS71" s="68">
        <v>50000038</v>
      </c>
      <c r="AT71" s="68">
        <v>50000039</v>
      </c>
      <c r="AU71" s="68">
        <v>50000040</v>
      </c>
      <c r="AV71" s="68">
        <v>50000041</v>
      </c>
      <c r="AW71" s="68">
        <v>50000042</v>
      </c>
      <c r="AX71" s="68">
        <v>50000043</v>
      </c>
      <c r="AY71" s="68">
        <v>50000044</v>
      </c>
      <c r="AZ71" s="68">
        <v>50000045</v>
      </c>
      <c r="BA71" s="68">
        <v>50000046</v>
      </c>
      <c r="BB71" s="68">
        <v>50000047</v>
      </c>
      <c r="BC71" s="68">
        <v>50000048</v>
      </c>
      <c r="BD71" s="68">
        <v>50000049</v>
      </c>
      <c r="BE71" s="68">
        <v>50000050</v>
      </c>
      <c r="BF71" s="68">
        <v>50000051</v>
      </c>
      <c r="BG71" s="68">
        <v>50000052</v>
      </c>
      <c r="BH71" s="68">
        <v>50000053</v>
      </c>
      <c r="BI71" s="68">
        <v>50000054</v>
      </c>
      <c r="BJ71" s="68">
        <v>50000055</v>
      </c>
      <c r="BK71" s="68">
        <v>50000056</v>
      </c>
      <c r="BL71" s="68">
        <v>50000057</v>
      </c>
      <c r="BM71" s="68">
        <v>50000058</v>
      </c>
      <c r="BN71" s="68">
        <v>50000059</v>
      </c>
      <c r="BO71" s="68">
        <v>50000060</v>
      </c>
      <c r="BP71" s="68">
        <v>50000061</v>
      </c>
      <c r="BQ71" s="68">
        <v>50000062</v>
      </c>
      <c r="BR71" s="68">
        <v>50000063</v>
      </c>
      <c r="BS71" s="68">
        <v>50000064</v>
      </c>
      <c r="BT71" s="68">
        <v>50000065</v>
      </c>
      <c r="BU71" s="68">
        <v>50000066</v>
      </c>
      <c r="BV71" s="68">
        <v>50000067</v>
      </c>
      <c r="BW71" s="68">
        <v>50000068</v>
      </c>
      <c r="BX71" s="68">
        <v>50000069</v>
      </c>
      <c r="BY71" s="68">
        <v>50000070</v>
      </c>
      <c r="BZ71" s="68">
        <v>50000071</v>
      </c>
      <c r="CA71" s="68">
        <v>50000072</v>
      </c>
      <c r="CB71" s="68">
        <v>50000073</v>
      </c>
      <c r="CC71" s="68">
        <v>50000074</v>
      </c>
      <c r="CD71" s="68">
        <v>50000075</v>
      </c>
      <c r="CE71" s="68">
        <v>50000076</v>
      </c>
      <c r="CF71" s="68">
        <v>65000077</v>
      </c>
      <c r="CG71" s="68">
        <v>50000078</v>
      </c>
      <c r="CH71" s="68">
        <v>70000079</v>
      </c>
      <c r="CI71" s="68">
        <v>50000080</v>
      </c>
      <c r="CJ71" s="68">
        <v>50000081</v>
      </c>
      <c r="CK71" s="68">
        <v>50000082</v>
      </c>
      <c r="CL71" s="68">
        <v>70000079</v>
      </c>
      <c r="CM71" s="68">
        <v>50000084</v>
      </c>
      <c r="CN71" s="68">
        <v>50000085</v>
      </c>
      <c r="CO71" s="68">
        <v>50000086</v>
      </c>
      <c r="CP71" s="68">
        <v>50000087</v>
      </c>
      <c r="CQ71" s="68">
        <v>50000088</v>
      </c>
      <c r="CR71" s="68">
        <v>50000089</v>
      </c>
      <c r="CS71" s="68">
        <v>170000090</v>
      </c>
      <c r="CT71" s="68">
        <v>50000091</v>
      </c>
      <c r="CU71" s="68">
        <v>50000092</v>
      </c>
      <c r="CV71" s="68">
        <v>75000093</v>
      </c>
      <c r="CW71" s="68">
        <v>50000094</v>
      </c>
      <c r="CX71" s="68">
        <v>50000095</v>
      </c>
      <c r="CY71" s="68">
        <v>75000096</v>
      </c>
      <c r="CZ71" s="68">
        <v>50000097</v>
      </c>
      <c r="DA71" s="68">
        <v>50000098</v>
      </c>
      <c r="DB71" s="68">
        <v>75000099</v>
      </c>
      <c r="DC71" s="68">
        <v>50000100</v>
      </c>
      <c r="DD71" s="68">
        <v>50000101</v>
      </c>
      <c r="DE71" s="68">
        <v>120000102</v>
      </c>
      <c r="DF71" s="68">
        <v>50000103</v>
      </c>
      <c r="DG71" s="68">
        <v>50000104</v>
      </c>
      <c r="DH71" s="68">
        <v>60000105</v>
      </c>
      <c r="DI71" s="68">
        <v>50000106</v>
      </c>
      <c r="DJ71" s="68">
        <v>50000106</v>
      </c>
      <c r="DK71" s="68">
        <v>75000106</v>
      </c>
      <c r="DL71" s="68">
        <v>50000106</v>
      </c>
      <c r="DM71" s="68">
        <v>50000106</v>
      </c>
      <c r="DN71" s="68">
        <v>75000106</v>
      </c>
      <c r="DO71" s="68">
        <v>50000106</v>
      </c>
      <c r="DP71" s="68">
        <v>50000106</v>
      </c>
      <c r="DQ71" s="68">
        <v>125000106</v>
      </c>
      <c r="DR71" s="68">
        <v>50000106</v>
      </c>
      <c r="DS71" s="68">
        <v>50000106</v>
      </c>
      <c r="DT71" s="68">
        <v>75000106</v>
      </c>
      <c r="DU71" s="68">
        <v>50000106</v>
      </c>
      <c r="DV71" s="68">
        <v>50000106</v>
      </c>
    </row>
    <row r="72" spans="1:174" x14ac:dyDescent="0.3">
      <c r="F72" s="5" t="s">
        <v>180</v>
      </c>
      <c r="G72" s="68" t="e">
        <v>#VALUE!</v>
      </c>
      <c r="H72" s="68">
        <v>3702569235.8719983</v>
      </c>
      <c r="I72" s="68">
        <v>3898694295.8879995</v>
      </c>
      <c r="J72" s="68">
        <v>4145003562.0689998</v>
      </c>
      <c r="K72" s="68">
        <v>3503058697.6199975</v>
      </c>
      <c r="L72" s="68">
        <v>2461327426.0139976</v>
      </c>
      <c r="M72" s="68">
        <v>2498024933.7849989</v>
      </c>
      <c r="N72" s="68">
        <v>2389906972.9949985</v>
      </c>
      <c r="O72" s="68">
        <v>2443281827.5029984</v>
      </c>
      <c r="P72" s="68">
        <v>2651735581.526999</v>
      </c>
      <c r="Q72" s="68">
        <v>2412109971.6549997</v>
      </c>
      <c r="R72" s="68">
        <v>2017776253.6329989</v>
      </c>
      <c r="S72" s="68">
        <v>14956171775.901999</v>
      </c>
      <c r="T72" s="68">
        <v>14731293756.888998</v>
      </c>
      <c r="U72" s="68">
        <v>14866460320.228001</v>
      </c>
      <c r="V72" s="68">
        <v>14868547068.594997</v>
      </c>
      <c r="W72" s="68">
        <v>14711301795.993999</v>
      </c>
      <c r="X72" s="68">
        <v>14558327588.038</v>
      </c>
      <c r="Y72" s="68">
        <v>14241261592.215</v>
      </c>
      <c r="Z72" s="68">
        <v>14093483866.649</v>
      </c>
      <c r="AA72" s="68">
        <v>13926519475.231998</v>
      </c>
      <c r="AB72" s="68">
        <v>13760089553.087002</v>
      </c>
      <c r="AC72" s="68">
        <v>13635914768.650002</v>
      </c>
      <c r="AD72" s="68">
        <v>16885137884.292</v>
      </c>
      <c r="AE72" s="68">
        <v>15236263228.822002</v>
      </c>
      <c r="AF72" s="68">
        <v>14948993585.774006</v>
      </c>
      <c r="AG72" s="68">
        <v>14801752865.284008</v>
      </c>
      <c r="AH72" s="68">
        <v>14907866761.560001</v>
      </c>
      <c r="AI72" s="68">
        <v>15515460466.920006</v>
      </c>
      <c r="AJ72" s="68">
        <v>15625978434.366005</v>
      </c>
      <c r="AK72" s="68">
        <v>15531034058.992002</v>
      </c>
      <c r="AL72" s="68">
        <v>15855871131.68001</v>
      </c>
      <c r="AM72" s="68">
        <v>16102605919.091997</v>
      </c>
      <c r="AN72" s="68">
        <v>16339606607.950005</v>
      </c>
      <c r="AO72" s="68">
        <v>16190936302.669006</v>
      </c>
      <c r="AP72" s="68">
        <v>16192190988.034012</v>
      </c>
      <c r="AQ72" s="68">
        <v>16495484863.010004</v>
      </c>
      <c r="AR72" s="68">
        <v>16148325424.437008</v>
      </c>
      <c r="AS72" s="68">
        <v>16618814555.023003</v>
      </c>
      <c r="AT72" s="68">
        <v>17213626784.050018</v>
      </c>
      <c r="AU72" s="68">
        <v>18559361648.350002</v>
      </c>
      <c r="AV72" s="68">
        <v>20023627200.53001</v>
      </c>
      <c r="AW72" s="68">
        <v>21285761501.558006</v>
      </c>
      <c r="AX72" s="68">
        <v>22045287785.643005</v>
      </c>
      <c r="AY72" s="68">
        <v>22677226787.448009</v>
      </c>
      <c r="AZ72" s="68">
        <v>23010999764.261005</v>
      </c>
      <c r="BA72" s="68">
        <v>22756923747.198013</v>
      </c>
      <c r="BB72" s="68">
        <v>23366865113.775009</v>
      </c>
      <c r="BC72" s="68">
        <v>24307808898.23201</v>
      </c>
      <c r="BD72" s="68">
        <v>25434291108.042004</v>
      </c>
      <c r="BE72" s="68">
        <v>25298910575.443008</v>
      </c>
      <c r="BF72" s="68">
        <v>25926771656.000996</v>
      </c>
      <c r="BG72" s="68">
        <v>25946118567.310997</v>
      </c>
      <c r="BH72" s="68">
        <v>26237167249.366997</v>
      </c>
      <c r="BI72" s="68">
        <v>26719675736.463993</v>
      </c>
      <c r="BJ72" s="68">
        <v>27286735144.623997</v>
      </c>
      <c r="BK72" s="68">
        <v>26831772355.744007</v>
      </c>
      <c r="BL72" s="68">
        <v>27463157754.615993</v>
      </c>
      <c r="BM72" s="68">
        <v>27688299193.401001</v>
      </c>
      <c r="BN72" s="68">
        <v>27764331224.030994</v>
      </c>
      <c r="BO72" s="68">
        <v>28350644184.998013</v>
      </c>
      <c r="BP72" s="68">
        <v>28681911400.63002</v>
      </c>
      <c r="BQ72" s="68">
        <v>29677109029.914021</v>
      </c>
      <c r="BR72" s="68">
        <v>29758023174.193008</v>
      </c>
      <c r="BS72" s="68">
        <v>29879107497.975021</v>
      </c>
      <c r="BT72" s="68">
        <v>30784444670.366013</v>
      </c>
      <c r="BU72" s="68">
        <v>30006522894.348011</v>
      </c>
      <c r="BV72" s="68">
        <v>30645690686.841003</v>
      </c>
      <c r="BW72" s="68">
        <v>30272260158.299</v>
      </c>
      <c r="BX72" s="68">
        <v>30277079964.984013</v>
      </c>
      <c r="BY72" s="68">
        <v>29599510179.867996</v>
      </c>
      <c r="BZ72" s="68">
        <v>30267463323.572014</v>
      </c>
      <c r="CA72" s="68">
        <v>31237636569.638992</v>
      </c>
      <c r="CB72" s="68">
        <v>30829095177.279987</v>
      </c>
      <c r="CC72" s="68">
        <v>31537273899.374989</v>
      </c>
      <c r="CD72" s="68">
        <v>31466886466.374989</v>
      </c>
      <c r="CE72" s="68">
        <v>31764377326.782101</v>
      </c>
      <c r="CF72" s="68">
        <v>31716273346.75943</v>
      </c>
      <c r="CG72" s="68">
        <v>32166028589.134575</v>
      </c>
      <c r="CH72" s="68">
        <v>32560318588.947823</v>
      </c>
      <c r="CI72" s="68">
        <v>32624026951.368904</v>
      </c>
      <c r="CJ72" s="68">
        <v>31944523120.384304</v>
      </c>
      <c r="CK72" s="68">
        <v>32183922518.21883</v>
      </c>
      <c r="CL72" s="68">
        <v>31743727174.448429</v>
      </c>
      <c r="CM72" s="68">
        <v>31528807944.689159</v>
      </c>
      <c r="CN72" s="68">
        <v>31691194273.468624</v>
      </c>
      <c r="CO72" s="68">
        <v>31279097574.166897</v>
      </c>
      <c r="CP72" s="68">
        <v>31256151972.464252</v>
      </c>
      <c r="CQ72" s="68">
        <v>31246017687.011806</v>
      </c>
      <c r="CR72" s="68">
        <v>30307223073.15604</v>
      </c>
      <c r="CS72" s="68">
        <v>30702338221.100368</v>
      </c>
      <c r="CT72" s="68">
        <v>30562338002.394432</v>
      </c>
      <c r="CU72" s="68">
        <v>30074149329.147884</v>
      </c>
      <c r="CV72" s="68">
        <v>30490412953.110649</v>
      </c>
      <c r="CW72" s="68">
        <v>30596460294.802879</v>
      </c>
      <c r="CX72" s="68">
        <v>30320045336.824074</v>
      </c>
      <c r="CY72" s="68">
        <v>30197454664.261383</v>
      </c>
      <c r="CZ72" s="68">
        <v>30175735671.670605</v>
      </c>
      <c r="DA72" s="68">
        <v>30668655234.892876</v>
      </c>
      <c r="DB72" s="68">
        <v>30131684899.988323</v>
      </c>
      <c r="DC72" s="68">
        <v>29750044645.967731</v>
      </c>
      <c r="DD72" s="68">
        <v>29445777902.620819</v>
      </c>
      <c r="DE72" s="68">
        <v>29332937241.587402</v>
      </c>
      <c r="DF72" s="68">
        <v>29479615607.521488</v>
      </c>
      <c r="DG72" s="68">
        <v>29378688406.343273</v>
      </c>
      <c r="DH72" s="68">
        <v>29345280374.588604</v>
      </c>
      <c r="DI72" s="68">
        <v>29320492783.441483</v>
      </c>
      <c r="DJ72" s="68">
        <v>29421577665.319466</v>
      </c>
      <c r="DK72" s="68">
        <v>29616068032.159222</v>
      </c>
      <c r="DL72" s="68">
        <v>29610442031.785774</v>
      </c>
      <c r="DM72" s="68">
        <v>30029781444.134544</v>
      </c>
      <c r="DN72" s="68">
        <v>29516845867.378281</v>
      </c>
      <c r="DO72" s="68">
        <v>29084996939.573479</v>
      </c>
      <c r="DP72" s="68">
        <v>28764806893.254375</v>
      </c>
      <c r="DQ72" s="68">
        <v>28822798437.401001</v>
      </c>
      <c r="DR72" s="68">
        <v>29107641778.196838</v>
      </c>
      <c r="DS72" s="68">
        <v>29005419122.432949</v>
      </c>
      <c r="DT72" s="68">
        <v>29242534809.959377</v>
      </c>
      <c r="DU72" s="68">
        <v>29033945178.382244</v>
      </c>
      <c r="DV72" s="68">
        <v>29172138962.422619</v>
      </c>
    </row>
    <row r="73" spans="1:174" x14ac:dyDescent="0.3"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</row>
    <row r="74" spans="1:174" x14ac:dyDescent="0.3">
      <c r="BS74" s="68">
        <v>713701947.99700165</v>
      </c>
      <c r="BT74" s="68">
        <v>77549382.988998413</v>
      </c>
      <c r="BU74" s="68">
        <v>377027807.65499878</v>
      </c>
      <c r="BV74" s="68">
        <v>730456828.63999939</v>
      </c>
      <c r="BW74" s="68">
        <v>-255375917.78199768</v>
      </c>
      <c r="BX74" s="68">
        <v>331802208.12599945</v>
      </c>
      <c r="BY74" s="68">
        <v>-535548829.24500275</v>
      </c>
      <c r="BZ74" s="68">
        <v>973840566.16899872</v>
      </c>
      <c r="CA74" s="68">
        <v>455733017.72001648</v>
      </c>
      <c r="CB74" s="68">
        <v>-327762966.33000183</v>
      </c>
    </row>
    <row r="75" spans="1:174" x14ac:dyDescent="0.3">
      <c r="F75" s="5" t="s">
        <v>214</v>
      </c>
      <c r="AU75" s="73">
        <v>150000000</v>
      </c>
      <c r="AV75" s="74">
        <v>148750000</v>
      </c>
      <c r="AW75" s="74">
        <v>147500000</v>
      </c>
      <c r="AX75" s="74">
        <v>146250000</v>
      </c>
      <c r="AY75" s="74">
        <v>145000000</v>
      </c>
      <c r="AZ75" s="74">
        <v>143750000</v>
      </c>
      <c r="BA75" s="74">
        <v>142500000</v>
      </c>
      <c r="BB75" s="74">
        <v>141250000</v>
      </c>
      <c r="BC75" s="74">
        <v>140000000</v>
      </c>
      <c r="BD75" s="74">
        <v>138750000</v>
      </c>
      <c r="BE75" s="74">
        <v>137500000</v>
      </c>
      <c r="BF75" s="74">
        <v>136250000</v>
      </c>
      <c r="BG75" s="74">
        <v>135000000</v>
      </c>
      <c r="BH75" s="74">
        <v>133750000</v>
      </c>
      <c r="BI75" s="74">
        <v>132500000</v>
      </c>
      <c r="BJ75" s="74">
        <v>131250000</v>
      </c>
      <c r="BK75" s="74">
        <v>130000000</v>
      </c>
      <c r="BL75" s="74">
        <v>128750000</v>
      </c>
      <c r="BM75" s="74">
        <v>127500000</v>
      </c>
      <c r="BN75" s="74">
        <v>126250000</v>
      </c>
      <c r="BO75" s="74">
        <v>125000000</v>
      </c>
      <c r="BP75" s="74">
        <v>123750000</v>
      </c>
      <c r="BQ75" s="74">
        <v>122500000</v>
      </c>
      <c r="BR75" s="74">
        <v>121250000</v>
      </c>
      <c r="BS75" s="74">
        <v>120000000</v>
      </c>
      <c r="BT75" s="74">
        <v>118750000</v>
      </c>
      <c r="BU75" s="74">
        <v>117500000</v>
      </c>
      <c r="BV75" s="74">
        <v>116250000</v>
      </c>
      <c r="BW75" s="74">
        <v>115000000</v>
      </c>
      <c r="BX75" s="74">
        <v>113750000</v>
      </c>
      <c r="BY75" s="74">
        <v>112500000</v>
      </c>
      <c r="BZ75" s="74">
        <v>111250000</v>
      </c>
      <c r="CA75" s="74">
        <v>110000000</v>
      </c>
      <c r="CB75" s="74">
        <v>108750000</v>
      </c>
      <c r="CC75" s="74">
        <v>107500000</v>
      </c>
      <c r="CD75" s="74">
        <v>106250000</v>
      </c>
      <c r="CE75" s="74">
        <v>105000000</v>
      </c>
      <c r="CF75" s="74">
        <v>103750000</v>
      </c>
      <c r="CG75" s="74">
        <v>102500000</v>
      </c>
      <c r="CH75" s="74">
        <v>101250000</v>
      </c>
      <c r="CI75" s="74">
        <v>100000000</v>
      </c>
      <c r="CJ75" s="74">
        <v>98750000</v>
      </c>
      <c r="CK75" s="74">
        <v>97500000</v>
      </c>
      <c r="CL75" s="74">
        <v>96250000</v>
      </c>
      <c r="CM75" s="74">
        <v>95000000</v>
      </c>
      <c r="CN75" s="74">
        <v>93750000</v>
      </c>
      <c r="CO75" s="74">
        <v>92500000</v>
      </c>
      <c r="CP75" s="74">
        <v>91250000</v>
      </c>
      <c r="CQ75" s="74">
        <v>90000000</v>
      </c>
      <c r="CR75" s="74">
        <v>88750000</v>
      </c>
      <c r="CS75" s="74">
        <v>87500000</v>
      </c>
      <c r="CT75" s="74">
        <v>86250000</v>
      </c>
      <c r="CU75" s="74">
        <v>85000000</v>
      </c>
      <c r="CV75" s="74">
        <v>83750000</v>
      </c>
      <c r="CW75" s="74">
        <v>82500000</v>
      </c>
      <c r="CX75" s="74">
        <v>81250000</v>
      </c>
      <c r="CY75" s="74">
        <v>80000000</v>
      </c>
      <c r="CZ75" s="74">
        <v>78750000</v>
      </c>
      <c r="DA75" s="74">
        <v>77500000</v>
      </c>
      <c r="DB75" s="74">
        <v>76250000</v>
      </c>
      <c r="DC75" s="74">
        <v>75000000</v>
      </c>
      <c r="DD75" s="74">
        <v>73750000</v>
      </c>
      <c r="DE75" s="74">
        <v>72500000</v>
      </c>
      <c r="DF75" s="74">
        <v>71250000</v>
      </c>
      <c r="DG75" s="74">
        <v>70000000</v>
      </c>
      <c r="DH75" s="74">
        <v>68750000</v>
      </c>
      <c r="DI75" s="74">
        <v>67500000</v>
      </c>
      <c r="DJ75" s="74">
        <v>67500000</v>
      </c>
      <c r="DK75" s="74">
        <v>67500000</v>
      </c>
      <c r="DL75" s="74">
        <v>67500000</v>
      </c>
      <c r="DM75" s="74">
        <v>67500000</v>
      </c>
      <c r="DN75" s="74">
        <v>67500000</v>
      </c>
      <c r="DO75" s="74">
        <v>67500000</v>
      </c>
      <c r="DP75" s="74">
        <v>67500000</v>
      </c>
      <c r="DQ75" s="74">
        <v>67500000</v>
      </c>
      <c r="DR75" s="74">
        <v>67500000</v>
      </c>
      <c r="DS75" s="74">
        <v>67500000</v>
      </c>
      <c r="DT75" s="74">
        <v>67500000</v>
      </c>
      <c r="DU75" s="74">
        <v>67500000</v>
      </c>
      <c r="DV75" s="74">
        <v>67500000</v>
      </c>
    </row>
    <row r="76" spans="1:174" x14ac:dyDescent="0.3">
      <c r="F76" s="5" t="s">
        <v>215</v>
      </c>
      <c r="BC76" s="110">
        <v>1041978208.3192312</v>
      </c>
      <c r="BD76" s="111">
        <v>883827508.2922368</v>
      </c>
      <c r="BE76" s="111">
        <v>802133188.02256346</v>
      </c>
      <c r="BF76" s="111">
        <v>881898927.16195548</v>
      </c>
      <c r="BG76" s="111">
        <v>920129211.83193123</v>
      </c>
      <c r="BH76" s="111">
        <v>1016020562.9953502</v>
      </c>
      <c r="BI76" s="111">
        <v>1044915733.8161716</v>
      </c>
      <c r="BJ76" s="111">
        <v>1081489427.8143349</v>
      </c>
      <c r="BK76" s="111">
        <v>1101524685.2750976</v>
      </c>
      <c r="BL76" s="111">
        <v>1058543594.550464</v>
      </c>
      <c r="BM76" s="111">
        <v>1177070504.4507697</v>
      </c>
      <c r="BN76" s="111">
        <v>1241453112.9334726</v>
      </c>
      <c r="BO76" s="111">
        <v>1160225830.0208118</v>
      </c>
      <c r="BP76" s="111">
        <v>996288847.05759072</v>
      </c>
      <c r="BQ76" s="111">
        <v>913323043.5583756</v>
      </c>
    </row>
    <row r="77" spans="1:174" x14ac:dyDescent="0.3">
      <c r="F77" s="5" t="s">
        <v>216</v>
      </c>
      <c r="BC77" s="23">
        <v>4.1366583433573148E-2</v>
      </c>
      <c r="BD77" s="23">
        <v>3.4049250470226146E-2</v>
      </c>
      <c r="BE77" s="23">
        <v>3.097901853990594E-2</v>
      </c>
      <c r="BF77" s="23">
        <v>3.3670786059935051E-2</v>
      </c>
      <c r="BG77" s="23">
        <v>3.4930436347271866E-2</v>
      </c>
      <c r="BH77" s="23">
        <v>3.8158218939109562E-2</v>
      </c>
      <c r="BI77" s="23">
        <v>3.8480540557232462E-2</v>
      </c>
      <c r="BJ77" s="23">
        <v>3.9355341582983087E-2</v>
      </c>
      <c r="BK77" s="23">
        <v>4.1091802470878819E-2</v>
      </c>
      <c r="BL77" s="23">
        <v>3.8673901899818272E-2</v>
      </c>
      <c r="BM77" s="23">
        <v>4.2654308094048861E-2</v>
      </c>
      <c r="BN77" s="23">
        <v>4.470557150561779E-2</v>
      </c>
      <c r="BO77" s="23">
        <v>4.1475996168149287E-2</v>
      </c>
      <c r="BP77" s="23">
        <v>3.4980262433976554E-2</v>
      </c>
      <c r="BQ77" s="23">
        <v>3.0801200809702157E-2</v>
      </c>
      <c r="BR77" s="112">
        <v>3.3670786059935051E-2</v>
      </c>
      <c r="BS77" s="112">
        <v>3.4930436347271866E-2</v>
      </c>
      <c r="BT77" s="112">
        <v>3.8158218939109562E-2</v>
      </c>
      <c r="BU77" s="112">
        <v>3.8480540557232462E-2</v>
      </c>
      <c r="BV77" s="112">
        <v>3.9355341582983087E-2</v>
      </c>
      <c r="BW77" s="112">
        <v>4.1091802470878819E-2</v>
      </c>
      <c r="BX77" s="112">
        <v>3.8673901899818272E-2</v>
      </c>
      <c r="BY77" s="112">
        <v>4.2654308094048861E-2</v>
      </c>
      <c r="BZ77" s="112">
        <v>4.470557150561779E-2</v>
      </c>
      <c r="CA77" s="112">
        <v>4.1475996168149287E-2</v>
      </c>
      <c r="CB77" s="112">
        <v>3.4980262433976554E-2</v>
      </c>
      <c r="CC77" s="112">
        <v>3.0801200809702157E-2</v>
      </c>
      <c r="CD77" s="112">
        <v>3.3670786059935051E-2</v>
      </c>
      <c r="CE77" s="112">
        <v>3.4930436347271866E-2</v>
      </c>
      <c r="CF77" s="112">
        <v>3.8158218939109562E-2</v>
      </c>
      <c r="CG77" s="112">
        <v>3.8480540557232462E-2</v>
      </c>
      <c r="CH77" s="112">
        <v>3.9355341582983087E-2</v>
      </c>
      <c r="CI77" s="112">
        <v>4.1091802470878819E-2</v>
      </c>
      <c r="CJ77" s="112">
        <v>3.8673901899818272E-2</v>
      </c>
      <c r="CK77" s="112">
        <v>4.2654308094048861E-2</v>
      </c>
      <c r="CL77" s="112">
        <v>4.470557150561779E-2</v>
      </c>
      <c r="CM77" s="112">
        <v>4.1475996168149287E-2</v>
      </c>
      <c r="CN77" s="112">
        <v>3.4980262433976554E-2</v>
      </c>
      <c r="CO77" s="112">
        <v>3.0801200809702157E-2</v>
      </c>
      <c r="CP77" s="112">
        <v>3.3670786059935051E-2</v>
      </c>
      <c r="CQ77" s="112">
        <v>3.4930436347271866E-2</v>
      </c>
      <c r="CR77" s="112">
        <v>3.8158218939109562E-2</v>
      </c>
      <c r="CS77" s="112">
        <v>3.8480540557232462E-2</v>
      </c>
      <c r="CT77" s="112">
        <v>3.9355341582983087E-2</v>
      </c>
      <c r="CU77" s="112">
        <v>4.1091802470878819E-2</v>
      </c>
      <c r="CV77" s="112">
        <v>3.8673901899818272E-2</v>
      </c>
      <c r="CW77" s="112">
        <v>4.2654308094048861E-2</v>
      </c>
      <c r="CX77" s="112">
        <v>4.470557150561779E-2</v>
      </c>
      <c r="CY77" s="112">
        <v>4.1475996168149287E-2</v>
      </c>
      <c r="CZ77" s="112">
        <v>3.4980262433976554E-2</v>
      </c>
      <c r="DA77" s="112">
        <v>3.0801200809702157E-2</v>
      </c>
      <c r="DB77" s="112">
        <v>3.3670786059935051E-2</v>
      </c>
      <c r="DC77" s="112">
        <v>3.4930436347271866E-2</v>
      </c>
      <c r="DD77" s="112">
        <v>3.8158218939109562E-2</v>
      </c>
      <c r="DE77" s="112">
        <v>3.8480540557232462E-2</v>
      </c>
      <c r="DF77" s="112">
        <v>3.9355341582983087E-2</v>
      </c>
      <c r="DG77" s="112">
        <v>4.1091802470878819E-2</v>
      </c>
      <c r="DH77" s="112">
        <v>3.8673901899818272E-2</v>
      </c>
      <c r="DI77" s="112">
        <v>4.2654308094048861E-2</v>
      </c>
      <c r="DJ77" s="112">
        <v>4.470557150561779E-2</v>
      </c>
      <c r="DK77" s="112">
        <v>4.1475996168149287E-2</v>
      </c>
      <c r="DL77" s="112">
        <v>3.4980262433976554E-2</v>
      </c>
      <c r="DM77" s="112">
        <v>3.0801200809702157E-2</v>
      </c>
      <c r="DN77" s="112">
        <v>3.3670786059935051E-2</v>
      </c>
      <c r="DO77" s="112">
        <v>3.4930436347271866E-2</v>
      </c>
      <c r="DP77" s="112">
        <v>3.8158218939109562E-2</v>
      </c>
      <c r="DQ77" s="112">
        <v>3.8480540557232462E-2</v>
      </c>
      <c r="DR77" s="112">
        <v>3.9355341582983087E-2</v>
      </c>
      <c r="DS77" s="112">
        <v>4.1091802470878819E-2</v>
      </c>
      <c r="DT77" s="112">
        <v>3.8673901899818272E-2</v>
      </c>
      <c r="DU77" s="112">
        <v>4.2654308094048861E-2</v>
      </c>
      <c r="DV77" s="112">
        <v>4.470557150561779E-2</v>
      </c>
    </row>
    <row r="78" spans="1:174" x14ac:dyDescent="0.3">
      <c r="BP78" s="5" t="s">
        <v>217</v>
      </c>
      <c r="BQ78" s="99">
        <v>0.94235879196339278</v>
      </c>
    </row>
    <row r="79" spans="1:174" x14ac:dyDescent="0.3">
      <c r="BP79" s="88" t="s">
        <v>213</v>
      </c>
      <c r="BQ79" s="89" t="s">
        <v>175</v>
      </c>
    </row>
    <row r="80" spans="1:174" x14ac:dyDescent="0.3">
      <c r="F80" s="77" t="s">
        <v>183</v>
      </c>
      <c r="BP80" s="72">
        <v>42094</v>
      </c>
      <c r="BQ80" s="72">
        <v>42094</v>
      </c>
      <c r="BR80" s="72">
        <v>42124</v>
      </c>
      <c r="BS80" s="72">
        <v>42155</v>
      </c>
      <c r="BT80" s="72">
        <v>42185</v>
      </c>
      <c r="BU80" s="72">
        <v>42216</v>
      </c>
      <c r="BV80" s="72">
        <v>42247</v>
      </c>
      <c r="BW80" s="72">
        <v>42277</v>
      </c>
      <c r="BX80" s="72">
        <v>42308</v>
      </c>
      <c r="BY80" s="72">
        <v>42338</v>
      </c>
      <c r="BZ80" s="72">
        <v>42369</v>
      </c>
      <c r="CA80" s="72">
        <v>42400</v>
      </c>
      <c r="CB80" s="72">
        <v>42429</v>
      </c>
      <c r="CC80" s="72">
        <v>42460</v>
      </c>
      <c r="CD80" s="72">
        <v>42490</v>
      </c>
      <c r="CE80" s="72">
        <v>42521</v>
      </c>
      <c r="CF80" s="72">
        <v>42551</v>
      </c>
      <c r="CG80" s="72">
        <v>42582</v>
      </c>
      <c r="CH80" s="72">
        <v>42613</v>
      </c>
      <c r="CI80" s="72">
        <v>42643</v>
      </c>
      <c r="CJ80" s="72">
        <v>42674</v>
      </c>
      <c r="CK80" s="72">
        <v>42704</v>
      </c>
      <c r="CL80" s="72">
        <v>42735</v>
      </c>
      <c r="CM80" s="72">
        <v>42766</v>
      </c>
      <c r="CN80" s="72">
        <v>42794</v>
      </c>
      <c r="CO80" s="72">
        <v>42825</v>
      </c>
      <c r="CP80" s="72">
        <v>42855</v>
      </c>
      <c r="CQ80" s="72">
        <v>42886</v>
      </c>
      <c r="CR80" s="72">
        <v>42916</v>
      </c>
      <c r="CS80" s="72">
        <v>42947</v>
      </c>
      <c r="CT80" s="72">
        <v>42978</v>
      </c>
      <c r="CU80" s="72">
        <v>43008</v>
      </c>
      <c r="CV80" s="72">
        <v>43039</v>
      </c>
      <c r="CW80" s="72">
        <v>43069</v>
      </c>
      <c r="CX80" s="72">
        <v>43100</v>
      </c>
      <c r="CY80" s="72">
        <v>43131</v>
      </c>
      <c r="CZ80" s="72">
        <v>43159</v>
      </c>
      <c r="DA80" s="72">
        <v>43190</v>
      </c>
      <c r="DB80" s="72">
        <v>43220</v>
      </c>
      <c r="DC80" s="72">
        <v>43251</v>
      </c>
      <c r="DD80" s="72">
        <v>43281</v>
      </c>
      <c r="DE80" s="72">
        <v>43312</v>
      </c>
      <c r="DF80" s="72">
        <v>43343</v>
      </c>
      <c r="DG80" s="72">
        <v>43373</v>
      </c>
      <c r="DH80" s="72">
        <v>43404</v>
      </c>
      <c r="DI80" s="72">
        <v>43434</v>
      </c>
      <c r="DJ80" s="72">
        <v>43465</v>
      </c>
      <c r="DK80" s="72">
        <v>43496</v>
      </c>
      <c r="DL80" s="72">
        <v>43524</v>
      </c>
      <c r="DM80" s="72">
        <v>43555</v>
      </c>
      <c r="DN80" s="72">
        <v>43585</v>
      </c>
      <c r="DO80" s="72">
        <v>43616</v>
      </c>
      <c r="DP80" s="72">
        <v>43646</v>
      </c>
      <c r="DQ80" s="72">
        <v>43677</v>
      </c>
      <c r="DR80" s="72">
        <v>43708</v>
      </c>
      <c r="DS80" s="72">
        <v>43738</v>
      </c>
      <c r="DT80" s="72">
        <v>43769</v>
      </c>
      <c r="DU80" s="72">
        <v>43799</v>
      </c>
      <c r="DV80" s="72">
        <v>43830</v>
      </c>
    </row>
    <row r="81" spans="6:126" x14ac:dyDescent="0.3">
      <c r="F81" s="71" t="s">
        <v>184</v>
      </c>
      <c r="BQ81" s="91">
        <v>575000</v>
      </c>
      <c r="BR81" s="91">
        <v>575000</v>
      </c>
      <c r="BS81" s="91">
        <v>575000</v>
      </c>
      <c r="BT81" s="91">
        <v>575000</v>
      </c>
      <c r="BU81" s="91">
        <v>575000</v>
      </c>
      <c r="BV81" s="91">
        <v>575000</v>
      </c>
      <c r="BW81" s="91">
        <v>575000</v>
      </c>
      <c r="BX81" s="91">
        <v>575000</v>
      </c>
      <c r="BY81" s="91">
        <v>575000</v>
      </c>
      <c r="BZ81" s="91">
        <v>575000</v>
      </c>
      <c r="CA81" s="91">
        <v>575000</v>
      </c>
      <c r="CB81" s="91">
        <v>575000</v>
      </c>
      <c r="CC81" s="91">
        <v>575000</v>
      </c>
      <c r="CD81" s="91">
        <v>575000</v>
      </c>
      <c r="CE81" s="91">
        <v>575000</v>
      </c>
      <c r="CF81" s="91">
        <v>575000</v>
      </c>
      <c r="CG81" s="91">
        <v>575000</v>
      </c>
      <c r="CH81" s="91">
        <v>575000</v>
      </c>
      <c r="CI81" s="91">
        <v>575000</v>
      </c>
      <c r="CJ81" s="91">
        <v>575000</v>
      </c>
      <c r="CK81" s="91">
        <v>575000</v>
      </c>
      <c r="CL81" s="91">
        <v>575000</v>
      </c>
      <c r="CM81" s="91">
        <v>575000</v>
      </c>
      <c r="CN81" s="91">
        <v>575000</v>
      </c>
      <c r="CO81" s="91">
        <v>575000</v>
      </c>
      <c r="CP81" s="91">
        <v>575000</v>
      </c>
      <c r="CQ81" s="91">
        <v>575000</v>
      </c>
      <c r="CR81" s="91">
        <v>575000</v>
      </c>
      <c r="CS81" s="91">
        <v>575000</v>
      </c>
      <c r="CT81" s="91">
        <v>575000</v>
      </c>
      <c r="CU81" s="91">
        <v>575000</v>
      </c>
      <c r="CV81" s="91">
        <v>575000</v>
      </c>
      <c r="CW81" s="91">
        <v>575000</v>
      </c>
      <c r="CX81" s="91">
        <v>575000</v>
      </c>
      <c r="CY81" s="91">
        <v>575000</v>
      </c>
      <c r="CZ81" s="91">
        <v>575000</v>
      </c>
      <c r="DA81" s="91">
        <v>575000</v>
      </c>
      <c r="DB81" s="91">
        <v>575000</v>
      </c>
      <c r="DC81" s="91">
        <v>575000</v>
      </c>
      <c r="DD81" s="91">
        <v>575000</v>
      </c>
      <c r="DE81" s="91">
        <v>575000</v>
      </c>
      <c r="DF81" s="91">
        <v>575000</v>
      </c>
      <c r="DG81" s="91">
        <v>575000</v>
      </c>
      <c r="DH81" s="91">
        <v>575000</v>
      </c>
      <c r="DI81" s="91">
        <v>575000</v>
      </c>
      <c r="DJ81" s="91">
        <v>575000</v>
      </c>
      <c r="DK81" s="91">
        <v>575000</v>
      </c>
      <c r="DL81" s="91">
        <v>575000</v>
      </c>
      <c r="DM81" s="91">
        <v>575000</v>
      </c>
      <c r="DN81" s="91">
        <v>575000</v>
      </c>
      <c r="DO81" s="91">
        <v>575000</v>
      </c>
      <c r="DP81" s="91">
        <v>575000</v>
      </c>
      <c r="DQ81" s="91">
        <v>575000</v>
      </c>
      <c r="DR81" s="91">
        <v>575000</v>
      </c>
      <c r="DS81" s="91">
        <v>575000</v>
      </c>
      <c r="DT81" s="91">
        <v>575000</v>
      </c>
      <c r="DU81" s="91">
        <v>575000</v>
      </c>
      <c r="DV81" s="91">
        <v>575000</v>
      </c>
    </row>
    <row r="82" spans="6:126" x14ac:dyDescent="0.3">
      <c r="F82" s="71" t="s">
        <v>185</v>
      </c>
      <c r="BQ82" s="91">
        <v>26376745.896999992</v>
      </c>
      <c r="BR82" s="91">
        <v>11796348.076999998</v>
      </c>
      <c r="BS82" s="91">
        <v>45095346.827</v>
      </c>
      <c r="BT82" s="91">
        <v>28311011.587000005</v>
      </c>
      <c r="BU82" s="91">
        <v>27577189.197000008</v>
      </c>
      <c r="BV82" s="91">
        <v>91482880.217000023</v>
      </c>
      <c r="BW82" s="91">
        <v>103977400.127</v>
      </c>
      <c r="BX82" s="91">
        <v>40672016.417000018</v>
      </c>
      <c r="BY82" s="91">
        <v>47535448.117000014</v>
      </c>
      <c r="BZ82" s="91">
        <v>18318236.377000019</v>
      </c>
      <c r="CA82" s="91">
        <v>56516789.97700002</v>
      </c>
      <c r="CB82" s="91">
        <v>44175410.607000023</v>
      </c>
      <c r="CC82" s="91">
        <v>41472319.327000022</v>
      </c>
      <c r="CD82" s="91">
        <v>81967109.057000011</v>
      </c>
      <c r="CE82" s="91">
        <v>111575538.41720581</v>
      </c>
      <c r="CF82" s="91">
        <v>30403348.466148376</v>
      </c>
      <c r="CG82" s="91">
        <v>19335645.310760498</v>
      </c>
      <c r="CH82" s="91">
        <v>69624113.382202148</v>
      </c>
      <c r="CI82" s="91">
        <v>37191827.728088379</v>
      </c>
      <c r="CJ82" s="91">
        <v>47896943.716835022</v>
      </c>
      <c r="CK82" s="91">
        <v>49760776.011390686</v>
      </c>
      <c r="CL82" s="91">
        <v>72976858.479690552</v>
      </c>
      <c r="CM82" s="91">
        <v>33495514.164802551</v>
      </c>
      <c r="CN82" s="91">
        <v>85830308.045776367</v>
      </c>
      <c r="CO82" s="91">
        <v>93407424.454414368</v>
      </c>
      <c r="CP82" s="91">
        <v>44635672.207878113</v>
      </c>
      <c r="CQ82" s="91">
        <v>61096116.982818604</v>
      </c>
      <c r="CR82" s="91">
        <v>7846835.933555603</v>
      </c>
      <c r="CS82" s="91">
        <v>72092153.582290649</v>
      </c>
      <c r="CT82" s="91">
        <v>35118085.722869873</v>
      </c>
      <c r="CU82" s="91">
        <v>36335147.378074646</v>
      </c>
      <c r="CV82" s="91">
        <v>39280201.798629761</v>
      </c>
      <c r="CW82" s="91">
        <v>55442747.04914093</v>
      </c>
      <c r="CX82" s="91">
        <v>48080109.653152466</v>
      </c>
      <c r="CY82" s="91">
        <v>39543043.299247742</v>
      </c>
      <c r="CZ82" s="91">
        <v>81491911.055770874</v>
      </c>
      <c r="DA82" s="91">
        <v>94527760.131576538</v>
      </c>
      <c r="DB82" s="91">
        <v>7453790.1506347656</v>
      </c>
      <c r="DC82" s="91">
        <v>57560518.988258362</v>
      </c>
      <c r="DD82" s="91">
        <v>17185979.601913452</v>
      </c>
      <c r="DE82" s="91">
        <v>7397503.8712463379</v>
      </c>
      <c r="DF82" s="91">
        <v>39875847.979492187</v>
      </c>
      <c r="DG82" s="91">
        <v>39529891.025810242</v>
      </c>
      <c r="DH82" s="91">
        <v>5334686.9702148437</v>
      </c>
      <c r="DI82" s="91">
        <v>57237963.089447021</v>
      </c>
      <c r="DJ82" s="91">
        <v>46186861.3724823</v>
      </c>
      <c r="DK82" s="91">
        <v>7767526.3778152466</v>
      </c>
      <c r="DL82" s="91">
        <v>76639851.529968262</v>
      </c>
      <c r="DM82" s="91">
        <v>98347469.869026184</v>
      </c>
      <c r="DN82" s="91">
        <v>-2027725.3809509277</v>
      </c>
      <c r="DO82" s="91">
        <v>58739713.716026306</v>
      </c>
      <c r="DP82" s="91">
        <v>15245258.349090576</v>
      </c>
      <c r="DQ82" s="91">
        <v>5039993.9635848999</v>
      </c>
      <c r="DR82" s="91">
        <v>38035100.969802856</v>
      </c>
      <c r="DS82" s="91">
        <v>39502856.463752747</v>
      </c>
      <c r="DT82" s="91">
        <v>16602167.573173523</v>
      </c>
      <c r="DU82" s="91">
        <v>57095410.327140808</v>
      </c>
      <c r="DV82" s="91">
        <v>47327941.221389771</v>
      </c>
    </row>
    <row r="83" spans="6:126" x14ac:dyDescent="0.3">
      <c r="F83" s="71"/>
      <c r="BQ83" s="91"/>
      <c r="BR83" s="91"/>
      <c r="BS83" s="91"/>
      <c r="BT83" s="91"/>
      <c r="BU83" s="91"/>
      <c r="BV83" s="91"/>
      <c r="BW83" s="91"/>
      <c r="BX83" s="91"/>
      <c r="BY83" s="91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1"/>
      <c r="DA83" s="91"/>
      <c r="DB83" s="91"/>
      <c r="DC83" s="91"/>
      <c r="DD83" s="91"/>
      <c r="DE83" s="91"/>
      <c r="DF83" s="91"/>
      <c r="DG83" s="91"/>
      <c r="DH83" s="91"/>
      <c r="DI83" s="91"/>
      <c r="DJ83" s="91"/>
      <c r="DK83" s="91"/>
      <c r="DL83" s="91"/>
      <c r="DM83" s="91"/>
      <c r="DN83" s="91"/>
      <c r="DO83" s="91"/>
      <c r="DP83" s="91"/>
      <c r="DQ83" s="91"/>
      <c r="DR83" s="91"/>
      <c r="DS83" s="91"/>
      <c r="DT83" s="91"/>
      <c r="DU83" s="91"/>
      <c r="DV83" s="91"/>
    </row>
    <row r="84" spans="6:126" x14ac:dyDescent="0.3">
      <c r="F84" s="71" t="s">
        <v>186</v>
      </c>
      <c r="BQ84" s="91">
        <v>1045868543.619</v>
      </c>
      <c r="BR84" s="91">
        <v>1536318476.036</v>
      </c>
      <c r="BS84" s="91">
        <v>1670416591.948</v>
      </c>
      <c r="BT84" s="91">
        <v>1570416364.7779996</v>
      </c>
      <c r="BU84" s="91">
        <v>1022126262.1099997</v>
      </c>
      <c r="BV84" s="91">
        <v>709757220.2699995</v>
      </c>
      <c r="BW84" s="91">
        <v>2709944046.3669996</v>
      </c>
      <c r="BX84" s="91">
        <v>2874313658.092</v>
      </c>
      <c r="BY84" s="91">
        <v>2437314892.8429999</v>
      </c>
      <c r="BZ84" s="91">
        <v>2868603170.6389999</v>
      </c>
      <c r="CA84" s="91">
        <v>3014792138.3089995</v>
      </c>
      <c r="CB84" s="91">
        <v>2201879379.9349995</v>
      </c>
      <c r="CC84" s="91">
        <v>2324189710.4719996</v>
      </c>
      <c r="CD84" s="91">
        <v>1787570606.1489997</v>
      </c>
      <c r="CE84" s="91">
        <v>2162143643.4569449</v>
      </c>
      <c r="CF84" s="91">
        <v>2543281455.5990396</v>
      </c>
      <c r="CG84" s="91">
        <v>2557090745.6389728</v>
      </c>
      <c r="CH84" s="91">
        <v>3157628503.9061379</v>
      </c>
      <c r="CI84" s="91">
        <v>3148667827.005095</v>
      </c>
      <c r="CJ84" s="91">
        <v>2200000000</v>
      </c>
      <c r="CK84" s="91">
        <v>2900000000</v>
      </c>
      <c r="CL84" s="91">
        <v>2125000000</v>
      </c>
      <c r="CM84" s="91">
        <v>1600000000</v>
      </c>
      <c r="CN84" s="91">
        <v>1600000000</v>
      </c>
      <c r="CO84" s="91">
        <v>1600000000</v>
      </c>
      <c r="CP84" s="91">
        <v>1600000000</v>
      </c>
      <c r="CQ84" s="91">
        <v>1600000000</v>
      </c>
      <c r="CR84" s="91">
        <v>1600000000</v>
      </c>
      <c r="CS84" s="91">
        <v>1600000000</v>
      </c>
      <c r="CT84" s="91">
        <v>1200000000</v>
      </c>
      <c r="CU84" s="91">
        <v>1200000000</v>
      </c>
      <c r="CV84" s="91">
        <v>1200000000</v>
      </c>
      <c r="CW84" s="91">
        <v>1200000000</v>
      </c>
      <c r="CX84" s="91">
        <v>1200000000</v>
      </c>
      <c r="CY84" s="91">
        <v>1200000000</v>
      </c>
      <c r="CZ84" s="91">
        <v>1200000000</v>
      </c>
      <c r="DA84" s="91">
        <v>1200000000</v>
      </c>
      <c r="DB84" s="91">
        <v>1200000000</v>
      </c>
      <c r="DC84" s="91">
        <v>1200000000</v>
      </c>
      <c r="DD84" s="91">
        <v>1200000000</v>
      </c>
      <c r="DE84" s="91">
        <v>1200000000</v>
      </c>
      <c r="DF84" s="91">
        <v>1200000000</v>
      </c>
      <c r="DG84" s="91">
        <v>1200000000</v>
      </c>
      <c r="DH84" s="91">
        <v>1200000000</v>
      </c>
      <c r="DI84" s="91">
        <v>1200000000</v>
      </c>
      <c r="DJ84" s="91">
        <v>1200000000</v>
      </c>
      <c r="DK84" s="91">
        <v>1200000000</v>
      </c>
      <c r="DL84" s="91">
        <v>1200000000</v>
      </c>
      <c r="DM84" s="91">
        <v>1200000000</v>
      </c>
      <c r="DN84" s="91">
        <v>1200000000</v>
      </c>
      <c r="DO84" s="91">
        <v>1200000000</v>
      </c>
      <c r="DP84" s="91">
        <v>1200000000</v>
      </c>
      <c r="DQ84" s="91">
        <v>1200000000</v>
      </c>
      <c r="DR84" s="91">
        <v>1200000000</v>
      </c>
      <c r="DS84" s="91">
        <v>1200000000</v>
      </c>
      <c r="DT84" s="91">
        <v>1200000000</v>
      </c>
      <c r="DU84" s="91">
        <v>1200000000</v>
      </c>
      <c r="DV84" s="91">
        <v>1200000000</v>
      </c>
    </row>
    <row r="85" spans="6:126" x14ac:dyDescent="0.3">
      <c r="F85" s="7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</row>
    <row r="86" spans="6:126" x14ac:dyDescent="0.3">
      <c r="F86" s="71" t="s">
        <v>187</v>
      </c>
      <c r="BQ86" s="91">
        <v>860678000</v>
      </c>
      <c r="BR86" s="91">
        <v>855823034.94598806</v>
      </c>
      <c r="BS86" s="91">
        <v>958730000</v>
      </c>
      <c r="BT86" s="91">
        <v>1100518245.7254083</v>
      </c>
      <c r="BU86" s="91">
        <v>1108758421.7573013</v>
      </c>
      <c r="BV86" s="91">
        <v>1147621194.6010203</v>
      </c>
      <c r="BW86" s="91">
        <v>1178207030.6397989</v>
      </c>
      <c r="BX86" s="91">
        <v>1114684245.1846919</v>
      </c>
      <c r="BY86" s="91">
        <v>1203453641.8634267</v>
      </c>
      <c r="BZ86" s="91">
        <v>1294821659.7197948</v>
      </c>
      <c r="CA86" s="91">
        <v>1208876948.6349669</v>
      </c>
      <c r="CB86" s="91">
        <v>998848494.54543662</v>
      </c>
      <c r="CC86" s="91">
        <v>893959751.33434677</v>
      </c>
      <c r="CD86" s="91">
        <v>977005480.86090565</v>
      </c>
      <c r="CE86" s="91">
        <v>1010938615.2250006</v>
      </c>
      <c r="CF86" s="91">
        <v>1114809715.484158</v>
      </c>
      <c r="CG86" s="91">
        <v>1131177235.8320549</v>
      </c>
      <c r="CH86" s="91">
        <v>1164244668.9887798</v>
      </c>
      <c r="CI86" s="91">
        <v>1225328228.7561121</v>
      </c>
      <c r="CJ86" s="91">
        <v>1108001505.8087714</v>
      </c>
      <c r="CK86" s="91">
        <v>1234054122.7752299</v>
      </c>
      <c r="CL86" s="91">
        <v>1274219463.2099359</v>
      </c>
      <c r="CM86" s="91">
        <v>1176809741.60008</v>
      </c>
      <c r="CN86" s="91">
        <v>999300119.34777308</v>
      </c>
      <c r="CO86" s="91">
        <v>864339791.34717917</v>
      </c>
      <c r="CP86" s="91">
        <v>950153624.0806694</v>
      </c>
      <c r="CQ86" s="91">
        <v>983384901.57355416</v>
      </c>
      <c r="CR86" s="91">
        <v>1055704888.4631865</v>
      </c>
      <c r="CS86" s="91">
        <v>1073858865.3771708</v>
      </c>
      <c r="CT86" s="91">
        <v>1094367804.7147012</v>
      </c>
      <c r="CU86" s="91">
        <v>1134210962.2527218</v>
      </c>
      <c r="CV86" s="91">
        <v>1077971924.116704</v>
      </c>
      <c r="CW86" s="91">
        <v>1202356888.1237454</v>
      </c>
      <c r="CX86" s="91">
        <v>1252722998.6725516</v>
      </c>
      <c r="CY86" s="91">
        <v>1162604248.5885057</v>
      </c>
      <c r="CZ86" s="91">
        <v>984115058.05019438</v>
      </c>
      <c r="DA86" s="91">
        <v>879866712.44154394</v>
      </c>
      <c r="DB86" s="91">
        <v>957247906.58884943</v>
      </c>
      <c r="DC86" s="91">
        <v>985487433.14727032</v>
      </c>
      <c r="DD86" s="91">
        <v>1076790401.3397818</v>
      </c>
      <c r="DE86" s="91">
        <v>1088170939.5992572</v>
      </c>
      <c r="DF86" s="91">
        <v>1121452509.4985301</v>
      </c>
      <c r="DG86" s="91">
        <v>1180319846.0200429</v>
      </c>
      <c r="DH86" s="91">
        <v>1114156437.6817558</v>
      </c>
      <c r="DI86" s="91">
        <v>1234692615.1481357</v>
      </c>
      <c r="DJ86" s="91">
        <v>1308731208.9103103</v>
      </c>
      <c r="DK86" s="91">
        <v>1216827317.8859961</v>
      </c>
      <c r="DL86" s="91">
        <v>1031584076.8600814</v>
      </c>
      <c r="DM86" s="91">
        <v>922014571.29886568</v>
      </c>
      <c r="DN86" s="91">
        <v>1004607549.720734</v>
      </c>
      <c r="DO86" s="91">
        <v>1033217856.6512115</v>
      </c>
      <c r="DP86" s="91">
        <v>1130640161.1519318</v>
      </c>
      <c r="DQ86" s="91">
        <v>1144135989.261467</v>
      </c>
      <c r="DR86" s="91">
        <v>1183249104.2475882</v>
      </c>
      <c r="DS86" s="91">
        <v>1246408410.9256585</v>
      </c>
      <c r="DT86" s="91">
        <v>1177770749.9505749</v>
      </c>
      <c r="DU86" s="91">
        <v>1306323586.6323843</v>
      </c>
      <c r="DV86" s="91">
        <v>1381120795.3301306</v>
      </c>
    </row>
    <row r="87" spans="6:126" x14ac:dyDescent="0.3">
      <c r="F87" s="71" t="s">
        <v>188</v>
      </c>
      <c r="BQ87" s="91">
        <v>27009714943.615021</v>
      </c>
      <c r="BR87" s="91">
        <v>26527965625.856998</v>
      </c>
      <c r="BS87" s="91">
        <v>26828667863.829018</v>
      </c>
      <c r="BT87" s="91">
        <v>27217960214.887608</v>
      </c>
      <c r="BU87" s="91">
        <v>27726470569.266716</v>
      </c>
      <c r="BV87" s="91">
        <v>28375902901.891994</v>
      </c>
      <c r="BW87" s="91">
        <v>25459148899.133217</v>
      </c>
      <c r="BX87" s="91">
        <v>25546199038.074318</v>
      </c>
      <c r="BY87" s="91">
        <v>25270202108.941582</v>
      </c>
      <c r="BZ87" s="91">
        <v>25501673911.173222</v>
      </c>
      <c r="CA87" s="91">
        <v>25676251143.625027</v>
      </c>
      <c r="CB87" s="91">
        <v>26117612184.424561</v>
      </c>
      <c r="CC87" s="91">
        <v>26628741026.39465</v>
      </c>
      <c r="CD87" s="91">
        <v>27096090455.500092</v>
      </c>
      <c r="CE87" s="91">
        <v>26621620837.143486</v>
      </c>
      <c r="CF87" s="91">
        <v>26446209081.812099</v>
      </c>
      <c r="CG87" s="91">
        <v>26608278658.851894</v>
      </c>
      <c r="CH87" s="91">
        <v>26189209212.348377</v>
      </c>
      <c r="CI87" s="91">
        <v>26392974105.041611</v>
      </c>
      <c r="CJ87" s="91">
        <v>26617854984.630619</v>
      </c>
      <c r="CK87" s="91">
        <v>26094135107.570503</v>
      </c>
      <c r="CL87" s="91">
        <v>26390619626.802296</v>
      </c>
      <c r="CM87" s="91">
        <v>26889931150.587486</v>
      </c>
      <c r="CN87" s="91">
        <v>27278251165.828373</v>
      </c>
      <c r="CO87" s="91">
        <v>26895170350.325714</v>
      </c>
      <c r="CP87" s="91">
        <v>26983412621.40736</v>
      </c>
      <c r="CQ87" s="91">
        <v>26889781956.24374</v>
      </c>
      <c r="CR87" s="91">
        <v>26321156156.719246</v>
      </c>
      <c r="CS87" s="91">
        <v>26557161127.649139</v>
      </c>
      <c r="CT87" s="91">
        <v>26841484237.446869</v>
      </c>
      <c r="CU87" s="91">
        <v>26589798629.414482</v>
      </c>
      <c r="CV87" s="91">
        <v>26929059792.270912</v>
      </c>
      <c r="CW87" s="91">
        <v>27132615941.808281</v>
      </c>
      <c r="CX87" s="91">
        <v>26910759090.682335</v>
      </c>
      <c r="CY87" s="91">
        <v>27008834009.731167</v>
      </c>
      <c r="CZ87" s="91">
        <v>27295375375.404331</v>
      </c>
      <c r="DA87" s="91">
        <v>27857678785.058174</v>
      </c>
      <c r="DB87" s="91">
        <v>27640699564.923492</v>
      </c>
      <c r="DC87" s="91">
        <v>27393519003.769501</v>
      </c>
      <c r="DD87" s="91">
        <v>27311294607.394703</v>
      </c>
      <c r="DE87" s="91">
        <v>27363190500.685097</v>
      </c>
      <c r="DF87" s="91">
        <v>27556199664.035053</v>
      </c>
      <c r="DG87" s="91">
        <v>27736610167.306122</v>
      </c>
      <c r="DH87" s="91">
        <v>27897585952.298584</v>
      </c>
      <c r="DI87" s="91">
        <v>27920806087.863468</v>
      </c>
      <c r="DJ87" s="91">
        <v>28190221074.2248</v>
      </c>
      <c r="DK87" s="91">
        <v>28343903900.024227</v>
      </c>
      <c r="DL87" s="91">
        <v>28687532022.57864</v>
      </c>
      <c r="DM87" s="91">
        <v>29259088935.318878</v>
      </c>
      <c r="DN87" s="91">
        <v>29076054490.996387</v>
      </c>
      <c r="DO87" s="91">
        <v>28792377779.556812</v>
      </c>
      <c r="DP87" s="91">
        <v>28751277113.692051</v>
      </c>
      <c r="DQ87" s="91">
        <v>28846828831.122814</v>
      </c>
      <c r="DR87" s="91">
        <v>29157128248.694969</v>
      </c>
      <c r="DS87" s="91">
        <v>29373903341.944893</v>
      </c>
      <c r="DT87" s="91">
        <v>29569711611.809746</v>
      </c>
      <c r="DU87" s="91">
        <v>29621892267.29631</v>
      </c>
      <c r="DV87" s="91">
        <v>29832910608.045357</v>
      </c>
    </row>
    <row r="88" spans="6:126" x14ac:dyDescent="0.3">
      <c r="F88" s="71" t="s">
        <v>134</v>
      </c>
      <c r="BQ88" s="91">
        <v>2687303689.0769954</v>
      </c>
      <c r="BR88" s="91">
        <v>2410151189.3669949</v>
      </c>
      <c r="BS88" s="91">
        <v>2293049322.5869951</v>
      </c>
      <c r="BT88" s="91">
        <v>3086229236.0939951</v>
      </c>
      <c r="BU88" s="91">
        <v>2685968879.6009951</v>
      </c>
      <c r="BV88" s="91">
        <v>2381215946.660995</v>
      </c>
      <c r="BW88" s="91">
        <v>2217878649.0739946</v>
      </c>
      <c r="BX88" s="91">
        <v>2237572228.3659945</v>
      </c>
      <c r="BY88" s="91">
        <v>2148761227.5259943</v>
      </c>
      <c r="BZ88" s="91">
        <v>2236328515.5959945</v>
      </c>
      <c r="CA88" s="91">
        <v>2376567111.0769901</v>
      </c>
      <c r="CB88" s="91">
        <v>2653918474.2359896</v>
      </c>
      <c r="CC88" s="91">
        <v>2636215970.2959895</v>
      </c>
      <c r="CD88" s="91">
        <v>2575154212.01999</v>
      </c>
      <c r="CE88" s="91">
        <v>2586045490.6031008</v>
      </c>
      <c r="CF88" s="91">
        <v>2475200267.7857294</v>
      </c>
      <c r="CG88" s="91">
        <v>2521436460.2813015</v>
      </c>
      <c r="CH88" s="91">
        <v>2528163876.2555051</v>
      </c>
      <c r="CI88" s="91">
        <v>2519358980.886816</v>
      </c>
      <c r="CJ88" s="91">
        <v>2499784654.3466001</v>
      </c>
      <c r="CK88" s="91">
        <v>2613041170.798027</v>
      </c>
      <c r="CL88" s="91">
        <v>2584082135.1273818</v>
      </c>
      <c r="CM88" s="91">
        <v>2565193014.6641979</v>
      </c>
      <c r="CN88" s="91">
        <v>2491174202.3824391</v>
      </c>
      <c r="CO88" s="91">
        <v>2528584523.2499828</v>
      </c>
      <c r="CP88" s="91">
        <v>2473036783.8492904</v>
      </c>
      <c r="CQ88" s="91">
        <v>2545307305.7816415</v>
      </c>
      <c r="CR88" s="91">
        <v>2427110102.5692554</v>
      </c>
      <c r="CS88" s="91">
        <v>2431447059.3636298</v>
      </c>
      <c r="CT88" s="91">
        <v>2475435857.1836061</v>
      </c>
      <c r="CU88" s="91">
        <v>2408293802.823349</v>
      </c>
      <c r="CV88" s="91">
        <v>2441559587.2159748</v>
      </c>
      <c r="CW88" s="91">
        <v>2425818004.3999667</v>
      </c>
      <c r="CX88" s="91">
        <v>2366968647.540133</v>
      </c>
      <c r="CY88" s="91">
        <v>2368972970.0754809</v>
      </c>
      <c r="CZ88" s="91">
        <v>2364588711.505197</v>
      </c>
      <c r="DA88" s="91">
        <v>2427284455.2141995</v>
      </c>
      <c r="DB88" s="91">
        <v>2301164599.5288482</v>
      </c>
      <c r="DC88" s="91">
        <v>2250976570.3302207</v>
      </c>
      <c r="DD88" s="91">
        <v>2363580630.2853298</v>
      </c>
      <c r="DE88" s="91">
        <v>2250827998.06774</v>
      </c>
      <c r="DF88" s="91">
        <v>2334353875.9589491</v>
      </c>
      <c r="DG88" s="91">
        <v>2352124074.9346728</v>
      </c>
      <c r="DH88" s="91">
        <v>2229446643.8288727</v>
      </c>
      <c r="DI88" s="91">
        <v>2311401681.5943413</v>
      </c>
      <c r="DJ88" s="91">
        <v>2182603892.1271663</v>
      </c>
      <c r="DK88" s="91">
        <v>2259641555.1530304</v>
      </c>
      <c r="DL88" s="91">
        <v>2212222502.7136106</v>
      </c>
      <c r="DM88" s="91">
        <v>2277724497.2891555</v>
      </c>
      <c r="DN88" s="91">
        <v>2148318130.6103802</v>
      </c>
      <c r="DO88" s="91">
        <v>2100757014.5394187</v>
      </c>
      <c r="DP88" s="91">
        <v>2206711935.9758468</v>
      </c>
      <c r="DQ88" s="91">
        <v>2153997711.440134</v>
      </c>
      <c r="DR88" s="91">
        <v>2206344552.2435999</v>
      </c>
      <c r="DS88" s="91">
        <v>2175983919.5553112</v>
      </c>
      <c r="DT88" s="91">
        <v>2241718541.4434171</v>
      </c>
      <c r="DU88" s="91">
        <v>2122725594.4026432</v>
      </c>
      <c r="DV88" s="91">
        <v>2130673939.338151</v>
      </c>
    </row>
    <row r="89" spans="6:126" x14ac:dyDescent="0.3">
      <c r="F89" s="71" t="s">
        <v>189</v>
      </c>
      <c r="BQ89" s="91">
        <v>8898517568.5829964</v>
      </c>
      <c r="BR89" s="91">
        <v>9281428552.8520203</v>
      </c>
      <c r="BS89" s="91">
        <v>9197445329.78302</v>
      </c>
      <c r="BT89" s="91">
        <v>6532216720.2889996</v>
      </c>
      <c r="BU89" s="91">
        <v>6866037537.1169996</v>
      </c>
      <c r="BV89" s="91">
        <v>7176900780.3139992</v>
      </c>
      <c r="BW89" s="91">
        <v>7450993221.9539986</v>
      </c>
      <c r="BX89" s="91">
        <v>7555960694.5599995</v>
      </c>
      <c r="BY89" s="91">
        <v>7585989211.0939999</v>
      </c>
      <c r="BZ89" s="91">
        <v>7966950225.9329996</v>
      </c>
      <c r="CA89" s="91">
        <v>8259372048.5599985</v>
      </c>
      <c r="CB89" s="91">
        <v>8489001363.4259987</v>
      </c>
      <c r="CC89" s="91">
        <v>8819825499.4669991</v>
      </c>
      <c r="CD89" s="91">
        <v>9052001225.4979992</v>
      </c>
      <c r="CE89" s="91">
        <v>9423733129.5414448</v>
      </c>
      <c r="CF89" s="91">
        <v>9474656116.1395416</v>
      </c>
      <c r="CG89" s="91">
        <v>9648390101.3262291</v>
      </c>
      <c r="CH89" s="91">
        <v>9835105463.1969299</v>
      </c>
      <c r="CI89" s="91">
        <v>9872979784.5557632</v>
      </c>
      <c r="CJ89" s="91">
        <v>9925047244.5528641</v>
      </c>
      <c r="CK89" s="91">
        <v>9794678500.7392349</v>
      </c>
      <c r="CL89" s="91">
        <v>9892720359.6332951</v>
      </c>
      <c r="CM89" s="91">
        <v>9821927921.821022</v>
      </c>
      <c r="CN89" s="91">
        <v>9857843282.3785896</v>
      </c>
      <c r="CO89" s="91">
        <v>10039638671.112289</v>
      </c>
      <c r="CP89" s="91">
        <v>10021149401.508226</v>
      </c>
      <c r="CQ89" s="91">
        <v>10091202984.693964</v>
      </c>
      <c r="CR89" s="91">
        <v>9939522420.3208885</v>
      </c>
      <c r="CS89" s="91">
        <v>9922801018.5843601</v>
      </c>
      <c r="CT89" s="91">
        <v>9909149325.2496452</v>
      </c>
      <c r="CU89" s="91">
        <v>9835279501.4489079</v>
      </c>
      <c r="CV89" s="91">
        <v>9813916405.1550617</v>
      </c>
      <c r="CW89" s="91">
        <v>9634368362.039278</v>
      </c>
      <c r="CX89" s="91">
        <v>9647466034.2296028</v>
      </c>
      <c r="CY89" s="91">
        <v>9500573585.7398758</v>
      </c>
      <c r="CZ89" s="91">
        <v>9398105021.3294029</v>
      </c>
      <c r="DA89" s="91">
        <v>9481965815.3929977</v>
      </c>
      <c r="DB89" s="91">
        <v>9330499534.1333714</v>
      </c>
      <c r="DC89" s="91">
        <v>9278231998.6391239</v>
      </c>
      <c r="DD89" s="91">
        <v>9041944118.5192623</v>
      </c>
      <c r="DE89" s="91">
        <v>8890701085.8048229</v>
      </c>
      <c r="DF89" s="91">
        <v>8755603717.3374939</v>
      </c>
      <c r="DG89" s="91">
        <v>8578208870.9205055</v>
      </c>
      <c r="DH89" s="91">
        <v>8472250117.0211487</v>
      </c>
      <c r="DI89" s="91">
        <v>8230145767.8497305</v>
      </c>
      <c r="DJ89" s="91">
        <v>8238962731.0600233</v>
      </c>
      <c r="DK89" s="91">
        <v>8280269009.4971361</v>
      </c>
      <c r="DL89" s="91">
        <v>8175103242.6097498</v>
      </c>
      <c r="DM89" s="91">
        <v>8224901317.129056</v>
      </c>
      <c r="DN89" s="91">
        <v>8045684010.3812342</v>
      </c>
      <c r="DO89" s="91">
        <v>7983066386.4564495</v>
      </c>
      <c r="DP89" s="91">
        <v>7727150167.659832</v>
      </c>
      <c r="DQ89" s="91">
        <v>7635197610.4572487</v>
      </c>
      <c r="DR89" s="91">
        <v>7565218517.292757</v>
      </c>
      <c r="DS89" s="91">
        <v>7426761791.8424263</v>
      </c>
      <c r="DT89" s="91">
        <v>7355396365.2405996</v>
      </c>
      <c r="DU89" s="91">
        <v>7125883882.5819731</v>
      </c>
      <c r="DV89" s="91">
        <v>7126251564.1254301</v>
      </c>
    </row>
    <row r="90" spans="6:126" x14ac:dyDescent="0.3">
      <c r="F90" s="71" t="s">
        <v>190</v>
      </c>
      <c r="BQ90" s="91">
        <v>-288145714.76899999</v>
      </c>
      <c r="BR90" s="91">
        <v>-268816071.12400001</v>
      </c>
      <c r="BS90" s="91">
        <v>-267708070.271</v>
      </c>
      <c r="BT90" s="91">
        <v>-266447876.338</v>
      </c>
      <c r="BU90" s="91">
        <v>-265266594.21799999</v>
      </c>
      <c r="BV90" s="91">
        <v>-264106397.70199999</v>
      </c>
      <c r="BW90" s="91">
        <v>-262765243.514</v>
      </c>
      <c r="BX90" s="91">
        <v>-261826585.706</v>
      </c>
      <c r="BY90" s="91">
        <v>-260561231.72299999</v>
      </c>
      <c r="BZ90" s="91">
        <v>-258621948.22999999</v>
      </c>
      <c r="CA90" s="91">
        <v>-257540929.83699998</v>
      </c>
      <c r="CB90" s="91">
        <v>-256804881.53399998</v>
      </c>
      <c r="CC90" s="91">
        <v>-235470970.74399999</v>
      </c>
      <c r="CD90" s="91">
        <v>-234259358.76599997</v>
      </c>
      <c r="CE90" s="91">
        <v>-232910894.5915792</v>
      </c>
      <c r="CF90" s="91">
        <v>-231569265.59378895</v>
      </c>
      <c r="CG90" s="91">
        <v>-230230142.04072806</v>
      </c>
      <c r="CH90" s="91">
        <v>-228885473.14611256</v>
      </c>
      <c r="CI90" s="91">
        <v>-227535110.16091704</v>
      </c>
      <c r="CJ90" s="91">
        <v>-226182452.77176753</v>
      </c>
      <c r="CK90" s="91">
        <v>-224835940.66650915</v>
      </c>
      <c r="CL90" s="91">
        <v>-223487192.3760933</v>
      </c>
      <c r="CM90" s="91">
        <v>-222134760.29014313</v>
      </c>
      <c r="CN90" s="91">
        <v>-220771888.99059844</v>
      </c>
      <c r="CO90" s="91">
        <v>-219413252.52513531</v>
      </c>
      <c r="CP90" s="91">
        <v>-218051116.81772307</v>
      </c>
      <c r="CQ90" s="91">
        <v>-216682792.74214792</v>
      </c>
      <c r="CR90" s="91">
        <v>-215303074.95580846</v>
      </c>
      <c r="CS90" s="91">
        <v>-213915849.85446978</v>
      </c>
      <c r="CT90" s="91">
        <v>-212517183.01185948</v>
      </c>
      <c r="CU90" s="91">
        <v>-211111360.20468736</v>
      </c>
      <c r="CV90" s="91">
        <v>-209704701.25845012</v>
      </c>
      <c r="CW90" s="91">
        <v>-208292304.73266444</v>
      </c>
      <c r="CX90" s="91">
        <v>-206883466.71367294</v>
      </c>
      <c r="CY90" s="91">
        <v>-205475494.29104024</v>
      </c>
      <c r="CZ90" s="91">
        <v>-204064871.04945332</v>
      </c>
      <c r="DA90" s="91">
        <v>-202656060.62404543</v>
      </c>
      <c r="DB90" s="91">
        <v>-201258340.18005043</v>
      </c>
      <c r="DC90" s="91">
        <v>-199866478.17640832</v>
      </c>
      <c r="DD90" s="91">
        <v>-198480779.97070712</v>
      </c>
      <c r="DE90" s="91">
        <v>-197103348.13596612</v>
      </c>
      <c r="DF90" s="91">
        <v>-195732302.78724408</v>
      </c>
      <c r="DG90" s="91">
        <v>-194367374.66260675</v>
      </c>
      <c r="DH90" s="91">
        <v>-193010879.12359387</v>
      </c>
      <c r="DI90" s="91">
        <v>-191660639.95158958</v>
      </c>
      <c r="DJ90" s="91">
        <v>-191560400.7795853</v>
      </c>
      <c r="DK90" s="91">
        <v>-191460161.60758096</v>
      </c>
      <c r="DL90" s="91">
        <v>-191359922.43557668</v>
      </c>
      <c r="DM90" s="91">
        <v>-191259683.26357237</v>
      </c>
      <c r="DN90" s="91">
        <v>-191159444.09156805</v>
      </c>
      <c r="DO90" s="91">
        <v>-191059204.91956377</v>
      </c>
      <c r="DP90" s="91">
        <v>-190958965.74755943</v>
      </c>
      <c r="DQ90" s="91">
        <v>-190858726.57555515</v>
      </c>
      <c r="DR90" s="91">
        <v>-190758487.40355083</v>
      </c>
      <c r="DS90" s="91">
        <v>-190658248.23154652</v>
      </c>
      <c r="DT90" s="91">
        <v>-190558009.05954224</v>
      </c>
      <c r="DU90" s="91">
        <v>-190457769.88753793</v>
      </c>
      <c r="DV90" s="91">
        <v>-190363668.02510321</v>
      </c>
    </row>
    <row r="91" spans="6:126" x14ac:dyDescent="0.3">
      <c r="F91" s="7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1"/>
      <c r="CL91" s="91"/>
      <c r="CM91" s="91"/>
      <c r="CN91" s="91"/>
      <c r="CO91" s="91"/>
      <c r="CP91" s="91"/>
      <c r="CQ91" s="91"/>
      <c r="CR91" s="91"/>
      <c r="CS91" s="91"/>
      <c r="CT91" s="91"/>
      <c r="CU91" s="91"/>
      <c r="CV91" s="91"/>
      <c r="CW91" s="91"/>
      <c r="CX91" s="91"/>
      <c r="CY91" s="91"/>
      <c r="CZ91" s="91"/>
      <c r="DA91" s="91"/>
      <c r="DB91" s="91"/>
      <c r="DC91" s="91"/>
      <c r="DD91" s="91"/>
      <c r="DE91" s="91"/>
      <c r="DF91" s="91"/>
      <c r="DG91" s="91"/>
      <c r="DH91" s="91"/>
      <c r="DI91" s="91"/>
      <c r="DJ91" s="91"/>
      <c r="DK91" s="91"/>
      <c r="DL91" s="91"/>
      <c r="DM91" s="91"/>
      <c r="DN91" s="91"/>
      <c r="DO91" s="91"/>
      <c r="DP91" s="91"/>
      <c r="DQ91" s="91"/>
      <c r="DR91" s="91"/>
      <c r="DS91" s="91"/>
      <c r="DT91" s="91"/>
      <c r="DU91" s="91"/>
      <c r="DV91" s="91"/>
    </row>
    <row r="92" spans="6:126" x14ac:dyDescent="0.3">
      <c r="F92" s="71" t="s">
        <v>191</v>
      </c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1"/>
      <c r="DA92" s="91"/>
      <c r="DB92" s="91"/>
      <c r="DC92" s="91"/>
      <c r="DD92" s="91"/>
      <c r="DE92" s="91"/>
      <c r="DF92" s="91"/>
      <c r="DG92" s="91"/>
      <c r="DH92" s="91"/>
      <c r="DI92" s="91"/>
      <c r="DJ92" s="91"/>
      <c r="DK92" s="91"/>
      <c r="DL92" s="91"/>
      <c r="DM92" s="91"/>
      <c r="DN92" s="91"/>
      <c r="DO92" s="91"/>
      <c r="DP92" s="91"/>
      <c r="DQ92" s="91"/>
      <c r="DR92" s="91"/>
      <c r="DS92" s="91"/>
      <c r="DT92" s="91"/>
      <c r="DU92" s="91"/>
      <c r="DV92" s="91"/>
    </row>
    <row r="93" spans="6:126" x14ac:dyDescent="0.3">
      <c r="F93" s="76" t="s">
        <v>192</v>
      </c>
      <c r="BQ93" s="91">
        <v>14367400</v>
      </c>
      <c r="BR93" s="91">
        <v>14367400</v>
      </c>
      <c r="BS93" s="91">
        <v>17891051.681138899</v>
      </c>
      <c r="BT93" s="91">
        <v>18891051.681138899</v>
      </c>
      <c r="BU93" s="91">
        <v>19891051.681138899</v>
      </c>
      <c r="BV93" s="91">
        <v>20891051.681138899</v>
      </c>
      <c r="BW93" s="91">
        <v>21891051.681138899</v>
      </c>
      <c r="BX93" s="91">
        <v>22891051.681138899</v>
      </c>
      <c r="BY93" s="91">
        <v>23891051.681138899</v>
      </c>
      <c r="BZ93" s="91">
        <v>24891051.681138899</v>
      </c>
      <c r="CA93" s="91">
        <v>25891051.681138899</v>
      </c>
      <c r="CB93" s="91">
        <v>26891051.681138899</v>
      </c>
      <c r="CC93" s="91">
        <v>27891051.681138899</v>
      </c>
      <c r="CD93" s="91">
        <v>28891051.681138899</v>
      </c>
      <c r="CE93" s="91">
        <v>29891051.681138899</v>
      </c>
      <c r="CF93" s="91">
        <v>30891051.681138899</v>
      </c>
      <c r="CG93" s="91">
        <v>31891051.681138899</v>
      </c>
      <c r="CH93" s="91">
        <v>32891051.681138899</v>
      </c>
      <c r="CI93" s="91">
        <v>33891051.681138903</v>
      </c>
      <c r="CJ93" s="91">
        <v>34891051.681138903</v>
      </c>
      <c r="CK93" s="91">
        <v>35891051.681138903</v>
      </c>
      <c r="CL93" s="91">
        <v>36891051.681138903</v>
      </c>
      <c r="CM93" s="91">
        <v>37891051.681138903</v>
      </c>
      <c r="CN93" s="91">
        <v>38891051.681138903</v>
      </c>
      <c r="CO93" s="91">
        <v>39891051.681138903</v>
      </c>
      <c r="CP93" s="91">
        <v>40891051.681138903</v>
      </c>
      <c r="CQ93" s="91">
        <v>41891051.681138903</v>
      </c>
      <c r="CR93" s="91">
        <v>42891051.681138903</v>
      </c>
      <c r="CS93" s="91">
        <v>43891051.681138903</v>
      </c>
      <c r="CT93" s="91">
        <v>44891051.681138903</v>
      </c>
      <c r="CU93" s="91">
        <v>45891051.681138903</v>
      </c>
      <c r="CV93" s="91">
        <v>46891051.681138903</v>
      </c>
      <c r="CW93" s="91">
        <v>47891051.681138903</v>
      </c>
      <c r="CX93" s="91">
        <v>48891051.681138903</v>
      </c>
      <c r="CY93" s="91">
        <v>49891051.681138903</v>
      </c>
      <c r="CZ93" s="91">
        <v>50891051.681138903</v>
      </c>
      <c r="DA93" s="91">
        <v>51891051.681138903</v>
      </c>
      <c r="DB93" s="91">
        <v>52891051.681138903</v>
      </c>
      <c r="DC93" s="91">
        <v>53891051.681138903</v>
      </c>
      <c r="DD93" s="91">
        <v>54891051.681138903</v>
      </c>
      <c r="DE93" s="91">
        <v>55891051.681138903</v>
      </c>
      <c r="DF93" s="91">
        <v>56891051.681138903</v>
      </c>
      <c r="DG93" s="91">
        <v>57891051.681138903</v>
      </c>
      <c r="DH93" s="91">
        <v>58891051.681138903</v>
      </c>
      <c r="DI93" s="91">
        <v>59891051.681138903</v>
      </c>
      <c r="DJ93" s="91">
        <v>60891051.681138903</v>
      </c>
      <c r="DK93" s="91">
        <v>61891051.681138903</v>
      </c>
      <c r="DL93" s="91">
        <v>62891051.681138903</v>
      </c>
      <c r="DM93" s="91">
        <v>63891051.681138903</v>
      </c>
      <c r="DN93" s="91">
        <v>64891051.681138903</v>
      </c>
      <c r="DO93" s="91">
        <v>65891051.681138903</v>
      </c>
      <c r="DP93" s="91">
        <v>66891051.681138903</v>
      </c>
      <c r="DQ93" s="91">
        <v>67891051.681138903</v>
      </c>
      <c r="DR93" s="91">
        <v>68891051.681138903</v>
      </c>
      <c r="DS93" s="91">
        <v>69891051.681138903</v>
      </c>
      <c r="DT93" s="91">
        <v>70891051.681138903</v>
      </c>
      <c r="DU93" s="91">
        <v>71891051.681138903</v>
      </c>
      <c r="DV93" s="91">
        <v>72891051.681138903</v>
      </c>
    </row>
    <row r="94" spans="6:126" x14ac:dyDescent="0.3">
      <c r="F94" s="76" t="s">
        <v>193</v>
      </c>
      <c r="BQ94" s="91">
        <v>46410000</v>
      </c>
      <c r="BR94" s="91">
        <v>46410000</v>
      </c>
      <c r="BS94" s="91">
        <v>46410267.277862497</v>
      </c>
      <c r="BT94" s="91">
        <v>57081403.839082897</v>
      </c>
      <c r="BU94" s="91">
        <v>55967567.052742891</v>
      </c>
      <c r="BV94" s="91">
        <v>54840557.728535548</v>
      </c>
      <c r="BW94" s="91">
        <v>53671199.203712732</v>
      </c>
      <c r="BX94" s="91">
        <v>52511564.4560761</v>
      </c>
      <c r="BY94" s="91">
        <v>51285089.586813636</v>
      </c>
      <c r="BZ94" s="91">
        <v>49955245.752360061</v>
      </c>
      <c r="CA94" s="91">
        <v>51042130.356095985</v>
      </c>
      <c r="CB94" s="91">
        <v>49373005.773198374</v>
      </c>
      <c r="CC94" s="91">
        <v>47511932.875114463</v>
      </c>
      <c r="CD94" s="91">
        <v>45492196.017643042</v>
      </c>
      <c r="CE94" s="91">
        <v>43497340.311500989</v>
      </c>
      <c r="CF94" s="91">
        <v>41837221.555753574</v>
      </c>
      <c r="CG94" s="91">
        <v>40214835.359703682</v>
      </c>
      <c r="CH94" s="91">
        <v>38586368.033103086</v>
      </c>
      <c r="CI94" s="91">
        <v>36970911.104354978</v>
      </c>
      <c r="CJ94" s="91">
        <v>35365937.119070671</v>
      </c>
      <c r="CK94" s="91">
        <v>33824789.40144074</v>
      </c>
      <c r="CL94" s="91">
        <v>32393327.486431442</v>
      </c>
      <c r="CM94" s="91">
        <v>31121204.91923907</v>
      </c>
      <c r="CN94" s="91">
        <v>28678200.177425109</v>
      </c>
      <c r="CO94" s="91">
        <v>26100173.614912573</v>
      </c>
      <c r="CP94" s="91">
        <v>23293655.136216182</v>
      </c>
      <c r="CQ94" s="91">
        <v>20726073.633705858</v>
      </c>
      <c r="CR94" s="91">
        <v>18503617.720375929</v>
      </c>
      <c r="CS94" s="91">
        <v>16428438.881150313</v>
      </c>
      <c r="CT94" s="91">
        <v>14230356.931774998</v>
      </c>
      <c r="CU94" s="91">
        <v>12293807.681032328</v>
      </c>
      <c r="CV94" s="91">
        <v>10698005.70220824</v>
      </c>
      <c r="CW94" s="91">
        <v>9275001.9773367997</v>
      </c>
      <c r="CX94" s="91">
        <v>8156004.0394414589</v>
      </c>
      <c r="CY94" s="91">
        <v>7340346.2511741742</v>
      </c>
      <c r="CZ94" s="91">
        <v>7072665.8818325149</v>
      </c>
      <c r="DA94" s="91">
        <v>6515282.1864856835</v>
      </c>
      <c r="DB94" s="91">
        <v>5834909.0480806204</v>
      </c>
      <c r="DC94" s="91">
        <v>5248179.4881549394</v>
      </c>
      <c r="DD94" s="91">
        <v>5124783.3673421396</v>
      </c>
      <c r="DE94" s="91">
        <v>5256285.4505484542</v>
      </c>
      <c r="DF94" s="91">
        <v>5390257.4302361896</v>
      </c>
      <c r="DG94" s="91">
        <v>5508305.2738846056</v>
      </c>
      <c r="DH94" s="91">
        <v>5614034.6880448898</v>
      </c>
      <c r="DI94" s="91">
        <v>5697700.6991536394</v>
      </c>
      <c r="DJ94" s="91">
        <v>5763236.8346911147</v>
      </c>
      <c r="DK94" s="91">
        <v>5788784.6112277657</v>
      </c>
      <c r="DL94" s="91">
        <v>5813440.5007948093</v>
      </c>
      <c r="DM94" s="91">
        <v>5837235.6396582713</v>
      </c>
      <c r="DN94" s="91">
        <v>5860200.0770999538</v>
      </c>
      <c r="DO94" s="91">
        <v>5882362.8133646594</v>
      </c>
      <c r="DP94" s="91">
        <v>5882362.8133646594</v>
      </c>
      <c r="DQ94" s="91">
        <v>0</v>
      </c>
      <c r="DR94" s="91"/>
      <c r="DS94" s="91"/>
      <c r="DT94" s="91"/>
      <c r="DU94" s="91"/>
      <c r="DV94" s="91"/>
    </row>
    <row r="95" spans="6:126" x14ac:dyDescent="0.3">
      <c r="F95" s="76" t="s">
        <v>194</v>
      </c>
      <c r="BQ95" s="91">
        <v>250594000</v>
      </c>
      <c r="BR95" s="91">
        <v>250594000</v>
      </c>
      <c r="BS95" s="91"/>
      <c r="BT95" s="91"/>
      <c r="BU95" s="91"/>
      <c r="BV95" s="91"/>
      <c r="BW95" s="91"/>
      <c r="BX95" s="91"/>
      <c r="BY95" s="91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1"/>
      <c r="CL95" s="91"/>
      <c r="CM95" s="91"/>
      <c r="CN95" s="91"/>
      <c r="CO95" s="91"/>
      <c r="CP95" s="91"/>
      <c r="CQ95" s="91"/>
      <c r="CR95" s="91"/>
      <c r="CS95" s="91"/>
      <c r="CT95" s="91"/>
      <c r="CU95" s="91"/>
      <c r="CV95" s="91"/>
      <c r="CW95" s="91"/>
      <c r="CX95" s="91"/>
      <c r="CY95" s="91"/>
      <c r="CZ95" s="91"/>
      <c r="DA95" s="91"/>
      <c r="DB95" s="91"/>
      <c r="DC95" s="91"/>
      <c r="DD95" s="91"/>
      <c r="DE95" s="91"/>
      <c r="DF95" s="91"/>
      <c r="DG95" s="91"/>
      <c r="DH95" s="91"/>
      <c r="DI95" s="91"/>
      <c r="DJ95" s="91"/>
      <c r="DK95" s="91"/>
      <c r="DL95" s="91"/>
      <c r="DM95" s="91"/>
      <c r="DN95" s="91"/>
      <c r="DO95" s="91"/>
      <c r="DP95" s="91"/>
      <c r="DQ95" s="91"/>
      <c r="DR95" s="91"/>
      <c r="DS95" s="91"/>
      <c r="DT95" s="91"/>
      <c r="DU95" s="91"/>
      <c r="DV95" s="91"/>
    </row>
    <row r="96" spans="6:126" x14ac:dyDescent="0.3">
      <c r="F96" s="76" t="s">
        <v>195</v>
      </c>
      <c r="BQ96" s="91">
        <v>1616000</v>
      </c>
      <c r="BR96" s="91">
        <v>1616000</v>
      </c>
      <c r="BS96" s="91">
        <v>2556000</v>
      </c>
      <c r="BT96" s="91">
        <v>2628149.1835905248</v>
      </c>
      <c r="BU96" s="91">
        <v>2612979.6764922775</v>
      </c>
      <c r="BV96" s="91">
        <v>2639488.2508063414</v>
      </c>
      <c r="BW96" s="91">
        <v>2622585.7995680384</v>
      </c>
      <c r="BX96" s="91">
        <v>2637167.4749876857</v>
      </c>
      <c r="BY96" s="91">
        <v>2585448.7979488852</v>
      </c>
      <c r="BZ96" s="91">
        <v>2661918.2682166426</v>
      </c>
      <c r="CA96" s="91">
        <v>2712640.5739161586</v>
      </c>
      <c r="CB96" s="91">
        <v>2702991.176366841</v>
      </c>
      <c r="CC96" s="91">
        <v>2759018.7590931854</v>
      </c>
      <c r="CD96" s="91">
        <v>2766242.8692675568</v>
      </c>
      <c r="CE96" s="91">
        <v>2791447.3015254019</v>
      </c>
      <c r="CF96" s="91">
        <v>2802903.3387872498</v>
      </c>
      <c r="CG96" s="91">
        <v>2831248.0469687977</v>
      </c>
      <c r="CH96" s="91">
        <v>2864111.3405468031</v>
      </c>
      <c r="CI96" s="91">
        <v>2881996.2887467844</v>
      </c>
      <c r="CJ96" s="91">
        <v>2823418.6085474244</v>
      </c>
      <c r="CK96" s="91">
        <v>2843814.5887359562</v>
      </c>
      <c r="CL96" s="91">
        <v>2818123.4997620941</v>
      </c>
      <c r="CM96" s="91">
        <v>2799928.2295969981</v>
      </c>
      <c r="CN96" s="91">
        <v>2816473.72211821</v>
      </c>
      <c r="CO96" s="91">
        <v>2795437.021755185</v>
      </c>
      <c r="CP96" s="91">
        <v>2799329.6940533561</v>
      </c>
      <c r="CQ96" s="91">
        <v>2806652.4235797375</v>
      </c>
      <c r="CR96" s="91">
        <v>2747167.3988391678</v>
      </c>
      <c r="CS96" s="91">
        <v>2769601.8938095523</v>
      </c>
      <c r="CT96" s="91">
        <v>2762350.6499230741</v>
      </c>
      <c r="CU96" s="91">
        <v>2736913.8397512976</v>
      </c>
      <c r="CV96" s="91">
        <v>2758753.3676012014</v>
      </c>
      <c r="CW96" s="91">
        <v>2769742.9061037959</v>
      </c>
      <c r="CX96" s="91">
        <v>2753551.4081990062</v>
      </c>
      <c r="CY96" s="91">
        <v>2743243.2809614921</v>
      </c>
      <c r="CZ96" s="91">
        <v>2746664.1837138534</v>
      </c>
      <c r="DA96" s="91">
        <v>2791902.0484158029</v>
      </c>
      <c r="DB96" s="91">
        <v>2755477.7159576709</v>
      </c>
      <c r="DC96" s="91">
        <v>2736010.8288983307</v>
      </c>
      <c r="DD96" s="91">
        <v>2725010.0257004146</v>
      </c>
      <c r="DE96" s="91">
        <v>2709967.4692577082</v>
      </c>
      <c r="DF96" s="91">
        <v>2725329.2563366448</v>
      </c>
      <c r="DG96" s="91">
        <v>2731382.1848458997</v>
      </c>
      <c r="DH96" s="91">
        <v>2719432.6914923149</v>
      </c>
      <c r="DI96" s="91">
        <v>2722298.0193505003</v>
      </c>
      <c r="DJ96" s="91">
        <v>2738040.7054535705</v>
      </c>
      <c r="DK96" s="91">
        <v>2748076.7963429303</v>
      </c>
      <c r="DL96" s="91">
        <v>2753234.0069549289</v>
      </c>
      <c r="DM96" s="91">
        <v>2796556.2698688307</v>
      </c>
      <c r="DN96" s="91">
        <v>2759197.1491923602</v>
      </c>
      <c r="DO96" s="91">
        <v>2736757.2793644639</v>
      </c>
      <c r="DP96" s="91">
        <v>2726498.4266465129</v>
      </c>
      <c r="DQ96" s="91">
        <v>2722886.1797126876</v>
      </c>
      <c r="DR96" s="91">
        <v>2749161.2900880077</v>
      </c>
      <c r="DS96" s="91">
        <v>2757080.0625366047</v>
      </c>
      <c r="DT96" s="91">
        <v>2763984.0539818322</v>
      </c>
      <c r="DU96" s="91">
        <v>2754444.0780662508</v>
      </c>
      <c r="DV96" s="91">
        <v>2774867.3867822797</v>
      </c>
    </row>
    <row r="97" spans="6:126" x14ac:dyDescent="0.3">
      <c r="F97" s="76" t="s">
        <v>218</v>
      </c>
      <c r="BQ97" s="91">
        <v>85525000</v>
      </c>
      <c r="BR97" s="91">
        <v>81994217.133001</v>
      </c>
      <c r="BS97" s="91">
        <v>157042138.722</v>
      </c>
      <c r="BT97" s="91">
        <v>161475026.86679745</v>
      </c>
      <c r="BU97" s="91">
        <v>160543003.45597303</v>
      </c>
      <c r="BV97" s="91">
        <v>162171705.8052499</v>
      </c>
      <c r="BW97" s="91">
        <v>161133209.2903409</v>
      </c>
      <c r="BX97" s="91">
        <v>162029115.97815445</v>
      </c>
      <c r="BY97" s="91">
        <v>158851490.13541359</v>
      </c>
      <c r="BZ97" s="91">
        <v>163549819.22687957</v>
      </c>
      <c r="CA97" s="91">
        <v>166666227.43030801</v>
      </c>
      <c r="CB97" s="91">
        <v>166073362.78691065</v>
      </c>
      <c r="CC97" s="91">
        <v>169515730.32164028</v>
      </c>
      <c r="CD97" s="91">
        <v>169959583.88664287</v>
      </c>
      <c r="CE97" s="91">
        <v>171508158.98329613</v>
      </c>
      <c r="CF97" s="91">
        <v>172212024.62996259</v>
      </c>
      <c r="CG97" s="91">
        <v>173953540.12068295</v>
      </c>
      <c r="CH97" s="91">
        <v>175972680.14765435</v>
      </c>
      <c r="CI97" s="91">
        <v>177071541.85198036</v>
      </c>
      <c r="CJ97" s="91">
        <v>173472494.83324766</v>
      </c>
      <c r="CK97" s="91">
        <v>174725635.81530502</v>
      </c>
      <c r="CL97" s="91">
        <v>173147160.24466634</v>
      </c>
      <c r="CM97" s="91">
        <v>172029232.17684501</v>
      </c>
      <c r="CN97" s="91">
        <v>173045796.93887162</v>
      </c>
      <c r="CO97" s="91">
        <v>171753289.73360428</v>
      </c>
      <c r="CP97" s="91">
        <v>171992457.80208966</v>
      </c>
      <c r="CQ97" s="91">
        <v>172442370.59790567</v>
      </c>
      <c r="CR97" s="91">
        <v>168787575.7985355</v>
      </c>
      <c r="CS97" s="91">
        <v>170165964.32408211</v>
      </c>
      <c r="CT97" s="91">
        <v>169720443.64789772</v>
      </c>
      <c r="CU97" s="91">
        <v>168157591.11595669</v>
      </c>
      <c r="CV97" s="91">
        <v>169499424.51275933</v>
      </c>
      <c r="CW97" s="91">
        <v>170174628.20212367</v>
      </c>
      <c r="CX97" s="91">
        <v>169179813.0768964</v>
      </c>
      <c r="CY97" s="91">
        <v>168546475.69520715</v>
      </c>
      <c r="CZ97" s="91">
        <v>168756657.96617383</v>
      </c>
      <c r="DA97" s="91">
        <v>171536098.89888537</v>
      </c>
      <c r="DB97" s="91">
        <v>169298166.55508792</v>
      </c>
      <c r="DC97" s="91">
        <v>168102109.599666</v>
      </c>
      <c r="DD97" s="91">
        <v>167426213.800816</v>
      </c>
      <c r="DE97" s="91">
        <v>166501990.31270605</v>
      </c>
      <c r="DF97" s="91">
        <v>167445827.51828828</v>
      </c>
      <c r="DG97" s="91">
        <v>167817722.99505857</v>
      </c>
      <c r="DH97" s="91">
        <v>167083539.1167756</v>
      </c>
      <c r="DI97" s="91">
        <v>167259586.54048026</v>
      </c>
      <c r="DJ97" s="91">
        <v>168226826.40544713</v>
      </c>
      <c r="DK97" s="91">
        <v>168843449.71439606</v>
      </c>
      <c r="DL97" s="91">
        <v>169160311.7583507</v>
      </c>
      <c r="DM97" s="91">
        <v>171822056.99398291</v>
      </c>
      <c r="DN97" s="91">
        <v>169526690.71393353</v>
      </c>
      <c r="DO97" s="91">
        <v>168147971.9539898</v>
      </c>
      <c r="DP97" s="91">
        <v>167517662.02767485</v>
      </c>
      <c r="DQ97" s="91">
        <v>167295723.45800355</v>
      </c>
      <c r="DR97" s="91">
        <v>168910081.64599138</v>
      </c>
      <c r="DS97" s="91">
        <v>169396615.66844073</v>
      </c>
      <c r="DT97" s="91">
        <v>169820800.9510217</v>
      </c>
      <c r="DU97" s="91">
        <v>169234659.23696095</v>
      </c>
      <c r="DV97" s="91">
        <v>170489479.29977193</v>
      </c>
    </row>
    <row r="98" spans="6:126" x14ac:dyDescent="0.3">
      <c r="F98" s="76" t="s">
        <v>197</v>
      </c>
      <c r="BQ98" s="91">
        <v>70822000</v>
      </c>
      <c r="BR98" s="91">
        <v>83550787.5</v>
      </c>
      <c r="BS98" s="91"/>
      <c r="BT98" s="91"/>
      <c r="BU98" s="91"/>
      <c r="BV98" s="91"/>
      <c r="BW98" s="91"/>
      <c r="BX98" s="91"/>
      <c r="BY98" s="91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  <c r="DS98" s="91"/>
      <c r="DT98" s="91"/>
      <c r="DU98" s="91"/>
      <c r="DV98" s="91"/>
    </row>
    <row r="99" spans="6:126" x14ac:dyDescent="0.3">
      <c r="F99" s="71"/>
      <c r="BQ99" s="94">
        <v>40710223176.022018</v>
      </c>
      <c r="BR99" s="94">
        <v>40833774560.644005</v>
      </c>
      <c r="BS99" s="94">
        <v>40950170842.384026</v>
      </c>
      <c r="BT99" s="94">
        <v>39509854548.59362</v>
      </c>
      <c r="BU99" s="94">
        <v>39411261866.69735</v>
      </c>
      <c r="BV99" s="94">
        <v>39859892329.718742</v>
      </c>
      <c r="BW99" s="94">
        <v>39097277049.755768</v>
      </c>
      <c r="BX99" s="94">
        <v>39348219194.578362</v>
      </c>
      <c r="BY99" s="94">
        <v>38669883378.863319</v>
      </c>
      <c r="BZ99" s="94">
        <v>39869706806.136604</v>
      </c>
      <c r="CA99" s="94">
        <v>40581722300.387436</v>
      </c>
      <c r="CB99" s="94">
        <v>40494245837.057602</v>
      </c>
      <c r="CC99" s="94">
        <v>41357186040.183968</v>
      </c>
      <c r="CD99" s="94">
        <v>41583213804.773682</v>
      </c>
      <c r="CE99" s="94">
        <v>41931409358.073074</v>
      </c>
      <c r="CF99" s="94">
        <v>42101308920.898567</v>
      </c>
      <c r="CG99" s="94">
        <v>42504944380.408974</v>
      </c>
      <c r="CH99" s="94">
        <v>42965979576.134254</v>
      </c>
      <c r="CI99" s="94">
        <v>43220356144.738792</v>
      </c>
      <c r="CJ99" s="94">
        <v>42419530782.525932</v>
      </c>
      <c r="CK99" s="94">
        <v>42708694028.7145</v>
      </c>
      <c r="CL99" s="94">
        <v>42361955913.788506</v>
      </c>
      <c r="CM99" s="94">
        <v>42109638999.55426</v>
      </c>
      <c r="CN99" s="94">
        <v>42335633711.511902</v>
      </c>
      <c r="CO99" s="94">
        <v>42042842460.015846</v>
      </c>
      <c r="CP99" s="94">
        <v>42093888480.549187</v>
      </c>
      <c r="CQ99" s="94">
        <v>42192531620.869896</v>
      </c>
      <c r="CR99" s="94">
        <v>41369541741.649216</v>
      </c>
      <c r="CS99" s="94">
        <v>41677274431.482292</v>
      </c>
      <c r="CT99" s="94">
        <v>41575217330.216568</v>
      </c>
      <c r="CU99" s="94">
        <v>41222461047.430725</v>
      </c>
      <c r="CV99" s="94">
        <v>41522505444.562531</v>
      </c>
      <c r="CW99" s="94">
        <v>41672995063.454445</v>
      </c>
      <c r="CX99" s="94">
        <v>41448668834.269768</v>
      </c>
      <c r="CY99" s="94">
        <v>41304148480.05172</v>
      </c>
      <c r="CZ99" s="94">
        <v>41349653246.008301</v>
      </c>
      <c r="DA99" s="94">
        <v>41971976802.429375</v>
      </c>
      <c r="DB99" s="94">
        <v>41467161660.145401</v>
      </c>
      <c r="DC99" s="94">
        <v>41196461398.295815</v>
      </c>
      <c r="DD99" s="94">
        <v>41043057016.04528</v>
      </c>
      <c r="DE99" s="94">
        <v>40834118974.805855</v>
      </c>
      <c r="DF99" s="94">
        <v>41044780777.908279</v>
      </c>
      <c r="DG99" s="94">
        <v>41126948937.679474</v>
      </c>
      <c r="DH99" s="94">
        <v>40960646016.854424</v>
      </c>
      <c r="DI99" s="94">
        <v>40998769112.533646</v>
      </c>
      <c r="DJ99" s="94">
        <v>41213339522.541924</v>
      </c>
      <c r="DK99" s="94">
        <v>41356795510.133728</v>
      </c>
      <c r="DL99" s="94">
        <v>41432914811.803719</v>
      </c>
      <c r="DM99" s="94">
        <v>42035739008.226051</v>
      </c>
      <c r="DN99" s="94">
        <v>41525089151.857582</v>
      </c>
      <c r="DO99" s="94">
        <v>41220332689.728203</v>
      </c>
      <c r="DP99" s="94">
        <v>41083658246.030006</v>
      </c>
      <c r="DQ99" s="94">
        <v>41032826070.988548</v>
      </c>
      <c r="DR99" s="94">
        <v>41400342330.662376</v>
      </c>
      <c r="DS99" s="94">
        <v>41514521819.912613</v>
      </c>
      <c r="DT99" s="94">
        <v>41614692263.644112</v>
      </c>
      <c r="DU99" s="94">
        <v>41487918126.349075</v>
      </c>
      <c r="DV99" s="94">
        <v>41774651578.403046</v>
      </c>
    </row>
    <row r="100" spans="6:126" x14ac:dyDescent="0.3">
      <c r="F100" s="77" t="s">
        <v>198</v>
      </c>
    </row>
    <row r="101" spans="6:126" x14ac:dyDescent="0.3">
      <c r="F101" s="71" t="s">
        <v>184</v>
      </c>
      <c r="BO101" s="92">
        <v>0</v>
      </c>
      <c r="BQ101" s="91">
        <v>0</v>
      </c>
      <c r="BR101" s="91">
        <v>0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0</v>
      </c>
      <c r="BZ101" s="91">
        <v>0</v>
      </c>
      <c r="CA101" s="91">
        <v>0</v>
      </c>
      <c r="CB101" s="91">
        <v>0</v>
      </c>
      <c r="CC101" s="91">
        <v>0</v>
      </c>
      <c r="CD101" s="91">
        <v>0</v>
      </c>
      <c r="CE101" s="91">
        <v>0</v>
      </c>
      <c r="CF101" s="91">
        <v>0</v>
      </c>
      <c r="CG101" s="91">
        <v>0</v>
      </c>
      <c r="CH101" s="91">
        <v>0</v>
      </c>
      <c r="CI101" s="91">
        <v>0</v>
      </c>
      <c r="CJ101" s="91">
        <v>0</v>
      </c>
      <c r="CK101" s="91">
        <v>0</v>
      </c>
      <c r="CL101" s="91">
        <v>0</v>
      </c>
      <c r="CM101" s="91">
        <v>0</v>
      </c>
      <c r="CN101" s="91">
        <v>0</v>
      </c>
      <c r="CO101" s="91">
        <v>0</v>
      </c>
      <c r="CP101" s="91">
        <v>0</v>
      </c>
      <c r="CQ101" s="91">
        <v>0</v>
      </c>
      <c r="CR101" s="91">
        <v>0</v>
      </c>
      <c r="CS101" s="91">
        <v>0</v>
      </c>
      <c r="CT101" s="91">
        <v>0</v>
      </c>
      <c r="CU101" s="91">
        <v>0</v>
      </c>
      <c r="CV101" s="91">
        <v>0</v>
      </c>
      <c r="CW101" s="91">
        <v>0</v>
      </c>
      <c r="CX101" s="91">
        <v>0</v>
      </c>
      <c r="CY101" s="91">
        <v>0</v>
      </c>
      <c r="CZ101" s="91">
        <v>0</v>
      </c>
      <c r="DA101" s="91">
        <v>0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</v>
      </c>
      <c r="DH101" s="91">
        <v>0</v>
      </c>
      <c r="DI101" s="91">
        <v>0</v>
      </c>
      <c r="DJ101" s="91">
        <v>0</v>
      </c>
      <c r="DK101" s="91">
        <v>0</v>
      </c>
      <c r="DL101" s="91">
        <v>0</v>
      </c>
      <c r="DM101" s="91">
        <v>0</v>
      </c>
      <c r="DN101" s="91">
        <v>0</v>
      </c>
      <c r="DO101" s="91">
        <v>0</v>
      </c>
      <c r="DP101" s="91">
        <v>0</v>
      </c>
      <c r="DQ101" s="91">
        <v>0</v>
      </c>
      <c r="DR101" s="91">
        <v>0</v>
      </c>
      <c r="DS101" s="91">
        <v>0</v>
      </c>
      <c r="DT101" s="91">
        <v>0</v>
      </c>
      <c r="DU101" s="91">
        <v>0</v>
      </c>
      <c r="DV101" s="91">
        <v>0</v>
      </c>
    </row>
    <row r="102" spans="6:126" x14ac:dyDescent="0.3">
      <c r="F102" s="71" t="s">
        <v>185</v>
      </c>
      <c r="BO102" s="92">
        <v>0.2</v>
      </c>
      <c r="BQ102" s="91">
        <v>5275349.1793999989</v>
      </c>
      <c r="BR102" s="91">
        <v>2359269.6153999995</v>
      </c>
      <c r="BS102" s="91">
        <v>9019069.3653999995</v>
      </c>
      <c r="BT102" s="91">
        <v>5662202.317400001</v>
      </c>
      <c r="BU102" s="91">
        <v>5515437.8394000018</v>
      </c>
      <c r="BV102" s="91">
        <v>18296576.043400005</v>
      </c>
      <c r="BW102" s="91">
        <v>20795480.025400002</v>
      </c>
      <c r="BX102" s="91">
        <v>8134403.2834000038</v>
      </c>
      <c r="BY102" s="91">
        <v>9507089.6234000027</v>
      </c>
      <c r="BZ102" s="91">
        <v>3663647.2754000039</v>
      </c>
      <c r="CA102" s="91">
        <v>11303357.995400004</v>
      </c>
      <c r="CB102" s="91">
        <v>8835082.1214000043</v>
      </c>
      <c r="CC102" s="91">
        <v>8294463.8654000051</v>
      </c>
      <c r="CD102" s="91">
        <v>16393421.811400004</v>
      </c>
      <c r="CE102" s="91">
        <v>22315107.683441162</v>
      </c>
      <c r="CF102" s="91">
        <v>6080669.6932296753</v>
      </c>
      <c r="CG102" s="91">
        <v>3867129.0621520998</v>
      </c>
      <c r="CH102" s="91">
        <v>13924822.676440431</v>
      </c>
      <c r="CI102" s="91">
        <v>7438365.5456176763</v>
      </c>
      <c r="CJ102" s="91">
        <v>9579388.7433670051</v>
      </c>
      <c r="CK102" s="91">
        <v>9952155.2022781372</v>
      </c>
      <c r="CL102" s="91">
        <v>14595371.69593811</v>
      </c>
      <c r="CM102" s="91">
        <v>6699102.8329605106</v>
      </c>
      <c r="CN102" s="91">
        <v>17166061.609155275</v>
      </c>
      <c r="CO102" s="91">
        <v>18681484.890882876</v>
      </c>
      <c r="CP102" s="91">
        <v>8927134.4415756222</v>
      </c>
      <c r="CQ102" s="91">
        <v>12219223.396563722</v>
      </c>
      <c r="CR102" s="91">
        <v>1569367.1867111207</v>
      </c>
      <c r="CS102" s="91">
        <v>14418430.716458131</v>
      </c>
      <c r="CT102" s="91">
        <v>7023617.1445739754</v>
      </c>
      <c r="CU102" s="91">
        <v>7267029.4756149296</v>
      </c>
      <c r="CV102" s="91">
        <v>7856040.3597259521</v>
      </c>
      <c r="CW102" s="91">
        <v>11088549.409828186</v>
      </c>
      <c r="CX102" s="91">
        <v>9616021.9306304939</v>
      </c>
      <c r="CY102" s="91">
        <v>7908608.6598495487</v>
      </c>
      <c r="CZ102" s="91">
        <v>16298382.211154176</v>
      </c>
      <c r="DA102" s="91">
        <v>18905552.026315309</v>
      </c>
      <c r="DB102" s="91">
        <v>1490758.0301269533</v>
      </c>
      <c r="DC102" s="91">
        <v>11512103.797651673</v>
      </c>
      <c r="DD102" s="91">
        <v>3437195.9203826906</v>
      </c>
      <c r="DE102" s="91">
        <v>1479500.7742492678</v>
      </c>
      <c r="DF102" s="91">
        <v>7975169.5958984382</v>
      </c>
      <c r="DG102" s="91">
        <v>7905978.2051620483</v>
      </c>
      <c r="DH102" s="91">
        <v>1066937.3940429687</v>
      </c>
      <c r="DI102" s="91">
        <v>11447592.617889404</v>
      </c>
      <c r="DJ102" s="91">
        <v>9237372.2744964603</v>
      </c>
      <c r="DK102" s="91">
        <v>1553505.2755630494</v>
      </c>
      <c r="DL102" s="91">
        <v>15327970.305993654</v>
      </c>
      <c r="DM102" s="91">
        <v>19669493.973805238</v>
      </c>
      <c r="DN102" s="91">
        <v>-405545.07619018556</v>
      </c>
      <c r="DO102" s="91">
        <v>11747942.743205262</v>
      </c>
      <c r="DP102" s="91">
        <v>3049051.6698181154</v>
      </c>
      <c r="DQ102" s="91">
        <v>1007998.79271698</v>
      </c>
      <c r="DR102" s="91">
        <v>7607020.1939605717</v>
      </c>
      <c r="DS102" s="91">
        <v>7900571.2927505495</v>
      </c>
      <c r="DT102" s="91">
        <v>3320433.5146347047</v>
      </c>
      <c r="DU102" s="91">
        <v>11419082.065428162</v>
      </c>
      <c r="DV102" s="91">
        <v>9465588.2442779541</v>
      </c>
    </row>
    <row r="103" spans="6:126" x14ac:dyDescent="0.3">
      <c r="F103" s="71"/>
      <c r="BO103" s="93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1"/>
      <c r="DO103" s="91"/>
      <c r="DP103" s="91"/>
      <c r="DQ103" s="91"/>
      <c r="DR103" s="91"/>
      <c r="DS103" s="91"/>
      <c r="DT103" s="91"/>
      <c r="DU103" s="91"/>
      <c r="DV103" s="91"/>
    </row>
    <row r="104" spans="6:126" x14ac:dyDescent="0.3">
      <c r="F104" s="71" t="s">
        <v>186</v>
      </c>
      <c r="BO104" s="92">
        <v>1</v>
      </c>
      <c r="BQ104" s="91">
        <v>1045868543.619</v>
      </c>
      <c r="BR104" s="91">
        <v>1536318476.036</v>
      </c>
      <c r="BS104" s="91">
        <v>1670416591.948</v>
      </c>
      <c r="BT104" s="91">
        <v>1570416364.7779996</v>
      </c>
      <c r="BU104" s="91">
        <v>1022126262.1099997</v>
      </c>
      <c r="BV104" s="91">
        <v>709757220.2699995</v>
      </c>
      <c r="BW104" s="91">
        <v>2709944046.3669996</v>
      </c>
      <c r="BX104" s="91">
        <v>2874313658.092</v>
      </c>
      <c r="BY104" s="91">
        <v>2437314892.8429999</v>
      </c>
      <c r="BZ104" s="91">
        <v>2868603170.6389999</v>
      </c>
      <c r="CA104" s="91">
        <v>3014792138.3089995</v>
      </c>
      <c r="CB104" s="91">
        <v>2201879379.9349995</v>
      </c>
      <c r="CC104" s="91">
        <v>2324189710.4719996</v>
      </c>
      <c r="CD104" s="91">
        <v>1787570606.1489997</v>
      </c>
      <c r="CE104" s="91">
        <v>2162143643.4569449</v>
      </c>
      <c r="CF104" s="91">
        <v>2543281455.5990396</v>
      </c>
      <c r="CG104" s="91">
        <v>2557090745.6389728</v>
      </c>
      <c r="CH104" s="91">
        <v>3157628503.9061379</v>
      </c>
      <c r="CI104" s="91">
        <v>3148667827.005095</v>
      </c>
      <c r="CJ104" s="91">
        <v>2200000000</v>
      </c>
      <c r="CK104" s="91">
        <v>2900000000</v>
      </c>
      <c r="CL104" s="91">
        <v>2125000000</v>
      </c>
      <c r="CM104" s="91">
        <v>1600000000</v>
      </c>
      <c r="CN104" s="91">
        <v>1600000000</v>
      </c>
      <c r="CO104" s="91">
        <v>1600000000</v>
      </c>
      <c r="CP104" s="91">
        <v>1600000000</v>
      </c>
      <c r="CQ104" s="91">
        <v>1600000000</v>
      </c>
      <c r="CR104" s="91">
        <v>1600000000</v>
      </c>
      <c r="CS104" s="91">
        <v>1600000000</v>
      </c>
      <c r="CT104" s="91">
        <v>1200000000</v>
      </c>
      <c r="CU104" s="91">
        <v>1200000000</v>
      </c>
      <c r="CV104" s="91">
        <v>1200000000</v>
      </c>
      <c r="CW104" s="91">
        <v>1200000000</v>
      </c>
      <c r="CX104" s="91">
        <v>1200000000</v>
      </c>
      <c r="CY104" s="91">
        <v>1200000000</v>
      </c>
      <c r="CZ104" s="91">
        <v>1200000000</v>
      </c>
      <c r="DA104" s="91">
        <v>1200000000</v>
      </c>
      <c r="DB104" s="91">
        <v>1200000000</v>
      </c>
      <c r="DC104" s="91">
        <v>1200000000</v>
      </c>
      <c r="DD104" s="91">
        <v>1200000000</v>
      </c>
      <c r="DE104" s="91">
        <v>1200000000</v>
      </c>
      <c r="DF104" s="91">
        <v>1200000000</v>
      </c>
      <c r="DG104" s="91">
        <v>1200000000</v>
      </c>
      <c r="DH104" s="91">
        <v>1200000000</v>
      </c>
      <c r="DI104" s="91">
        <v>1200000000</v>
      </c>
      <c r="DJ104" s="91">
        <v>1200000000</v>
      </c>
      <c r="DK104" s="91">
        <v>1200000000</v>
      </c>
      <c r="DL104" s="91">
        <v>1200000000</v>
      </c>
      <c r="DM104" s="91">
        <v>1200000000</v>
      </c>
      <c r="DN104" s="91">
        <v>1200000000</v>
      </c>
      <c r="DO104" s="91">
        <v>1200000000</v>
      </c>
      <c r="DP104" s="91">
        <v>1200000000</v>
      </c>
      <c r="DQ104" s="91">
        <v>1200000000</v>
      </c>
      <c r="DR104" s="91">
        <v>1200000000</v>
      </c>
      <c r="DS104" s="91">
        <v>1200000000</v>
      </c>
      <c r="DT104" s="91">
        <v>1200000000</v>
      </c>
      <c r="DU104" s="91">
        <v>1200000000</v>
      </c>
      <c r="DV104" s="91">
        <v>1200000000</v>
      </c>
    </row>
    <row r="105" spans="6:126" x14ac:dyDescent="0.3">
      <c r="F105" s="71"/>
      <c r="BO105" s="93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91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  <c r="DN105" s="91"/>
      <c r="DO105" s="91"/>
      <c r="DP105" s="91"/>
      <c r="DQ105" s="91"/>
      <c r="DR105" s="91"/>
      <c r="DS105" s="91"/>
      <c r="DT105" s="91"/>
      <c r="DU105" s="91"/>
      <c r="DV105" s="91"/>
    </row>
    <row r="106" spans="6:126" x14ac:dyDescent="0.3">
      <c r="F106" s="71" t="s">
        <v>187</v>
      </c>
      <c r="BO106" s="92">
        <v>1.5</v>
      </c>
      <c r="BQ106" s="91">
        <v>1291017000</v>
      </c>
      <c r="BR106" s="91">
        <v>1283734552.418982</v>
      </c>
      <c r="BS106" s="91">
        <v>1438095000</v>
      </c>
      <c r="BT106" s="91">
        <v>1650777368.5881124</v>
      </c>
      <c r="BU106" s="91">
        <v>1663137632.635952</v>
      </c>
      <c r="BV106" s="91">
        <v>1721431791.9015305</v>
      </c>
      <c r="BW106" s="91">
        <v>1767310545.9596982</v>
      </c>
      <c r="BX106" s="91">
        <v>1672026367.7770379</v>
      </c>
      <c r="BY106" s="91">
        <v>1805180462.79514</v>
      </c>
      <c r="BZ106" s="91">
        <v>1942232489.5796921</v>
      </c>
      <c r="CA106" s="91">
        <v>1813315422.9524503</v>
      </c>
      <c r="CB106" s="91">
        <v>1498272741.8181548</v>
      </c>
      <c r="CC106" s="91">
        <v>1340939627.0015202</v>
      </c>
      <c r="CD106" s="91">
        <v>1465508221.2913585</v>
      </c>
      <c r="CE106" s="91">
        <v>1516407922.837501</v>
      </c>
      <c r="CF106" s="91">
        <v>1672214573.2262371</v>
      </c>
      <c r="CG106" s="91">
        <v>1696765853.7480822</v>
      </c>
      <c r="CH106" s="91">
        <v>1746367003.4831696</v>
      </c>
      <c r="CI106" s="91">
        <v>1837992343.1341681</v>
      </c>
      <c r="CJ106" s="91">
        <v>1662002258.7131572</v>
      </c>
      <c r="CK106" s="91">
        <v>1851081184.1628449</v>
      </c>
      <c r="CL106" s="91">
        <v>1911329194.8149037</v>
      </c>
      <c r="CM106" s="91">
        <v>1765214612.40012</v>
      </c>
      <c r="CN106" s="91">
        <v>1498950179.0216596</v>
      </c>
      <c r="CO106" s="91">
        <v>1296509687.0207686</v>
      </c>
      <c r="CP106" s="91">
        <v>1425230436.1210041</v>
      </c>
      <c r="CQ106" s="91">
        <v>1475077352.3603313</v>
      </c>
      <c r="CR106" s="91">
        <v>1583557332.6947799</v>
      </c>
      <c r="CS106" s="91">
        <v>1610788298.0657563</v>
      </c>
      <c r="CT106" s="91">
        <v>1641551707.0720518</v>
      </c>
      <c r="CU106" s="91">
        <v>1701316443.3790827</v>
      </c>
      <c r="CV106" s="91">
        <v>1616957886.175056</v>
      </c>
      <c r="CW106" s="91">
        <v>1803535332.1856182</v>
      </c>
      <c r="CX106" s="91">
        <v>1879084498.0088274</v>
      </c>
      <c r="CY106" s="91">
        <v>1743906372.8827586</v>
      </c>
      <c r="CZ106" s="91">
        <v>1476172587.0752916</v>
      </c>
      <c r="DA106" s="91">
        <v>1319800068.6623158</v>
      </c>
      <c r="DB106" s="91">
        <v>1435871859.8832741</v>
      </c>
      <c r="DC106" s="91">
        <v>1478231149.7209055</v>
      </c>
      <c r="DD106" s="91">
        <v>1615185602.0096726</v>
      </c>
      <c r="DE106" s="91">
        <v>1632256409.3988857</v>
      </c>
      <c r="DF106" s="91">
        <v>1682178764.2477951</v>
      </c>
      <c r="DG106" s="91">
        <v>1770479769.0300643</v>
      </c>
      <c r="DH106" s="91">
        <v>1671234656.5226336</v>
      </c>
      <c r="DI106" s="91">
        <v>1852038922.7222035</v>
      </c>
      <c r="DJ106" s="91">
        <v>1963096813.3654654</v>
      </c>
      <c r="DK106" s="91">
        <v>1825240976.8289943</v>
      </c>
      <c r="DL106" s="91">
        <v>1547376115.290122</v>
      </c>
      <c r="DM106" s="91">
        <v>1383021856.9482985</v>
      </c>
      <c r="DN106" s="91">
        <v>1506911324.5811009</v>
      </c>
      <c r="DO106" s="91">
        <v>1549826784.9768171</v>
      </c>
      <c r="DP106" s="91">
        <v>1695960241.7278976</v>
      </c>
      <c r="DQ106" s="91">
        <v>1716203983.8922005</v>
      </c>
      <c r="DR106" s="91">
        <v>1774873656.3713822</v>
      </c>
      <c r="DS106" s="91">
        <v>1869612616.3884878</v>
      </c>
      <c r="DT106" s="91">
        <v>1766656124.9258623</v>
      </c>
      <c r="DU106" s="91">
        <v>1959485379.9485765</v>
      </c>
      <c r="DV106" s="91">
        <v>2071681192.9951959</v>
      </c>
    </row>
    <row r="107" spans="6:126" x14ac:dyDescent="0.3">
      <c r="F107" s="71" t="s">
        <v>188</v>
      </c>
      <c r="BO107" s="92">
        <v>1</v>
      </c>
      <c r="BQ107" s="91">
        <v>27009714943.615021</v>
      </c>
      <c r="BR107" s="91">
        <v>26527965625.856998</v>
      </c>
      <c r="BS107" s="91">
        <v>26828667863.829018</v>
      </c>
      <c r="BT107" s="91">
        <v>27217960214.887608</v>
      </c>
      <c r="BU107" s="91">
        <v>27726470569.266716</v>
      </c>
      <c r="BV107" s="91">
        <v>28375902901.891994</v>
      </c>
      <c r="BW107" s="91">
        <v>25459148899.133217</v>
      </c>
      <c r="BX107" s="91">
        <v>25546199038.074318</v>
      </c>
      <c r="BY107" s="91">
        <v>25270202108.941582</v>
      </c>
      <c r="BZ107" s="91">
        <v>25501673911.173222</v>
      </c>
      <c r="CA107" s="91">
        <v>25676251143.625027</v>
      </c>
      <c r="CB107" s="91">
        <v>26117612184.424561</v>
      </c>
      <c r="CC107" s="91">
        <v>26628741026.39465</v>
      </c>
      <c r="CD107" s="91">
        <v>27096090455.500092</v>
      </c>
      <c r="CE107" s="91">
        <v>26621620837.143486</v>
      </c>
      <c r="CF107" s="91">
        <v>26446209081.812099</v>
      </c>
      <c r="CG107" s="91">
        <v>26608278658.851894</v>
      </c>
      <c r="CH107" s="91">
        <v>26189209212.348377</v>
      </c>
      <c r="CI107" s="91">
        <v>26392974105.041611</v>
      </c>
      <c r="CJ107" s="91">
        <v>26617854984.630619</v>
      </c>
      <c r="CK107" s="91">
        <v>26094135107.570503</v>
      </c>
      <c r="CL107" s="91">
        <v>26390619626.802296</v>
      </c>
      <c r="CM107" s="91">
        <v>26889931150.587486</v>
      </c>
      <c r="CN107" s="91">
        <v>27278251165.828373</v>
      </c>
      <c r="CO107" s="91">
        <v>26895170350.325714</v>
      </c>
      <c r="CP107" s="91">
        <v>26983412621.40736</v>
      </c>
      <c r="CQ107" s="91">
        <v>26889781956.24374</v>
      </c>
      <c r="CR107" s="91">
        <v>26321156156.719246</v>
      </c>
      <c r="CS107" s="91">
        <v>26557161127.649139</v>
      </c>
      <c r="CT107" s="91">
        <v>26841484237.446869</v>
      </c>
      <c r="CU107" s="91">
        <v>26589798629.414482</v>
      </c>
      <c r="CV107" s="91">
        <v>26929059792.270912</v>
      </c>
      <c r="CW107" s="91">
        <v>27132615941.808281</v>
      </c>
      <c r="CX107" s="91">
        <v>26910759090.682335</v>
      </c>
      <c r="CY107" s="91">
        <v>27008834009.731167</v>
      </c>
      <c r="CZ107" s="91">
        <v>27295375375.404331</v>
      </c>
      <c r="DA107" s="91">
        <v>27857678785.058174</v>
      </c>
      <c r="DB107" s="91">
        <v>27640699564.923492</v>
      </c>
      <c r="DC107" s="91">
        <v>27393519003.769501</v>
      </c>
      <c r="DD107" s="91">
        <v>27311294607.394703</v>
      </c>
      <c r="DE107" s="91">
        <v>27363190500.685097</v>
      </c>
      <c r="DF107" s="91">
        <v>27556199664.035053</v>
      </c>
      <c r="DG107" s="91">
        <v>27736610167.306122</v>
      </c>
      <c r="DH107" s="91">
        <v>27897585952.298584</v>
      </c>
      <c r="DI107" s="91">
        <v>27920806087.863468</v>
      </c>
      <c r="DJ107" s="91">
        <v>28190221074.2248</v>
      </c>
      <c r="DK107" s="91">
        <v>28343903900.024227</v>
      </c>
      <c r="DL107" s="91">
        <v>28687532022.57864</v>
      </c>
      <c r="DM107" s="91">
        <v>29259088935.318878</v>
      </c>
      <c r="DN107" s="91">
        <v>29076054490.996387</v>
      </c>
      <c r="DO107" s="91">
        <v>28792377779.556812</v>
      </c>
      <c r="DP107" s="91">
        <v>28751277113.692051</v>
      </c>
      <c r="DQ107" s="91">
        <v>28846828831.122814</v>
      </c>
      <c r="DR107" s="91">
        <v>29157128248.694969</v>
      </c>
      <c r="DS107" s="91">
        <v>29373903341.944893</v>
      </c>
      <c r="DT107" s="91">
        <v>29569711611.809746</v>
      </c>
      <c r="DU107" s="91">
        <v>29621892267.29631</v>
      </c>
      <c r="DV107" s="91">
        <v>29832910608.045357</v>
      </c>
    </row>
    <row r="108" spans="6:126" x14ac:dyDescent="0.3">
      <c r="F108" s="71" t="s">
        <v>134</v>
      </c>
      <c r="BO108" s="92">
        <v>0.2</v>
      </c>
      <c r="BQ108" s="91">
        <v>537460737.81539905</v>
      </c>
      <c r="BR108" s="91">
        <v>482030237.87339902</v>
      </c>
      <c r="BS108" s="91">
        <v>458609864.51739907</v>
      </c>
      <c r="BT108" s="91">
        <v>617245847.218799</v>
      </c>
      <c r="BU108" s="91">
        <v>537193775.92019904</v>
      </c>
      <c r="BV108" s="91">
        <v>476243189.33219904</v>
      </c>
      <c r="BW108" s="91">
        <v>443575729.81479895</v>
      </c>
      <c r="BX108" s="91">
        <v>447514445.67319894</v>
      </c>
      <c r="BY108" s="91">
        <v>429752245.5051989</v>
      </c>
      <c r="BZ108" s="91">
        <v>447265703.11919892</v>
      </c>
      <c r="CA108" s="91">
        <v>475313422.21539807</v>
      </c>
      <c r="CB108" s="91">
        <v>530783694.84719795</v>
      </c>
      <c r="CC108" s="91">
        <v>527243194.0591979</v>
      </c>
      <c r="CD108" s="91">
        <v>515030842.40399802</v>
      </c>
      <c r="CE108" s="91">
        <v>517209098.12062019</v>
      </c>
      <c r="CF108" s="91">
        <v>495040053.55714589</v>
      </c>
      <c r="CG108" s="91">
        <v>504287292.05626035</v>
      </c>
      <c r="CH108" s="91">
        <v>505632775.25110102</v>
      </c>
      <c r="CI108" s="91">
        <v>503871796.17736322</v>
      </c>
      <c r="CJ108" s="91">
        <v>499956930.86932003</v>
      </c>
      <c r="CK108" s="91">
        <v>522608234.15960544</v>
      </c>
      <c r="CL108" s="91">
        <v>516816427.0254764</v>
      </c>
      <c r="CM108" s="91">
        <v>513038602.93283963</v>
      </c>
      <c r="CN108" s="91">
        <v>498234840.47648787</v>
      </c>
      <c r="CO108" s="91">
        <v>505716904.64999658</v>
      </c>
      <c r="CP108" s="91">
        <v>494607356.76985812</v>
      </c>
      <c r="CQ108" s="91">
        <v>509061461.15632832</v>
      </c>
      <c r="CR108" s="91">
        <v>485422020.51385111</v>
      </c>
      <c r="CS108" s="91">
        <v>486289411.87272596</v>
      </c>
      <c r="CT108" s="91">
        <v>495087171.43672127</v>
      </c>
      <c r="CU108" s="91">
        <v>481658760.56466985</v>
      </c>
      <c r="CV108" s="91">
        <v>488311917.44319499</v>
      </c>
      <c r="CW108" s="91">
        <v>485163600.87999338</v>
      </c>
      <c r="CX108" s="91">
        <v>473393729.5080266</v>
      </c>
      <c r="CY108" s="91">
        <v>473794594.01509619</v>
      </c>
      <c r="CZ108" s="91">
        <v>472917742.30103946</v>
      </c>
      <c r="DA108" s="91">
        <v>485456891.04283994</v>
      </c>
      <c r="DB108" s="91">
        <v>460232919.90576965</v>
      </c>
      <c r="DC108" s="91">
        <v>450195314.06604415</v>
      </c>
      <c r="DD108" s="91">
        <v>472716126.05706596</v>
      </c>
      <c r="DE108" s="91">
        <v>450165599.61354804</v>
      </c>
      <c r="DF108" s="91">
        <v>466870775.19178987</v>
      </c>
      <c r="DG108" s="91">
        <v>470424814.9869346</v>
      </c>
      <c r="DH108" s="91">
        <v>445889328.76577455</v>
      </c>
      <c r="DI108" s="91">
        <v>462280336.31886828</v>
      </c>
      <c r="DJ108" s="91">
        <v>436520778.42543328</v>
      </c>
      <c r="DK108" s="91">
        <v>451928311.03060609</v>
      </c>
      <c r="DL108" s="91">
        <v>442444500.54272217</v>
      </c>
      <c r="DM108" s="91">
        <v>455544899.45783114</v>
      </c>
      <c r="DN108" s="91">
        <v>429663626.12207603</v>
      </c>
      <c r="DO108" s="91">
        <v>420151402.90788376</v>
      </c>
      <c r="DP108" s="91">
        <v>441342387.19516939</v>
      </c>
      <c r="DQ108" s="91">
        <v>430799542.28802681</v>
      </c>
      <c r="DR108" s="91">
        <v>441268910.44871998</v>
      </c>
      <c r="DS108" s="91">
        <v>435196783.91106224</v>
      </c>
      <c r="DT108" s="91">
        <v>448343708.28868341</v>
      </c>
      <c r="DU108" s="91">
        <v>424545118.88052869</v>
      </c>
      <c r="DV108" s="91">
        <v>426134787.86763024</v>
      </c>
    </row>
    <row r="109" spans="6:126" x14ac:dyDescent="0.3">
      <c r="F109" s="71" t="s">
        <v>189</v>
      </c>
      <c r="BO109" s="92">
        <v>1</v>
      </c>
      <c r="BQ109" s="91">
        <v>8898517568.5829964</v>
      </c>
      <c r="BR109" s="91">
        <v>9281428552.8520203</v>
      </c>
      <c r="BS109" s="91">
        <v>9197445329.78302</v>
      </c>
      <c r="BT109" s="91">
        <v>6532216720.2889996</v>
      </c>
      <c r="BU109" s="91">
        <v>6866037537.1169996</v>
      </c>
      <c r="BV109" s="91">
        <v>7176900780.3139992</v>
      </c>
      <c r="BW109" s="91">
        <v>7450993221.9539986</v>
      </c>
      <c r="BX109" s="91">
        <v>7555960694.5599995</v>
      </c>
      <c r="BY109" s="91">
        <v>7585989211.0939999</v>
      </c>
      <c r="BZ109" s="91">
        <v>7966950225.9329996</v>
      </c>
      <c r="CA109" s="91">
        <v>8259372048.5599985</v>
      </c>
      <c r="CB109" s="91">
        <v>8489001363.4259987</v>
      </c>
      <c r="CC109" s="91">
        <v>8819825499.4669991</v>
      </c>
      <c r="CD109" s="91">
        <v>9052001225.4979992</v>
      </c>
      <c r="CE109" s="91">
        <v>9423733129.5414448</v>
      </c>
      <c r="CF109" s="91">
        <v>9474656116.1395416</v>
      </c>
      <c r="CG109" s="91">
        <v>9648390101.3262291</v>
      </c>
      <c r="CH109" s="91">
        <v>9835105463.1969299</v>
      </c>
      <c r="CI109" s="91">
        <v>9872979784.5557632</v>
      </c>
      <c r="CJ109" s="91">
        <v>9925047244.5528641</v>
      </c>
      <c r="CK109" s="91">
        <v>9794678500.7392349</v>
      </c>
      <c r="CL109" s="91">
        <v>9892720359.6332951</v>
      </c>
      <c r="CM109" s="91">
        <v>9821927921.821022</v>
      </c>
      <c r="CN109" s="91">
        <v>9857843282.3785896</v>
      </c>
      <c r="CO109" s="91">
        <v>10039638671.112289</v>
      </c>
      <c r="CP109" s="91">
        <v>10021149401.508226</v>
      </c>
      <c r="CQ109" s="91">
        <v>10091202984.693964</v>
      </c>
      <c r="CR109" s="91">
        <v>9939522420.3208885</v>
      </c>
      <c r="CS109" s="91">
        <v>9922801018.5843601</v>
      </c>
      <c r="CT109" s="91">
        <v>9909149325.2496452</v>
      </c>
      <c r="CU109" s="91">
        <v>9835279501.4489079</v>
      </c>
      <c r="CV109" s="91">
        <v>9813916405.1550617</v>
      </c>
      <c r="CW109" s="91">
        <v>9634368362.039278</v>
      </c>
      <c r="CX109" s="91">
        <v>9647466034.2296028</v>
      </c>
      <c r="CY109" s="91">
        <v>9500573585.7398758</v>
      </c>
      <c r="CZ109" s="91">
        <v>9398105021.3294029</v>
      </c>
      <c r="DA109" s="91">
        <v>9481965815.3929977</v>
      </c>
      <c r="DB109" s="91">
        <v>9330499534.1333714</v>
      </c>
      <c r="DC109" s="91">
        <v>9278231998.6391239</v>
      </c>
      <c r="DD109" s="91">
        <v>9041944118.5192623</v>
      </c>
      <c r="DE109" s="91">
        <v>8890701085.8048229</v>
      </c>
      <c r="DF109" s="91">
        <v>8755603717.3374939</v>
      </c>
      <c r="DG109" s="91">
        <v>8578208870.9205055</v>
      </c>
      <c r="DH109" s="91">
        <v>8472250117.0211487</v>
      </c>
      <c r="DI109" s="91">
        <v>8230145767.8497305</v>
      </c>
      <c r="DJ109" s="91">
        <v>8238962731.0600233</v>
      </c>
      <c r="DK109" s="91">
        <v>8280269009.4971361</v>
      </c>
      <c r="DL109" s="91">
        <v>8175103242.6097498</v>
      </c>
      <c r="DM109" s="91">
        <v>8224901317.129056</v>
      </c>
      <c r="DN109" s="91">
        <v>8045684010.3812342</v>
      </c>
      <c r="DO109" s="91">
        <v>7983066386.4564495</v>
      </c>
      <c r="DP109" s="91">
        <v>7727150167.659832</v>
      </c>
      <c r="DQ109" s="91">
        <v>7635197610.4572487</v>
      </c>
      <c r="DR109" s="91">
        <v>7565218517.292757</v>
      </c>
      <c r="DS109" s="91">
        <v>7426761791.8424263</v>
      </c>
      <c r="DT109" s="91">
        <v>7355396365.2405996</v>
      </c>
      <c r="DU109" s="91">
        <v>7125883882.5819731</v>
      </c>
      <c r="DV109" s="91">
        <v>7126251564.1254301</v>
      </c>
    </row>
    <row r="110" spans="6:126" x14ac:dyDescent="0.3">
      <c r="F110" s="71" t="s">
        <v>190</v>
      </c>
      <c r="BO110" s="92">
        <v>1</v>
      </c>
      <c r="BQ110" s="91">
        <v>-288145714.76899999</v>
      </c>
      <c r="BR110" s="91">
        <v>-268816071.12400001</v>
      </c>
      <c r="BS110" s="91">
        <v>-267708070.271</v>
      </c>
      <c r="BT110" s="91">
        <v>-266447876.338</v>
      </c>
      <c r="BU110" s="91">
        <v>-265266594.21799999</v>
      </c>
      <c r="BV110" s="91">
        <v>-264106397.70199999</v>
      </c>
      <c r="BW110" s="91">
        <v>-262765243.514</v>
      </c>
      <c r="BX110" s="91">
        <v>-261826585.706</v>
      </c>
      <c r="BY110" s="91">
        <v>-260561231.72299999</v>
      </c>
      <c r="BZ110" s="91">
        <v>-258621948.22999999</v>
      </c>
      <c r="CA110" s="91">
        <v>-257540929.83699998</v>
      </c>
      <c r="CB110" s="91">
        <v>-256804881.53399998</v>
      </c>
      <c r="CC110" s="91">
        <v>-235470970.74399999</v>
      </c>
      <c r="CD110" s="91">
        <v>-234259358.76599997</v>
      </c>
      <c r="CE110" s="91">
        <v>-232910894.5915792</v>
      </c>
      <c r="CF110" s="91">
        <v>-231569265.59378895</v>
      </c>
      <c r="CG110" s="91">
        <v>-230230142.04072806</v>
      </c>
      <c r="CH110" s="91">
        <v>-228885473.14611256</v>
      </c>
      <c r="CI110" s="91">
        <v>-227535110.16091704</v>
      </c>
      <c r="CJ110" s="91">
        <v>-226182452.77176753</v>
      </c>
      <c r="CK110" s="91">
        <v>-224835940.66650915</v>
      </c>
      <c r="CL110" s="91">
        <v>-223487192.3760933</v>
      </c>
      <c r="CM110" s="91">
        <v>-222134760.29014313</v>
      </c>
      <c r="CN110" s="91">
        <v>-220771888.99059844</v>
      </c>
      <c r="CO110" s="91">
        <v>-219413252.52513531</v>
      </c>
      <c r="CP110" s="91">
        <v>-218051116.81772307</v>
      </c>
      <c r="CQ110" s="91">
        <v>-216682792.74214792</v>
      </c>
      <c r="CR110" s="91">
        <v>-215303074.95580846</v>
      </c>
      <c r="CS110" s="91">
        <v>-213915849.85446978</v>
      </c>
      <c r="CT110" s="91">
        <v>-212517183.01185948</v>
      </c>
      <c r="CU110" s="91">
        <v>-211111360.20468736</v>
      </c>
      <c r="CV110" s="91">
        <v>-209704701.25845012</v>
      </c>
      <c r="CW110" s="91">
        <v>-208292304.73266444</v>
      </c>
      <c r="CX110" s="91">
        <v>-206883466.71367294</v>
      </c>
      <c r="CY110" s="91">
        <v>-205475494.29104024</v>
      </c>
      <c r="CZ110" s="91">
        <v>-204064871.04945332</v>
      </c>
      <c r="DA110" s="91">
        <v>-202656060.62404543</v>
      </c>
      <c r="DB110" s="91">
        <v>-201258340.18005043</v>
      </c>
      <c r="DC110" s="91">
        <v>-199866478.17640832</v>
      </c>
      <c r="DD110" s="91">
        <v>-198480779.97070712</v>
      </c>
      <c r="DE110" s="91">
        <v>-197103348.13596612</v>
      </c>
      <c r="DF110" s="91">
        <v>-195732302.78724408</v>
      </c>
      <c r="DG110" s="91">
        <v>-194367374.66260675</v>
      </c>
      <c r="DH110" s="91">
        <v>-193010879.12359387</v>
      </c>
      <c r="DI110" s="91">
        <v>-191660639.95158958</v>
      </c>
      <c r="DJ110" s="91">
        <v>-191560400.7795853</v>
      </c>
      <c r="DK110" s="91">
        <v>-191460161.60758096</v>
      </c>
      <c r="DL110" s="91">
        <v>-191359922.43557668</v>
      </c>
      <c r="DM110" s="91">
        <v>-191259683.26357237</v>
      </c>
      <c r="DN110" s="91">
        <v>-191159444.09156805</v>
      </c>
      <c r="DO110" s="91">
        <v>-191059204.91956377</v>
      </c>
      <c r="DP110" s="91">
        <v>-190958965.74755943</v>
      </c>
      <c r="DQ110" s="91">
        <v>-190858726.57555515</v>
      </c>
      <c r="DR110" s="91">
        <v>-190758487.40355083</v>
      </c>
      <c r="DS110" s="91">
        <v>-190658248.23154652</v>
      </c>
      <c r="DT110" s="91">
        <v>-190558009.05954224</v>
      </c>
      <c r="DU110" s="91">
        <v>-190457769.88753793</v>
      </c>
      <c r="DV110" s="91">
        <v>-190363668.02510321</v>
      </c>
    </row>
    <row r="111" spans="6:126" x14ac:dyDescent="0.3">
      <c r="F111" s="71"/>
      <c r="BO111" s="93"/>
      <c r="BQ111" s="91"/>
      <c r="BR111" s="91"/>
      <c r="BS111" s="91"/>
      <c r="BT111" s="91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1"/>
      <c r="CO111" s="91"/>
      <c r="CP111" s="91"/>
      <c r="CQ111" s="91"/>
      <c r="CR111" s="91"/>
      <c r="CS111" s="91"/>
      <c r="CT111" s="91"/>
      <c r="CU111" s="91"/>
      <c r="CV111" s="91"/>
      <c r="CW111" s="91"/>
      <c r="CX111" s="91"/>
      <c r="CY111" s="91"/>
      <c r="CZ111" s="91"/>
      <c r="DA111" s="91"/>
      <c r="DB111" s="91"/>
      <c r="DC111" s="91"/>
      <c r="DD111" s="91"/>
      <c r="DE111" s="91"/>
      <c r="DF111" s="91"/>
      <c r="DG111" s="91"/>
      <c r="DH111" s="91"/>
      <c r="DI111" s="91"/>
      <c r="DJ111" s="91"/>
      <c r="DK111" s="91"/>
      <c r="DL111" s="91"/>
      <c r="DM111" s="91"/>
      <c r="DN111" s="91"/>
      <c r="DO111" s="91"/>
      <c r="DP111" s="91"/>
      <c r="DQ111" s="91"/>
      <c r="DR111" s="91"/>
      <c r="DS111" s="91"/>
      <c r="DT111" s="91"/>
      <c r="DU111" s="91"/>
      <c r="DV111" s="91"/>
    </row>
    <row r="112" spans="6:126" x14ac:dyDescent="0.3">
      <c r="F112" s="71" t="s">
        <v>191</v>
      </c>
      <c r="BO112" s="93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1"/>
      <c r="DH112" s="91"/>
      <c r="DI112" s="91"/>
      <c r="DJ112" s="91"/>
      <c r="DK112" s="91"/>
      <c r="DL112" s="91"/>
      <c r="DM112" s="91"/>
      <c r="DN112" s="91"/>
      <c r="DO112" s="91"/>
      <c r="DP112" s="91"/>
      <c r="DQ112" s="91"/>
      <c r="DR112" s="91"/>
      <c r="DS112" s="91"/>
      <c r="DT112" s="91"/>
      <c r="DU112" s="91"/>
      <c r="DV112" s="91"/>
    </row>
    <row r="113" spans="6:126" x14ac:dyDescent="0.3">
      <c r="F113" s="76" t="s">
        <v>192</v>
      </c>
      <c r="BO113" s="92">
        <v>12.5</v>
      </c>
      <c r="BQ113" s="91">
        <v>179592500</v>
      </c>
      <c r="BR113" s="91">
        <v>179592500</v>
      </c>
      <c r="BS113" s="91">
        <v>223638146.01423624</v>
      </c>
      <c r="BT113" s="91">
        <v>236138146.01423624</v>
      </c>
      <c r="BU113" s="91">
        <v>248638146.01423624</v>
      </c>
      <c r="BV113" s="91">
        <v>261138146.01423624</v>
      </c>
      <c r="BW113" s="91">
        <v>273638146.01423621</v>
      </c>
      <c r="BX113" s="91">
        <v>286138146.01423621</v>
      </c>
      <c r="BY113" s="91">
        <v>298638146.01423621</v>
      </c>
      <c r="BZ113" s="91">
        <v>311138146.01423621</v>
      </c>
      <c r="CA113" s="91">
        <v>323638146.01423621</v>
      </c>
      <c r="CB113" s="91">
        <v>336138146.01423621</v>
      </c>
      <c r="CC113" s="91">
        <v>348638146.01423621</v>
      </c>
      <c r="CD113" s="91">
        <v>361138146.01423621</v>
      </c>
      <c r="CE113" s="91">
        <v>373638146.01423621</v>
      </c>
      <c r="CF113" s="91">
        <v>386138146.01423621</v>
      </c>
      <c r="CG113" s="91">
        <v>398638146.01423621</v>
      </c>
      <c r="CH113" s="91">
        <v>411138146.01423621</v>
      </c>
      <c r="CI113" s="91">
        <v>423638146.01423627</v>
      </c>
      <c r="CJ113" s="91">
        <v>436138146.01423627</v>
      </c>
      <c r="CK113" s="91">
        <v>448638146.01423627</v>
      </c>
      <c r="CL113" s="91">
        <v>461138146.01423627</v>
      </c>
      <c r="CM113" s="91">
        <v>473638146.01423627</v>
      </c>
      <c r="CN113" s="91">
        <v>486138146.01423627</v>
      </c>
      <c r="CO113" s="91">
        <v>498638146.01423627</v>
      </c>
      <c r="CP113" s="91">
        <v>511138146.01423627</v>
      </c>
      <c r="CQ113" s="91">
        <v>523638146.01423627</v>
      </c>
      <c r="CR113" s="91">
        <v>536138146.01423627</v>
      </c>
      <c r="CS113" s="91">
        <v>548638146.01423633</v>
      </c>
      <c r="CT113" s="91">
        <v>561138146.01423633</v>
      </c>
      <c r="CU113" s="91">
        <v>573638146.01423633</v>
      </c>
      <c r="CV113" s="91">
        <v>586138146.01423633</v>
      </c>
      <c r="CW113" s="91">
        <v>598638146.01423633</v>
      </c>
      <c r="CX113" s="91">
        <v>611138146.01423633</v>
      </c>
      <c r="CY113" s="91">
        <v>623638146.01423633</v>
      </c>
      <c r="CZ113" s="91">
        <v>636138146.01423633</v>
      </c>
      <c r="DA113" s="91">
        <v>648638146.01423633</v>
      </c>
      <c r="DB113" s="91">
        <v>661138146.01423633</v>
      </c>
      <c r="DC113" s="91">
        <v>673638146.01423633</v>
      </c>
      <c r="DD113" s="91">
        <v>686138146.01423633</v>
      </c>
      <c r="DE113" s="91">
        <v>698638146.01423633</v>
      </c>
      <c r="DF113" s="91">
        <v>711138146.01423633</v>
      </c>
      <c r="DG113" s="91">
        <v>723638146.01423633</v>
      </c>
      <c r="DH113" s="91">
        <v>736138146.01423633</v>
      </c>
      <c r="DI113" s="91">
        <v>748638146.01423633</v>
      </c>
      <c r="DJ113" s="91">
        <v>761138146.01423633</v>
      </c>
      <c r="DK113" s="91">
        <v>773638146.01423633</v>
      </c>
      <c r="DL113" s="91">
        <v>786138146.01423633</v>
      </c>
      <c r="DM113" s="91">
        <v>798638146.01423633</v>
      </c>
      <c r="DN113" s="91">
        <v>811138146.01423633</v>
      </c>
      <c r="DO113" s="91">
        <v>823638146.01423633</v>
      </c>
      <c r="DP113" s="91">
        <v>836138146.01423633</v>
      </c>
      <c r="DQ113" s="91">
        <v>848638146.01423633</v>
      </c>
      <c r="DR113" s="91">
        <v>861138146.01423633</v>
      </c>
      <c r="DS113" s="91">
        <v>873638146.01423633</v>
      </c>
      <c r="DT113" s="91">
        <v>886138146.01423633</v>
      </c>
      <c r="DU113" s="91">
        <v>898638146.01423633</v>
      </c>
      <c r="DV113" s="91">
        <v>911138146.01423633</v>
      </c>
    </row>
    <row r="114" spans="6:126" x14ac:dyDescent="0.3">
      <c r="F114" s="76" t="s">
        <v>193</v>
      </c>
      <c r="BO114" s="92">
        <v>1</v>
      </c>
      <c r="BQ114" s="91">
        <v>46410000</v>
      </c>
      <c r="BR114" s="91">
        <v>46410000</v>
      </c>
      <c r="BS114" s="91">
        <v>46410267.277862497</v>
      </c>
      <c r="BT114" s="91">
        <v>57081403.839082897</v>
      </c>
      <c r="BU114" s="91">
        <v>55967567.052742891</v>
      </c>
      <c r="BV114" s="91">
        <v>54840557.728535548</v>
      </c>
      <c r="BW114" s="91">
        <v>53671199.203712732</v>
      </c>
      <c r="BX114" s="91">
        <v>52511564.4560761</v>
      </c>
      <c r="BY114" s="91">
        <v>51285089.586813636</v>
      </c>
      <c r="BZ114" s="91">
        <v>49955245.752360061</v>
      </c>
      <c r="CA114" s="91">
        <v>51042130.356095985</v>
      </c>
      <c r="CB114" s="91">
        <v>49373005.773198374</v>
      </c>
      <c r="CC114" s="91">
        <v>47511932.875114463</v>
      </c>
      <c r="CD114" s="91">
        <v>45492196.017643042</v>
      </c>
      <c r="CE114" s="91">
        <v>43497340.311500989</v>
      </c>
      <c r="CF114" s="91">
        <v>41837221.555753574</v>
      </c>
      <c r="CG114" s="91">
        <v>40214835.359703682</v>
      </c>
      <c r="CH114" s="91">
        <v>38586368.033103086</v>
      </c>
      <c r="CI114" s="91">
        <v>36970911.104354978</v>
      </c>
      <c r="CJ114" s="91">
        <v>35365937.119070671</v>
      </c>
      <c r="CK114" s="91">
        <v>33824789.40144074</v>
      </c>
      <c r="CL114" s="91">
        <v>32393327.486431442</v>
      </c>
      <c r="CM114" s="91">
        <v>31121204.91923907</v>
      </c>
      <c r="CN114" s="91">
        <v>28678200.177425109</v>
      </c>
      <c r="CO114" s="91">
        <v>26100173.614912573</v>
      </c>
      <c r="CP114" s="91">
        <v>23293655.136216182</v>
      </c>
      <c r="CQ114" s="91">
        <v>20726073.633705858</v>
      </c>
      <c r="CR114" s="91">
        <v>18503617.720375929</v>
      </c>
      <c r="CS114" s="91">
        <v>16428438.881150313</v>
      </c>
      <c r="CT114" s="91">
        <v>14230356.931774998</v>
      </c>
      <c r="CU114" s="91">
        <v>12293807.681032328</v>
      </c>
      <c r="CV114" s="91">
        <v>10698005.70220824</v>
      </c>
      <c r="CW114" s="91">
        <v>9275001.9773367997</v>
      </c>
      <c r="CX114" s="91">
        <v>8156004.0394414589</v>
      </c>
      <c r="CY114" s="91">
        <v>7340346.2511741742</v>
      </c>
      <c r="CZ114" s="91">
        <v>7072665.8818325149</v>
      </c>
      <c r="DA114" s="91">
        <v>6515282.1864856835</v>
      </c>
      <c r="DB114" s="91">
        <v>5834909.0480806204</v>
      </c>
      <c r="DC114" s="91">
        <v>5248179.4881549394</v>
      </c>
      <c r="DD114" s="91">
        <v>5124783.3673421396</v>
      </c>
      <c r="DE114" s="91">
        <v>5256285.4505484542</v>
      </c>
      <c r="DF114" s="91">
        <v>5390257.4302361896</v>
      </c>
      <c r="DG114" s="91">
        <v>5508305.2738846056</v>
      </c>
      <c r="DH114" s="91">
        <v>5614034.6880448898</v>
      </c>
      <c r="DI114" s="91">
        <v>5697700.6991536394</v>
      </c>
      <c r="DJ114" s="91">
        <v>5763236.8346911147</v>
      </c>
      <c r="DK114" s="91">
        <v>5788784.6112277657</v>
      </c>
      <c r="DL114" s="91">
        <v>5813440.5007948093</v>
      </c>
      <c r="DM114" s="91">
        <v>5837235.6396582713</v>
      </c>
      <c r="DN114" s="91">
        <v>5860200.0770999538</v>
      </c>
      <c r="DO114" s="91">
        <v>5882362.8133646594</v>
      </c>
      <c r="DP114" s="91">
        <v>5882362.8133646594</v>
      </c>
      <c r="DQ114" s="91">
        <v>0</v>
      </c>
      <c r="DR114" s="91">
        <v>0</v>
      </c>
      <c r="DS114" s="91">
        <v>0</v>
      </c>
      <c r="DT114" s="91">
        <v>0</v>
      </c>
      <c r="DU114" s="91">
        <v>0</v>
      </c>
      <c r="DV114" s="91">
        <v>0</v>
      </c>
    </row>
    <row r="115" spans="6:126" x14ac:dyDescent="0.3">
      <c r="F115" s="76" t="s">
        <v>194</v>
      </c>
      <c r="BO115" s="92">
        <v>1</v>
      </c>
      <c r="BQ115" s="91">
        <v>250594000</v>
      </c>
      <c r="BR115" s="91">
        <v>250594000</v>
      </c>
      <c r="BS115" s="91">
        <v>0</v>
      </c>
      <c r="BT115" s="91">
        <v>0</v>
      </c>
      <c r="BU115" s="91">
        <v>0</v>
      </c>
      <c r="BV115" s="91">
        <v>0</v>
      </c>
      <c r="BW115" s="91">
        <v>0</v>
      </c>
      <c r="BX115" s="91">
        <v>0</v>
      </c>
      <c r="BY115" s="91">
        <v>0</v>
      </c>
      <c r="BZ115" s="91">
        <v>0</v>
      </c>
      <c r="CA115" s="91">
        <v>0</v>
      </c>
      <c r="CB115" s="91">
        <v>0</v>
      </c>
      <c r="CC115" s="91">
        <v>0</v>
      </c>
      <c r="CD115" s="91">
        <v>0</v>
      </c>
      <c r="CE115" s="91">
        <v>0</v>
      </c>
      <c r="CF115" s="91">
        <v>0</v>
      </c>
      <c r="CG115" s="91">
        <v>0</v>
      </c>
      <c r="CH115" s="91">
        <v>0</v>
      </c>
      <c r="CI115" s="91">
        <v>0</v>
      </c>
      <c r="CJ115" s="91">
        <v>0</v>
      </c>
      <c r="CK115" s="91">
        <v>0</v>
      </c>
      <c r="CL115" s="91">
        <v>0</v>
      </c>
      <c r="CM115" s="91">
        <v>0</v>
      </c>
      <c r="CN115" s="91">
        <v>0</v>
      </c>
      <c r="CO115" s="91">
        <v>0</v>
      </c>
      <c r="CP115" s="91">
        <v>0</v>
      </c>
      <c r="CQ115" s="91">
        <v>0</v>
      </c>
      <c r="CR115" s="91">
        <v>0</v>
      </c>
      <c r="CS115" s="91">
        <v>0</v>
      </c>
      <c r="CT115" s="91">
        <v>0</v>
      </c>
      <c r="CU115" s="91">
        <v>0</v>
      </c>
      <c r="CV115" s="91">
        <v>0</v>
      </c>
      <c r="CW115" s="91">
        <v>0</v>
      </c>
      <c r="CX115" s="91">
        <v>0</v>
      </c>
      <c r="CY115" s="91">
        <v>0</v>
      </c>
      <c r="CZ115" s="91">
        <v>0</v>
      </c>
      <c r="DA115" s="91">
        <v>0</v>
      </c>
      <c r="DB115" s="91">
        <v>0</v>
      </c>
      <c r="DC115" s="91">
        <v>0</v>
      </c>
      <c r="DD115" s="91">
        <v>0</v>
      </c>
      <c r="DE115" s="91">
        <v>0</v>
      </c>
      <c r="DF115" s="91">
        <v>0</v>
      </c>
      <c r="DG115" s="91">
        <v>0</v>
      </c>
      <c r="DH115" s="91">
        <v>0</v>
      </c>
      <c r="DI115" s="91">
        <v>0</v>
      </c>
      <c r="DJ115" s="91">
        <v>0</v>
      </c>
      <c r="DK115" s="91">
        <v>0</v>
      </c>
      <c r="DL115" s="91">
        <v>0</v>
      </c>
      <c r="DM115" s="91">
        <v>0</v>
      </c>
      <c r="DN115" s="91">
        <v>0</v>
      </c>
      <c r="DO115" s="91">
        <v>0</v>
      </c>
      <c r="DP115" s="91">
        <v>0</v>
      </c>
      <c r="DQ115" s="91">
        <v>0</v>
      </c>
      <c r="DR115" s="91">
        <v>0</v>
      </c>
      <c r="DS115" s="91">
        <v>0</v>
      </c>
      <c r="DT115" s="91">
        <v>0</v>
      </c>
      <c r="DU115" s="91">
        <v>0</v>
      </c>
      <c r="DV115" s="91">
        <v>0</v>
      </c>
    </row>
    <row r="116" spans="6:126" x14ac:dyDescent="0.3">
      <c r="F116" s="76" t="s">
        <v>195</v>
      </c>
      <c r="BO116" s="92">
        <v>0.2</v>
      </c>
      <c r="BQ116" s="91">
        <v>323200</v>
      </c>
      <c r="BR116" s="91">
        <v>323200</v>
      </c>
      <c r="BS116" s="91">
        <v>511200</v>
      </c>
      <c r="BT116" s="91">
        <v>525629.83671810501</v>
      </c>
      <c r="BU116" s="91">
        <v>522595.93529845553</v>
      </c>
      <c r="BV116" s="91">
        <v>527897.65016126831</v>
      </c>
      <c r="BW116" s="91">
        <v>524517.15991360776</v>
      </c>
      <c r="BX116" s="91">
        <v>527433.49499753711</v>
      </c>
      <c r="BY116" s="91">
        <v>517089.7595897771</v>
      </c>
      <c r="BZ116" s="91">
        <v>532383.65364332858</v>
      </c>
      <c r="CA116" s="91">
        <v>542528.11478323175</v>
      </c>
      <c r="CB116" s="91">
        <v>540598.23527336819</v>
      </c>
      <c r="CC116" s="91">
        <v>551803.75181863713</v>
      </c>
      <c r="CD116" s="91">
        <v>553248.57385351136</v>
      </c>
      <c r="CE116" s="91">
        <v>558289.4603050804</v>
      </c>
      <c r="CF116" s="91">
        <v>560580.66775745002</v>
      </c>
      <c r="CG116" s="91">
        <v>566249.60939375951</v>
      </c>
      <c r="CH116" s="91">
        <v>572822.26810936059</v>
      </c>
      <c r="CI116" s="91">
        <v>576399.25774935691</v>
      </c>
      <c r="CJ116" s="91">
        <v>564683.72170948493</v>
      </c>
      <c r="CK116" s="91">
        <v>568762.91774719127</v>
      </c>
      <c r="CL116" s="91">
        <v>563624.6999524188</v>
      </c>
      <c r="CM116" s="91">
        <v>559985.64591939969</v>
      </c>
      <c r="CN116" s="91">
        <v>563294.74442364206</v>
      </c>
      <c r="CO116" s="91">
        <v>559087.404351037</v>
      </c>
      <c r="CP116" s="91">
        <v>559865.93881067121</v>
      </c>
      <c r="CQ116" s="91">
        <v>561330.48471594753</v>
      </c>
      <c r="CR116" s="91">
        <v>549433.4797678336</v>
      </c>
      <c r="CS116" s="91">
        <v>553920.37876191048</v>
      </c>
      <c r="CT116" s="91">
        <v>552470.12998461479</v>
      </c>
      <c r="CU116" s="91">
        <v>547382.7679502595</v>
      </c>
      <c r="CV116" s="91">
        <v>551750.67352024035</v>
      </c>
      <c r="CW116" s="91">
        <v>553948.5812207592</v>
      </c>
      <c r="CX116" s="91">
        <v>550710.28163980122</v>
      </c>
      <c r="CY116" s="91">
        <v>548648.6561922984</v>
      </c>
      <c r="CZ116" s="91">
        <v>549332.83674277074</v>
      </c>
      <c r="DA116" s="91">
        <v>558380.4096831606</v>
      </c>
      <c r="DB116" s="91">
        <v>551095.54319153423</v>
      </c>
      <c r="DC116" s="91">
        <v>547202.16577966616</v>
      </c>
      <c r="DD116" s="91">
        <v>545002.00514008291</v>
      </c>
      <c r="DE116" s="91">
        <v>541993.49385154166</v>
      </c>
      <c r="DF116" s="91">
        <v>545065.85126732895</v>
      </c>
      <c r="DG116" s="91">
        <v>546276.43696918001</v>
      </c>
      <c r="DH116" s="91">
        <v>543886.53829846298</v>
      </c>
      <c r="DI116" s="91">
        <v>544459.60387010011</v>
      </c>
      <c r="DJ116" s="91">
        <v>547608.14109071414</v>
      </c>
      <c r="DK116" s="91">
        <v>549615.35926858603</v>
      </c>
      <c r="DL116" s="91">
        <v>550646.80139098584</v>
      </c>
      <c r="DM116" s="91">
        <v>559311.25397376611</v>
      </c>
      <c r="DN116" s="91">
        <v>551839.42983847205</v>
      </c>
      <c r="DO116" s="91">
        <v>547351.45587289275</v>
      </c>
      <c r="DP116" s="91">
        <v>545299.68532930256</v>
      </c>
      <c r="DQ116" s="91">
        <v>544577.23594253755</v>
      </c>
      <c r="DR116" s="91">
        <v>549832.25801760156</v>
      </c>
      <c r="DS116" s="91">
        <v>551416.01250732096</v>
      </c>
      <c r="DT116" s="91">
        <v>552796.81079636642</v>
      </c>
      <c r="DU116" s="91">
        <v>550888.81561325013</v>
      </c>
      <c r="DV116" s="91">
        <v>554973.47735645599</v>
      </c>
    </row>
    <row r="117" spans="6:126" x14ac:dyDescent="0.3">
      <c r="F117" s="76" t="s">
        <v>196</v>
      </c>
      <c r="BO117" s="92">
        <v>0.2</v>
      </c>
      <c r="BQ117" s="91">
        <v>17105000</v>
      </c>
      <c r="BR117" s="91">
        <v>16398843.426600201</v>
      </c>
      <c r="BS117" s="91">
        <v>31408427.744400002</v>
      </c>
      <c r="BT117" s="91">
        <v>32295005.37335949</v>
      </c>
      <c r="BU117" s="91">
        <v>32108600.691194609</v>
      </c>
      <c r="BV117" s="91">
        <v>32434341.161049981</v>
      </c>
      <c r="BW117" s="91">
        <v>32226641.858068183</v>
      </c>
      <c r="BX117" s="91">
        <v>32405823.195630893</v>
      </c>
      <c r="BY117" s="91">
        <v>31770298.027082719</v>
      </c>
      <c r="BZ117" s="91">
        <v>32709963.845375914</v>
      </c>
      <c r="CA117" s="91">
        <v>33333245.486061603</v>
      </c>
      <c r="CB117" s="91">
        <v>33214672.557382133</v>
      </c>
      <c r="CC117" s="91">
        <v>33903146.06432806</v>
      </c>
      <c r="CD117" s="91">
        <v>33991916.777328573</v>
      </c>
      <c r="CE117" s="91">
        <v>34301631.796659224</v>
      </c>
      <c r="CF117" s="91">
        <v>34442404.925992519</v>
      </c>
      <c r="CG117" s="91">
        <v>34790708.024136595</v>
      </c>
      <c r="CH117" s="91">
        <v>35194536.029530875</v>
      </c>
      <c r="CI117" s="91">
        <v>35414308.37039607</v>
      </c>
      <c r="CJ117" s="91">
        <v>34694498.966649532</v>
      </c>
      <c r="CK117" s="91">
        <v>34945127.163061008</v>
      </c>
      <c r="CL117" s="91">
        <v>34629432.048933268</v>
      </c>
      <c r="CM117" s="91">
        <v>34405846.435369007</v>
      </c>
      <c r="CN117" s="91">
        <v>34609159.387774326</v>
      </c>
      <c r="CO117" s="91">
        <v>34350657.946720861</v>
      </c>
      <c r="CP117" s="91">
        <v>34398491.560417935</v>
      </c>
      <c r="CQ117" s="91">
        <v>34488474.119581133</v>
      </c>
      <c r="CR117" s="91">
        <v>33757515.159707099</v>
      </c>
      <c r="CS117" s="91">
        <v>34033192.86481642</v>
      </c>
      <c r="CT117" s="91">
        <v>33944088.729579546</v>
      </c>
      <c r="CU117" s="91">
        <v>33631518.223191343</v>
      </c>
      <c r="CV117" s="91">
        <v>33899884.902551867</v>
      </c>
      <c r="CW117" s="91">
        <v>34034925.640424736</v>
      </c>
      <c r="CX117" s="91">
        <v>33835962.615379281</v>
      </c>
      <c r="CY117" s="91">
        <v>33709295.139041431</v>
      </c>
      <c r="CZ117" s="91">
        <v>33751331.59323477</v>
      </c>
      <c r="DA117" s="91">
        <v>34307219.779777072</v>
      </c>
      <c r="DB117" s="91">
        <v>33859633.311017588</v>
      </c>
      <c r="DC117" s="91">
        <v>33620421.9199332</v>
      </c>
      <c r="DD117" s="91">
        <v>33485242.760163203</v>
      </c>
      <c r="DE117" s="91">
        <v>33300398.062541213</v>
      </c>
      <c r="DF117" s="91">
        <v>33489165.503657658</v>
      </c>
      <c r="DG117" s="91">
        <v>33563544.599011712</v>
      </c>
      <c r="DH117" s="91">
        <v>33416707.823355123</v>
      </c>
      <c r="DI117" s="91">
        <v>33451917.308096051</v>
      </c>
      <c r="DJ117" s="91">
        <v>33645365.281089425</v>
      </c>
      <c r="DK117" s="91">
        <v>33768689.942879215</v>
      </c>
      <c r="DL117" s="91">
        <v>33832062.351670139</v>
      </c>
      <c r="DM117" s="91">
        <v>34364411.398796581</v>
      </c>
      <c r="DN117" s="91">
        <v>33905338.142786704</v>
      </c>
      <c r="DO117" s="91">
        <v>33629594.390797965</v>
      </c>
      <c r="DP117" s="91">
        <v>33503532.405534972</v>
      </c>
      <c r="DQ117" s="91">
        <v>33459144.69160071</v>
      </c>
      <c r="DR117" s="91">
        <v>33782016.329198278</v>
      </c>
      <c r="DS117" s="91">
        <v>33879323.133688144</v>
      </c>
      <c r="DT117" s="91">
        <v>33964160.190204345</v>
      </c>
      <c r="DU117" s="91">
        <v>33846931.847392194</v>
      </c>
      <c r="DV117" s="91">
        <v>34097895.859954387</v>
      </c>
    </row>
    <row r="118" spans="6:126" x14ac:dyDescent="0.3">
      <c r="F118" s="76" t="s">
        <v>197</v>
      </c>
      <c r="BO118" s="92">
        <v>0.2</v>
      </c>
      <c r="BQ118" s="91">
        <v>14164400</v>
      </c>
      <c r="BR118" s="91">
        <v>16710157.5</v>
      </c>
      <c r="BS118" s="91">
        <v>0</v>
      </c>
      <c r="BT118" s="91">
        <v>0</v>
      </c>
      <c r="BU118" s="91">
        <v>0</v>
      </c>
      <c r="BV118" s="91">
        <v>0</v>
      </c>
      <c r="BW118" s="91">
        <v>0</v>
      </c>
      <c r="BX118" s="91">
        <v>0</v>
      </c>
      <c r="BY118" s="91">
        <v>0</v>
      </c>
      <c r="BZ118" s="91">
        <v>0</v>
      </c>
      <c r="CA118" s="91">
        <v>0</v>
      </c>
      <c r="CB118" s="91">
        <v>0</v>
      </c>
      <c r="CC118" s="91">
        <v>0</v>
      </c>
      <c r="CD118" s="91">
        <v>0</v>
      </c>
      <c r="CE118" s="91">
        <v>0</v>
      </c>
      <c r="CF118" s="91">
        <v>0</v>
      </c>
      <c r="CG118" s="91">
        <v>0</v>
      </c>
      <c r="CH118" s="91">
        <v>0</v>
      </c>
      <c r="CI118" s="91">
        <v>0</v>
      </c>
      <c r="CJ118" s="91">
        <v>0</v>
      </c>
      <c r="CK118" s="91">
        <v>0</v>
      </c>
      <c r="CL118" s="91">
        <v>0</v>
      </c>
      <c r="CM118" s="91">
        <v>0</v>
      </c>
      <c r="CN118" s="91">
        <v>0</v>
      </c>
      <c r="CO118" s="91">
        <v>0</v>
      </c>
      <c r="CP118" s="91">
        <v>0</v>
      </c>
      <c r="CQ118" s="91">
        <v>0</v>
      </c>
      <c r="CR118" s="91">
        <v>0</v>
      </c>
      <c r="CS118" s="91">
        <v>0</v>
      </c>
      <c r="CT118" s="91">
        <v>0</v>
      </c>
      <c r="CU118" s="91">
        <v>0</v>
      </c>
      <c r="CV118" s="91">
        <v>0</v>
      </c>
      <c r="CW118" s="91">
        <v>0</v>
      </c>
      <c r="CX118" s="91">
        <v>0</v>
      </c>
      <c r="CY118" s="91">
        <v>0</v>
      </c>
      <c r="CZ118" s="91">
        <v>0</v>
      </c>
      <c r="DA118" s="91">
        <v>0</v>
      </c>
      <c r="DB118" s="91">
        <v>0</v>
      </c>
      <c r="DC118" s="91">
        <v>0</v>
      </c>
      <c r="DD118" s="91">
        <v>0</v>
      </c>
      <c r="DE118" s="91">
        <v>0</v>
      </c>
      <c r="DF118" s="91">
        <v>0</v>
      </c>
      <c r="DG118" s="91">
        <v>0</v>
      </c>
      <c r="DH118" s="91">
        <v>0</v>
      </c>
      <c r="DI118" s="91">
        <v>0</v>
      </c>
      <c r="DJ118" s="91">
        <v>0</v>
      </c>
      <c r="DK118" s="91">
        <v>0</v>
      </c>
      <c r="DL118" s="91">
        <v>0</v>
      </c>
      <c r="DM118" s="91">
        <v>0</v>
      </c>
      <c r="DN118" s="91">
        <v>0</v>
      </c>
      <c r="DO118" s="91">
        <v>0</v>
      </c>
      <c r="DP118" s="91">
        <v>0</v>
      </c>
      <c r="DQ118" s="91">
        <v>0</v>
      </c>
      <c r="DR118" s="91">
        <v>0</v>
      </c>
      <c r="DS118" s="91">
        <v>0</v>
      </c>
      <c r="DT118" s="91">
        <v>0</v>
      </c>
      <c r="DU118" s="91">
        <v>0</v>
      </c>
      <c r="DV118" s="91">
        <v>0</v>
      </c>
    </row>
    <row r="119" spans="6:126" x14ac:dyDescent="0.3">
      <c r="F119" s="83" t="s">
        <v>199</v>
      </c>
      <c r="BQ119" s="94">
        <v>39007897528.042816</v>
      </c>
      <c r="BR119" s="94">
        <v>39355049344.455399</v>
      </c>
      <c r="BS119" s="94">
        <v>39636513690.208336</v>
      </c>
      <c r="BT119" s="94">
        <v>37653871026.804314</v>
      </c>
      <c r="BU119" s="94">
        <v>37892451530.364731</v>
      </c>
      <c r="BV119" s="94">
        <v>38563367004.60511</v>
      </c>
      <c r="BW119" s="94">
        <v>37949063183.976044</v>
      </c>
      <c r="BX119" s="94">
        <v>38213904988.914894</v>
      </c>
      <c r="BY119" s="94">
        <v>37659595402.467049</v>
      </c>
      <c r="BZ119" s="94">
        <v>38866102938.755119</v>
      </c>
      <c r="CA119" s="94">
        <v>39401362653.791451</v>
      </c>
      <c r="CB119" s="94">
        <v>39008845987.618408</v>
      </c>
      <c r="CC119" s="94">
        <v>39844367579.22126</v>
      </c>
      <c r="CD119" s="94">
        <v>40139510921.270912</v>
      </c>
      <c r="CE119" s="94">
        <v>40482514251.774567</v>
      </c>
      <c r="CF119" s="94">
        <v>40868891037.597244</v>
      </c>
      <c r="CG119" s="94">
        <v>41262659577.650337</v>
      </c>
      <c r="CH119" s="94">
        <v>41704474180.061028</v>
      </c>
      <c r="CI119" s="94">
        <v>42032988876.045448</v>
      </c>
      <c r="CJ119" s="94">
        <v>41195021620.559227</v>
      </c>
      <c r="CK119" s="94">
        <v>41465596066.664452</v>
      </c>
      <c r="CL119" s="94">
        <v>41156318317.845375</v>
      </c>
      <c r="CM119" s="94">
        <v>40914401813.299057</v>
      </c>
      <c r="CN119" s="94">
        <v>41079662440.647514</v>
      </c>
      <c r="CO119" s="94">
        <v>40695951910.454735</v>
      </c>
      <c r="CP119" s="94">
        <v>40884665992.079979</v>
      </c>
      <c r="CQ119" s="94">
        <v>40940074209.361023</v>
      </c>
      <c r="CR119" s="94">
        <v>40304872934.853752</v>
      </c>
      <c r="CS119" s="94">
        <v>40577196135.172935</v>
      </c>
      <c r="CT119" s="94">
        <v>40491643937.143578</v>
      </c>
      <c r="CU119" s="94">
        <v>40224319858.764481</v>
      </c>
      <c r="CV119" s="94">
        <v>40477685127.438019</v>
      </c>
      <c r="CW119" s="94">
        <v>40700981503.803551</v>
      </c>
      <c r="CX119" s="94">
        <v>40567116730.596443</v>
      </c>
      <c r="CY119" s="94">
        <v>40394778112.798347</v>
      </c>
      <c r="CZ119" s="94">
        <v>40332315713.597816</v>
      </c>
      <c r="DA119" s="94">
        <v>40851170079.948776</v>
      </c>
      <c r="DB119" s="94">
        <v>40568920080.612511</v>
      </c>
      <c r="DC119" s="94">
        <v>40324877041.404915</v>
      </c>
      <c r="DD119" s="94">
        <v>40171390044.077263</v>
      </c>
      <c r="DE119" s="94">
        <v>40078426571.161812</v>
      </c>
      <c r="DF119" s="94">
        <v>40223658422.420181</v>
      </c>
      <c r="DG119" s="94">
        <v>40332518498.110291</v>
      </c>
      <c r="DH119" s="94">
        <v>40270728887.94252</v>
      </c>
      <c r="DI119" s="94">
        <v>40273390291.045914</v>
      </c>
      <c r="DJ119" s="94">
        <v>40647572724.841743</v>
      </c>
      <c r="DK119" s="94">
        <v>40725180776.976555</v>
      </c>
      <c r="DL119" s="94">
        <v>40702758224.559738</v>
      </c>
      <c r="DM119" s="94">
        <v>41190365923.870964</v>
      </c>
      <c r="DN119" s="94">
        <v>40918203986.577003</v>
      </c>
      <c r="DO119" s="94">
        <v>40629808546.395874</v>
      </c>
      <c r="DP119" s="94">
        <v>40503889337.115662</v>
      </c>
      <c r="DQ119" s="94">
        <v>40521821107.919228</v>
      </c>
      <c r="DR119" s="94">
        <v>40850807860.199692</v>
      </c>
      <c r="DS119" s="94">
        <v>41030785742.30851</v>
      </c>
      <c r="DT119" s="94">
        <v>41073525337.735222</v>
      </c>
      <c r="DU119" s="94">
        <v>41085803927.562515</v>
      </c>
      <c r="DV119" s="94">
        <v>41421871088.60434</v>
      </c>
    </row>
    <row r="120" spans="6:126" x14ac:dyDescent="0.3">
      <c r="F120" s="71"/>
    </row>
    <row r="121" spans="6:126" x14ac:dyDescent="0.3">
      <c r="F121" s="71" t="s">
        <v>200</v>
      </c>
      <c r="BQ121" s="90">
        <v>-3232218661.6300001</v>
      </c>
      <c r="BR121" s="90">
        <v>-3321668188.2150002</v>
      </c>
      <c r="BS121" s="90">
        <v>-3508850428.1070004</v>
      </c>
      <c r="BT121" s="90">
        <v>-3429704470.9180002</v>
      </c>
      <c r="BU121" s="90">
        <v>-3539396048.0710001</v>
      </c>
      <c r="BV121" s="90">
        <v>-3621153143.5</v>
      </c>
      <c r="BW121" s="90">
        <v>-3090633830.1069999</v>
      </c>
      <c r="BX121" s="90">
        <v>-3139557809.2859998</v>
      </c>
      <c r="BY121" s="90">
        <v>-3173943496.8069997</v>
      </c>
      <c r="BZ121" s="90">
        <v>-3316815749.8399997</v>
      </c>
      <c r="CA121" s="90">
        <v>-3325653704.6800003</v>
      </c>
      <c r="CB121" s="90">
        <v>-3371279959.2100005</v>
      </c>
      <c r="CC121" s="90">
        <v>-3440520491.1500006</v>
      </c>
      <c r="CD121" s="90">
        <v>-3566657704.3300009</v>
      </c>
      <c r="CE121" s="90">
        <v>-3566657704.3300004</v>
      </c>
      <c r="CF121" s="90">
        <v>-3577772997.82517</v>
      </c>
      <c r="CG121" s="90">
        <v>-3589511378.4149833</v>
      </c>
      <c r="CH121" s="90">
        <v>-3596289827.2115693</v>
      </c>
      <c r="CI121" s="90">
        <v>-3603104459.4404531</v>
      </c>
      <c r="CJ121" s="90">
        <v>-3609951694.6613736</v>
      </c>
      <c r="CK121" s="90">
        <v>-3616828234.4928904</v>
      </c>
      <c r="CL121" s="90">
        <v>-3623731041.9254212</v>
      </c>
      <c r="CM121" s="90">
        <v>-3621443547.4536653</v>
      </c>
      <c r="CN121" s="90">
        <v>-3619176955.2091799</v>
      </c>
      <c r="CO121" s="90">
        <v>-3616928902.42629</v>
      </c>
      <c r="CP121" s="90">
        <v>-3614697218.7212114</v>
      </c>
      <c r="CQ121" s="90">
        <v>-3612479911.8156714</v>
      </c>
      <c r="CR121" s="90">
        <v>-3610275154.2841549</v>
      </c>
      <c r="CS121" s="90">
        <v>-3608081271.2524271</v>
      </c>
      <c r="CT121" s="90">
        <v>-3605896728.9799852</v>
      </c>
      <c r="CU121" s="90">
        <v>-3603720124.2639303</v>
      </c>
      <c r="CV121" s="90">
        <v>-3601550174.6060576</v>
      </c>
      <c r="CW121" s="90">
        <v>-3599385709.0891137</v>
      </c>
      <c r="CX121" s="90">
        <v>-3597225659.9119506</v>
      </c>
      <c r="CY121" s="90">
        <v>-3593373645.4231129</v>
      </c>
      <c r="CZ121" s="90">
        <v>-3589524190.1780543</v>
      </c>
      <c r="DA121" s="90">
        <v>-3585676490.8423457</v>
      </c>
      <c r="DB121" s="90">
        <v>-3581829819.0405927</v>
      </c>
      <c r="DC121" s="90">
        <v>-3577983515.5475254</v>
      </c>
      <c r="DD121" s="90">
        <v>-3574136984.9025831</v>
      </c>
      <c r="DE121" s="90">
        <v>-3570289690.4178128</v>
      </c>
      <c r="DF121" s="90">
        <v>-3566441149.5510736</v>
      </c>
      <c r="DG121" s="90">
        <v>-3562590929.618505</v>
      </c>
      <c r="DH121" s="90">
        <v>-3558738643.8220315</v>
      </c>
      <c r="DI121" s="90">
        <v>-3554883947.5694275</v>
      </c>
      <c r="DJ121" s="90">
        <v>-3551026535.0659966</v>
      </c>
      <c r="DK121" s="90">
        <v>-3554850407.2292652</v>
      </c>
      <c r="DL121" s="90">
        <v>-3558671055.554636</v>
      </c>
      <c r="DM121" s="90">
        <v>-3562488272.6231284</v>
      </c>
      <c r="DN121" s="90">
        <v>-3566301878.5277185</v>
      </c>
      <c r="DO121" s="90">
        <v>-3570111718.557724</v>
      </c>
      <c r="DP121" s="90">
        <v>-3573917661.0569768</v>
      </c>
      <c r="DQ121" s="90">
        <v>-3577719595.4432602</v>
      </c>
      <c r="DR121" s="90">
        <v>-3581517430.3773956</v>
      </c>
      <c r="DS121" s="90">
        <v>-3585311092.0711584</v>
      </c>
      <c r="DT121" s="90">
        <v>-3589100522.7239943</v>
      </c>
      <c r="DU121" s="90">
        <v>-3592885679.0792131</v>
      </c>
      <c r="DV121" s="90">
        <v>-3596666531.0909781</v>
      </c>
    </row>
    <row r="122" spans="6:126" x14ac:dyDescent="0.3">
      <c r="F122" s="71" t="s">
        <v>201</v>
      </c>
      <c r="BQ122" s="90">
        <v>487598719.10053521</v>
      </c>
      <c r="BR122" s="90">
        <v>485934270.24238998</v>
      </c>
      <c r="BS122" s="90">
        <v>495456421.12760425</v>
      </c>
      <c r="BT122" s="90">
        <v>470673387.83505392</v>
      </c>
      <c r="BU122" s="90">
        <v>473655644.12955916</v>
      </c>
      <c r="BV122" s="90">
        <v>482042087.5575639</v>
      </c>
      <c r="BW122" s="90">
        <v>474363289.79970056</v>
      </c>
      <c r="BX122" s="90">
        <v>477673812.36143619</v>
      </c>
      <c r="BY122" s="90">
        <v>470744942.53083813</v>
      </c>
      <c r="BZ122" s="90">
        <v>485826286.73443902</v>
      </c>
      <c r="CA122" s="90">
        <v>492517033.17239314</v>
      </c>
      <c r="CB122" s="90">
        <v>487610574.8452301</v>
      </c>
      <c r="CC122" s="90">
        <v>498054594.74026579</v>
      </c>
      <c r="CD122" s="90">
        <v>501743886.51588643</v>
      </c>
      <c r="CE122" s="90">
        <v>506031428.14718211</v>
      </c>
      <c r="CF122" s="90">
        <v>510861137.96996558</v>
      </c>
      <c r="CG122" s="90">
        <v>515783244.72062922</v>
      </c>
      <c r="CH122" s="90">
        <v>521305927.25076288</v>
      </c>
      <c r="CI122" s="90">
        <v>525412360.95056814</v>
      </c>
      <c r="CJ122" s="90">
        <v>514937770.25699037</v>
      </c>
      <c r="CK122" s="90">
        <v>518319950.83330566</v>
      </c>
      <c r="CL122" s="90">
        <v>514453978.97306722</v>
      </c>
      <c r="CM122" s="90">
        <v>511430022.66623825</v>
      </c>
      <c r="CN122" s="90">
        <v>513495780.50809395</v>
      </c>
      <c r="CO122" s="90">
        <v>508699398.8806842</v>
      </c>
      <c r="CP122" s="90">
        <v>511058324.90099978</v>
      </c>
      <c r="CQ122" s="90">
        <v>511750927.6170128</v>
      </c>
      <c r="CR122" s="90">
        <v>503810911.68567193</v>
      </c>
      <c r="CS122" s="90">
        <v>507214951.68966174</v>
      </c>
      <c r="CT122" s="90">
        <v>506145549.21429473</v>
      </c>
      <c r="CU122" s="90">
        <v>502803998.23455602</v>
      </c>
      <c r="CV122" s="90">
        <v>505971064.09297526</v>
      </c>
      <c r="CW122" s="90">
        <v>508762268.79754442</v>
      </c>
      <c r="CX122" s="90">
        <v>507088959.13245559</v>
      </c>
      <c r="CY122" s="90">
        <v>504934726.40997934</v>
      </c>
      <c r="CZ122" s="90">
        <v>504153946.41997272</v>
      </c>
      <c r="DA122" s="90">
        <v>510639625.99935973</v>
      </c>
      <c r="DB122" s="90">
        <v>507111501.0076564</v>
      </c>
      <c r="DC122" s="90">
        <v>504060963.01756144</v>
      </c>
      <c r="DD122" s="90">
        <v>502142375.55096579</v>
      </c>
      <c r="DE122" s="90">
        <v>500980332.13952267</v>
      </c>
      <c r="DF122" s="90">
        <v>502795730.28025228</v>
      </c>
      <c r="DG122" s="90">
        <v>504156481.22637868</v>
      </c>
      <c r="DH122" s="90">
        <v>503384111.09928155</v>
      </c>
      <c r="DI122" s="90">
        <v>503417378.63807392</v>
      </c>
      <c r="DJ122" s="90">
        <v>508094659.06052184</v>
      </c>
      <c r="DK122" s="90">
        <v>509064759.71220696</v>
      </c>
      <c r="DL122" s="90">
        <v>508784477.80699676</v>
      </c>
      <c r="DM122" s="90">
        <v>514879574.04838705</v>
      </c>
      <c r="DN122" s="90">
        <v>511477549.83221257</v>
      </c>
      <c r="DO122" s="90">
        <v>507872606.82994843</v>
      </c>
      <c r="DP122" s="90">
        <v>506298616.71394581</v>
      </c>
      <c r="DQ122" s="90">
        <v>506522763.84899038</v>
      </c>
      <c r="DR122" s="90">
        <v>510635098.25249618</v>
      </c>
      <c r="DS122" s="90">
        <v>512884821.7788564</v>
      </c>
      <c r="DT122" s="90">
        <v>513419066.7216903</v>
      </c>
      <c r="DU122" s="90">
        <v>513572549.09453148</v>
      </c>
      <c r="DV122" s="90">
        <v>517773388.60755426</v>
      </c>
    </row>
    <row r="123" spans="6:126" x14ac:dyDescent="0.3">
      <c r="F123" s="83" t="s">
        <v>202</v>
      </c>
      <c r="BQ123" s="95">
        <v>36263277585.513351</v>
      </c>
      <c r="BR123" s="95">
        <v>36519315426.482796</v>
      </c>
      <c r="BS123" s="95">
        <v>36623119683.228935</v>
      </c>
      <c r="BT123" s="95">
        <v>34694839943.721367</v>
      </c>
      <c r="BU123" s="95">
        <v>34826711126.423294</v>
      </c>
      <c r="BV123" s="95">
        <v>35424255948.662674</v>
      </c>
      <c r="BW123" s="95">
        <v>35332792643.668739</v>
      </c>
      <c r="BX123" s="95">
        <v>35552020991.990326</v>
      </c>
      <c r="BY123" s="95">
        <v>34956396848.190887</v>
      </c>
      <c r="BZ123" s="95">
        <v>36035113475.649559</v>
      </c>
      <c r="CA123" s="95">
        <v>36568225982.283844</v>
      </c>
      <c r="CB123" s="95">
        <v>36125176603.253639</v>
      </c>
      <c r="CC123" s="95">
        <v>36901901682.811523</v>
      </c>
      <c r="CD123" s="95">
        <v>37074597103.456795</v>
      </c>
      <c r="CE123" s="95">
        <v>37421887975.591743</v>
      </c>
      <c r="CF123" s="95">
        <v>37801979177.742035</v>
      </c>
      <c r="CG123" s="95">
        <v>38188931443.955978</v>
      </c>
      <c r="CH123" s="95">
        <v>38629490280.10022</v>
      </c>
      <c r="CI123" s="95">
        <v>38955296777.555565</v>
      </c>
      <c r="CJ123" s="95">
        <v>38100007696.154839</v>
      </c>
      <c r="CK123" s="95">
        <v>38367087783.004868</v>
      </c>
      <c r="CL123" s="95">
        <v>38047041254.893021</v>
      </c>
      <c r="CM123" s="95">
        <v>37804388288.511627</v>
      </c>
      <c r="CN123" s="95">
        <v>37973981265.946426</v>
      </c>
      <c r="CO123" s="95">
        <v>37587722406.909126</v>
      </c>
      <c r="CP123" s="95">
        <v>37781027098.259766</v>
      </c>
      <c r="CQ123" s="95">
        <v>37839345225.162361</v>
      </c>
      <c r="CR123" s="95">
        <v>37198408692.255264</v>
      </c>
      <c r="CS123" s="95">
        <v>37476329815.610168</v>
      </c>
      <c r="CT123" s="95">
        <v>37391892757.377884</v>
      </c>
      <c r="CU123" s="95">
        <v>37123403732.735107</v>
      </c>
      <c r="CV123" s="95">
        <v>37382106016.924934</v>
      </c>
      <c r="CW123" s="95">
        <v>37610358063.511986</v>
      </c>
      <c r="CX123" s="95">
        <v>37476980029.816948</v>
      </c>
      <c r="CY123" s="95">
        <v>37306339193.785217</v>
      </c>
      <c r="CZ123" s="95">
        <v>37246945469.839737</v>
      </c>
      <c r="DA123" s="95">
        <v>37776133215.105789</v>
      </c>
      <c r="DB123" s="95">
        <v>37494201762.579575</v>
      </c>
      <c r="DC123" s="95">
        <v>37250954488.874954</v>
      </c>
      <c r="DD123" s="95">
        <v>37099395434.725647</v>
      </c>
      <c r="DE123" s="95">
        <v>37009117212.883522</v>
      </c>
      <c r="DF123" s="95">
        <v>37160013003.149361</v>
      </c>
      <c r="DG123" s="95">
        <v>37274084049.718163</v>
      </c>
      <c r="DH123" s="95">
        <v>37215374355.219772</v>
      </c>
      <c r="DI123" s="95">
        <v>37221923722.114563</v>
      </c>
      <c r="DJ123" s="95">
        <v>37604640848.836273</v>
      </c>
      <c r="DK123" s="95">
        <v>37679395129.459496</v>
      </c>
      <c r="DL123" s="95">
        <v>37652871646.812103</v>
      </c>
      <c r="DM123" s="95">
        <v>38142757225.296219</v>
      </c>
      <c r="DN123" s="95">
        <v>37863379657.8815</v>
      </c>
      <c r="DO123" s="95">
        <v>37567569434.668098</v>
      </c>
      <c r="DP123" s="95">
        <v>37436270292.772629</v>
      </c>
      <c r="DQ123" s="95">
        <v>37450624276.324959</v>
      </c>
      <c r="DR123" s="95">
        <v>37779925528.074791</v>
      </c>
      <c r="DS123" s="95">
        <v>37958359472.016205</v>
      </c>
      <c r="DT123" s="95">
        <v>37997843881.732918</v>
      </c>
      <c r="DU123" s="95">
        <v>38006490797.577827</v>
      </c>
      <c r="DV123" s="95">
        <v>38342977946.120911</v>
      </c>
    </row>
    <row r="124" spans="6:126" x14ac:dyDescent="0.3">
      <c r="F124" s="71"/>
      <c r="CD124" s="168">
        <f>CC127/0.11</f>
        <v>40092402892.19091</v>
      </c>
      <c r="CE124" s="168">
        <f t="shared" ref="CE124:DV124" si="0">CD127/0.11</f>
        <v>40577706885.009079</v>
      </c>
      <c r="CF124" s="168">
        <f t="shared" si="0"/>
        <v>41626551415.433083</v>
      </c>
      <c r="CG124" s="168">
        <f t="shared" si="0"/>
        <v>42366045366.670967</v>
      </c>
      <c r="CH124" s="168">
        <f t="shared" si="0"/>
        <v>42831976243.963623</v>
      </c>
      <c r="CI124" s="168">
        <f t="shared" si="0"/>
        <v>43299766936.926712</v>
      </c>
      <c r="CJ124" s="168">
        <f t="shared" si="0"/>
        <v>43656398010.0597</v>
      </c>
      <c r="CK124" s="168">
        <f t="shared" si="0"/>
        <v>43999157784.290718</v>
      </c>
      <c r="CL124" s="168">
        <f t="shared" si="0"/>
        <v>44344913456.04451</v>
      </c>
      <c r="CM124" s="168">
        <f t="shared" si="0"/>
        <v>44722978361.115181</v>
      </c>
      <c r="CN124" s="168">
        <f t="shared" si="0"/>
        <v>44956262484.007149</v>
      </c>
      <c r="CO124" s="168">
        <f t="shared" si="0"/>
        <v>45520598081.984352</v>
      </c>
      <c r="CP124" s="168">
        <f t="shared" si="0"/>
        <v>46484734621.964622</v>
      </c>
      <c r="CQ124" s="168">
        <f t="shared" si="0"/>
        <v>47405362838.761482</v>
      </c>
      <c r="CR124" s="168">
        <f t="shared" si="0"/>
        <v>48432147576.930931</v>
      </c>
      <c r="CS124" s="168">
        <f t="shared" si="0"/>
        <v>49081051775.503334</v>
      </c>
      <c r="CT124" s="168">
        <f t="shared" si="0"/>
        <v>48845179345.869301</v>
      </c>
      <c r="CU124" s="168">
        <f t="shared" si="0"/>
        <v>49247032818.599983</v>
      </c>
      <c r="CV124" s="168">
        <f t="shared" si="0"/>
        <v>49529951848.990913</v>
      </c>
      <c r="CW124" s="168">
        <f t="shared" si="0"/>
        <v>49493379469.724548</v>
      </c>
      <c r="CX124" s="168">
        <f t="shared" si="0"/>
        <v>49865108931.069351</v>
      </c>
      <c r="CY124" s="168">
        <f t="shared" si="0"/>
        <v>50224578902.835602</v>
      </c>
      <c r="CZ124" s="168">
        <f t="shared" si="0"/>
        <v>50266931435.537064</v>
      </c>
      <c r="DA124" s="168">
        <f t="shared" si="0"/>
        <v>50903745178.746391</v>
      </c>
      <c r="DB124" s="168">
        <f t="shared" si="0"/>
        <v>51950566643.004745</v>
      </c>
      <c r="DC124" s="168">
        <f t="shared" si="0"/>
        <v>52388457208.801544</v>
      </c>
      <c r="DD124" s="168">
        <f t="shared" si="0"/>
        <v>53497396089.425179</v>
      </c>
      <c r="DE124" s="168">
        <f t="shared" si="0"/>
        <v>54313196013.721298</v>
      </c>
      <c r="DF124" s="168">
        <f t="shared" si="0"/>
        <v>54110488078.929077</v>
      </c>
      <c r="DG124" s="168">
        <f t="shared" si="0"/>
        <v>54697455323.737137</v>
      </c>
      <c r="DH124" s="168">
        <f t="shared" si="0"/>
        <v>55194410475.833679</v>
      </c>
      <c r="DI124" s="168">
        <f t="shared" si="0"/>
        <v>55199557895.062889</v>
      </c>
      <c r="DJ124" s="168">
        <f t="shared" si="0"/>
        <v>55791783766.641861</v>
      </c>
      <c r="DK124" s="168">
        <f t="shared" si="0"/>
        <v>56343207414.334236</v>
      </c>
      <c r="DL124" s="168">
        <f t="shared" si="0"/>
        <v>56288653065.461296</v>
      </c>
      <c r="DM124" s="168">
        <f t="shared" si="0"/>
        <v>56973321998.828331</v>
      </c>
      <c r="DN124" s="168">
        <f t="shared" si="0"/>
        <v>58102739694.64109</v>
      </c>
      <c r="DO124" s="168">
        <f t="shared" si="0"/>
        <v>58537131650.627068</v>
      </c>
      <c r="DP124" s="168">
        <f t="shared" si="0"/>
        <v>59730786355.397354</v>
      </c>
      <c r="DQ124" s="168">
        <f t="shared" si="0"/>
        <v>60613715172.432053</v>
      </c>
      <c r="DR124" s="168">
        <f t="shared" si="0"/>
        <v>60411324789.135727</v>
      </c>
      <c r="DS124" s="168">
        <f t="shared" si="0"/>
        <v>61060236759.268227</v>
      </c>
      <c r="DT124" s="168">
        <f t="shared" si="0"/>
        <v>61618946460.889351</v>
      </c>
      <c r="DU124" s="168">
        <f t="shared" si="0"/>
        <v>61651993085.903038</v>
      </c>
      <c r="DV124" s="168">
        <f t="shared" si="0"/>
        <v>62341973354.222511</v>
      </c>
    </row>
    <row r="125" spans="6:126" x14ac:dyDescent="0.3">
      <c r="F125" s="71"/>
      <c r="CD125" s="169">
        <f>CD124-2000000000</f>
        <v>38092402892.19091</v>
      </c>
      <c r="CE125" s="169">
        <f t="shared" ref="CE125:DV125" si="1">CE124-2000000000</f>
        <v>38577706885.009079</v>
      </c>
      <c r="CF125" s="169">
        <f t="shared" si="1"/>
        <v>39626551415.433083</v>
      </c>
      <c r="CG125" s="169">
        <f t="shared" si="1"/>
        <v>40366045366.670967</v>
      </c>
      <c r="CH125" s="169">
        <f t="shared" si="1"/>
        <v>40831976243.963623</v>
      </c>
      <c r="CI125" s="169">
        <f t="shared" si="1"/>
        <v>41299766936.926712</v>
      </c>
      <c r="CJ125" s="169">
        <f t="shared" si="1"/>
        <v>41656398010.0597</v>
      </c>
      <c r="CK125" s="169">
        <f t="shared" si="1"/>
        <v>41999157784.290718</v>
      </c>
      <c r="CL125" s="169">
        <f t="shared" si="1"/>
        <v>42344913456.04451</v>
      </c>
      <c r="CM125" s="169">
        <f t="shared" si="1"/>
        <v>42722978361.115181</v>
      </c>
      <c r="CN125" s="169">
        <f t="shared" si="1"/>
        <v>42956262484.007149</v>
      </c>
      <c r="CO125" s="169">
        <f t="shared" si="1"/>
        <v>43520598081.984352</v>
      </c>
      <c r="CP125" s="169">
        <f t="shared" si="1"/>
        <v>44484734621.964622</v>
      </c>
      <c r="CQ125" s="169">
        <f t="shared" si="1"/>
        <v>45405362838.761482</v>
      </c>
      <c r="CR125" s="169">
        <f t="shared" si="1"/>
        <v>46432147576.930931</v>
      </c>
      <c r="CS125" s="169">
        <f t="shared" si="1"/>
        <v>47081051775.503334</v>
      </c>
      <c r="CT125" s="169">
        <f t="shared" si="1"/>
        <v>46845179345.869301</v>
      </c>
      <c r="CU125" s="169">
        <f t="shared" si="1"/>
        <v>47247032818.599983</v>
      </c>
      <c r="CV125" s="169">
        <f t="shared" si="1"/>
        <v>47529951848.990913</v>
      </c>
      <c r="CW125" s="169">
        <f t="shared" si="1"/>
        <v>47493379469.724548</v>
      </c>
      <c r="CX125" s="169">
        <f t="shared" si="1"/>
        <v>47865108931.069351</v>
      </c>
      <c r="CY125" s="169">
        <f t="shared" si="1"/>
        <v>48224578902.835602</v>
      </c>
      <c r="CZ125" s="169">
        <f t="shared" si="1"/>
        <v>48266931435.537064</v>
      </c>
      <c r="DA125" s="169">
        <f t="shared" si="1"/>
        <v>48903745178.746391</v>
      </c>
      <c r="DB125" s="169">
        <f t="shared" si="1"/>
        <v>49950566643.004745</v>
      </c>
      <c r="DC125" s="169">
        <f t="shared" si="1"/>
        <v>50388457208.801544</v>
      </c>
      <c r="DD125" s="169">
        <f t="shared" si="1"/>
        <v>51497396089.425179</v>
      </c>
      <c r="DE125" s="169">
        <f t="shared" si="1"/>
        <v>52313196013.721298</v>
      </c>
      <c r="DF125" s="169">
        <f t="shared" si="1"/>
        <v>52110488078.929077</v>
      </c>
      <c r="DG125" s="169">
        <f t="shared" si="1"/>
        <v>52697455323.737137</v>
      </c>
      <c r="DH125" s="169">
        <f t="shared" si="1"/>
        <v>53194410475.833679</v>
      </c>
      <c r="DI125" s="169">
        <f t="shared" si="1"/>
        <v>53199557895.062889</v>
      </c>
      <c r="DJ125" s="169">
        <f t="shared" si="1"/>
        <v>53791783766.641861</v>
      </c>
      <c r="DK125" s="169">
        <f t="shared" si="1"/>
        <v>54343207414.334236</v>
      </c>
      <c r="DL125" s="169">
        <f t="shared" si="1"/>
        <v>54288653065.461296</v>
      </c>
      <c r="DM125" s="169">
        <f t="shared" si="1"/>
        <v>54973321998.828331</v>
      </c>
      <c r="DN125" s="169">
        <f t="shared" si="1"/>
        <v>56102739694.64109</v>
      </c>
      <c r="DO125" s="169">
        <f t="shared" si="1"/>
        <v>56537131650.627068</v>
      </c>
      <c r="DP125" s="169">
        <f t="shared" si="1"/>
        <v>57730786355.397354</v>
      </c>
      <c r="DQ125" s="169">
        <f t="shared" si="1"/>
        <v>58613715172.432053</v>
      </c>
      <c r="DR125" s="169">
        <f t="shared" si="1"/>
        <v>58411324789.135727</v>
      </c>
      <c r="DS125" s="169">
        <f t="shared" si="1"/>
        <v>59060236759.268227</v>
      </c>
      <c r="DT125" s="169">
        <f t="shared" si="1"/>
        <v>59618946460.889351</v>
      </c>
      <c r="DU125" s="169">
        <f t="shared" si="1"/>
        <v>59651993085.903038</v>
      </c>
      <c r="DV125" s="169">
        <f t="shared" si="1"/>
        <v>60341973354.222511</v>
      </c>
    </row>
    <row r="126" spans="6:126" x14ac:dyDescent="0.3">
      <c r="F126" s="71"/>
    </row>
    <row r="127" spans="6:126" x14ac:dyDescent="0.3">
      <c r="F127" s="75" t="s">
        <v>203</v>
      </c>
      <c r="BQ127" s="90">
        <v>3601980417.414</v>
      </c>
      <c r="BR127" s="90">
        <v>3769751438.5930004</v>
      </c>
      <c r="BS127" s="90">
        <v>3864497562.8110003</v>
      </c>
      <c r="BT127" s="90">
        <v>4073867484.9259996</v>
      </c>
      <c r="BU127" s="90">
        <v>4004912312.8649998</v>
      </c>
      <c r="BV127" s="90">
        <v>4040025133.6620002</v>
      </c>
      <c r="BW127" s="90">
        <v>4194178810.4160008</v>
      </c>
      <c r="BX127" s="90">
        <v>4249703378.1450014</v>
      </c>
      <c r="BY127" s="90">
        <v>4300818231.6129999</v>
      </c>
      <c r="BZ127" s="90">
        <v>4184216469.447001</v>
      </c>
      <c r="CA127" s="90">
        <v>4231679655.0829992</v>
      </c>
      <c r="CB127" s="90">
        <v>4298090377.3380003</v>
      </c>
      <c r="CC127" s="90">
        <v>4410164318.1409998</v>
      </c>
      <c r="CD127" s="90">
        <v>4463547757.3509989</v>
      </c>
      <c r="CE127" s="90">
        <v>4578920655.6976395</v>
      </c>
      <c r="CF127" s="90">
        <v>4660264990.333806</v>
      </c>
      <c r="CG127" s="90">
        <v>4711517386.8359985</v>
      </c>
      <c r="CH127" s="90">
        <v>4762974363.0619383</v>
      </c>
      <c r="CI127" s="90">
        <v>4802203781.1065674</v>
      </c>
      <c r="CJ127" s="90">
        <v>4839907356.2719793</v>
      </c>
      <c r="CK127" s="90">
        <v>4877940480.164896</v>
      </c>
      <c r="CL127" s="90">
        <v>4919527619.7226696</v>
      </c>
      <c r="CM127" s="90">
        <v>4945188873.2407866</v>
      </c>
      <c r="CN127" s="90">
        <v>5007265789.0182791</v>
      </c>
      <c r="CO127" s="90">
        <v>5113320808.4161081</v>
      </c>
      <c r="CP127" s="90">
        <v>5214589912.2637634</v>
      </c>
      <c r="CQ127" s="90">
        <v>5327536233.4624023</v>
      </c>
      <c r="CR127" s="90">
        <v>5398915695.3053665</v>
      </c>
      <c r="CS127" s="90">
        <v>5372969728.0456228</v>
      </c>
      <c r="CT127" s="90">
        <v>5417173610.0459986</v>
      </c>
      <c r="CU127" s="90">
        <v>5448294703.3890009</v>
      </c>
      <c r="CV127" s="90">
        <v>5444271741.6697006</v>
      </c>
      <c r="CW127" s="90">
        <v>5485161982.4176283</v>
      </c>
      <c r="CX127" s="90">
        <v>5524703679.3119164</v>
      </c>
      <c r="CY127" s="90">
        <v>5529362457.9090767</v>
      </c>
      <c r="CZ127" s="90">
        <v>5599411969.6621027</v>
      </c>
      <c r="DA127" s="90">
        <v>5714562330.7305222</v>
      </c>
      <c r="DB127" s="90">
        <v>5762730292.9681702</v>
      </c>
      <c r="DC127" s="90">
        <v>5884713569.8367701</v>
      </c>
      <c r="DD127" s="90">
        <v>5974451561.5093431</v>
      </c>
      <c r="DE127" s="90">
        <v>5952153688.6821985</v>
      </c>
      <c r="DF127" s="90">
        <v>6016720085.6110849</v>
      </c>
      <c r="DG127" s="90">
        <v>6071385152.3417044</v>
      </c>
      <c r="DH127" s="90">
        <v>6071951368.4569178</v>
      </c>
      <c r="DI127" s="90">
        <v>6137096214.3306046</v>
      </c>
      <c r="DJ127" s="90">
        <v>6197752815.576766</v>
      </c>
      <c r="DK127" s="90">
        <v>6191751837.2007427</v>
      </c>
      <c r="DL127" s="90">
        <v>6267065419.8711166</v>
      </c>
      <c r="DM127" s="90">
        <v>6391301366.4105196</v>
      </c>
      <c r="DN127" s="90">
        <v>6439084481.5689774</v>
      </c>
      <c r="DO127" s="90">
        <v>6570386499.093709</v>
      </c>
      <c r="DP127" s="90">
        <v>6667508668.9675255</v>
      </c>
      <c r="DQ127" s="90">
        <v>6645245726.8049297</v>
      </c>
      <c r="DR127" s="90">
        <v>6716626043.5195045</v>
      </c>
      <c r="DS127" s="90">
        <v>6778084110.6978283</v>
      </c>
      <c r="DT127" s="90">
        <v>6781719239.4493341</v>
      </c>
      <c r="DU127" s="90">
        <v>6857617068.9644766</v>
      </c>
      <c r="DV127" s="90">
        <v>6931411596.3914442</v>
      </c>
    </row>
    <row r="128" spans="6:126" x14ac:dyDescent="0.3">
      <c r="F128" s="71"/>
    </row>
    <row r="129" spans="6:174" x14ac:dyDescent="0.3">
      <c r="F129" s="75" t="s">
        <v>204</v>
      </c>
      <c r="BQ129" s="96">
        <v>0.10063629106856412</v>
      </c>
      <c r="BR129" s="96">
        <v>0.10506716625228713</v>
      </c>
      <c r="BS129" s="96">
        <v>0.10731037643849918</v>
      </c>
      <c r="BT129" s="96">
        <v>0.11741998209342472</v>
      </c>
      <c r="BU129" s="96">
        <v>0.11499542113887527</v>
      </c>
      <c r="BV129" s="96">
        <v>0.11404685929090115</v>
      </c>
      <c r="BW129" s="96">
        <v>0.1187049903672857</v>
      </c>
      <c r="BX129" s="96">
        <v>0.11953479041606203</v>
      </c>
      <c r="BY129" s="96">
        <v>0.12303379694110499</v>
      </c>
      <c r="BZ129" s="96">
        <v>0.11611497969263929</v>
      </c>
      <c r="CA129" s="96">
        <v>0.11572012427217866</v>
      </c>
      <c r="CB129" s="96">
        <v>0.11897769869866573</v>
      </c>
      <c r="CC129" s="96">
        <v>0.1195104890812498</v>
      </c>
      <c r="CD129" s="96">
        <v>0.12039369557801136</v>
      </c>
      <c r="CE129" s="96">
        <v>0.1223594239468682</v>
      </c>
      <c r="CF129" s="96">
        <v>0.12328097871335239</v>
      </c>
      <c r="CG129" s="96">
        <v>0.12337389941769825</v>
      </c>
      <c r="CH129" s="96">
        <v>0.12329891822350966</v>
      </c>
      <c r="CI129" s="96">
        <v>0.1232747322791133</v>
      </c>
      <c r="CJ129" s="96">
        <v>0.12703166348075137</v>
      </c>
      <c r="CK129" s="96">
        <v>0.1271386691571007</v>
      </c>
      <c r="CL129" s="96">
        <v>0.12930118762099527</v>
      </c>
      <c r="CM129" s="96">
        <v>0.13080991644410708</v>
      </c>
      <c r="CN129" s="96">
        <v>0.1318604376494123</v>
      </c>
      <c r="CO129" s="96">
        <v>0.13603699508742279</v>
      </c>
      <c r="CP129" s="96">
        <v>0.13802139096700081</v>
      </c>
      <c r="CQ129" s="96">
        <v>0.14079356293722819</v>
      </c>
      <c r="CR129" s="96">
        <v>0.14513835094320646</v>
      </c>
      <c r="CS129" s="96">
        <v>0.14336968840015912</v>
      </c>
      <c r="CT129" s="96">
        <v>0.1448756190331425</v>
      </c>
      <c r="CU129" s="96">
        <v>0.14676172321410119</v>
      </c>
      <c r="CV129" s="96">
        <v>0.14563844367689663</v>
      </c>
      <c r="CW129" s="96">
        <v>0.14584179106072126</v>
      </c>
      <c r="CX129" s="96">
        <v>0.14741592505363088</v>
      </c>
      <c r="CY129" s="96">
        <v>0.14821509098459604</v>
      </c>
      <c r="CZ129" s="96">
        <v>0.15033211177534433</v>
      </c>
      <c r="DA129" s="96">
        <v>0.15127441176127054</v>
      </c>
      <c r="DB129" s="96">
        <v>0.15369657232493908</v>
      </c>
      <c r="DC129" s="96">
        <v>0.15797483985529143</v>
      </c>
      <c r="DD129" s="96">
        <v>0.16103905445092934</v>
      </c>
      <c r="DE129" s="96">
        <v>0.16082938845701916</v>
      </c>
      <c r="DF129" s="96">
        <v>0.16191383154524622</v>
      </c>
      <c r="DG129" s="96">
        <v>0.16288489193304836</v>
      </c>
      <c r="DH129" s="96">
        <v>0.16315706811116021</v>
      </c>
      <c r="DI129" s="96">
        <v>0.16487853395616917</v>
      </c>
      <c r="DJ129" s="96">
        <v>0.16481350906901598</v>
      </c>
      <c r="DK129" s="96">
        <v>0.1643272620467239</v>
      </c>
      <c r="DL129" s="96">
        <v>0.16644322586220911</v>
      </c>
      <c r="DM129" s="96">
        <v>0.16756264704880375</v>
      </c>
      <c r="DN129" s="96">
        <v>0.17006100722518683</v>
      </c>
      <c r="DO129" s="96">
        <v>0.1748951714994483</v>
      </c>
      <c r="DP129" s="96">
        <v>0.17810290974030982</v>
      </c>
      <c r="DQ129" s="96">
        <v>0.17744018571689962</v>
      </c>
      <c r="DR129" s="96">
        <v>0.17778293497503816</v>
      </c>
      <c r="DS129" s="96">
        <v>0.17856630805382387</v>
      </c>
      <c r="DT129" s="96">
        <v>0.17847642251905713</v>
      </c>
      <c r="DU129" s="96">
        <v>0.18043278727015533</v>
      </c>
      <c r="DV129" s="96">
        <v>0.18077395047748718</v>
      </c>
    </row>
    <row r="130" spans="6:174" x14ac:dyDescent="0.3">
      <c r="F130" s="71"/>
    </row>
    <row r="131" spans="6:174" x14ac:dyDescent="0.3">
      <c r="F131" s="75" t="s">
        <v>205</v>
      </c>
      <c r="BQ131" s="116">
        <v>30726461421.087006</v>
      </c>
      <c r="BR131" s="116">
        <v>30888615530.177002</v>
      </c>
      <c r="BS131" s="116">
        <v>31441426390.530998</v>
      </c>
      <c r="BT131" s="116">
        <v>31649094352.875008</v>
      </c>
      <c r="BU131" s="116">
        <v>31852274907.134007</v>
      </c>
      <c r="BV131" s="90">
        <v>32724653545.735977</v>
      </c>
      <c r="BW131" s="90">
        <v>32605710029.898689</v>
      </c>
      <c r="BX131" s="90">
        <v>32916272928.783989</v>
      </c>
      <c r="BY131" s="90">
        <v>32361072671.97065</v>
      </c>
      <c r="BZ131" s="90">
        <v>31949538126.788113</v>
      </c>
      <c r="CA131" s="90">
        <v>32412944311.512402</v>
      </c>
      <c r="CB131" s="90">
        <v>32060031643.058964</v>
      </c>
      <c r="CC131" s="90">
        <v>32868684803.643578</v>
      </c>
      <c r="CD131" s="90">
        <v>33038244482.673988</v>
      </c>
      <c r="CE131" s="90">
        <v>33354059950.768742</v>
      </c>
      <c r="CF131" s="90">
        <v>33799778039.060272</v>
      </c>
      <c r="CG131" s="90">
        <v>34070810021.564716</v>
      </c>
      <c r="CH131" s="90">
        <v>34424155828.785896</v>
      </c>
      <c r="CI131" s="90">
        <v>34719712052.407402</v>
      </c>
      <c r="CJ131" s="90">
        <v>34823312223.047531</v>
      </c>
      <c r="CK131" s="90">
        <v>35093014889.250458</v>
      </c>
      <c r="CL131" s="90">
        <v>34658908004.451424</v>
      </c>
      <c r="CM131" s="90">
        <v>34506011022.206413</v>
      </c>
      <c r="CN131" s="90">
        <v>34772520043.717743</v>
      </c>
      <c r="CO131" s="90">
        <v>34351728955.689602</v>
      </c>
      <c r="CP131" s="90">
        <v>34568681187.879547</v>
      </c>
      <c r="CQ131" s="90">
        <v>34546321718.235092</v>
      </c>
      <c r="CR131" s="90">
        <v>34038231379.773228</v>
      </c>
      <c r="CS131" s="90">
        <v>34248204101.056435</v>
      </c>
      <c r="CT131" s="90">
        <v>34130732520.985527</v>
      </c>
      <c r="CU131" s="90">
        <v>33895601407.128811</v>
      </c>
      <c r="CV131" s="90">
        <v>34126034959.84351</v>
      </c>
      <c r="CW131" s="90">
        <v>34398971747.211235</v>
      </c>
      <c r="CX131" s="90">
        <v>34187962520.914352</v>
      </c>
      <c r="CY131" s="90">
        <v>34129489269.22308</v>
      </c>
      <c r="CZ131" s="90">
        <v>34163186337.142601</v>
      </c>
      <c r="DA131" s="90">
        <v>34619248070.793671</v>
      </c>
      <c r="DB131" s="90">
        <v>34408559650.185333</v>
      </c>
      <c r="DC131" s="90">
        <v>34127501281.774357</v>
      </c>
      <c r="DD131" s="90">
        <v>34038053932.246021</v>
      </c>
      <c r="DE131" s="90">
        <v>33935868030.801376</v>
      </c>
      <c r="DF131" s="90">
        <v>34022336900.349571</v>
      </c>
      <c r="DG131" s="90">
        <v>34133336103.212193</v>
      </c>
      <c r="DH131" s="90">
        <v>34108354585.685043</v>
      </c>
      <c r="DI131" s="90">
        <v>34152012105.839073</v>
      </c>
      <c r="DJ131" s="90">
        <v>34435950150.148987</v>
      </c>
      <c r="DK131" s="90">
        <v>34398163544.708054</v>
      </c>
      <c r="DL131" s="90">
        <v>34477772544.733109</v>
      </c>
      <c r="DM131" s="90">
        <v>34895985861.774223</v>
      </c>
      <c r="DN131" s="90">
        <v>34693492288.734825</v>
      </c>
      <c r="DO131" s="90">
        <v>34360654545.260124</v>
      </c>
      <c r="DP131" s="90">
        <v>34296531934.303707</v>
      </c>
      <c r="DQ131" s="90">
        <v>34293775813.761295</v>
      </c>
      <c r="DR131" s="90">
        <v>34564876664.196175</v>
      </c>
      <c r="DS131" s="90">
        <v>34753045243.394409</v>
      </c>
      <c r="DT131" s="90">
        <v>34790437980.735504</v>
      </c>
      <c r="DU131" s="90">
        <v>34882711563.69281</v>
      </c>
      <c r="DV131" s="90">
        <v>35096135802.947807</v>
      </c>
    </row>
    <row r="132" spans="6:174" x14ac:dyDescent="0.3">
      <c r="F132" s="71"/>
    </row>
    <row r="133" spans="6:174" x14ac:dyDescent="0.3">
      <c r="F133" s="75" t="s">
        <v>149</v>
      </c>
      <c r="BQ133" s="90">
        <v>34609512140.084023</v>
      </c>
      <c r="BR133" s="90">
        <v>34819446344.709015</v>
      </c>
      <c r="BS133" s="90">
        <v>35115309143.175026</v>
      </c>
      <c r="BT133" s="90">
        <v>36106522322.443008</v>
      </c>
      <c r="BU133" s="90">
        <v>35898117810.978012</v>
      </c>
      <c r="BV133" s="90">
        <v>36262302780.455002</v>
      </c>
      <c r="BW133" s="90">
        <v>36030090417.188004</v>
      </c>
      <c r="BX133" s="90">
        <v>36230419071.408012</v>
      </c>
      <c r="BY133" s="90">
        <v>35519888033.578003</v>
      </c>
      <c r="BZ133" s="90">
        <v>36570454969.598007</v>
      </c>
      <c r="CA133" s="90">
        <v>37267297475.502991</v>
      </c>
      <c r="CB133" s="90">
        <v>37134730347.963989</v>
      </c>
      <c r="CC133" s="90">
        <v>37904458786.140984</v>
      </c>
      <c r="CD133" s="90">
        <v>38003706384.75499</v>
      </c>
      <c r="CE133" s="90">
        <v>38349974550.057198</v>
      </c>
      <c r="CF133" s="90">
        <v>38507361987.461548</v>
      </c>
      <c r="CG133" s="90">
        <v>38896772468.826233</v>
      </c>
      <c r="CH133" s="90">
        <v>39348261010.866364</v>
      </c>
      <c r="CI133" s="90">
        <v>39593971294.533035</v>
      </c>
      <c r="CJ133" s="90">
        <v>38789208638.394318</v>
      </c>
      <c r="CK133" s="90">
        <v>39069416443.401505</v>
      </c>
      <c r="CL133" s="90">
        <v>38716462401.327179</v>
      </c>
      <c r="CM133" s="90">
        <v>38466488795.383934</v>
      </c>
      <c r="CN133" s="90">
        <v>38693797122.773781</v>
      </c>
      <c r="CO133" s="90">
        <v>38404786858.063309</v>
      </c>
      <c r="CP133" s="90">
        <v>38458265884.332222</v>
      </c>
      <c r="CQ133" s="90">
        <v>38558868353.46006</v>
      </c>
      <c r="CR133" s="90">
        <v>37741640249.721985</v>
      </c>
      <c r="CS133" s="90">
        <v>38049853953.304169</v>
      </c>
      <c r="CT133" s="90">
        <v>37950233581.337723</v>
      </c>
      <c r="CU133" s="90">
        <v>37600772919.053612</v>
      </c>
      <c r="CV133" s="90">
        <v>37900812735.951241</v>
      </c>
      <c r="CW133" s="90">
        <v>38051791234.331299</v>
      </c>
      <c r="CX133" s="90">
        <v>37829346220.865822</v>
      </c>
      <c r="CY133" s="90">
        <v>37687729212.011169</v>
      </c>
      <c r="CZ133" s="90">
        <v>37734726887.166847</v>
      </c>
      <c r="DA133" s="90">
        <v>38356222037.396149</v>
      </c>
      <c r="DB133" s="90">
        <v>37855810576.284607</v>
      </c>
      <c r="DC133" s="90">
        <v>37588367009.326859</v>
      </c>
      <c r="DD133" s="90">
        <v>37437233752.238419</v>
      </c>
      <c r="DE133" s="90">
        <v>37230573337.610367</v>
      </c>
      <c r="DF133" s="90">
        <v>37441619465.258446</v>
      </c>
      <c r="DG133" s="90">
        <v>37524776920.588661</v>
      </c>
      <c r="DH133" s="90">
        <v>37360610193.978546</v>
      </c>
      <c r="DI133" s="90">
        <v>37399975167.9757</v>
      </c>
      <c r="DJ133" s="90">
        <v>37616254232.628784</v>
      </c>
      <c r="DK133" s="90">
        <v>37754133901.708939</v>
      </c>
      <c r="DL133" s="90">
        <v>37824985640.737419</v>
      </c>
      <c r="DM133" s="90">
        <v>38420163518.281853</v>
      </c>
      <c r="DN133" s="90">
        <v>37906909577.800064</v>
      </c>
      <c r="DO133" s="90">
        <v>37598622032.362198</v>
      </c>
      <c r="DP133" s="90">
        <v>37457681975.771767</v>
      </c>
      <c r="DQ133" s="90">
        <v>37408055540.801987</v>
      </c>
      <c r="DR133" s="90">
        <v>37769033093.07132</v>
      </c>
      <c r="DS133" s="90">
        <v>37877824228.660889</v>
      </c>
      <c r="DT133" s="90">
        <v>37972673913.293518</v>
      </c>
      <c r="DU133" s="90">
        <v>37841610062.161247</v>
      </c>
      <c r="DV133" s="90">
        <v>38122193316.96949</v>
      </c>
    </row>
    <row r="134" spans="6:174" x14ac:dyDescent="0.3">
      <c r="F134" s="71"/>
    </row>
    <row r="135" spans="6:174" x14ac:dyDescent="0.3">
      <c r="F135" s="71"/>
    </row>
    <row r="136" spans="6:174" x14ac:dyDescent="0.3">
      <c r="F136" s="75" t="s">
        <v>206</v>
      </c>
      <c r="BQ136" s="90">
        <v>4042288668.5575356</v>
      </c>
      <c r="BR136" s="90">
        <v>4226956150.9493904</v>
      </c>
      <c r="BS136" s="90">
        <v>4331387692.8926048</v>
      </c>
      <c r="BT136" s="90">
        <v>4518814643.2120543</v>
      </c>
      <c r="BU136" s="90">
        <v>4452427940.8555593</v>
      </c>
      <c r="BV136" s="90">
        <v>4489847633.817564</v>
      </c>
      <c r="BW136" s="90">
        <v>4624302714.927701</v>
      </c>
      <c r="BX136" s="90">
        <v>4690803721.1924372</v>
      </c>
      <c r="BY136" s="90">
        <v>4744249361.9928379</v>
      </c>
      <c r="BZ136" s="90">
        <v>4652168027.6444397</v>
      </c>
      <c r="CA136" s="90">
        <v>4674407538.368392</v>
      </c>
      <c r="CB136" s="90">
        <v>4730209465.972229</v>
      </c>
      <c r="CC136" s="90">
        <v>4852153662.1112642</v>
      </c>
      <c r="CD136" s="90">
        <v>4916065016.4338856</v>
      </c>
      <c r="CE136" s="90">
        <v>5035725456.4118214</v>
      </c>
      <c r="CF136" s="90">
        <v>5121899500.8707714</v>
      </c>
      <c r="CG136" s="90">
        <v>5178074004.1236286</v>
      </c>
      <c r="CH136" s="90">
        <v>5235053662.8797016</v>
      </c>
      <c r="CI136" s="90">
        <v>5278389514.624135</v>
      </c>
      <c r="CJ136" s="90">
        <v>5305618499.0959702</v>
      </c>
      <c r="CK136" s="90">
        <v>5347033803.5652008</v>
      </c>
      <c r="CL136" s="90">
        <v>5384754971.2627373</v>
      </c>
      <c r="CM136" s="90">
        <v>5407392268.4740248</v>
      </c>
      <c r="CN136" s="90">
        <v>5471534942.0933723</v>
      </c>
      <c r="CO136" s="90">
        <v>5572793579.8637924</v>
      </c>
      <c r="CP136" s="90">
        <v>5676421609.7317629</v>
      </c>
      <c r="CQ136" s="90">
        <v>5790060533.6464148</v>
      </c>
      <c r="CR136" s="90">
        <v>5853499979.5580378</v>
      </c>
      <c r="CS136" s="90">
        <v>5830958052.3022852</v>
      </c>
      <c r="CT136" s="90">
        <v>5874092531.8272924</v>
      </c>
      <c r="CU136" s="90">
        <v>5901872074.1905575</v>
      </c>
      <c r="CV136" s="90">
        <v>5901016178.3296757</v>
      </c>
      <c r="CW136" s="90">
        <v>5944697623.7821732</v>
      </c>
      <c r="CX136" s="90">
        <v>5982566011.0113726</v>
      </c>
      <c r="CY136" s="90">
        <v>5985070556.886055</v>
      </c>
      <c r="CZ136" s="90">
        <v>6054339288.6490746</v>
      </c>
      <c r="DA136" s="90">
        <v>6175975329.2968826</v>
      </c>
      <c r="DB136" s="90">
        <v>6220615166.5428257</v>
      </c>
      <c r="DC136" s="90">
        <v>6339547905.4213314</v>
      </c>
      <c r="DD136" s="90">
        <v>6427367309.6273098</v>
      </c>
      <c r="DE136" s="90">
        <v>6403907393.3887205</v>
      </c>
      <c r="DF136" s="90">
        <v>6470289188.4583378</v>
      </c>
      <c r="DG136" s="90">
        <v>6526315006.1350822</v>
      </c>
      <c r="DH136" s="90">
        <v>6526108852.1231985</v>
      </c>
      <c r="DI136" s="90">
        <v>6591286965.5356789</v>
      </c>
      <c r="DJ136" s="90">
        <v>6656620847.2042885</v>
      </c>
      <c r="DK136" s="90">
        <v>6651589969.479949</v>
      </c>
      <c r="DL136" s="90">
        <v>6726623270.2451134</v>
      </c>
      <c r="DM136" s="90">
        <v>6856954313.0259056</v>
      </c>
      <c r="DN136" s="90">
        <v>6901335403.9681902</v>
      </c>
      <c r="DO136" s="90">
        <v>7029032478.4906578</v>
      </c>
      <c r="DP136" s="90">
        <v>7124580658.2484713</v>
      </c>
      <c r="DQ136" s="90">
        <v>7102541863.2209206</v>
      </c>
      <c r="DR136" s="90">
        <v>7178034514.3389997</v>
      </c>
      <c r="DS136" s="90">
        <v>7241742305.043685</v>
      </c>
      <c r="DT136" s="90">
        <v>7245911678.7380238</v>
      </c>
      <c r="DU136" s="90">
        <v>7321962990.626008</v>
      </c>
      <c r="DV136" s="90">
        <v>7399958357.5659981</v>
      </c>
    </row>
    <row r="137" spans="6:174" x14ac:dyDescent="0.3">
      <c r="F137" s="7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</row>
    <row r="138" spans="6:174" x14ac:dyDescent="0.3">
      <c r="F138" s="84"/>
      <c r="DV138" s="103"/>
    </row>
    <row r="139" spans="6:174" x14ac:dyDescent="0.3">
      <c r="F139" s="85"/>
      <c r="DV139" s="104"/>
    </row>
    <row r="140" spans="6:174" x14ac:dyDescent="0.3">
      <c r="F140" s="86" t="s">
        <v>202</v>
      </c>
      <c r="BQ140" s="97">
        <v>36263277585.513351</v>
      </c>
      <c r="BR140" s="97">
        <v>36519315426.482796</v>
      </c>
      <c r="BS140" s="97">
        <v>36623119683.228935</v>
      </c>
      <c r="BT140" s="97">
        <v>34694839943.721367</v>
      </c>
      <c r="BU140" s="97">
        <v>34826711126.423294</v>
      </c>
      <c r="BV140" s="97">
        <v>35424255948.662674</v>
      </c>
      <c r="BW140" s="97">
        <v>35332792643.668739</v>
      </c>
      <c r="BX140" s="97">
        <v>35552020991.990326</v>
      </c>
      <c r="BY140" s="97">
        <v>34956396848.190887</v>
      </c>
      <c r="BZ140" s="97">
        <v>36035113475.649559</v>
      </c>
      <c r="CA140" s="97">
        <v>36568225982.283844</v>
      </c>
      <c r="CB140" s="97">
        <v>36125176603.253639</v>
      </c>
      <c r="CC140" s="97">
        <v>36901901682.811523</v>
      </c>
      <c r="CD140" s="97">
        <v>37074597103.456795</v>
      </c>
      <c r="CE140" s="97">
        <v>37421887975.591743</v>
      </c>
      <c r="CF140" s="97">
        <v>37801979177.742035</v>
      </c>
      <c r="CG140" s="97">
        <v>38188931443.955978</v>
      </c>
      <c r="CH140" s="97">
        <v>38629490280.10022</v>
      </c>
      <c r="CI140" s="97">
        <v>38955296777.555565</v>
      </c>
      <c r="CJ140" s="97">
        <v>38100007696.154839</v>
      </c>
      <c r="CK140" s="97">
        <v>38367087783.004868</v>
      </c>
      <c r="CL140" s="97">
        <v>38047041254.893021</v>
      </c>
      <c r="CM140" s="97">
        <v>37804388288.511627</v>
      </c>
      <c r="CN140" s="97">
        <v>37973981265.946426</v>
      </c>
      <c r="CO140" s="97">
        <v>37587722406.909126</v>
      </c>
      <c r="CP140" s="97">
        <v>37781027098.259766</v>
      </c>
      <c r="CQ140" s="97">
        <v>37839345225.162361</v>
      </c>
      <c r="CR140" s="97">
        <v>37198408692.255264</v>
      </c>
      <c r="CS140" s="97">
        <v>37476329815.610168</v>
      </c>
      <c r="CT140" s="97">
        <v>37391892757.377884</v>
      </c>
      <c r="CU140" s="97">
        <v>37123403732.735107</v>
      </c>
      <c r="CV140" s="97">
        <v>37382106016.924934</v>
      </c>
      <c r="CW140" s="97">
        <v>37610358063.511986</v>
      </c>
      <c r="CX140" s="97">
        <v>37476980029.816948</v>
      </c>
      <c r="CY140" s="97">
        <v>37306339193.785217</v>
      </c>
      <c r="CZ140" s="97">
        <v>37246945469.839737</v>
      </c>
      <c r="DA140" s="97">
        <v>37776133215.105789</v>
      </c>
      <c r="DB140" s="97">
        <v>37494201762.579575</v>
      </c>
      <c r="DC140" s="97">
        <v>37250954488.874954</v>
      </c>
      <c r="DD140" s="97">
        <v>37099395434.725647</v>
      </c>
      <c r="DE140" s="97">
        <v>37009117212.883522</v>
      </c>
      <c r="DF140" s="97">
        <v>37160013003.149361</v>
      </c>
      <c r="DG140" s="97">
        <v>37274084049.718163</v>
      </c>
      <c r="DH140" s="97">
        <v>37215374355.219772</v>
      </c>
      <c r="DI140" s="97">
        <v>37221923722.114563</v>
      </c>
      <c r="DJ140" s="97">
        <v>37604640848.836273</v>
      </c>
      <c r="DK140" s="97">
        <v>37679395129.459496</v>
      </c>
      <c r="DL140" s="97">
        <v>37652871646.812103</v>
      </c>
      <c r="DM140" s="97">
        <v>38142757225.296219</v>
      </c>
      <c r="DN140" s="97">
        <v>37863379657.8815</v>
      </c>
      <c r="DO140" s="97">
        <v>37567569434.668098</v>
      </c>
      <c r="DP140" s="97">
        <v>37436270292.772629</v>
      </c>
      <c r="DQ140" s="97">
        <v>37450624276.324959</v>
      </c>
      <c r="DR140" s="97">
        <v>37779925528.074791</v>
      </c>
      <c r="DS140" s="97">
        <v>37958359472.016205</v>
      </c>
      <c r="DT140" s="97">
        <v>37997843881.732918</v>
      </c>
      <c r="DU140" s="97">
        <v>38006490797.577827</v>
      </c>
      <c r="DV140" s="105">
        <v>38342977946.120911</v>
      </c>
      <c r="FG140" s="11">
        <v>36901901682.811523</v>
      </c>
      <c r="FH140" s="11">
        <v>37801979177.742035</v>
      </c>
      <c r="FI140" s="11">
        <v>38955296777.555565</v>
      </c>
      <c r="FJ140" s="11">
        <v>38047041254.893021</v>
      </c>
      <c r="FK140" s="11">
        <v>37587722406.909126</v>
      </c>
      <c r="FL140" s="11">
        <v>37198408692.255264</v>
      </c>
      <c r="FM140" s="11">
        <v>37123403732.735107</v>
      </c>
      <c r="FN140" s="11">
        <v>37476980029.816948</v>
      </c>
      <c r="FO140" s="11">
        <v>37776133215.105789</v>
      </c>
      <c r="FP140" s="11">
        <v>37099395434.725647</v>
      </c>
      <c r="FQ140" s="11">
        <v>37274084049.718163</v>
      </c>
      <c r="FR140" s="11">
        <v>37604640848.836273</v>
      </c>
    </row>
    <row r="141" spans="6:174" x14ac:dyDescent="0.3">
      <c r="F141" s="86" t="s">
        <v>207</v>
      </c>
      <c r="BQ141" s="97">
        <v>3601980417.414</v>
      </c>
      <c r="BR141" s="97">
        <v>3769751438.5930004</v>
      </c>
      <c r="BS141" s="97">
        <v>3864497562.8110003</v>
      </c>
      <c r="BT141" s="97">
        <v>4073867484.9259996</v>
      </c>
      <c r="BU141" s="97">
        <v>4004912312.8649998</v>
      </c>
      <c r="BV141" s="97">
        <v>4040025133.6620002</v>
      </c>
      <c r="BW141" s="97">
        <v>4194178810.4160008</v>
      </c>
      <c r="BX141" s="97">
        <v>4249703378.1450014</v>
      </c>
      <c r="BY141" s="97">
        <v>4300818231.6129999</v>
      </c>
      <c r="BZ141" s="97">
        <v>4184216469.447001</v>
      </c>
      <c r="CA141" s="97">
        <v>4231679655.0829992</v>
      </c>
      <c r="CB141" s="97">
        <v>4298090377.3380003</v>
      </c>
      <c r="CC141" s="97">
        <v>4410164318.1409998</v>
      </c>
      <c r="CD141" s="97">
        <v>4463547757.3509989</v>
      </c>
      <c r="CE141" s="97">
        <v>4578920655.6976395</v>
      </c>
      <c r="CF141" s="97">
        <v>4660264990.333806</v>
      </c>
      <c r="CG141" s="97">
        <v>4711517386.8359985</v>
      </c>
      <c r="CH141" s="97">
        <v>4762974363.0619383</v>
      </c>
      <c r="CI141" s="97">
        <v>4802203781.1065674</v>
      </c>
      <c r="CJ141" s="97">
        <v>4839907356.2719793</v>
      </c>
      <c r="CK141" s="97">
        <v>4877940480.164896</v>
      </c>
      <c r="CL141" s="97">
        <v>4919527619.7226696</v>
      </c>
      <c r="CM141" s="97">
        <v>4945188873.2407866</v>
      </c>
      <c r="CN141" s="97">
        <v>5007265789.0182791</v>
      </c>
      <c r="CO141" s="97">
        <v>5113320808.4161081</v>
      </c>
      <c r="CP141" s="97">
        <v>5214589912.2637634</v>
      </c>
      <c r="CQ141" s="97">
        <v>5327536233.4624023</v>
      </c>
      <c r="CR141" s="97">
        <v>5398915695.3053665</v>
      </c>
      <c r="CS141" s="97">
        <v>5372969728.0456228</v>
      </c>
      <c r="CT141" s="97">
        <v>5417173610.0459986</v>
      </c>
      <c r="CU141" s="97">
        <v>5448294703.3890009</v>
      </c>
      <c r="CV141" s="97">
        <v>5444271741.6697006</v>
      </c>
      <c r="CW141" s="97">
        <v>5485161982.4176283</v>
      </c>
      <c r="CX141" s="97">
        <v>5524703679.3119164</v>
      </c>
      <c r="CY141" s="97">
        <v>5529362457.9090767</v>
      </c>
      <c r="CZ141" s="97">
        <v>5599411969.6621027</v>
      </c>
      <c r="DA141" s="97">
        <v>5714562330.7305222</v>
      </c>
      <c r="DB141" s="97">
        <v>5762730292.9681702</v>
      </c>
      <c r="DC141" s="97">
        <v>5884713569.8367701</v>
      </c>
      <c r="DD141" s="97">
        <v>5974451561.5093431</v>
      </c>
      <c r="DE141" s="97">
        <v>5952153688.6821985</v>
      </c>
      <c r="DF141" s="97">
        <v>6016720085.6110849</v>
      </c>
      <c r="DG141" s="97">
        <v>6071385152.3417044</v>
      </c>
      <c r="DH141" s="97">
        <v>6071951368.4569178</v>
      </c>
      <c r="DI141" s="97">
        <v>6137096214.3306046</v>
      </c>
      <c r="DJ141" s="97">
        <v>6197752815.576766</v>
      </c>
      <c r="DK141" s="97">
        <v>6191751837.2007427</v>
      </c>
      <c r="DL141" s="97">
        <v>6267065419.8711166</v>
      </c>
      <c r="DM141" s="97">
        <v>6391301366.4105196</v>
      </c>
      <c r="DN141" s="97">
        <v>6439084481.5689774</v>
      </c>
      <c r="DO141" s="97">
        <v>6570386499.093709</v>
      </c>
      <c r="DP141" s="97">
        <v>6667508668.9675255</v>
      </c>
      <c r="DQ141" s="97">
        <v>6645245726.8049297</v>
      </c>
      <c r="DR141" s="97">
        <v>6716626043.5195045</v>
      </c>
      <c r="DS141" s="97">
        <v>6778084110.6978283</v>
      </c>
      <c r="DT141" s="97">
        <v>6781719239.4493341</v>
      </c>
      <c r="DU141" s="97">
        <v>6857617068.9644766</v>
      </c>
      <c r="DV141" s="105">
        <v>6931411596.3914442</v>
      </c>
      <c r="FG141" s="11">
        <v>4410164318.1409998</v>
      </c>
      <c r="FH141" s="11">
        <v>4660264990.333806</v>
      </c>
      <c r="FI141" s="11">
        <v>4802203781.1065674</v>
      </c>
      <c r="FJ141" s="11">
        <v>4919527619.7226696</v>
      </c>
      <c r="FK141" s="11">
        <v>5113320808.4161081</v>
      </c>
      <c r="FL141" s="11">
        <v>5398915695.3053665</v>
      </c>
      <c r="FM141" s="11">
        <v>5448294703.3890009</v>
      </c>
      <c r="FN141" s="11">
        <v>5524703679.3119164</v>
      </c>
      <c r="FO141" s="11">
        <v>5714562330.7305222</v>
      </c>
      <c r="FP141" s="11">
        <v>5974451561.5093431</v>
      </c>
      <c r="FQ141" s="11">
        <v>6071385152.3417044</v>
      </c>
      <c r="FR141" s="11">
        <v>6197752815.576766</v>
      </c>
    </row>
    <row r="142" spans="6:174" x14ac:dyDescent="0.3">
      <c r="F142" s="86" t="s">
        <v>208</v>
      </c>
      <c r="BQ142" s="97">
        <v>34609512140.084023</v>
      </c>
      <c r="BR142" s="97">
        <v>34819446344.709015</v>
      </c>
      <c r="BS142" s="97">
        <v>35115309143.175026</v>
      </c>
      <c r="BT142" s="97">
        <v>36106522322.443008</v>
      </c>
      <c r="BU142" s="97">
        <v>35898117810.978012</v>
      </c>
      <c r="BV142" s="97">
        <v>36262302780.455002</v>
      </c>
      <c r="BW142" s="97">
        <v>36030090417.188004</v>
      </c>
      <c r="BX142" s="97">
        <v>36230419071.408012</v>
      </c>
      <c r="BY142" s="97">
        <v>35519888033.578003</v>
      </c>
      <c r="BZ142" s="97">
        <v>36570454969.598007</v>
      </c>
      <c r="CA142" s="97">
        <v>37267297475.502991</v>
      </c>
      <c r="CB142" s="97">
        <v>37134730347.963989</v>
      </c>
      <c r="CC142" s="97">
        <v>37904458786.140984</v>
      </c>
      <c r="CD142" s="97">
        <v>38003706384.75499</v>
      </c>
      <c r="CE142" s="97">
        <v>38349974550.057198</v>
      </c>
      <c r="CF142" s="97">
        <v>38507361987.461548</v>
      </c>
      <c r="CG142" s="97">
        <v>38896772468.826233</v>
      </c>
      <c r="CH142" s="97">
        <v>39348261010.866364</v>
      </c>
      <c r="CI142" s="97">
        <v>39593971294.533035</v>
      </c>
      <c r="CJ142" s="97">
        <v>38789208638.394318</v>
      </c>
      <c r="CK142" s="97">
        <v>39069416443.401505</v>
      </c>
      <c r="CL142" s="97">
        <v>38716462401.327179</v>
      </c>
      <c r="CM142" s="97">
        <v>38466488795.383934</v>
      </c>
      <c r="CN142" s="97">
        <v>38693797122.773781</v>
      </c>
      <c r="CO142" s="97">
        <v>38404786858.063309</v>
      </c>
      <c r="CP142" s="97">
        <v>38458265884.332222</v>
      </c>
      <c r="CQ142" s="97">
        <v>38558868353.46006</v>
      </c>
      <c r="CR142" s="97">
        <v>37741640249.721985</v>
      </c>
      <c r="CS142" s="97">
        <v>38049853953.304169</v>
      </c>
      <c r="CT142" s="97">
        <v>37950233581.337723</v>
      </c>
      <c r="CU142" s="97">
        <v>37600772919.053612</v>
      </c>
      <c r="CV142" s="97">
        <v>37900812735.951241</v>
      </c>
      <c r="CW142" s="97">
        <v>38051791234.331299</v>
      </c>
      <c r="CX142" s="97">
        <v>37829346220.865822</v>
      </c>
      <c r="CY142" s="97">
        <v>37687729212.011169</v>
      </c>
      <c r="CZ142" s="97">
        <v>37734726887.166847</v>
      </c>
      <c r="DA142" s="97">
        <v>38356222037.396149</v>
      </c>
      <c r="DB142" s="97">
        <v>37855810576.284607</v>
      </c>
      <c r="DC142" s="97">
        <v>37588367009.326859</v>
      </c>
      <c r="DD142" s="97">
        <v>37437233752.238419</v>
      </c>
      <c r="DE142" s="97">
        <v>37230573337.610367</v>
      </c>
      <c r="DF142" s="97">
        <v>37441619465.258446</v>
      </c>
      <c r="DG142" s="97">
        <v>37524776920.588661</v>
      </c>
      <c r="DH142" s="97">
        <v>37360610193.978546</v>
      </c>
      <c r="DI142" s="97">
        <v>37399975167.9757</v>
      </c>
      <c r="DJ142" s="97">
        <v>37616254232.628784</v>
      </c>
      <c r="DK142" s="97">
        <v>37754133901.708939</v>
      </c>
      <c r="DL142" s="97">
        <v>37824985640.737419</v>
      </c>
      <c r="DM142" s="97">
        <v>38420163518.281853</v>
      </c>
      <c r="DN142" s="97">
        <v>37906909577.800064</v>
      </c>
      <c r="DO142" s="97">
        <v>37598622032.362198</v>
      </c>
      <c r="DP142" s="97">
        <v>37457681975.771767</v>
      </c>
      <c r="DQ142" s="97">
        <v>37408055540.801987</v>
      </c>
      <c r="DR142" s="97">
        <v>37769033093.07132</v>
      </c>
      <c r="DS142" s="97">
        <v>37877824228.660889</v>
      </c>
      <c r="DT142" s="97">
        <v>37972673913.293518</v>
      </c>
      <c r="DU142" s="97">
        <v>37841610062.161247</v>
      </c>
      <c r="DV142" s="105">
        <v>38122193316.96949</v>
      </c>
      <c r="FG142" s="11">
        <v>37904458786.140984</v>
      </c>
      <c r="FH142" s="11">
        <v>38507361987.461548</v>
      </c>
      <c r="FI142" s="11">
        <v>39593971294.533035</v>
      </c>
      <c r="FJ142" s="11">
        <v>38716462401.327179</v>
      </c>
      <c r="FK142" s="11">
        <v>38404786858.063309</v>
      </c>
      <c r="FL142" s="11">
        <v>37741640249.721985</v>
      </c>
      <c r="FM142" s="11">
        <v>37600772919.053612</v>
      </c>
      <c r="FN142" s="11">
        <v>37829346220.865822</v>
      </c>
      <c r="FO142" s="11">
        <v>38356222037.396149</v>
      </c>
      <c r="FP142" s="11">
        <v>37437233752.238419</v>
      </c>
      <c r="FQ142" s="11">
        <v>37524776920.588661</v>
      </c>
      <c r="FR142" s="11">
        <v>37616254232.628784</v>
      </c>
    </row>
    <row r="143" spans="6:174" x14ac:dyDescent="0.3">
      <c r="F143" s="86" t="s">
        <v>209</v>
      </c>
      <c r="BQ143" s="97">
        <v>30726461421.087006</v>
      </c>
      <c r="BR143" s="97">
        <v>30888615530.177002</v>
      </c>
      <c r="BS143" s="97">
        <v>31441426390.530998</v>
      </c>
      <c r="BT143" s="97">
        <v>31649094352.875008</v>
      </c>
      <c r="BU143" s="97">
        <v>31852274907.134007</v>
      </c>
      <c r="BV143" s="97">
        <v>32724653545.735977</v>
      </c>
      <c r="BW143" s="97">
        <v>32605710029.898689</v>
      </c>
      <c r="BX143" s="97">
        <v>32916272928.783989</v>
      </c>
      <c r="BY143" s="97">
        <v>32361072671.97065</v>
      </c>
      <c r="BZ143" s="97">
        <v>31949538126.788113</v>
      </c>
      <c r="CA143" s="97">
        <v>32412944311.512402</v>
      </c>
      <c r="CB143" s="97">
        <v>32060031643.058964</v>
      </c>
      <c r="CC143" s="97">
        <v>32868684803.643578</v>
      </c>
      <c r="CD143" s="97">
        <v>33038244482.673988</v>
      </c>
      <c r="CE143" s="97">
        <v>33354059950.768742</v>
      </c>
      <c r="CF143" s="97">
        <v>33799778039.060272</v>
      </c>
      <c r="CG143" s="97">
        <v>34070810021.564716</v>
      </c>
      <c r="CH143" s="97">
        <v>34424155828.785896</v>
      </c>
      <c r="CI143" s="97">
        <v>34719712052.407402</v>
      </c>
      <c r="CJ143" s="97">
        <v>34823312223.047531</v>
      </c>
      <c r="CK143" s="97">
        <v>35093014889.250458</v>
      </c>
      <c r="CL143" s="97">
        <v>34658908004.451424</v>
      </c>
      <c r="CM143" s="97">
        <v>34506011022.206413</v>
      </c>
      <c r="CN143" s="97">
        <v>34772520043.717743</v>
      </c>
      <c r="CO143" s="97">
        <v>34351728955.689602</v>
      </c>
      <c r="CP143" s="97">
        <v>34568681187.879547</v>
      </c>
      <c r="CQ143" s="97">
        <v>34546321718.235092</v>
      </c>
      <c r="CR143" s="97">
        <v>34038231379.773228</v>
      </c>
      <c r="CS143" s="97">
        <v>34248204101.056435</v>
      </c>
      <c r="CT143" s="97">
        <v>34130732520.985527</v>
      </c>
      <c r="CU143" s="97">
        <v>33895601407.128811</v>
      </c>
      <c r="CV143" s="97">
        <v>34126034959.84351</v>
      </c>
      <c r="CW143" s="97">
        <v>34398971747.211235</v>
      </c>
      <c r="CX143" s="97">
        <v>34187962520.914352</v>
      </c>
      <c r="CY143" s="97">
        <v>34129489269.22308</v>
      </c>
      <c r="CZ143" s="97">
        <v>34163186337.142601</v>
      </c>
      <c r="DA143" s="97">
        <v>34619248070.793671</v>
      </c>
      <c r="DB143" s="97">
        <v>34408559650.185333</v>
      </c>
      <c r="DC143" s="97">
        <v>34127501281.774357</v>
      </c>
      <c r="DD143" s="97">
        <v>34038053932.246021</v>
      </c>
      <c r="DE143" s="97">
        <v>33935868030.801376</v>
      </c>
      <c r="DF143" s="97">
        <v>34022336900.349571</v>
      </c>
      <c r="DG143" s="97">
        <v>34133336103.212193</v>
      </c>
      <c r="DH143" s="97">
        <v>34108354585.685043</v>
      </c>
      <c r="DI143" s="97">
        <v>34152012105.839073</v>
      </c>
      <c r="DJ143" s="97">
        <v>34435950150.148987</v>
      </c>
      <c r="DK143" s="97">
        <v>34398163544.708054</v>
      </c>
      <c r="DL143" s="97">
        <v>34477772544.733109</v>
      </c>
      <c r="DM143" s="97">
        <v>34895985861.774223</v>
      </c>
      <c r="DN143" s="97">
        <v>34693492288.734825</v>
      </c>
      <c r="DO143" s="97">
        <v>34360654545.260124</v>
      </c>
      <c r="DP143" s="97">
        <v>34296531934.303707</v>
      </c>
      <c r="DQ143" s="97">
        <v>34293775813.761295</v>
      </c>
      <c r="DR143" s="97">
        <v>34564876664.196175</v>
      </c>
      <c r="DS143" s="97">
        <v>34753045243.394409</v>
      </c>
      <c r="DT143" s="97">
        <v>34790437980.735504</v>
      </c>
      <c r="DU143" s="97">
        <v>34882711563.69281</v>
      </c>
      <c r="DV143" s="105">
        <v>35096135802.947807</v>
      </c>
      <c r="FG143" s="11">
        <v>32868684803.643578</v>
      </c>
      <c r="FH143" s="11">
        <v>33799778039.060272</v>
      </c>
      <c r="FI143" s="11">
        <v>34719712052.407402</v>
      </c>
      <c r="FJ143" s="11">
        <v>34658908004.451424</v>
      </c>
      <c r="FK143" s="11">
        <v>34351728955.689602</v>
      </c>
      <c r="FL143" s="11">
        <v>34038231379.773228</v>
      </c>
      <c r="FM143" s="11">
        <v>33895601407.128811</v>
      </c>
      <c r="FN143" s="11">
        <v>34187962520.914352</v>
      </c>
      <c r="FO143" s="11">
        <v>34619248070.793671</v>
      </c>
      <c r="FP143" s="11">
        <v>34038053932.246021</v>
      </c>
      <c r="FQ143" s="11">
        <v>34133336103.212193</v>
      </c>
      <c r="FR143" s="11">
        <v>34435950150.148987</v>
      </c>
    </row>
    <row r="144" spans="6:174" x14ac:dyDescent="0.3">
      <c r="F144" s="85"/>
      <c r="DV144" s="104"/>
    </row>
    <row r="145" spans="6:174" x14ac:dyDescent="0.3">
      <c r="F145" s="85"/>
      <c r="DV145" s="104"/>
    </row>
    <row r="146" spans="6:174" x14ac:dyDescent="0.3">
      <c r="F146" s="86" t="s">
        <v>204</v>
      </c>
      <c r="BQ146" s="98">
        <v>0.10063629106856412</v>
      </c>
      <c r="BR146" s="98">
        <v>0.10506716625228713</v>
      </c>
      <c r="BS146" s="98">
        <v>0.10731037643849918</v>
      </c>
      <c r="BT146" s="98">
        <v>0.11741998209342472</v>
      </c>
      <c r="BU146" s="98">
        <v>0.11499542113887527</v>
      </c>
      <c r="BV146" s="98">
        <v>0.11404685929090115</v>
      </c>
      <c r="BW146" s="98">
        <v>0.1187049903672857</v>
      </c>
      <c r="BX146" s="98">
        <v>0.11953479041606203</v>
      </c>
      <c r="BY146" s="98">
        <v>0.12303379694110499</v>
      </c>
      <c r="BZ146" s="98">
        <v>0.11611497969263929</v>
      </c>
      <c r="CA146" s="98">
        <v>0.11572012427217866</v>
      </c>
      <c r="CB146" s="98">
        <v>0.11897769869866573</v>
      </c>
      <c r="CC146" s="98">
        <v>0.1195104890812498</v>
      </c>
      <c r="CD146" s="98">
        <v>0.12039369557801136</v>
      </c>
      <c r="CE146" s="98">
        <v>0.1223594239468682</v>
      </c>
      <c r="CF146" s="98">
        <v>0.12328097871335239</v>
      </c>
      <c r="CG146" s="98">
        <v>0.12337389941769825</v>
      </c>
      <c r="CH146" s="98">
        <v>0.12329891822350966</v>
      </c>
      <c r="CI146" s="98">
        <v>0.1232747322791133</v>
      </c>
      <c r="CJ146" s="98">
        <v>0.12703166348075137</v>
      </c>
      <c r="CK146" s="98">
        <v>0.1271386691571007</v>
      </c>
      <c r="CL146" s="98">
        <v>0.12930118762099527</v>
      </c>
      <c r="CM146" s="98">
        <v>0.13080991644410708</v>
      </c>
      <c r="CN146" s="98">
        <v>0.1318604376494123</v>
      </c>
      <c r="CO146" s="98">
        <v>0.13603699508742279</v>
      </c>
      <c r="CP146" s="98">
        <v>0.13802139096700081</v>
      </c>
      <c r="CQ146" s="98">
        <v>0.14079356293722819</v>
      </c>
      <c r="CR146" s="98">
        <v>0.14513835094320646</v>
      </c>
      <c r="CS146" s="98">
        <v>0.14336968840015912</v>
      </c>
      <c r="CT146" s="98">
        <v>0.1448756190331425</v>
      </c>
      <c r="CU146" s="98">
        <v>0.14676172321410119</v>
      </c>
      <c r="CV146" s="98">
        <v>0.14563844367689663</v>
      </c>
      <c r="CW146" s="98">
        <v>0.14584179106072126</v>
      </c>
      <c r="CX146" s="98">
        <v>0.14741592505363088</v>
      </c>
      <c r="CY146" s="98">
        <v>0.14821509098459604</v>
      </c>
      <c r="CZ146" s="98">
        <v>0.15033211177534433</v>
      </c>
      <c r="DA146" s="98">
        <v>0.15127441176127054</v>
      </c>
      <c r="DB146" s="98">
        <v>0.15369657232493908</v>
      </c>
      <c r="DC146" s="98">
        <v>0.15797483985529143</v>
      </c>
      <c r="DD146" s="98">
        <v>0.16103905445092934</v>
      </c>
      <c r="DE146" s="98">
        <v>0.16082938845701916</v>
      </c>
      <c r="DF146" s="98">
        <v>0.16191383154524622</v>
      </c>
      <c r="DG146" s="98">
        <v>0.16288489193304836</v>
      </c>
      <c r="DH146" s="98">
        <v>0.16315706811116021</v>
      </c>
      <c r="DI146" s="98">
        <v>0.16487853395616917</v>
      </c>
      <c r="DJ146" s="98">
        <v>0.16481350906901598</v>
      </c>
      <c r="DK146" s="98">
        <v>0.1643272620467239</v>
      </c>
      <c r="DL146" s="98">
        <v>0.16644322586220911</v>
      </c>
      <c r="DM146" s="98">
        <v>0.16756264704880375</v>
      </c>
      <c r="DN146" s="98">
        <v>0.17006100722518683</v>
      </c>
      <c r="DO146" s="98">
        <v>0.1748951714994483</v>
      </c>
      <c r="DP146" s="98">
        <v>0.17810290974030982</v>
      </c>
      <c r="DQ146" s="98">
        <v>0.17744018571689962</v>
      </c>
      <c r="DR146" s="98">
        <v>0.17778293497503816</v>
      </c>
      <c r="DS146" s="98">
        <v>0.17856630805382387</v>
      </c>
      <c r="DT146" s="98">
        <v>0.17847642251905713</v>
      </c>
      <c r="DU146" s="98">
        <v>0.18043278727015533</v>
      </c>
      <c r="DV146" s="106">
        <v>0.18077395047748718</v>
      </c>
      <c r="FG146" s="160">
        <v>0.1195104890812498</v>
      </c>
      <c r="FH146" s="160">
        <v>0.12328097871335239</v>
      </c>
      <c r="FI146" s="160">
        <v>0.1232747322791133</v>
      </c>
      <c r="FJ146" s="160">
        <v>0.12930118762099527</v>
      </c>
      <c r="FK146" s="160">
        <v>0.13603699508742279</v>
      </c>
      <c r="FL146" s="160">
        <v>0.14513835094320646</v>
      </c>
      <c r="FM146" s="160">
        <v>0.14676172321410119</v>
      </c>
      <c r="FN146" s="160">
        <v>0.14741592505363088</v>
      </c>
      <c r="FO146" s="160">
        <v>0.15127441176127054</v>
      </c>
      <c r="FP146" s="160">
        <v>0.16103905445092934</v>
      </c>
      <c r="FQ146" s="160">
        <v>0.16288489193304836</v>
      </c>
      <c r="FR146" s="160">
        <v>0.16481350906901598</v>
      </c>
    </row>
    <row r="147" spans="6:174" x14ac:dyDescent="0.3">
      <c r="F147" s="85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07"/>
    </row>
    <row r="148" spans="6:174" x14ac:dyDescent="0.3">
      <c r="F148" s="86" t="s">
        <v>210</v>
      </c>
      <c r="BQ148" s="100">
        <v>0.1114705822998297</v>
      </c>
      <c r="BR148" s="99">
        <v>0.11574576635913933</v>
      </c>
      <c r="BS148" s="99">
        <v>0.11826921710539327</v>
      </c>
      <c r="BT148" s="99">
        <v>0.1302445738485043</v>
      </c>
      <c r="BU148" s="99">
        <v>0.12784520262889446</v>
      </c>
      <c r="BV148" s="99">
        <v>0.12674500885281301</v>
      </c>
      <c r="BW148" s="99">
        <v>0.13087849470501242</v>
      </c>
      <c r="BX148" s="99">
        <v>0.13194197095712926</v>
      </c>
      <c r="BY148" s="99">
        <v>0.1357190611662932</v>
      </c>
      <c r="BZ148" s="99">
        <v>0.1291009678875607</v>
      </c>
      <c r="CA148" s="99">
        <v>0.12782702504171231</v>
      </c>
      <c r="CB148" s="99">
        <v>0.13093941430160924</v>
      </c>
      <c r="CC148" s="99">
        <v>0.13148790281372791</v>
      </c>
      <c r="CD148" s="99">
        <v>0.13259928362041504</v>
      </c>
      <c r="CE148" s="99">
        <v>0.13456631209244041</v>
      </c>
      <c r="CF148" s="99">
        <v>0.13549289249613067</v>
      </c>
      <c r="CG148" s="99">
        <v>0.13559096335865514</v>
      </c>
      <c r="CH148" s="99">
        <v>0.13551961532292112</v>
      </c>
      <c r="CI148" s="99">
        <v>0.13549863436453974</v>
      </c>
      <c r="CJ148" s="99">
        <v>0.13925505058707452</v>
      </c>
      <c r="CK148" s="99">
        <v>0.13936512027722181</v>
      </c>
      <c r="CL148" s="99">
        <v>0.14152887566704633</v>
      </c>
      <c r="CM148" s="99">
        <v>0.14303610012696005</v>
      </c>
      <c r="CN148" s="99">
        <v>0.14408641811281531</v>
      </c>
      <c r="CO148" s="99">
        <v>0.14826100713246299</v>
      </c>
      <c r="CP148" s="99">
        <v>0.15024529626917488</v>
      </c>
      <c r="CQ148" s="99">
        <v>0.15301693248635145</v>
      </c>
      <c r="CR148" s="99">
        <v>0.157358881343135</v>
      </c>
      <c r="CS148" s="99">
        <v>0.15559042416884411</v>
      </c>
      <c r="CT148" s="99">
        <v>0.15709535138919281</v>
      </c>
      <c r="CU148" s="99">
        <v>0.15897982083432549</v>
      </c>
      <c r="CV148" s="99">
        <v>0.15785670758244497</v>
      </c>
      <c r="CW148" s="99">
        <v>0.15806011774052939</v>
      </c>
      <c r="CX148" s="99">
        <v>0.15963308693100675</v>
      </c>
      <c r="CY148" s="99">
        <v>0.16043039028292261</v>
      </c>
      <c r="CZ148" s="99">
        <v>0.16254592725063866</v>
      </c>
      <c r="DA148" s="99">
        <v>0.16348881697683273</v>
      </c>
      <c r="DB148" s="99">
        <v>0.16590872385903679</v>
      </c>
      <c r="DC148" s="99">
        <v>0.17018484472162038</v>
      </c>
      <c r="DD148" s="99">
        <v>0.17324722503728962</v>
      </c>
      <c r="DE148" s="99">
        <v>0.17303594021311614</v>
      </c>
      <c r="DF148" s="99">
        <v>0.17411966965431289</v>
      </c>
      <c r="DG148" s="99">
        <v>0.17508988275687568</v>
      </c>
      <c r="DH148" s="99">
        <v>0.17536055904830247</v>
      </c>
      <c r="DI148" s="99">
        <v>0.17708077139547773</v>
      </c>
      <c r="DJ148" s="99">
        <v>0.17701593997301232</v>
      </c>
      <c r="DK148" s="99">
        <v>0.17653123004300639</v>
      </c>
      <c r="DL148" s="99">
        <v>0.17864834675404168</v>
      </c>
      <c r="DM148" s="99">
        <v>0.17977080871538001</v>
      </c>
      <c r="DN148" s="99">
        <v>0.18226939766935554</v>
      </c>
      <c r="DO148" s="99">
        <v>0.18710373293418678</v>
      </c>
      <c r="DP148" s="99">
        <v>0.19031224538476335</v>
      </c>
      <c r="DQ148" s="99">
        <v>0.18965082693457028</v>
      </c>
      <c r="DR148" s="99">
        <v>0.18999599427491995</v>
      </c>
      <c r="DS148" s="99">
        <v>0.19078122463070268</v>
      </c>
      <c r="DT148" s="99">
        <v>0.19069270617803194</v>
      </c>
      <c r="DU148" s="99">
        <v>0.19265032990345535</v>
      </c>
      <c r="DV148" s="108">
        <v>0.19299383495888947</v>
      </c>
      <c r="FG148" s="160">
        <v>0.13148790281372791</v>
      </c>
      <c r="FH148" s="160">
        <v>0.13549289249613067</v>
      </c>
      <c r="FI148" s="160">
        <v>0.13549863436453974</v>
      </c>
      <c r="FJ148" s="160">
        <v>0.14152887566704633</v>
      </c>
      <c r="FK148" s="160">
        <v>0.14826100713246299</v>
      </c>
      <c r="FL148" s="160">
        <v>0.157358881343135</v>
      </c>
      <c r="FM148" s="160">
        <v>0.15897982083432549</v>
      </c>
      <c r="FN148" s="160">
        <v>0.15963308693100675</v>
      </c>
      <c r="FO148" s="160">
        <v>0.16348881697683273</v>
      </c>
      <c r="FP148" s="160">
        <v>0.17324722503728962</v>
      </c>
      <c r="FQ148" s="160">
        <v>0.17508988275687568</v>
      </c>
      <c r="FR148" s="160">
        <v>0.17701593997301232</v>
      </c>
    </row>
    <row r="149" spans="6:174" x14ac:dyDescent="0.3">
      <c r="F149" s="85"/>
      <c r="BQ149" s="100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  <c r="DA149" s="99"/>
      <c r="DB149" s="99"/>
      <c r="DC149" s="99"/>
      <c r="DD149" s="99"/>
      <c r="DE149" s="99"/>
      <c r="DF149" s="99"/>
      <c r="DG149" s="99"/>
      <c r="DH149" s="99"/>
      <c r="DI149" s="99"/>
      <c r="DJ149" s="99"/>
      <c r="DK149" s="99"/>
      <c r="DL149" s="99"/>
      <c r="DM149" s="99"/>
      <c r="DN149" s="99"/>
      <c r="DO149" s="99"/>
      <c r="DP149" s="99"/>
      <c r="DQ149" s="99"/>
      <c r="DR149" s="99"/>
      <c r="DS149" s="99"/>
      <c r="DT149" s="99"/>
      <c r="DU149" s="99"/>
      <c r="DV149" s="108"/>
    </row>
    <row r="150" spans="6:174" x14ac:dyDescent="0.3">
      <c r="F150" s="86" t="s">
        <v>211</v>
      </c>
      <c r="BQ150" s="100">
        <v>0.10524047356942159</v>
      </c>
      <c r="BR150" s="99">
        <v>0.10860646990901865</v>
      </c>
      <c r="BS150" s="99">
        <v>0.11054662213904534</v>
      </c>
      <c r="BT150" s="99">
        <v>0.11453394267572339</v>
      </c>
      <c r="BU150" s="99">
        <v>0.11133464877815226</v>
      </c>
      <c r="BV150" s="99">
        <v>0.11189953987379896</v>
      </c>
      <c r="BW150" s="99">
        <v>0.11565057377140117</v>
      </c>
      <c r="BX150" s="99">
        <v>0.11746067851656829</v>
      </c>
      <c r="BY150" s="99">
        <v>0.11999307421440683</v>
      </c>
      <c r="BZ150" s="99">
        <v>0.11642200192276025</v>
      </c>
      <c r="CA150" s="99">
        <v>0.1140681448672481</v>
      </c>
      <c r="CB150" s="99">
        <v>0.11483799497937418</v>
      </c>
      <c r="CC150" s="99">
        <v>0.11678158549506845</v>
      </c>
      <c r="CD150" s="99">
        <v>0.11702921043371772</v>
      </c>
      <c r="CE150" s="99">
        <v>0.11937862206844291</v>
      </c>
      <c r="CF150" s="99">
        <v>0.12071697807518487</v>
      </c>
      <c r="CG150" s="99">
        <v>0.12118711017018514</v>
      </c>
      <c r="CH150" s="99">
        <v>0.12119587660267502</v>
      </c>
      <c r="CI150" s="99">
        <v>0.12111476647662435</v>
      </c>
      <c r="CJ150" s="99">
        <v>0.12294701979327691</v>
      </c>
      <c r="CK150" s="99">
        <v>0.12475853639894012</v>
      </c>
      <c r="CL150" s="99">
        <v>0.12594698687023914</v>
      </c>
      <c r="CM150" s="99">
        <v>0.1276008953729694</v>
      </c>
      <c r="CN150" s="99">
        <v>0.12925235798382112</v>
      </c>
      <c r="CO150" s="99">
        <v>0.13211871124383914</v>
      </c>
      <c r="CP150" s="99">
        <v>0.13517125177560779</v>
      </c>
      <c r="CQ150" s="99">
        <v>0.1378440810347959</v>
      </c>
      <c r="CR150" s="99">
        <v>0.14102269529520831</v>
      </c>
      <c r="CS150" s="99">
        <v>0.14128143255719008</v>
      </c>
      <c r="CT150" s="99">
        <v>0.14205605573670935</v>
      </c>
      <c r="CU150" s="99">
        <v>0.14372835028894962</v>
      </c>
      <c r="CV150" s="99">
        <v>0.14371040860867237</v>
      </c>
      <c r="CW150" s="99">
        <v>0.14392962194680889</v>
      </c>
      <c r="CX150" s="99">
        <v>0.1451084624791433</v>
      </c>
      <c r="CY150" s="99">
        <v>0.14593046495271131</v>
      </c>
      <c r="CZ150" s="99">
        <v>0.14797667623673411</v>
      </c>
      <c r="DA150" s="99">
        <v>0.14970702348769538</v>
      </c>
      <c r="DB150" s="99">
        <v>0.15073315256518888</v>
      </c>
      <c r="DC150" s="99">
        <v>0.15552082425908459</v>
      </c>
      <c r="DD150" s="99">
        <v>0.15879225448740103</v>
      </c>
      <c r="DE150" s="99">
        <v>0.15895087971956398</v>
      </c>
      <c r="DF150" s="99">
        <v>0.16067406992371011</v>
      </c>
      <c r="DG150" s="99">
        <v>0.16150033113828699</v>
      </c>
      <c r="DH150" s="99">
        <v>0.16168526301447186</v>
      </c>
      <c r="DI150" s="99">
        <v>0.16370243412507415</v>
      </c>
      <c r="DJ150" s="99">
        <v>0.16476671824500197</v>
      </c>
      <c r="DK150" s="99">
        <v>0.16382804724756017</v>
      </c>
      <c r="DL150" s="99">
        <v>0.16537597059021483</v>
      </c>
      <c r="DM150" s="99">
        <v>0.16719891615476723</v>
      </c>
      <c r="DN150" s="99">
        <v>0.16827647730990716</v>
      </c>
      <c r="DO150" s="99">
        <v>0.17361191654781361</v>
      </c>
      <c r="DP150" s="99">
        <v>0.17725708611094937</v>
      </c>
      <c r="DQ150" s="99">
        <v>0.17711232808743307</v>
      </c>
      <c r="DR150" s="99">
        <v>0.17828326646069098</v>
      </c>
      <c r="DS150" s="99">
        <v>0.17880313911212153</v>
      </c>
      <c r="DT150" s="99">
        <v>0.17841652926134202</v>
      </c>
      <c r="DU150" s="99">
        <v>0.18051402403796496</v>
      </c>
      <c r="DV150" s="108">
        <v>0.18210915271656219</v>
      </c>
      <c r="FG150" s="160">
        <v>0.11678158549506845</v>
      </c>
      <c r="FH150" s="160">
        <v>0.12071697807518487</v>
      </c>
      <c r="FI150" s="160">
        <v>0.12111476647662435</v>
      </c>
      <c r="FJ150" s="160">
        <v>0.12594698687023914</v>
      </c>
      <c r="FK150" s="160">
        <v>0.13211871124383914</v>
      </c>
      <c r="FL150" s="160">
        <v>0.14102269529520831</v>
      </c>
      <c r="FM150" s="160">
        <v>0.14372835028894962</v>
      </c>
      <c r="FN150" s="160">
        <v>0.1451084624791433</v>
      </c>
      <c r="FO150" s="160">
        <v>0.14970702348769538</v>
      </c>
      <c r="FP150" s="160">
        <v>0.15879225448740103</v>
      </c>
      <c r="FQ150" s="160">
        <v>0.16150033113828699</v>
      </c>
      <c r="FR150" s="160">
        <v>0.16476671824500197</v>
      </c>
    </row>
    <row r="151" spans="6:174" x14ac:dyDescent="0.3">
      <c r="F151" s="85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  <c r="DA151" s="99"/>
      <c r="DB151" s="99"/>
      <c r="DC151" s="99"/>
      <c r="DD151" s="99"/>
      <c r="DE151" s="99"/>
      <c r="DF151" s="99"/>
      <c r="DG151" s="99"/>
      <c r="DH151" s="99"/>
      <c r="DI151" s="99"/>
      <c r="DJ151" s="99"/>
      <c r="DK151" s="99"/>
      <c r="DL151" s="99"/>
      <c r="DM151" s="99"/>
      <c r="DN151" s="99"/>
      <c r="DO151" s="99"/>
      <c r="DP151" s="99"/>
      <c r="DQ151" s="99"/>
      <c r="DR151" s="99"/>
      <c r="DS151" s="99"/>
      <c r="DT151" s="99"/>
      <c r="DU151" s="99"/>
      <c r="DV151" s="108"/>
    </row>
    <row r="152" spans="6:174" x14ac:dyDescent="0.3">
      <c r="F152" s="87" t="s">
        <v>212</v>
      </c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2">
        <v>0.10774329624829927</v>
      </c>
      <c r="BR152" s="102">
        <v>0.11190722007832558</v>
      </c>
      <c r="BS152" s="102">
        <v>0.11363829327653278</v>
      </c>
      <c r="BT152" s="102">
        <v>0.11637098542918804</v>
      </c>
      <c r="BU152" s="102">
        <v>0.11507497569096671</v>
      </c>
      <c r="BV152" s="102">
        <v>0.11468435139047713</v>
      </c>
      <c r="BW152" s="102">
        <v>0.11934991409052262</v>
      </c>
      <c r="BX152" s="102">
        <v>0.12040437294484538</v>
      </c>
      <c r="BY152" s="102">
        <v>0.12449214458833943</v>
      </c>
      <c r="BZ152" s="102">
        <v>0.1179261298609164</v>
      </c>
      <c r="CA152" s="102">
        <v>0.11609905142738945</v>
      </c>
      <c r="CB152" s="102">
        <v>0.11812325306261026</v>
      </c>
      <c r="CC152" s="102">
        <v>0.11857183898302188</v>
      </c>
      <c r="CD152" s="102">
        <v>0.11981759107911542</v>
      </c>
      <c r="CE152" s="102">
        <v>0.12171660165100384</v>
      </c>
      <c r="CF152" s="102">
        <v>0.12330324861406333</v>
      </c>
      <c r="CG152" s="102">
        <v>0.12335418645020002</v>
      </c>
      <c r="CH152" s="102">
        <v>0.12321408411242765</v>
      </c>
      <c r="CI152" s="102">
        <v>0.12340888731817706</v>
      </c>
      <c r="CJ152" s="102">
        <v>0.12691844100643299</v>
      </c>
      <c r="CK152" s="102">
        <v>0.12694942849329338</v>
      </c>
      <c r="CL152" s="102">
        <v>0.12915439160725761</v>
      </c>
      <c r="CM152" s="102">
        <v>0.13063208106224658</v>
      </c>
      <c r="CN152" s="102">
        <v>0.13143853382038692</v>
      </c>
      <c r="CO152" s="102">
        <v>0.13516662137175503</v>
      </c>
      <c r="CP152" s="102">
        <v>0.1375857041397883</v>
      </c>
      <c r="CQ152" s="102">
        <v>0.14013012595918622</v>
      </c>
      <c r="CR152" s="102">
        <v>0.14503590871265945</v>
      </c>
      <c r="CS152" s="102">
        <v>0.1431405105094794</v>
      </c>
      <c r="CT152" s="102">
        <v>0.14465177685114863</v>
      </c>
      <c r="CU152" s="102">
        <v>0.14679604634695029</v>
      </c>
      <c r="CV152" s="102">
        <v>0.14549056141947214</v>
      </c>
      <c r="CW152" s="102">
        <v>0.14595571367774796</v>
      </c>
      <c r="CX152" s="102">
        <v>0.14783081103980419</v>
      </c>
      <c r="CY152" s="102">
        <v>0.14847794579825929</v>
      </c>
      <c r="CZ152" s="102">
        <v>0.15012021287522528</v>
      </c>
      <c r="DA152" s="102">
        <v>0.15065817268457291</v>
      </c>
      <c r="DB152" s="102">
        <v>0.15389748883213852</v>
      </c>
      <c r="DC152" s="102">
        <v>0.15821593123287067</v>
      </c>
      <c r="DD152" s="102">
        <v>0.16122612883865606</v>
      </c>
      <c r="DE152" s="102">
        <v>0.1614887654908132</v>
      </c>
      <c r="DF152" s="102">
        <v>0.16227123766382201</v>
      </c>
      <c r="DG152" s="102">
        <v>0.16333756362038893</v>
      </c>
      <c r="DH152" s="102">
        <v>0.16403847541195171</v>
      </c>
      <c r="DI152" s="102">
        <v>0.16557808604119442</v>
      </c>
      <c r="DJ152" s="102">
        <v>0.16623997562225104</v>
      </c>
      <c r="DK152" s="102">
        <v>0.1654713535393893</v>
      </c>
      <c r="DL152" s="102">
        <v>0.16715669727159924</v>
      </c>
      <c r="DM152" s="102">
        <v>0.16780214465485349</v>
      </c>
      <c r="DN152" s="102">
        <v>0.17134394083116761</v>
      </c>
      <c r="DO152" s="102">
        <v>0.17625413516639934</v>
      </c>
      <c r="DP152" s="102">
        <v>0.17951871304443925</v>
      </c>
      <c r="DQ152" s="102">
        <v>0.17916025782638498</v>
      </c>
      <c r="DR152" s="102">
        <v>0.1793378600813392</v>
      </c>
      <c r="DS152" s="102">
        <v>0.18044785589358522</v>
      </c>
      <c r="DT152" s="102">
        <v>0.18009141231490106</v>
      </c>
      <c r="DU152" s="102">
        <v>0.1827275226503858</v>
      </c>
      <c r="DV152" s="109">
        <v>0.18331951229318846</v>
      </c>
      <c r="FG152" s="160">
        <v>0.11857183898302188</v>
      </c>
      <c r="FH152" s="160">
        <v>0.12330324861406333</v>
      </c>
      <c r="FI152" s="160">
        <v>0.12340888731817706</v>
      </c>
      <c r="FJ152" s="160">
        <v>0.12915439160725761</v>
      </c>
      <c r="FK152" s="160">
        <v>0.13516662137175503</v>
      </c>
      <c r="FL152" s="160">
        <v>0.14503590871265945</v>
      </c>
      <c r="FM152" s="160">
        <v>0.14679604634695029</v>
      </c>
      <c r="FN152" s="160">
        <v>0.14783081103980419</v>
      </c>
      <c r="FO152" s="160">
        <v>0.15065817268457291</v>
      </c>
      <c r="FP152" s="160">
        <v>0.16122612883865606</v>
      </c>
      <c r="FQ152" s="160">
        <v>0.16333756362038893</v>
      </c>
      <c r="FR152" s="160">
        <v>0.16623997562225104</v>
      </c>
    </row>
    <row r="154" spans="6:174" x14ac:dyDescent="0.3">
      <c r="BQ154" s="97">
        <v>32745276521.945454</v>
      </c>
      <c r="BR154" s="97">
        <v>34270467623.572731</v>
      </c>
      <c r="BS154" s="97">
        <v>35131796025.55455</v>
      </c>
      <c r="BT154" s="97">
        <v>37035158953.872726</v>
      </c>
      <c r="BU154" s="97">
        <v>36408293753.318176</v>
      </c>
      <c r="BV154" s="97">
        <v>36727501215.109093</v>
      </c>
      <c r="BW154" s="97">
        <v>38128898276.509102</v>
      </c>
      <c r="BX154" s="97">
        <v>38633667074.045464</v>
      </c>
      <c r="BY154" s="97">
        <v>39098347560.118179</v>
      </c>
      <c r="BZ154" s="97">
        <v>38038331540.427284</v>
      </c>
      <c r="CA154" s="97">
        <v>38469815046.209084</v>
      </c>
      <c r="CB154" s="97">
        <v>39073548884.890915</v>
      </c>
      <c r="CC154" s="97">
        <v>40092402892.19091</v>
      </c>
      <c r="CD154" s="97">
        <v>40577706885.009079</v>
      </c>
      <c r="CE154" s="97">
        <v>41626551415.433083</v>
      </c>
      <c r="CF154" s="97">
        <v>42366045366.670967</v>
      </c>
      <c r="CG154" s="97">
        <v>42831976243.963623</v>
      </c>
      <c r="CH154" s="97">
        <v>43299766936.926712</v>
      </c>
      <c r="CI154" s="97">
        <v>43656398010.0597</v>
      </c>
      <c r="CJ154" s="97">
        <v>43999157784.290718</v>
      </c>
      <c r="CK154" s="97">
        <v>44344913456.04451</v>
      </c>
      <c r="CL154" s="97">
        <v>44722978361.115181</v>
      </c>
      <c r="CM154" s="97">
        <v>44956262484.007149</v>
      </c>
      <c r="CN154" s="97">
        <v>45520598081.984352</v>
      </c>
      <c r="CO154" s="97">
        <v>46484734621.964622</v>
      </c>
      <c r="CP154" s="97">
        <v>47405362838.761482</v>
      </c>
      <c r="CQ154" s="97">
        <v>48432147576.930931</v>
      </c>
      <c r="CR154" s="97">
        <v>49081051775.503334</v>
      </c>
      <c r="CS154" s="97">
        <v>48845179345.869301</v>
      </c>
      <c r="CT154" s="97">
        <v>49247032818.599983</v>
      </c>
      <c r="CU154" s="97">
        <v>49529951848.990913</v>
      </c>
      <c r="CV154" s="97">
        <v>49493379469.724548</v>
      </c>
      <c r="CW154" s="97">
        <v>49865108931.069351</v>
      </c>
      <c r="CX154" s="97">
        <v>50224578902.835602</v>
      </c>
      <c r="CY154" s="97">
        <v>50266931435.537064</v>
      </c>
      <c r="CZ154" s="97">
        <v>50903745178.746391</v>
      </c>
      <c r="DA154" s="97">
        <v>51950566643.004745</v>
      </c>
      <c r="DB154" s="97">
        <v>52388457208.801544</v>
      </c>
      <c r="DC154" s="97">
        <v>53497396089.425179</v>
      </c>
      <c r="DD154" s="97">
        <v>54313196013.721298</v>
      </c>
      <c r="DE154" s="97">
        <v>54110488078.929077</v>
      </c>
      <c r="DF154" s="97">
        <v>54697455323.737137</v>
      </c>
      <c r="DG154" s="97">
        <v>55194410475.833679</v>
      </c>
      <c r="DH154" s="97">
        <v>55199557895.062889</v>
      </c>
      <c r="DI154" s="97">
        <v>55791783766.641861</v>
      </c>
      <c r="DJ154" s="97">
        <v>56343207414.334236</v>
      </c>
      <c r="DK154" s="97">
        <v>56288653065.461296</v>
      </c>
      <c r="DL154" s="97">
        <v>56973321998.828331</v>
      </c>
      <c r="DM154" s="97">
        <v>58102739694.64109</v>
      </c>
      <c r="DN154" s="97">
        <v>58537131650.627068</v>
      </c>
      <c r="DO154" s="97">
        <v>59730786355.397354</v>
      </c>
      <c r="DP154" s="97">
        <v>60613715172.432053</v>
      </c>
      <c r="DQ154" s="97">
        <v>60411324789.135727</v>
      </c>
      <c r="DR154" s="97">
        <v>61060236759.268227</v>
      </c>
      <c r="DS154" s="97">
        <v>61618946460.889351</v>
      </c>
      <c r="DT154" s="97">
        <v>61651993085.903038</v>
      </c>
      <c r="DU154" s="97">
        <v>62341973354.222511</v>
      </c>
      <c r="DV154" s="97">
        <v>63012832694.467674</v>
      </c>
    </row>
    <row r="160" spans="6:174" x14ac:dyDescent="0.3">
      <c r="CE160" s="163"/>
      <c r="CF160" s="163"/>
      <c r="CG160" s="163"/>
      <c r="CH160" s="163"/>
      <c r="CI160" s="163"/>
      <c r="CJ160" s="163"/>
      <c r="CK160" s="163"/>
      <c r="CL160" s="163"/>
    </row>
    <row r="161" spans="83:90" x14ac:dyDescent="0.3">
      <c r="CE161" s="163"/>
      <c r="CF161" s="163"/>
      <c r="CG161" s="163"/>
      <c r="CH161" s="163"/>
      <c r="CI161" s="163"/>
      <c r="CJ161" s="163"/>
      <c r="CK161" s="163"/>
      <c r="CL161" s="163"/>
    </row>
    <row r="162" spans="83:90" x14ac:dyDescent="0.3">
      <c r="CE162" s="163"/>
      <c r="CF162" s="163"/>
      <c r="CG162" s="163"/>
      <c r="CH162" s="163"/>
      <c r="CI162" s="163"/>
      <c r="CJ162" s="163"/>
      <c r="CK162" s="163"/>
      <c r="CL162" s="163"/>
    </row>
    <row r="163" spans="83:90" x14ac:dyDescent="0.3">
      <c r="CE163" s="163"/>
      <c r="CF163" s="163"/>
      <c r="CG163" s="163"/>
      <c r="CH163" s="163"/>
      <c r="CI163" s="163"/>
      <c r="CJ163" s="163"/>
      <c r="CK163" s="163"/>
      <c r="CL163" s="163"/>
    </row>
    <row r="164" spans="83:90" x14ac:dyDescent="0.3">
      <c r="CE164" s="163"/>
      <c r="CF164" s="163"/>
      <c r="CG164" s="163"/>
      <c r="CH164" s="163"/>
      <c r="CI164" s="163"/>
      <c r="CJ164" s="163"/>
      <c r="CK164" s="163"/>
      <c r="CL164" s="163"/>
    </row>
    <row r="165" spans="83:90" x14ac:dyDescent="0.3">
      <c r="CE165" s="163"/>
      <c r="CF165" s="163"/>
      <c r="CG165" s="163"/>
      <c r="CH165" s="163"/>
      <c r="CI165" s="163"/>
      <c r="CJ165" s="163"/>
      <c r="CK165" s="163"/>
      <c r="CL165" s="163"/>
    </row>
    <row r="166" spans="83:90" x14ac:dyDescent="0.3">
      <c r="CE166" s="68"/>
      <c r="CF166" s="68"/>
      <c r="CG166" s="68"/>
      <c r="CH166" s="68"/>
      <c r="CI166" s="68"/>
      <c r="CJ166" s="68"/>
      <c r="CK166" s="68"/>
      <c r="CL166" s="68"/>
    </row>
    <row r="167" spans="83:90" x14ac:dyDescent="0.3">
      <c r="CE167" s="68"/>
      <c r="CF167" s="68"/>
      <c r="CG167" s="68"/>
      <c r="CH167" s="68"/>
      <c r="CI167" s="68"/>
      <c r="CJ167" s="68"/>
      <c r="CK167" s="68"/>
      <c r="CL167" s="68"/>
    </row>
  </sheetData>
  <printOptions horizontalCentered="1"/>
  <pageMargins left="0.7" right="0.7" top="0.5" bottom="0.25" header="0.3" footer="0.3"/>
  <pageSetup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OrEqual" id="{9B87FF8A-37B7-49BF-8549-70788C58B171}">
            <xm:f>Summary!$E$3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OrEqual" id="{CBE7E5B0-544A-47FD-9B7C-AD1D168BED8D}">
            <xm:f>Summary!$D$3</xm:f>
            <x14:dxf>
              <fill>
                <patternFill>
                  <bgColor rgb="FFFFC000"/>
                </patternFill>
              </fill>
            </x14:dxf>
          </x14:cfRule>
          <xm:sqref>CD129:DV129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  <pageSetUpPr fitToPage="1"/>
  </sheetPr>
  <dimension ref="A2:V75"/>
  <sheetViews>
    <sheetView showGridLines="0" topLeftCell="A55" zoomScale="80" zoomScaleNormal="80" workbookViewId="0">
      <selection activeCell="C74" sqref="C74:N74"/>
    </sheetView>
  </sheetViews>
  <sheetFormatPr defaultRowHeight="14.4" x14ac:dyDescent="0.3"/>
  <cols>
    <col min="1" max="1" width="21.33203125" bestFit="1" customWidth="1"/>
    <col min="2" max="2" width="8.77734375" hidden="1" customWidth="1"/>
    <col min="3" max="15" width="8.77734375" customWidth="1"/>
    <col min="16" max="16" width="11" bestFit="1" customWidth="1"/>
    <col min="17" max="17" width="16.109375" bestFit="1" customWidth="1"/>
    <col min="19" max="19" width="9.33203125" bestFit="1" customWidth="1"/>
  </cols>
  <sheetData>
    <row r="2" spans="1:22" ht="18" x14ac:dyDescent="0.35">
      <c r="A2" s="221" t="s">
        <v>292</v>
      </c>
      <c r="B2" s="222"/>
    </row>
    <row r="3" spans="1:22" x14ac:dyDescent="0.3">
      <c r="A3" s="223"/>
      <c r="B3" s="224" t="s">
        <v>293</v>
      </c>
      <c r="C3" s="224" t="s">
        <v>294</v>
      </c>
      <c r="D3" s="224" t="s">
        <v>295</v>
      </c>
      <c r="E3" s="224" t="s">
        <v>296</v>
      </c>
      <c r="F3" s="224" t="s">
        <v>297</v>
      </c>
      <c r="G3" s="224" t="s">
        <v>298</v>
      </c>
      <c r="H3" s="224" t="s">
        <v>299</v>
      </c>
      <c r="I3" s="224" t="s">
        <v>300</v>
      </c>
      <c r="J3" s="224" t="s">
        <v>301</v>
      </c>
      <c r="K3" s="224" t="s">
        <v>302</v>
      </c>
      <c r="L3" s="224" t="s">
        <v>303</v>
      </c>
      <c r="M3" s="224" t="s">
        <v>304</v>
      </c>
      <c r="N3" s="224" t="s">
        <v>305</v>
      </c>
      <c r="O3" s="225" t="s">
        <v>173</v>
      </c>
      <c r="Q3" s="226"/>
      <c r="R3" s="224" t="s">
        <v>306</v>
      </c>
      <c r="S3" s="224" t="s">
        <v>307</v>
      </c>
      <c r="T3" s="224" t="s">
        <v>308</v>
      </c>
      <c r="U3" s="224" t="s">
        <v>309</v>
      </c>
      <c r="V3" s="224" t="s">
        <v>310</v>
      </c>
    </row>
    <row r="4" spans="1:22" x14ac:dyDescent="0.3">
      <c r="A4" s="227" t="s">
        <v>311</v>
      </c>
      <c r="B4" s="228">
        <f>[5]Core!B3+[5]CCNP!B3+[5]CCP!B3</f>
        <v>21970475293.039993</v>
      </c>
      <c r="C4" s="228">
        <f>[5]Core!C3+[5]CCNP!C3+[5]CCP!C3</f>
        <v>22137859358.940014</v>
      </c>
      <c r="D4" s="228">
        <f>[5]Core!D3+[5]CCNP!D3+[5]CCP!D3</f>
        <v>22697159343.210014</v>
      </c>
      <c r="E4" s="228">
        <f>[5]Core!E3+[5]CCNP!E3+[5]CCP!E3</f>
        <v>23820725518.640007</v>
      </c>
      <c r="F4" s="228">
        <f>[5]Core!F3+[5]CCNP!F3+[5]CCP!F3</f>
        <v>24593695885.16</v>
      </c>
      <c r="G4" s="228">
        <f>[5]Core!G3+[5]CCNP!G3+[5]CCP!G3</f>
        <v>25134197448.380013</v>
      </c>
      <c r="H4" s="228">
        <f>[5]Core!H3+[5]CCNP!H3+[5]CCP!H3</f>
        <v>25778327095.260017</v>
      </c>
      <c r="I4" s="228">
        <f>[5]Core!I3+[5]CCNP!I3+[5]CCP!I3</f>
        <v>26384881122.93</v>
      </c>
      <c r="J4" s="228">
        <f>[5]Core!J3+[5]CCNP!J3+[5]CCP!J3</f>
        <v>26771825015.699982</v>
      </c>
      <c r="K4" s="228">
        <f>[5]Core!K3+[5]CCNP!K3+[5]CCP!K3</f>
        <v>27051552584.770004</v>
      </c>
      <c r="L4" s="228">
        <f>[5]Core!L3+[5]CCNP!L3+[5]CCP!L3</f>
        <v>27046292591.479996</v>
      </c>
      <c r="M4" s="228">
        <f>[5]Core!M3+[5]CCNP!M3+[5]CCP!M3</f>
        <v>27131841461.810013</v>
      </c>
      <c r="N4" s="228">
        <f>[5]Core!N3+[5]CCNP!N3+[5]CCP!N3</f>
        <v>27445599804.400013</v>
      </c>
      <c r="O4" s="229">
        <f>SUM(B4:N4)/13</f>
        <v>25228033271.055386</v>
      </c>
      <c r="Q4" t="s">
        <v>312</v>
      </c>
      <c r="R4" s="228">
        <f>O4</f>
        <v>25228033271.055386</v>
      </c>
      <c r="S4" s="228">
        <f>O19</f>
        <v>29263840430.691879</v>
      </c>
      <c r="T4" s="228">
        <f>O34</f>
        <v>29458512444.271385</v>
      </c>
      <c r="U4" s="228">
        <f>O49</f>
        <v>29639799170.622543</v>
      </c>
      <c r="V4" s="228">
        <f>O64</f>
        <v>30849635400.326485</v>
      </c>
    </row>
    <row r="5" spans="1:22" x14ac:dyDescent="0.3">
      <c r="A5" s="223"/>
      <c r="B5" s="223"/>
      <c r="C5" s="230"/>
      <c r="D5" s="230"/>
      <c r="E5" s="230"/>
      <c r="F5" s="230"/>
      <c r="G5" s="231"/>
      <c r="H5" s="231"/>
      <c r="I5" s="231"/>
      <c r="J5" s="231"/>
      <c r="K5" s="231"/>
      <c r="L5" s="231"/>
      <c r="M5" s="231"/>
      <c r="N5" s="231"/>
      <c r="O5" s="231"/>
      <c r="Q5" t="s">
        <v>313</v>
      </c>
      <c r="R5" s="228">
        <f>O6</f>
        <v>16082200725.910002</v>
      </c>
      <c r="S5" s="228">
        <f>O21</f>
        <v>13594739446.947514</v>
      </c>
      <c r="T5" s="228">
        <f>O36</f>
        <v>13311800611.651695</v>
      </c>
      <c r="U5" s="228">
        <f>O51</f>
        <v>13801934959.022961</v>
      </c>
      <c r="V5" s="228">
        <f>O66</f>
        <v>14424704549.940945</v>
      </c>
    </row>
    <row r="6" spans="1:22" x14ac:dyDescent="0.3">
      <c r="A6" s="227" t="s">
        <v>314</v>
      </c>
      <c r="B6" s="222"/>
      <c r="C6" s="228">
        <f>[5]Core!C5+[5]CCNP!C5+[5]CCP!C5</f>
        <v>929816477.26999998</v>
      </c>
      <c r="D6" s="228">
        <f>[5]Core!D5+[5]CCNP!D5+[5]CCP!D5</f>
        <v>1338602709.8100002</v>
      </c>
      <c r="E6" s="228">
        <f>[5]Core!E5+[5]CCNP!E5+[5]CCP!E5</f>
        <v>1986142664.6500001</v>
      </c>
      <c r="F6" s="228">
        <f>[5]Core!F5+[5]CCNP!F5+[5]CCP!F5</f>
        <v>1592179734.78</v>
      </c>
      <c r="G6" s="228">
        <f>[5]Core!G5+[5]CCNP!G5+[5]CCP!G5</f>
        <v>1338671928.7800002</v>
      </c>
      <c r="H6" s="228">
        <f>[5]Core!H5+[5]CCNP!H5+[5]CCP!H5</f>
        <v>1492804294.4200001</v>
      </c>
      <c r="I6" s="228">
        <f>[5]Core!I5+[5]CCNP!I5+[5]CCP!I5</f>
        <v>1523087613.6199999</v>
      </c>
      <c r="J6" s="228">
        <f>[5]Core!J5+[5]CCNP!J5+[5]CCP!J5</f>
        <v>1314015582.29</v>
      </c>
      <c r="K6" s="228">
        <f>[5]Core!K5+[5]CCNP!K5+[5]CCP!K5</f>
        <v>1254970730.97</v>
      </c>
      <c r="L6" s="228">
        <f>[5]Core!L5+[5]CCNP!L5+[5]CCP!L5</f>
        <v>991850726.01999998</v>
      </c>
      <c r="M6" s="228">
        <f>[5]Core!M5+[5]CCNP!M5+[5]CCP!M5</f>
        <v>1015010921.75</v>
      </c>
      <c r="N6" s="228">
        <f>[5]Core!N5+[5]CCNP!N5+[5]CCP!N5</f>
        <v>1305047341.55</v>
      </c>
      <c r="O6" s="229">
        <f>SUM(C6:N6)</f>
        <v>16082200725.910002</v>
      </c>
    </row>
    <row r="7" spans="1:22" x14ac:dyDescent="0.3">
      <c r="A7" s="227"/>
      <c r="B7" s="222"/>
      <c r="C7" s="232"/>
      <c r="D7" s="232"/>
      <c r="E7" s="232"/>
      <c r="F7" s="232"/>
      <c r="G7" s="233"/>
      <c r="H7" s="233"/>
      <c r="I7" s="233"/>
      <c r="J7" s="233"/>
      <c r="K7" s="233"/>
      <c r="L7" s="233"/>
      <c r="M7" s="233"/>
      <c r="N7" s="233"/>
      <c r="O7" s="49"/>
      <c r="Q7" t="s">
        <v>315</v>
      </c>
      <c r="R7" s="228">
        <f>O8</f>
        <v>3842384976.7600017</v>
      </c>
      <c r="S7" s="228">
        <f>O23</f>
        <v>5044307123.9682922</v>
      </c>
      <c r="T7" s="228">
        <f>O38</f>
        <v>4912290845.7508507</v>
      </c>
      <c r="U7" s="228">
        <f>O53</f>
        <v>4599529781.1657219</v>
      </c>
      <c r="V7" s="228">
        <f>O68</f>
        <v>4475465782.1277952</v>
      </c>
    </row>
    <row r="8" spans="1:22" x14ac:dyDescent="0.3">
      <c r="A8" s="227" t="s">
        <v>315</v>
      </c>
      <c r="B8" s="222"/>
      <c r="C8" s="228">
        <f>[5]Core!C7+[5]CCNP!C7+[5]CCP!C7</f>
        <v>310835477.37000018</v>
      </c>
      <c r="D8" s="228">
        <f>[5]Core!D7+[5]CCNP!D7+[5]CCP!D7</f>
        <v>297176628.12</v>
      </c>
      <c r="E8" s="228">
        <f>[5]Core!E7+[5]CCNP!E7+[5]CCP!E7</f>
        <v>270915709.84000033</v>
      </c>
      <c r="F8" s="228">
        <f>[5]Core!F7+[5]CCNP!F7+[5]CCP!F7</f>
        <v>243255891.5900003</v>
      </c>
      <c r="G8" s="228">
        <f>[5]Core!G7+[5]CCNP!G7+[5]CCP!G7</f>
        <v>231996576.67999983</v>
      </c>
      <c r="H8" s="228">
        <f>[5]Core!H7+[5]CCNP!H7+[5]CCP!H7</f>
        <v>253664149.08000028</v>
      </c>
      <c r="I8" s="228">
        <f>[5]Core!I7+[5]CCNP!I7+[5]CCP!I7</f>
        <v>303554480.46999997</v>
      </c>
      <c r="J8" s="228">
        <f>[5]Core!J7+[5]CCNP!J7+[5]CCP!J7</f>
        <v>347848015.68000001</v>
      </c>
      <c r="K8" s="228">
        <f>[5]Core!K7+[5]CCNP!K7+[5]CCP!K7</f>
        <v>387238867.94000012</v>
      </c>
      <c r="L8" s="228">
        <f>[5]Core!L7+[5]CCNP!L7+[5]CCP!L7</f>
        <v>392474054.15999997</v>
      </c>
      <c r="M8" s="228">
        <f>[5]Core!M7+[5]CCNP!M7+[5]CCP!M7</f>
        <v>389712226.79000026</v>
      </c>
      <c r="N8" s="228">
        <f>[5]Core!N7+[5]CCNP!N7+[5]CCP!N7</f>
        <v>413712899.04000014</v>
      </c>
      <c r="O8" s="229">
        <f>SUM(C8:N8)</f>
        <v>3842384976.7600017</v>
      </c>
      <c r="Q8" t="s">
        <v>316</v>
      </c>
      <c r="R8" s="228">
        <f>O11</f>
        <v>1992800547.5399997</v>
      </c>
      <c r="S8" s="228">
        <f>O26</f>
        <v>2496719715.5004292</v>
      </c>
      <c r="T8" s="228">
        <f>O41</f>
        <v>2341321215.0169196</v>
      </c>
      <c r="U8" s="228">
        <f>O56</f>
        <v>2174116903.1538067</v>
      </c>
      <c r="V8" s="228">
        <f>O71</f>
        <v>2100542114.5709858</v>
      </c>
    </row>
    <row r="9" spans="1:22" x14ac:dyDescent="0.3">
      <c r="A9" s="227" t="s">
        <v>317</v>
      </c>
      <c r="C9" s="234">
        <f t="shared" ref="C9:N9" si="0">C8/((B4+C4)/2)*12</f>
        <v>0.16913019989851566</v>
      </c>
      <c r="D9" s="234">
        <f t="shared" si="0"/>
        <v>0.15907741942210854</v>
      </c>
      <c r="E9" s="234">
        <f t="shared" si="0"/>
        <v>0.13977370328573069</v>
      </c>
      <c r="F9" s="234">
        <f t="shared" si="0"/>
        <v>0.12058682576142028</v>
      </c>
      <c r="G9" s="235">
        <f t="shared" si="0"/>
        <v>0.11196769995813594</v>
      </c>
      <c r="H9" s="235">
        <f t="shared" si="0"/>
        <v>0.11957646242235909</v>
      </c>
      <c r="I9" s="235">
        <f t="shared" si="0"/>
        <v>0.13966371663350863</v>
      </c>
      <c r="J9" s="235">
        <f t="shared" si="0"/>
        <v>0.15705172466006306</v>
      </c>
      <c r="K9" s="235">
        <f t="shared" si="0"/>
        <v>0.17267093305714151</v>
      </c>
      <c r="L9" s="235">
        <f t="shared" si="0"/>
        <v>0.17411742129749908</v>
      </c>
      <c r="M9" s="235">
        <f t="shared" si="0"/>
        <v>0.17263594633510698</v>
      </c>
      <c r="N9" s="235">
        <f t="shared" si="0"/>
        <v>0.18192698936780888</v>
      </c>
      <c r="O9" s="235">
        <f>O8/O4</f>
        <v>0.15230616415780793</v>
      </c>
      <c r="Q9" t="s">
        <v>318</v>
      </c>
      <c r="S9">
        <v>-11</v>
      </c>
    </row>
    <row r="10" spans="1:22" x14ac:dyDescent="0.3">
      <c r="A10" s="227"/>
      <c r="B10" s="222"/>
      <c r="C10" s="232"/>
      <c r="D10" s="232"/>
      <c r="E10" s="232"/>
      <c r="F10" s="232"/>
      <c r="G10" s="233"/>
      <c r="H10" s="233"/>
      <c r="I10" s="233"/>
      <c r="J10" s="233"/>
      <c r="K10" s="233"/>
      <c r="L10" s="233"/>
      <c r="M10" s="233"/>
      <c r="N10" s="233"/>
      <c r="O10" s="49"/>
    </row>
    <row r="11" spans="1:22" x14ac:dyDescent="0.3">
      <c r="A11" s="227" t="s">
        <v>21</v>
      </c>
      <c r="B11" s="222"/>
      <c r="C11" s="228">
        <f>[5]Core!C10+[5]CCNP!C10+[5]CCP!C10</f>
        <v>163687043.28999999</v>
      </c>
      <c r="D11" s="236">
        <f>[5]Core!D10+[5]CCNP!D10+[5]CCP!D10</f>
        <v>156797394.72999999</v>
      </c>
      <c r="E11" s="236">
        <f>[5]Core!E10+[5]CCNP!E10+[5]CCP!E10</f>
        <v>168185481.38</v>
      </c>
      <c r="F11" s="236">
        <f>[5]Core!F10+[5]CCNP!F10+[5]CCP!F10</f>
        <v>184953595.41</v>
      </c>
      <c r="G11" s="236">
        <f>[5]Core!G10+[5]CCNP!G10+[5]CCP!G10</f>
        <v>136325987.99999991</v>
      </c>
      <c r="H11" s="229">
        <f>[5]Core!H10+[5]CCNP!H10+[5]CCP!H10</f>
        <v>160177195.21999997</v>
      </c>
      <c r="I11" s="229">
        <f>[5]Core!I10+[5]CCNP!I10+[5]CCP!I10</f>
        <v>150513628.39000002</v>
      </c>
      <c r="J11" s="229">
        <f>[5]Core!J10+[5]CCNP!J10+[5]CCP!J10</f>
        <v>154999596.18000001</v>
      </c>
      <c r="K11" s="229">
        <f>[5]Core!K10+[5]CCNP!K10+[5]CCP!K10</f>
        <v>181152813.87</v>
      </c>
      <c r="L11" s="229">
        <f>[5]Core!L10+[5]CCNP!L10+[5]CCP!L10</f>
        <v>173748924.02000001</v>
      </c>
      <c r="M11" s="229">
        <f>[5]Core!M10+[5]CCNP!M10+[5]CCP!M10</f>
        <v>172726873.26999998</v>
      </c>
      <c r="N11" s="229">
        <f>[5]Core!N10+[5]CCNP!N10+[5]CCP!N10</f>
        <v>189532013.78</v>
      </c>
      <c r="O11" s="229">
        <f>SUM(C11:N11)</f>
        <v>1992800547.5399997</v>
      </c>
      <c r="Q11" t="s">
        <v>54</v>
      </c>
      <c r="R11" s="237">
        <f>O12</f>
        <v>0.5186363572606878</v>
      </c>
      <c r="S11" s="237">
        <f>O27</f>
        <v>0.49495791079752721</v>
      </c>
      <c r="T11" s="237">
        <f>O42</f>
        <v>0.47662512024143905</v>
      </c>
      <c r="U11" s="237">
        <f>O57</f>
        <v>0.47268242768129015</v>
      </c>
      <c r="V11" s="237">
        <f>O72</f>
        <v>0.46934603387187862</v>
      </c>
    </row>
    <row r="12" spans="1:22" x14ac:dyDescent="0.3">
      <c r="A12" s="227" t="s">
        <v>54</v>
      </c>
      <c r="B12" s="222"/>
      <c r="C12" s="238">
        <f t="shared" ref="C12:O12" si="1">C11/C8</f>
        <v>0.52660347742467184</v>
      </c>
      <c r="D12" s="238">
        <f t="shared" si="1"/>
        <v>0.52762357430977092</v>
      </c>
      <c r="E12" s="238">
        <f t="shared" si="1"/>
        <v>0.62080372334010603</v>
      </c>
      <c r="F12" s="238">
        <f t="shared" si="1"/>
        <v>0.76032524516089883</v>
      </c>
      <c r="G12" s="239">
        <f t="shared" si="1"/>
        <v>0.58762068798988631</v>
      </c>
      <c r="H12" s="239">
        <f t="shared" si="1"/>
        <v>0.63145381718676963</v>
      </c>
      <c r="I12" s="239">
        <f t="shared" si="1"/>
        <v>0.49583728152177664</v>
      </c>
      <c r="J12" s="239">
        <f t="shared" si="1"/>
        <v>0.44559574639802069</v>
      </c>
      <c r="K12" s="239">
        <f t="shared" si="1"/>
        <v>0.46780638223038173</v>
      </c>
      <c r="L12" s="239">
        <f t="shared" si="1"/>
        <v>0.44270168225991252</v>
      </c>
      <c r="M12" s="239">
        <f t="shared" si="1"/>
        <v>0.44321645921331415</v>
      </c>
      <c r="N12" s="239">
        <f t="shared" si="1"/>
        <v>0.45812449701181535</v>
      </c>
      <c r="O12" s="239">
        <f t="shared" si="1"/>
        <v>0.5186363572606878</v>
      </c>
    </row>
    <row r="13" spans="1:22" ht="15" thickBot="1" x14ac:dyDescent="0.35">
      <c r="A13" s="227"/>
      <c r="B13" s="222"/>
      <c r="C13" s="232"/>
      <c r="D13" s="232"/>
      <c r="E13" s="232"/>
      <c r="F13" s="232"/>
      <c r="G13" s="233"/>
      <c r="H13" s="233"/>
      <c r="I13" s="233"/>
      <c r="J13" s="233"/>
      <c r="K13" s="233"/>
      <c r="L13" s="233"/>
      <c r="M13" s="233"/>
      <c r="N13" s="233"/>
      <c r="O13" s="49"/>
      <c r="Q13" s="240" t="s">
        <v>319</v>
      </c>
      <c r="R13" s="241">
        <f>R7-R8</f>
        <v>1849584429.2200019</v>
      </c>
      <c r="S13" s="242">
        <v>2537</v>
      </c>
      <c r="T13" s="241">
        <f t="shared" ref="T13:V13" si="2">T7-T8</f>
        <v>2570969630.7339311</v>
      </c>
      <c r="U13" s="241">
        <f t="shared" si="2"/>
        <v>2425412878.0119152</v>
      </c>
      <c r="V13" s="241">
        <f t="shared" si="2"/>
        <v>2374923667.5568094</v>
      </c>
    </row>
    <row r="14" spans="1:22" x14ac:dyDescent="0.3">
      <c r="A14" s="227" t="s">
        <v>319</v>
      </c>
      <c r="B14" s="222"/>
      <c r="C14" s="228">
        <f>C8-C11</f>
        <v>147148434.08000019</v>
      </c>
      <c r="D14" s="236">
        <f t="shared" ref="D14:N14" si="3">D8-D11</f>
        <v>140379233.39000002</v>
      </c>
      <c r="E14" s="236">
        <f t="shared" si="3"/>
        <v>102730228.46000034</v>
      </c>
      <c r="F14" s="236">
        <f t="shared" si="3"/>
        <v>58302296.180000305</v>
      </c>
      <c r="G14" s="236">
        <f t="shared" si="3"/>
        <v>95670588.679999918</v>
      </c>
      <c r="H14" s="229">
        <f t="shared" si="3"/>
        <v>93486953.860000312</v>
      </c>
      <c r="I14" s="229">
        <f t="shared" si="3"/>
        <v>153040852.07999995</v>
      </c>
      <c r="J14" s="229">
        <f t="shared" si="3"/>
        <v>192848419.5</v>
      </c>
      <c r="K14" s="229">
        <f t="shared" si="3"/>
        <v>206086054.07000011</v>
      </c>
      <c r="L14" s="229">
        <f t="shared" si="3"/>
        <v>218725130.13999996</v>
      </c>
      <c r="M14" s="229">
        <f t="shared" si="3"/>
        <v>216985353.52000028</v>
      </c>
      <c r="N14" s="229">
        <f t="shared" si="3"/>
        <v>224180885.26000014</v>
      </c>
      <c r="O14" s="229">
        <f>SUM(C14:N14)</f>
        <v>1849584429.2200015</v>
      </c>
    </row>
    <row r="15" spans="1:22" ht="15" thickBot="1" x14ac:dyDescent="0.35">
      <c r="A15" s="227" t="s">
        <v>320</v>
      </c>
      <c r="C15" s="234">
        <f t="shared" ref="C15:N15" si="4">C14/((B4+C4)/2)*12</f>
        <v>8.0065648494427433E-2</v>
      </c>
      <c r="D15" s="234">
        <f t="shared" si="4"/>
        <v>7.5144422794641064E-2</v>
      </c>
      <c r="E15" s="234">
        <f t="shared" si="4"/>
        <v>5.300166786091387E-2</v>
      </c>
      <c r="F15" s="234">
        <f t="shared" si="4"/>
        <v>2.8901617901193818E-2</v>
      </c>
      <c r="G15" s="235">
        <f t="shared" si="4"/>
        <v>4.6173163076090935E-2</v>
      </c>
      <c r="H15" s="235">
        <f t="shared" si="4"/>
        <v>4.4069448780070131E-2</v>
      </c>
      <c r="I15" s="235">
        <f t="shared" si="4"/>
        <v>7.0413239050721971E-2</v>
      </c>
      <c r="J15" s="235">
        <f t="shared" si="4"/>
        <v>8.7070144187065837E-2</v>
      </c>
      <c r="K15" s="235">
        <f t="shared" si="4"/>
        <v>9.1894368547335709E-2</v>
      </c>
      <c r="L15" s="235">
        <f t="shared" si="4"/>
        <v>9.7035345978338308E-2</v>
      </c>
      <c r="M15" s="235">
        <f t="shared" si="4"/>
        <v>9.6120853467521153E-2</v>
      </c>
      <c r="N15" s="235">
        <f t="shared" si="4"/>
        <v>9.8581778870807546E-2</v>
      </c>
      <c r="O15" s="235">
        <f>O14/O4</f>
        <v>7.3314649990654082E-2</v>
      </c>
      <c r="Q15" s="240" t="s">
        <v>320</v>
      </c>
      <c r="R15" s="243">
        <f>O15</f>
        <v>7.3314649990654082E-2</v>
      </c>
      <c r="S15" s="243">
        <f>O30</f>
        <v>8.7055812599222487E-2</v>
      </c>
      <c r="T15" s="243">
        <f>O45</f>
        <v>8.7274251732758198E-2</v>
      </c>
      <c r="U15" s="243">
        <f>O60</f>
        <v>8.182959891360736E-2</v>
      </c>
      <c r="V15" s="243">
        <f>O75</f>
        <v>7.6983848811765065E-2</v>
      </c>
    </row>
    <row r="16" spans="1:22" x14ac:dyDescent="0.3">
      <c r="C16" s="244"/>
      <c r="F16" s="245"/>
      <c r="G16" s="204"/>
      <c r="H16" s="204"/>
      <c r="I16" s="245"/>
      <c r="J16" s="245"/>
      <c r="K16" s="245"/>
      <c r="L16" s="245"/>
      <c r="M16" s="245"/>
    </row>
    <row r="17" spans="1:15" ht="18" x14ac:dyDescent="0.35">
      <c r="A17" s="221" t="s">
        <v>321</v>
      </c>
      <c r="B17" s="222"/>
    </row>
    <row r="18" spans="1:15" x14ac:dyDescent="0.3">
      <c r="A18" s="223"/>
      <c r="B18" s="224" t="s">
        <v>305</v>
      </c>
      <c r="C18" s="224" t="s">
        <v>322</v>
      </c>
      <c r="D18" s="224" t="s">
        <v>323</v>
      </c>
      <c r="E18" s="224" t="s">
        <v>324</v>
      </c>
      <c r="F18" s="224" t="s">
        <v>325</v>
      </c>
      <c r="G18" s="224" t="s">
        <v>326</v>
      </c>
      <c r="H18" s="224" t="s">
        <v>327</v>
      </c>
      <c r="I18" s="224" t="s">
        <v>328</v>
      </c>
      <c r="J18" s="224" t="s">
        <v>329</v>
      </c>
      <c r="K18" s="224" t="s">
        <v>330</v>
      </c>
      <c r="L18" s="224" t="s">
        <v>331</v>
      </c>
      <c r="M18" s="224" t="s">
        <v>332</v>
      </c>
      <c r="N18" s="224" t="s">
        <v>333</v>
      </c>
      <c r="O18" s="225" t="s">
        <v>173</v>
      </c>
    </row>
    <row r="19" spans="1:15" x14ac:dyDescent="0.3">
      <c r="A19" s="227" t="s">
        <v>311</v>
      </c>
      <c r="B19" s="228">
        <f>[5]Core!B18+[5]CCNP!B18+[5]CCP!B18</f>
        <v>27445599804.400013</v>
      </c>
      <c r="C19" s="228">
        <f>[5]Core!C18+[5]CCNP!C18+[5]CCP!C18</f>
        <v>28167223611.488007</v>
      </c>
      <c r="D19" s="228">
        <f>[5]Core!D18+[5]CCNP!D18+[5]CCP!D18</f>
        <v>28497125312.048004</v>
      </c>
      <c r="E19" s="228">
        <f>[5]Core!E18+[5]CCNP!E18+[5]CCP!E18</f>
        <v>29044106304.498009</v>
      </c>
      <c r="F19" s="228">
        <f>[5]Core!F18+[5]CCNP!F18+[5]CCP!F18</f>
        <v>29073567638.478004</v>
      </c>
      <c r="G19" s="228">
        <f>[5]Core!G18+[5]CCNP!G18+[5]CCP!G18</f>
        <v>29032805718.67329</v>
      </c>
      <c r="H19" s="228">
        <f>[5]Core!H18+[5]CCNP!H18+[5]CCP!H18</f>
        <v>29354813607.956375</v>
      </c>
      <c r="I19" s="228">
        <f>[5]Core!I18+[5]CCNP!I18+[5]CCP!I18</f>
        <v>29532784782.844921</v>
      </c>
      <c r="J19" s="228">
        <f>[5]Core!J18+[5]CCNP!J18+[5]CCP!J18</f>
        <v>29735197950.666107</v>
      </c>
      <c r="K19" s="228">
        <f>[5]Core!K18+[5]CCNP!K18+[5]CCP!K18</f>
        <v>30004773512.497379</v>
      </c>
      <c r="L19" s="228">
        <f>[5]Core!L18+[5]CCNP!L18+[5]CCP!L18</f>
        <v>30125847360.776596</v>
      </c>
      <c r="M19" s="228">
        <f>[5]Core!M18+[5]CCNP!M18+[5]CCP!M18</f>
        <v>30431686539.306442</v>
      </c>
      <c r="N19" s="228">
        <f>[5]Core!N18+[5]CCNP!N18+[5]CCP!N18</f>
        <v>29984393455.361271</v>
      </c>
      <c r="O19" s="228">
        <f>SUM(B19:N19)/13</f>
        <v>29263840430.691879</v>
      </c>
    </row>
    <row r="20" spans="1:15" x14ac:dyDescent="0.3">
      <c r="A20" s="223"/>
      <c r="B20" s="231"/>
      <c r="C20" s="230"/>
      <c r="D20" s="230"/>
      <c r="E20" s="230"/>
      <c r="F20" s="230"/>
      <c r="G20" s="231"/>
      <c r="H20" s="231"/>
      <c r="I20" s="231"/>
      <c r="J20" s="231"/>
      <c r="K20" s="231"/>
      <c r="L20" s="231"/>
      <c r="M20" s="231"/>
      <c r="N20" s="231"/>
      <c r="O20" s="231"/>
    </row>
    <row r="21" spans="1:15" x14ac:dyDescent="0.3">
      <c r="A21" s="227" t="s">
        <v>314</v>
      </c>
      <c r="B21" s="246"/>
      <c r="C21" s="228">
        <f>[5]Core!C20+[5]CCNP!C20+[5]CCP!C20</f>
        <v>1104874739.1100001</v>
      </c>
      <c r="D21" s="228">
        <f>[5]Core!D20+[5]CCNP!D20+[5]CCP!D20</f>
        <v>1206956127.8</v>
      </c>
      <c r="E21" s="228">
        <f>[5]Core!E20+[5]CCNP!E20+[5]CCP!E20</f>
        <v>1444508218.24</v>
      </c>
      <c r="F21" s="228">
        <f>[5]Core!F20+[5]CCNP!F20+[5]CCP!F20</f>
        <v>1058140108.9999999</v>
      </c>
      <c r="G21" s="228">
        <f>[5]Core!G20+[5]CCNP!G20+[5]CCP!G20</f>
        <v>951344065.15999997</v>
      </c>
      <c r="H21" s="228">
        <f>[5]Core!H20+[5]CCNP!H20+[5]CCP!H20</f>
        <v>1216075955.5960121</v>
      </c>
      <c r="I21" s="228">
        <f>[5]Core!I20+[5]CCNP!I20+[5]CCP!I20</f>
        <v>1248249154.732233</v>
      </c>
      <c r="J21" s="228">
        <f>[5]Core!J20+[5]CCNP!J20+[5]CCP!J20</f>
        <v>570559979.15190291</v>
      </c>
      <c r="K21" s="228">
        <f>[5]Core!K20+[5]CCNP!K20+[5]CCP!K20</f>
        <v>1405616085.739377</v>
      </c>
      <c r="L21" s="228">
        <f>[5]Core!L20+[5]CCNP!L20+[5]CCP!L20</f>
        <v>1285490422.4495339</v>
      </c>
      <c r="M21" s="228">
        <f>[5]Core!M20+[5]CCNP!M20+[5]CCP!M20</f>
        <v>610725377.18792534</v>
      </c>
      <c r="N21" s="228">
        <f>[5]Core!N20+[5]CCNP!N20+[5]CCP!N20</f>
        <v>1492199212.7805295</v>
      </c>
      <c r="O21" s="228">
        <f>SUM(C21:N21)</f>
        <v>13594739446.947514</v>
      </c>
    </row>
    <row r="22" spans="1:15" x14ac:dyDescent="0.3">
      <c r="A22" s="227"/>
      <c r="B22" s="233"/>
      <c r="C22" s="232"/>
      <c r="D22" s="232"/>
      <c r="E22" s="232"/>
      <c r="F22" s="232"/>
      <c r="G22" s="233"/>
      <c r="H22" s="233"/>
      <c r="I22" s="233"/>
      <c r="J22" s="233"/>
      <c r="K22" s="233"/>
      <c r="L22" s="233"/>
      <c r="M22" s="233"/>
      <c r="N22" s="233"/>
      <c r="O22" s="49"/>
    </row>
    <row r="23" spans="1:15" x14ac:dyDescent="0.3">
      <c r="A23" s="227" t="s">
        <v>315</v>
      </c>
      <c r="B23" s="233"/>
      <c r="C23" s="228">
        <f>[5]Core!C22+[5]CCNP!C22+[5]CCP!C22</f>
        <v>420408151.56</v>
      </c>
      <c r="D23" s="228">
        <f>[5]Core!D22+[5]CCNP!D22+[5]CCP!D22</f>
        <v>414735712.60000002</v>
      </c>
      <c r="E23" s="228">
        <f>[5]Core!E22+[5]CCNP!E22+[5]CCP!E22</f>
        <v>384853917.17000002</v>
      </c>
      <c r="F23" s="228">
        <f>[5]Core!F22+[5]CCNP!F22+[5]CCP!F22</f>
        <v>339974517.46999997</v>
      </c>
      <c r="G23" s="228">
        <f>[5]Core!G22+[5]CCNP!G22+[5]CCP!G22</f>
        <v>328606457.83000016</v>
      </c>
      <c r="H23" s="228">
        <f>[5]Core!H22+[5]CCNP!H22+[5]CCP!H22</f>
        <v>382334410.84540617</v>
      </c>
      <c r="I23" s="228">
        <f>[5]Core!I22+[5]CCNP!I22+[5]CCP!I22</f>
        <v>419090570.18057042</v>
      </c>
      <c r="J23" s="228">
        <f>[5]Core!J22+[5]CCNP!J22+[5]CCP!J22</f>
        <v>459390745.85188484</v>
      </c>
      <c r="K23" s="228">
        <f>[5]Core!K22+[5]CCNP!K22+[5]CCP!K22</f>
        <v>466752494.30550301</v>
      </c>
      <c r="L23" s="228">
        <f>[5]Core!L22+[5]CCNP!L22+[5]CCP!L22</f>
        <v>485527683.23482352</v>
      </c>
      <c r="M23" s="228">
        <f>[5]Core!M22+[5]CCNP!M22+[5]CCP!M22</f>
        <v>471309953.6437704</v>
      </c>
      <c r="N23" s="228">
        <f>[5]Core!N22+[5]CCNP!N22+[5]CCP!N22</f>
        <v>471322509.27633291</v>
      </c>
      <c r="O23" s="228">
        <f>SUM(C23:N23)</f>
        <v>5044307123.9682922</v>
      </c>
    </row>
    <row r="24" spans="1:15" x14ac:dyDescent="0.3">
      <c r="A24" s="227" t="s">
        <v>317</v>
      </c>
      <c r="B24" s="235"/>
      <c r="C24" s="234">
        <f t="shared" ref="C24:N24" si="5">C23/((B19+C19)/2)*12</f>
        <v>0.18142930025303208</v>
      </c>
      <c r="D24" s="234">
        <f t="shared" si="5"/>
        <v>0.17565995712456983</v>
      </c>
      <c r="E24" s="234">
        <f t="shared" si="5"/>
        <v>0.16051957444414594</v>
      </c>
      <c r="F24" s="234">
        <f t="shared" si="5"/>
        <v>0.14039427020575257</v>
      </c>
      <c r="G24" s="235">
        <f t="shared" si="5"/>
        <v>0.135726161043389</v>
      </c>
      <c r="H24" s="235">
        <f t="shared" si="5"/>
        <v>0.15715704743770412</v>
      </c>
      <c r="I24" s="235">
        <f t="shared" si="5"/>
        <v>0.1708029187671008</v>
      </c>
      <c r="J24" s="235">
        <f t="shared" si="5"/>
        <v>0.18602586745729272</v>
      </c>
      <c r="K24" s="235">
        <f t="shared" si="5"/>
        <v>0.18751364603914183</v>
      </c>
      <c r="L24" s="235">
        <f t="shared" si="5"/>
        <v>0.19378919140372589</v>
      </c>
      <c r="M24" s="235">
        <f t="shared" si="5"/>
        <v>0.18678830128904866</v>
      </c>
      <c r="N24" s="235">
        <f t="shared" si="5"/>
        <v>0.1872306217753677</v>
      </c>
      <c r="O24" s="235">
        <f>O23/O19</f>
        <v>0.17237338126946009</v>
      </c>
    </row>
    <row r="25" spans="1:15" x14ac:dyDescent="0.3">
      <c r="A25" s="227"/>
      <c r="B25" s="233"/>
      <c r="C25" s="232"/>
      <c r="D25" s="232"/>
      <c r="E25" s="232"/>
      <c r="F25" s="232"/>
      <c r="G25" s="233"/>
      <c r="H25" s="233"/>
      <c r="I25" s="233"/>
      <c r="J25" s="233"/>
      <c r="K25" s="233"/>
      <c r="L25" s="233"/>
      <c r="M25" s="233"/>
      <c r="N25" s="233"/>
      <c r="O25" s="49"/>
    </row>
    <row r="26" spans="1:15" x14ac:dyDescent="0.3">
      <c r="A26" s="227" t="s">
        <v>21</v>
      </c>
      <c r="B26" s="233"/>
      <c r="C26" s="228">
        <f>[5]Core!C25+[5]CCNP!C25+[5]CCP!C25</f>
        <v>181161612.30000004</v>
      </c>
      <c r="D26" s="228">
        <f>[5]Core!D25+[5]CCNP!D25+[5]CCP!D25</f>
        <v>201688483.93000004</v>
      </c>
      <c r="E26" s="228">
        <f>[5]Core!E25+[5]CCNP!E25+[5]CCP!E25</f>
        <v>226885488.58999997</v>
      </c>
      <c r="F26" s="228">
        <f>[5]Core!F25+[5]CCNP!F25+[5]CCP!F25</f>
        <v>206088436.12</v>
      </c>
      <c r="G26" s="228">
        <f>[5]Core!G25+[5]CCNP!G25+[5]CCP!G25</f>
        <v>194755316.2899999</v>
      </c>
      <c r="H26" s="228">
        <f>[5]Core!H25+[5]CCNP!H25+[5]CCP!H25</f>
        <v>200417152.57593179</v>
      </c>
      <c r="I26" s="228">
        <f>[5]Core!I25+[5]CCNP!I25+[5]CCP!I25</f>
        <v>204084040.24287024</v>
      </c>
      <c r="J26" s="228">
        <f>[5]Core!J25+[5]CCNP!J25+[5]CCP!J25</f>
        <v>216767363.82130861</v>
      </c>
      <c r="K26" s="228">
        <f>[5]Core!K25+[5]CCNP!K25+[5]CCP!K25</f>
        <v>209325092.54643881</v>
      </c>
      <c r="L26" s="228">
        <f>[5]Core!L25+[5]CCNP!L25+[5]CCP!L25</f>
        <v>222004569.86555132</v>
      </c>
      <c r="M26" s="228">
        <f>[5]Core!M25+[5]CCNP!M25+[5]CCP!M25</f>
        <v>216300443.80481401</v>
      </c>
      <c r="N26" s="228">
        <f>[5]Core!N25+[5]CCNP!N25+[5]CCP!N25</f>
        <v>217241715.41351417</v>
      </c>
      <c r="O26" s="228">
        <f>SUM(C26:N26)</f>
        <v>2496719715.5004292</v>
      </c>
    </row>
    <row r="27" spans="1:15" x14ac:dyDescent="0.3">
      <c r="A27" s="227" t="s">
        <v>54</v>
      </c>
      <c r="B27" s="239"/>
      <c r="C27" s="238">
        <f t="shared" ref="C27:O27" si="6">C26/C23</f>
        <v>0.43091841018726046</v>
      </c>
      <c r="D27" s="238">
        <f t="shared" si="6"/>
        <v>0.4863060445545051</v>
      </c>
      <c r="E27" s="238">
        <f t="shared" si="6"/>
        <v>0.58953664875854372</v>
      </c>
      <c r="F27" s="238">
        <f t="shared" si="6"/>
        <v>0.60618789212101953</v>
      </c>
      <c r="G27" s="239">
        <f t="shared" si="6"/>
        <v>0.59267038626110558</v>
      </c>
      <c r="H27" s="239">
        <f t="shared" si="6"/>
        <v>0.52419334198241663</v>
      </c>
      <c r="I27" s="239">
        <f t="shared" si="6"/>
        <v>0.48696881954403815</v>
      </c>
      <c r="J27" s="239">
        <f t="shared" si="6"/>
        <v>0.4718583597484961</v>
      </c>
      <c r="K27" s="239">
        <f t="shared" si="6"/>
        <v>0.44847128853141055</v>
      </c>
      <c r="L27" s="239">
        <f t="shared" si="6"/>
        <v>0.45724389675671634</v>
      </c>
      <c r="M27" s="239">
        <f t="shared" si="6"/>
        <v>0.45893459735480169</v>
      </c>
      <c r="N27" s="239">
        <f t="shared" si="6"/>
        <v>0.46091945777651572</v>
      </c>
      <c r="O27" s="239">
        <f t="shared" si="6"/>
        <v>0.49495791079752721</v>
      </c>
    </row>
    <row r="28" spans="1:15" x14ac:dyDescent="0.3">
      <c r="A28" s="227"/>
      <c r="B28" s="233"/>
      <c r="C28" s="232"/>
      <c r="D28" s="232"/>
      <c r="E28" s="232"/>
      <c r="F28" s="232"/>
      <c r="G28" s="233"/>
      <c r="H28" s="233"/>
      <c r="I28" s="233"/>
      <c r="J28" s="233"/>
      <c r="K28" s="233"/>
      <c r="L28" s="233"/>
      <c r="M28" s="233"/>
      <c r="N28" s="233"/>
      <c r="O28" s="49"/>
    </row>
    <row r="29" spans="1:15" x14ac:dyDescent="0.3">
      <c r="A29" s="227" t="s">
        <v>319</v>
      </c>
      <c r="B29" s="244"/>
      <c r="C29" s="228">
        <f>[5]Core!C28+[5]CCNP!C28+[5]CCP!C28</f>
        <v>239246539.25999999</v>
      </c>
      <c r="D29" s="228">
        <f>[5]Core!D28+[5]CCNP!D28+[5]CCP!D28</f>
        <v>213047228.66999999</v>
      </c>
      <c r="E29" s="228">
        <f>[5]Core!E28+[5]CCNP!E28+[5]CCP!E28</f>
        <v>157968428.58000001</v>
      </c>
      <c r="F29" s="228">
        <f>[5]Core!F28+[5]CCNP!F28+[5]CCP!F28</f>
        <v>133886081.34999999</v>
      </c>
      <c r="G29" s="228">
        <f>[5]Core!G28+[5]CCNP!G28+[5]CCP!G28</f>
        <v>133851141.54000024</v>
      </c>
      <c r="H29" s="228">
        <f>[5]Core!H28+[5]CCNP!H28+[5]CCP!H28</f>
        <v>181917258.26947436</v>
      </c>
      <c r="I29" s="228">
        <f>[5]Core!I28+[5]CCNP!I28+[5]CCP!I28</f>
        <v>215006529.93770015</v>
      </c>
      <c r="J29" s="228">
        <f>[5]Core!J28+[5]CCNP!J28+[5]CCP!J28</f>
        <v>242623382.03057623</v>
      </c>
      <c r="K29" s="228">
        <f>[5]Core!K28+[5]CCNP!K28+[5]CCP!K28</f>
        <v>257427401.75906423</v>
      </c>
      <c r="L29" s="228">
        <f>[5]Core!L28+[5]CCNP!L28+[5]CCP!L28</f>
        <v>263523113.3692722</v>
      </c>
      <c r="M29" s="228">
        <f>[5]Core!M28+[5]CCNP!M28+[5]CCP!M28</f>
        <v>255009509.83895642</v>
      </c>
      <c r="N29" s="228">
        <f>[5]Core!N28+[5]CCNP!N28+[5]CCP!N28</f>
        <v>254080793.86281875</v>
      </c>
      <c r="O29" s="228">
        <f>SUM(C29:N29)</f>
        <v>2547587408.4678626</v>
      </c>
    </row>
    <row r="30" spans="1:15" x14ac:dyDescent="0.3">
      <c r="A30" s="227" t="s">
        <v>320</v>
      </c>
      <c r="B30" s="235"/>
      <c r="C30" s="234">
        <f t="shared" ref="C30:N30" si="7">C29/((B19+C19)/2)*12</f>
        <v>0.10324807462660837</v>
      </c>
      <c r="D30" s="234">
        <f t="shared" si="7"/>
        <v>9.0235458188706319E-2</v>
      </c>
      <c r="E30" s="234">
        <f t="shared" si="7"/>
        <v>6.5887402466196551E-2</v>
      </c>
      <c r="F30" s="234">
        <f t="shared" si="7"/>
        <v>5.5288963483858575E-2</v>
      </c>
      <c r="G30" s="235">
        <f t="shared" si="7"/>
        <v>5.5285284752066607E-2</v>
      </c>
      <c r="H30" s="235">
        <f t="shared" si="7"/>
        <v>7.4776369525244787E-2</v>
      </c>
      <c r="I30" s="235">
        <f t="shared" si="7"/>
        <v>8.7627223040409472E-2</v>
      </c>
      <c r="J30" s="235">
        <f t="shared" si="7"/>
        <v>9.8248006768103427E-2</v>
      </c>
      <c r="K30" s="235">
        <f t="shared" si="7"/>
        <v>0.10341915958274508</v>
      </c>
      <c r="L30" s="235">
        <f t="shared" si="7"/>
        <v>0.1051802663769531</v>
      </c>
      <c r="M30" s="235">
        <f t="shared" si="7"/>
        <v>0.10106468744637176</v>
      </c>
      <c r="N30" s="235">
        <f t="shared" si="7"/>
        <v>0.10093238510750532</v>
      </c>
      <c r="O30" s="235">
        <f>O29/O19</f>
        <v>8.7055812599222487E-2</v>
      </c>
    </row>
    <row r="32" spans="1:15" ht="18" x14ac:dyDescent="0.35">
      <c r="A32" s="221" t="s">
        <v>334</v>
      </c>
      <c r="B32" s="222"/>
    </row>
    <row r="33" spans="1:15" x14ac:dyDescent="0.3">
      <c r="A33" s="223"/>
      <c r="B33" s="224" t="s">
        <v>333</v>
      </c>
      <c r="C33" s="224" t="s">
        <v>335</v>
      </c>
      <c r="D33" s="224" t="s">
        <v>336</v>
      </c>
      <c r="E33" s="224" t="s">
        <v>337</v>
      </c>
      <c r="F33" s="224" t="s">
        <v>338</v>
      </c>
      <c r="G33" s="224" t="s">
        <v>339</v>
      </c>
      <c r="H33" s="224" t="s">
        <v>340</v>
      </c>
      <c r="I33" s="224" t="s">
        <v>341</v>
      </c>
      <c r="J33" s="224" t="s">
        <v>342</v>
      </c>
      <c r="K33" s="224" t="s">
        <v>343</v>
      </c>
      <c r="L33" s="224" t="s">
        <v>344</v>
      </c>
      <c r="M33" s="224" t="s">
        <v>345</v>
      </c>
      <c r="N33" s="224" t="s">
        <v>346</v>
      </c>
      <c r="O33" s="225" t="s">
        <v>173</v>
      </c>
    </row>
    <row r="34" spans="1:15" x14ac:dyDescent="0.3">
      <c r="A34" s="227" t="s">
        <v>311</v>
      </c>
      <c r="B34" s="228">
        <f>[5]Core!B33+[5]CCNP!B33+[5]CCP!B33</f>
        <v>29984393455.361271</v>
      </c>
      <c r="C34" s="228">
        <f>[5]Core!C33+[5]CCNP!C33+[5]CCP!C33</f>
        <v>29833524295.909454</v>
      </c>
      <c r="D34" s="228">
        <f>[5]Core!D33+[5]CCNP!D33+[5]CCP!D33</f>
        <v>30027292998.900059</v>
      </c>
      <c r="E34" s="228">
        <f>[5]Core!E33+[5]CCNP!E33+[5]CCP!E33</f>
        <v>29481099946.08326</v>
      </c>
      <c r="F34" s="228">
        <f>[5]Core!F33+[5]CCNP!F33+[5]CCP!F33</f>
        <v>29641774508.278732</v>
      </c>
      <c r="G34" s="228">
        <f>[5]Core!G33+[5]CCNP!G33+[5]CCP!G33</f>
        <v>29566065060.074158</v>
      </c>
      <c r="H34" s="228">
        <f>[5]Core!H33+[5]CCNP!H33+[5]CCP!H33</f>
        <v>29040977584.114422</v>
      </c>
      <c r="I34" s="228">
        <f>[5]Core!I33+[5]CCNP!I33+[5]CCP!I33</f>
        <v>29281760005.989937</v>
      </c>
      <c r="J34" s="228">
        <f>[5]Core!J33+[5]CCNP!J33+[5]CCP!J33</f>
        <v>29159582513.738472</v>
      </c>
      <c r="K34" s="228">
        <f>[5]Core!K33+[5]CCNP!K33+[5]CCP!K33</f>
        <v>28924417858.040089</v>
      </c>
      <c r="L34" s="228">
        <f>[5]Core!L33+[5]CCNP!L33+[5]CCP!L33</f>
        <v>29194874734.753952</v>
      </c>
      <c r="M34" s="228">
        <f>[5]Core!M33+[5]CCNP!M33+[5]CCP!M33</f>
        <v>29511162691.155991</v>
      </c>
      <c r="N34" s="228">
        <f>[5]Core!N33+[5]CCNP!N33+[5]CCP!N33</f>
        <v>29313736123.128212</v>
      </c>
      <c r="O34" s="228">
        <f>SUM(B34:N34)/13</f>
        <v>29458512444.271385</v>
      </c>
    </row>
    <row r="35" spans="1:15" x14ac:dyDescent="0.3">
      <c r="A35" s="223"/>
      <c r="B35" s="231"/>
      <c r="C35" s="230"/>
      <c r="D35" s="230"/>
      <c r="E35" s="230"/>
      <c r="F35" s="230"/>
      <c r="G35" s="231"/>
      <c r="H35" s="231"/>
      <c r="I35" s="231"/>
      <c r="J35" s="231"/>
      <c r="K35" s="231"/>
      <c r="L35" s="231"/>
      <c r="M35" s="231"/>
      <c r="N35" s="231"/>
      <c r="O35" s="231"/>
    </row>
    <row r="36" spans="1:15" x14ac:dyDescent="0.3">
      <c r="A36" s="227" t="s">
        <v>314</v>
      </c>
      <c r="B36" s="246"/>
      <c r="C36" s="228">
        <f>[5]Core!C35+[5]CCNP!C35+[5]CCP!C35</f>
        <v>1381563577.7566314</v>
      </c>
      <c r="D36" s="228">
        <f>[5]Core!D35+[5]CCNP!D35+[5]CCP!D35</f>
        <v>1332020404.7278719</v>
      </c>
      <c r="E36" s="228">
        <f>[5]Core!E35+[5]CCNP!E35+[5]CCP!E35</f>
        <v>555246193.95025015</v>
      </c>
      <c r="F36" s="228">
        <f>[5]Core!F35+[5]CCNP!F35+[5]CCP!F35</f>
        <v>1109320083.8889351</v>
      </c>
      <c r="G36" s="228">
        <f>[5]Core!G35+[5]CCNP!G35+[5]CCP!G35</f>
        <v>922205517.7746706</v>
      </c>
      <c r="H36" s="228">
        <f>[5]Core!H35+[5]CCNP!H35+[5]CCP!H35</f>
        <v>514462679.65905249</v>
      </c>
      <c r="I36" s="228">
        <f>[5]Core!I35+[5]CCNP!I35+[5]CCP!I35</f>
        <v>1328604187.3261089</v>
      </c>
      <c r="J36" s="228">
        <f>[5]Core!J35+[5]CCNP!J35+[5]CCP!J35</f>
        <v>1528994480.7128677</v>
      </c>
      <c r="K36" s="228">
        <f>[5]Core!K35+[5]CCNP!K35+[5]CCP!K35</f>
        <v>888449556.00998604</v>
      </c>
      <c r="L36" s="228">
        <f>[5]Core!L35+[5]CCNP!L35+[5]CCP!L35</f>
        <v>1413854578.2386084</v>
      </c>
      <c r="M36" s="228">
        <f>[5]Core!M35+[5]CCNP!M35+[5]CCP!M35</f>
        <v>1455687833.3877974</v>
      </c>
      <c r="N36" s="228">
        <f>[5]Core!N35+[5]CCNP!N35+[5]CCP!N35</f>
        <v>881391518.21891451</v>
      </c>
      <c r="O36" s="228">
        <f>SUM(C36:N36)</f>
        <v>13311800611.651695</v>
      </c>
    </row>
    <row r="37" spans="1:15" x14ac:dyDescent="0.3">
      <c r="A37" s="227"/>
      <c r="B37" s="233"/>
      <c r="C37" s="232"/>
      <c r="D37" s="232"/>
      <c r="E37" s="232"/>
      <c r="F37" s="232"/>
      <c r="G37" s="233"/>
      <c r="H37" s="233"/>
      <c r="I37" s="233"/>
      <c r="J37" s="233"/>
      <c r="K37" s="233"/>
      <c r="L37" s="233"/>
      <c r="M37" s="233"/>
      <c r="N37" s="233"/>
      <c r="O37" s="49"/>
    </row>
    <row r="38" spans="1:15" x14ac:dyDescent="0.3">
      <c r="A38" s="227" t="s">
        <v>315</v>
      </c>
      <c r="B38" s="233"/>
      <c r="C38" s="228">
        <f>[5]Core!C37+[5]CCNP!C37+[5]CCP!C37</f>
        <v>478800458.22473121</v>
      </c>
      <c r="D38" s="228">
        <f>[5]Core!D37+[5]CCNP!D37+[5]CCP!D37</f>
        <v>432002841.21857458</v>
      </c>
      <c r="E38" s="228">
        <f>[5]Core!E37+[5]CCNP!E37+[5]CCP!E37</f>
        <v>404035424.23217309</v>
      </c>
      <c r="F38" s="228">
        <f>[5]Core!F37+[5]CCNP!F37+[5]CCP!F37</f>
        <v>338049867.9238081</v>
      </c>
      <c r="G38" s="228">
        <f>[5]Core!G37+[5]CCNP!G37+[5]CCP!G37</f>
        <v>310750921.36637497</v>
      </c>
      <c r="H38" s="228">
        <f>[5]Core!H37+[5]CCNP!H37+[5]CCP!H37</f>
        <v>354802571.24618375</v>
      </c>
      <c r="I38" s="228">
        <f>[5]Core!I37+[5]CCNP!I37+[5]CCP!I37</f>
        <v>396092245.1920045</v>
      </c>
      <c r="J38" s="228">
        <f>[5]Core!J37+[5]CCNP!J37+[5]CCP!J37</f>
        <v>433199731.41686279</v>
      </c>
      <c r="K38" s="228">
        <f>[5]Core!K37+[5]CCNP!K37+[5]CCP!K37</f>
        <v>434654345.39728141</v>
      </c>
      <c r="L38" s="228">
        <f>[5]Core!L37+[5]CCNP!L37+[5]CCP!L37</f>
        <v>451087443.14555025</v>
      </c>
      <c r="M38" s="228">
        <f>[5]Core!M37+[5]CCNP!M37+[5]CCP!M37</f>
        <v>437961774.92550647</v>
      </c>
      <c r="N38" s="228">
        <f>[5]Core!N37+[5]CCNP!N37+[5]CCP!N37</f>
        <v>440853221.46179974</v>
      </c>
      <c r="O38" s="228">
        <f>SUM(C38:N38)</f>
        <v>4912290845.7508507</v>
      </c>
    </row>
    <row r="39" spans="1:15" x14ac:dyDescent="0.3">
      <c r="A39" s="227" t="s">
        <v>317</v>
      </c>
      <c r="B39" s="235"/>
      <c r="C39" s="234">
        <f t="shared" ref="C39:N39" si="8">C38/((B34+C34)/2)*12</f>
        <v>0.19210315954452359</v>
      </c>
      <c r="D39" s="234">
        <f t="shared" si="8"/>
        <v>0.17320291733044543</v>
      </c>
      <c r="E39" s="234">
        <f t="shared" si="8"/>
        <v>0.16294928667519357</v>
      </c>
      <c r="F39" s="234">
        <f t="shared" si="8"/>
        <v>0.1372260213165738</v>
      </c>
      <c r="G39" s="235">
        <f t="shared" si="8"/>
        <v>0.12596342253263668</v>
      </c>
      <c r="H39" s="235">
        <f t="shared" si="8"/>
        <v>0.14529417158285454</v>
      </c>
      <c r="I39" s="235">
        <f t="shared" si="8"/>
        <v>0.16299327290530052</v>
      </c>
      <c r="J39" s="235">
        <f t="shared" si="8"/>
        <v>0.17790134698728038</v>
      </c>
      <c r="K39" s="235">
        <f t="shared" si="8"/>
        <v>0.17959686355561755</v>
      </c>
      <c r="L39" s="235">
        <f t="shared" si="8"/>
        <v>0.18627375097878407</v>
      </c>
      <c r="M39" s="235">
        <f t="shared" si="8"/>
        <v>0.1790460242096511</v>
      </c>
      <c r="N39" s="235">
        <f t="shared" si="8"/>
        <v>0.17986392715245914</v>
      </c>
      <c r="O39" s="235">
        <f>O38/O34</f>
        <v>0.16675284792617265</v>
      </c>
    </row>
    <row r="40" spans="1:15" x14ac:dyDescent="0.3">
      <c r="A40" s="227"/>
      <c r="B40" s="233"/>
      <c r="C40" s="232"/>
      <c r="D40" s="232"/>
      <c r="E40" s="232"/>
      <c r="F40" s="232"/>
      <c r="G40" s="233"/>
      <c r="H40" s="233"/>
      <c r="I40" s="233"/>
      <c r="J40" s="233"/>
      <c r="K40" s="233"/>
      <c r="L40" s="233"/>
      <c r="M40" s="233"/>
      <c r="N40" s="233"/>
      <c r="O40" s="49"/>
    </row>
    <row r="41" spans="1:15" x14ac:dyDescent="0.3">
      <c r="A41" s="227" t="s">
        <v>21</v>
      </c>
      <c r="B41" s="233"/>
      <c r="C41" s="228">
        <f>[5]Core!C40+[5]CCNP!C40+[5]CCP!C40</f>
        <v>212146475.88646793</v>
      </c>
      <c r="D41" s="228">
        <f>[5]Core!D40+[5]CCNP!D40+[5]CCP!D40</f>
        <v>212148402.64999586</v>
      </c>
      <c r="E41" s="228">
        <f>[5]Core!E40+[5]CCNP!E40+[5]CCP!E40</f>
        <v>228533309.26093602</v>
      </c>
      <c r="F41" s="228">
        <f>[5]Core!F40+[5]CCNP!F40+[5]CCP!F40</f>
        <v>192540550.96667886</v>
      </c>
      <c r="G41" s="228">
        <f>[5]Core!G40+[5]CCNP!G40+[5]CCP!G40</f>
        <v>172649238.58465889</v>
      </c>
      <c r="H41" s="228">
        <f>[5]Core!H40+[5]CCNP!H40+[5]CCP!H40</f>
        <v>175408067.22749701</v>
      </c>
      <c r="I41" s="228">
        <f>[5]Core!I40+[5]CCNP!I40+[5]CCP!I40</f>
        <v>182221027.38372809</v>
      </c>
      <c r="J41" s="228">
        <f>[5]Core!J40+[5]CCNP!J40+[5]CCP!J40</f>
        <v>193935605.0552333</v>
      </c>
      <c r="K41" s="228">
        <f>[5]Core!K40+[5]CCNP!K40+[5]CCP!K40</f>
        <v>185380452.88217854</v>
      </c>
      <c r="L41" s="228">
        <f>[5]Core!L40+[5]CCNP!L40+[5]CCP!L40</f>
        <v>197371388.01874095</v>
      </c>
      <c r="M41" s="228">
        <f>[5]Core!M40+[5]CCNP!M40+[5]CCP!M40</f>
        <v>193518358.3230902</v>
      </c>
      <c r="N41" s="228">
        <f>[5]Core!N40+[5]CCNP!N40+[5]CCP!N40</f>
        <v>195468338.77771446</v>
      </c>
      <c r="O41" s="228">
        <f>SUM(C41:N41)</f>
        <v>2341321215.0169196</v>
      </c>
    </row>
    <row r="42" spans="1:15" x14ac:dyDescent="0.3">
      <c r="A42" s="227" t="s">
        <v>54</v>
      </c>
      <c r="B42" s="239"/>
      <c r="C42" s="238">
        <f t="shared" ref="C42:O42" si="9">C41/C38</f>
        <v>0.44307909953355606</v>
      </c>
      <c r="D42" s="238">
        <f t="shared" si="9"/>
        <v>0.49108103560517563</v>
      </c>
      <c r="E42" s="238">
        <f t="shared" si="9"/>
        <v>0.56562691178685531</v>
      </c>
      <c r="F42" s="238">
        <f t="shared" si="9"/>
        <v>0.5695625682364559</v>
      </c>
      <c r="G42" s="239">
        <f t="shared" si="9"/>
        <v>0.55558721379012632</v>
      </c>
      <c r="H42" s="239">
        <f t="shared" si="9"/>
        <v>0.49438217601243978</v>
      </c>
      <c r="I42" s="239">
        <f t="shared" si="9"/>
        <v>0.46004694511349747</v>
      </c>
      <c r="J42" s="239">
        <f t="shared" si="9"/>
        <v>0.4476817296745077</v>
      </c>
      <c r="K42" s="239">
        <f t="shared" si="9"/>
        <v>0.42650086176577318</v>
      </c>
      <c r="L42" s="239">
        <f t="shared" si="9"/>
        <v>0.43754573756790666</v>
      </c>
      <c r="M42" s="239">
        <f t="shared" si="9"/>
        <v>0.4418612979546126</v>
      </c>
      <c r="N42" s="239">
        <f t="shared" si="9"/>
        <v>0.44338643626006019</v>
      </c>
      <c r="O42" s="239">
        <f t="shared" si="9"/>
        <v>0.47662512024143905</v>
      </c>
    </row>
    <row r="43" spans="1:15" x14ac:dyDescent="0.3">
      <c r="A43" s="227"/>
      <c r="B43" s="233"/>
      <c r="C43" s="232"/>
      <c r="D43" s="232"/>
      <c r="E43" s="232"/>
      <c r="F43" s="232"/>
      <c r="G43" s="233"/>
      <c r="H43" s="233"/>
      <c r="I43" s="233"/>
      <c r="J43" s="233"/>
      <c r="K43" s="233"/>
      <c r="L43" s="233"/>
      <c r="M43" s="233"/>
      <c r="N43" s="233"/>
      <c r="O43" s="49"/>
    </row>
    <row r="44" spans="1:15" x14ac:dyDescent="0.3">
      <c r="A44" s="227" t="s">
        <v>319</v>
      </c>
      <c r="B44" s="244"/>
      <c r="C44" s="228">
        <f>[5]Core!C43+[5]CCNP!C43+[5]CCP!C43</f>
        <v>266653982.33826324</v>
      </c>
      <c r="D44" s="228">
        <f>[5]Core!D43+[5]CCNP!D43+[5]CCP!D43</f>
        <v>219854438.56857875</v>
      </c>
      <c r="E44" s="228">
        <f>[5]Core!E43+[5]CCNP!E43+[5]CCP!E43</f>
        <v>175502114.97123709</v>
      </c>
      <c r="F44" s="228">
        <f>[5]Core!F43+[5]CCNP!F43+[5]CCP!F43</f>
        <v>145509316.9571293</v>
      </c>
      <c r="G44" s="228">
        <f>[5]Core!G43+[5]CCNP!G43+[5]CCP!G43</f>
        <v>138101682.78171611</v>
      </c>
      <c r="H44" s="228">
        <f>[5]Core!H43+[5]CCNP!H43+[5]CCP!H43</f>
        <v>179394504.01868668</v>
      </c>
      <c r="I44" s="228">
        <f>[5]Core!I43+[5]CCNP!I43+[5]CCP!I43</f>
        <v>213871217.80827639</v>
      </c>
      <c r="J44" s="228">
        <f>[5]Core!J43+[5]CCNP!J43+[5]CCP!J43</f>
        <v>239264126.36162952</v>
      </c>
      <c r="K44" s="228">
        <f>[5]Core!K43+[5]CCNP!K43+[5]CCP!K43</f>
        <v>249273892.51510286</v>
      </c>
      <c r="L44" s="228">
        <f>[5]Core!L43+[5]CCNP!L43+[5]CCP!L43</f>
        <v>253716055.1268093</v>
      </c>
      <c r="M44" s="228">
        <f>[5]Core!M43+[5]CCNP!M43+[5]CCP!M43</f>
        <v>244443416.60241622</v>
      </c>
      <c r="N44" s="228">
        <f>[5]Core!N43+[5]CCNP!N43+[5]CCP!N43</f>
        <v>245384882.68408528</v>
      </c>
      <c r="O44" s="228">
        <f>SUM(C44:N44)</f>
        <v>2570969630.7339311</v>
      </c>
    </row>
    <row r="45" spans="1:15" x14ac:dyDescent="0.3">
      <c r="A45" s="227" t="s">
        <v>320</v>
      </c>
      <c r="B45" s="235"/>
      <c r="C45" s="234">
        <f t="shared" ref="C45:N45" si="10">C44/((B34+C34)/2)*12</f>
        <v>0.10698626459598501</v>
      </c>
      <c r="D45" s="234">
        <f t="shared" si="10"/>
        <v>8.8146249317972686E-2</v>
      </c>
      <c r="E45" s="234">
        <f t="shared" si="10"/>
        <v>7.0780784875232872E-2</v>
      </c>
      <c r="F45" s="234">
        <f t="shared" si="10"/>
        <v>5.90672161866354E-2</v>
      </c>
      <c r="G45" s="235">
        <f t="shared" si="10"/>
        <v>5.597975556826066E-2</v>
      </c>
      <c r="H45" s="235">
        <f t="shared" si="10"/>
        <v>7.3463322873798115E-2</v>
      </c>
      <c r="I45" s="235">
        <f t="shared" si="10"/>
        <v>8.8008715631166398E-2</v>
      </c>
      <c r="J45" s="235">
        <f t="shared" si="10"/>
        <v>9.8258164256589953E-2</v>
      </c>
      <c r="K45" s="235">
        <f t="shared" si="10"/>
        <v>0.10299864647871668</v>
      </c>
      <c r="L45" s="235">
        <f t="shared" si="10"/>
        <v>0.10477046521723141</v>
      </c>
      <c r="M45" s="235">
        <f t="shared" si="10"/>
        <v>9.9932515558761648E-2</v>
      </c>
      <c r="N45" s="235">
        <f t="shared" si="10"/>
        <v>0.10011470148059121</v>
      </c>
      <c r="O45" s="235">
        <f>O44/O34</f>
        <v>8.7274251732758198E-2</v>
      </c>
    </row>
    <row r="47" spans="1:15" ht="18" x14ac:dyDescent="0.35">
      <c r="A47" s="221" t="s">
        <v>347</v>
      </c>
      <c r="B47" s="222"/>
    </row>
    <row r="48" spans="1:15" x14ac:dyDescent="0.3">
      <c r="A48" s="223"/>
      <c r="B48" s="224" t="s">
        <v>346</v>
      </c>
      <c r="C48" s="224" t="s">
        <v>348</v>
      </c>
      <c r="D48" s="224" t="s">
        <v>349</v>
      </c>
      <c r="E48" s="224" t="s">
        <v>350</v>
      </c>
      <c r="F48" s="224" t="s">
        <v>351</v>
      </c>
      <c r="G48" s="224" t="s">
        <v>352</v>
      </c>
      <c r="H48" s="224" t="s">
        <v>353</v>
      </c>
      <c r="I48" s="224" t="s">
        <v>354</v>
      </c>
      <c r="J48" s="224" t="s">
        <v>355</v>
      </c>
      <c r="K48" s="224" t="s">
        <v>356</v>
      </c>
      <c r="L48" s="224" t="s">
        <v>357</v>
      </c>
      <c r="M48" s="224" t="s">
        <v>358</v>
      </c>
      <c r="N48" s="224" t="s">
        <v>359</v>
      </c>
      <c r="O48" s="225" t="s">
        <v>173</v>
      </c>
    </row>
    <row r="49" spans="1:15" x14ac:dyDescent="0.3">
      <c r="A49" s="227" t="s">
        <v>311</v>
      </c>
      <c r="B49" s="228">
        <f>[5]Core!B48+[5]CCNP!B48+[5]CCP!B48</f>
        <v>29313736123.128212</v>
      </c>
      <c r="C49" s="228">
        <f>[5]Core!C48+[5]CCNP!C48+[5]CCP!C48</f>
        <v>29294284471.211166</v>
      </c>
      <c r="D49" s="228">
        <f>[5]Core!D48+[5]CCNP!D48+[5]CCP!D48</f>
        <v>29375737381.24329</v>
      </c>
      <c r="E49" s="228">
        <f>[5]Core!E48+[5]CCNP!E48+[5]CCP!E48</f>
        <v>29813306246.949245</v>
      </c>
      <c r="F49" s="228">
        <f>[5]Core!F48+[5]CCNP!F48+[5]CCP!F48</f>
        <v>29650058823.153507</v>
      </c>
      <c r="G49" s="228">
        <f>[5]Core!G48+[5]CCNP!G48+[5]CCP!G48</f>
        <v>29403382315.871201</v>
      </c>
      <c r="H49" s="228">
        <f>[5]Core!H48+[5]CCNP!H48+[5]CCP!H48</f>
        <v>29388898635.229172</v>
      </c>
      <c r="I49" s="228">
        <f>[5]Core!I48+[5]CCNP!I48+[5]CCP!I48</f>
        <v>29425259943.732433</v>
      </c>
      <c r="J49" s="228">
        <f>[5]Core!J48+[5]CCNP!J48+[5]CCP!J48</f>
        <v>29623899849.263695</v>
      </c>
      <c r="K49" s="228">
        <f>[5]Core!K48+[5]CCNP!K48+[5]CCP!K48</f>
        <v>29833338000.850525</v>
      </c>
      <c r="L49" s="228">
        <f>[5]Core!L48+[5]CCNP!L48+[5]CCP!L48</f>
        <v>29887742141.980164</v>
      </c>
      <c r="M49" s="228">
        <f>[5]Core!M48+[5]CCNP!M48+[5]CCP!M48</f>
        <v>29998045873.089272</v>
      </c>
      <c r="N49" s="228">
        <f>[5]Core!N48+[5]CCNP!N48+[5]CCP!N48</f>
        <v>30309699412.39119</v>
      </c>
      <c r="O49" s="228">
        <f>SUM(B49:N49)/13</f>
        <v>29639799170.622543</v>
      </c>
    </row>
    <row r="50" spans="1:15" x14ac:dyDescent="0.3">
      <c r="A50" s="223"/>
      <c r="B50" s="231"/>
      <c r="C50" s="230"/>
      <c r="D50" s="230"/>
      <c r="E50" s="230"/>
      <c r="F50" s="230"/>
      <c r="G50" s="231"/>
      <c r="H50" s="231"/>
      <c r="I50" s="231"/>
      <c r="J50" s="231"/>
      <c r="K50" s="231"/>
      <c r="L50" s="231"/>
      <c r="M50" s="231"/>
      <c r="N50" s="231"/>
      <c r="O50" s="231"/>
    </row>
    <row r="51" spans="1:15" x14ac:dyDescent="0.3">
      <c r="A51" s="227" t="s">
        <v>314</v>
      </c>
      <c r="B51" s="246"/>
      <c r="C51" s="228">
        <f>[5]Core!C50+[5]CCNP!C50+[5]CCP!C50</f>
        <v>1136382469.704824</v>
      </c>
      <c r="D51" s="228">
        <f>[5]Core!D50+[5]CCNP!D50+[5]CCP!D50</f>
        <v>1187115103.9608476</v>
      </c>
      <c r="E51" s="228">
        <f>[5]Core!E50+[5]CCNP!E50+[5]CCP!E50</f>
        <v>1469244972.4036829</v>
      </c>
      <c r="F51" s="228">
        <f>[5]Core!F50+[5]CCNP!F50+[5]CCP!F50</f>
        <v>846786196.24250114</v>
      </c>
      <c r="G51" s="228">
        <f>[5]Core!G50+[5]CCNP!G50+[5]CCP!G50</f>
        <v>653887591.51287293</v>
      </c>
      <c r="H51" s="228">
        <f>[5]Core!H50+[5]CCNP!H50+[5]CCP!H50</f>
        <v>1007974081.0430849</v>
      </c>
      <c r="I51" s="228">
        <f>[5]Core!I50+[5]CCNP!I50+[5]CCP!I50</f>
        <v>1107277015.8851924</v>
      </c>
      <c r="J51" s="228">
        <f>[5]Core!J50+[5]CCNP!J50+[5]CCP!J50</f>
        <v>1314212286.7270384</v>
      </c>
      <c r="K51" s="228">
        <f>[5]Core!K50+[5]CCNP!K50+[5]CCP!K50</f>
        <v>1324483000.5580547</v>
      </c>
      <c r="L51" s="228">
        <f>[5]Core!L50+[5]CCNP!L50+[5]CCP!L50</f>
        <v>1187449474.3507748</v>
      </c>
      <c r="M51" s="228">
        <f>[5]Core!M50+[5]CCNP!M50+[5]CCP!M50</f>
        <v>1230977805.3389277</v>
      </c>
      <c r="N51" s="228">
        <f>[5]Core!N50+[5]CCNP!N50+[5]CCP!N50</f>
        <v>1336144961.2951581</v>
      </c>
      <c r="O51" s="228">
        <f>SUM(C51:N51)</f>
        <v>13801934959.022961</v>
      </c>
    </row>
    <row r="52" spans="1:15" x14ac:dyDescent="0.3">
      <c r="A52" s="227"/>
      <c r="B52" s="233"/>
      <c r="C52" s="232"/>
      <c r="D52" s="232"/>
      <c r="E52" s="232"/>
      <c r="F52" s="232"/>
      <c r="G52" s="233"/>
      <c r="H52" s="233"/>
      <c r="I52" s="233"/>
      <c r="J52" s="233"/>
      <c r="K52" s="233"/>
      <c r="L52" s="233"/>
      <c r="M52" s="233"/>
      <c r="N52" s="233"/>
      <c r="O52" s="49"/>
    </row>
    <row r="53" spans="1:15" x14ac:dyDescent="0.3">
      <c r="A53" s="227" t="s">
        <v>315</v>
      </c>
      <c r="B53" s="233"/>
      <c r="C53" s="228">
        <f>[5]Core!C52+[5]CCNP!C52+[5]CCP!C52</f>
        <v>449593264.90629506</v>
      </c>
      <c r="D53" s="228">
        <f>[5]Core!D52+[5]CCNP!D52+[5]CCP!D52</f>
        <v>404768557.5673871</v>
      </c>
      <c r="E53" s="228">
        <f>[5]Core!E52+[5]CCNP!E52+[5]CCP!E52</f>
        <v>378661841.10324496</v>
      </c>
      <c r="F53" s="228">
        <f>[5]Core!F52+[5]CCNP!F52+[5]CCP!F52</f>
        <v>318257784.9050681</v>
      </c>
      <c r="G53" s="228">
        <f>[5]Core!G52+[5]CCNP!G52+[5]CCP!G52</f>
        <v>290482518.93793017</v>
      </c>
      <c r="H53" s="228">
        <f>[5]Core!H52+[5]CCNP!H52+[5]CCP!H52</f>
        <v>331029507.63770944</v>
      </c>
      <c r="I53" s="228">
        <f>[5]Core!I52+[5]CCNP!I52+[5]CCP!I52</f>
        <v>370458633.87544155</v>
      </c>
      <c r="J53" s="228">
        <f>[5]Core!J52+[5]CCNP!J52+[5]CCP!J52</f>
        <v>407088496.75674623</v>
      </c>
      <c r="K53" s="228">
        <f>[5]Core!K52+[5]CCNP!K52+[5]CCP!K52</f>
        <v>407248397.93140125</v>
      </c>
      <c r="L53" s="228">
        <f>[5]Core!L52+[5]CCNP!L52+[5]CCP!L52</f>
        <v>422062805.41564167</v>
      </c>
      <c r="M53" s="228">
        <f>[5]Core!M52+[5]CCNP!M52+[5]CCP!M52</f>
        <v>409631398.83187592</v>
      </c>
      <c r="N53" s="228">
        <f>[5]Core!N52+[5]CCNP!N52+[5]CCP!N52</f>
        <v>410246573.29698002</v>
      </c>
      <c r="O53" s="228">
        <f>SUM(C53:N53)</f>
        <v>4599529781.1657219</v>
      </c>
    </row>
    <row r="54" spans="1:15" x14ac:dyDescent="0.3">
      <c r="A54" s="227" t="s">
        <v>317</v>
      </c>
      <c r="B54" s="235"/>
      <c r="C54" s="234">
        <f t="shared" ref="C54:N54" si="11">C53/((B49+C49)/2)*12</f>
        <v>0.18410856139361326</v>
      </c>
      <c r="D54" s="234">
        <f t="shared" si="11"/>
        <v>0.16557766768942983</v>
      </c>
      <c r="E54" s="234">
        <f t="shared" si="11"/>
        <v>0.15353997343773937</v>
      </c>
      <c r="F54" s="234">
        <f t="shared" si="11"/>
        <v>0.12845197759522686</v>
      </c>
      <c r="G54" s="235">
        <f t="shared" si="11"/>
        <v>0.11805544808299485</v>
      </c>
      <c r="H54" s="235">
        <f t="shared" si="11"/>
        <v>0.13513182436165255</v>
      </c>
      <c r="I54" s="235">
        <f t="shared" si="11"/>
        <v>0.15117120482262575</v>
      </c>
      <c r="J54" s="235">
        <f t="shared" si="11"/>
        <v>0.16545745877523482</v>
      </c>
      <c r="K54" s="235">
        <f t="shared" si="11"/>
        <v>0.16438640447766534</v>
      </c>
      <c r="L54" s="235">
        <f t="shared" si="11"/>
        <v>0.16961359884565674</v>
      </c>
      <c r="M54" s="235">
        <f t="shared" si="11"/>
        <v>0.164165053142344</v>
      </c>
      <c r="N54" s="235">
        <f t="shared" si="11"/>
        <v>0.16326124799591868</v>
      </c>
      <c r="O54" s="235">
        <f>O53/O49</f>
        <v>0.15518086862493122</v>
      </c>
    </row>
    <row r="55" spans="1:15" x14ac:dyDescent="0.3">
      <c r="A55" s="227"/>
      <c r="B55" s="233"/>
      <c r="C55" s="232"/>
      <c r="D55" s="232"/>
      <c r="E55" s="232"/>
      <c r="F55" s="232"/>
      <c r="G55" s="233"/>
      <c r="H55" s="233"/>
      <c r="I55" s="233"/>
      <c r="J55" s="233"/>
      <c r="K55" s="233"/>
      <c r="L55" s="233"/>
      <c r="M55" s="233"/>
      <c r="N55" s="233"/>
      <c r="O55" s="49"/>
    </row>
    <row r="56" spans="1:15" x14ac:dyDescent="0.3">
      <c r="A56" s="227" t="s">
        <v>21</v>
      </c>
      <c r="B56" s="233"/>
      <c r="C56" s="228">
        <f>[5]Core!C55+[5]CCNP!C55+[5]CCP!C55</f>
        <v>197308868.382424</v>
      </c>
      <c r="D56" s="228">
        <f>[5]Core!D55+[5]CCNP!D55+[5]CCP!D55</f>
        <v>197150412.04051489</v>
      </c>
      <c r="E56" s="228">
        <f>[5]Core!E55+[5]CCNP!E55+[5]CCP!E55</f>
        <v>212431370.67291105</v>
      </c>
      <c r="F56" s="228">
        <f>[5]Core!F55+[5]CCNP!F55+[5]CCP!F55</f>
        <v>179682053.88917699</v>
      </c>
      <c r="G56" s="228">
        <f>[5]Core!G55+[5]CCNP!G55+[5]CCP!G55</f>
        <v>160134339.96030918</v>
      </c>
      <c r="H56" s="228">
        <f>[5]Core!H55+[5]CCNP!H55+[5]CCP!H55</f>
        <v>162346271.35124642</v>
      </c>
      <c r="I56" s="228">
        <f>[5]Core!I55+[5]CCNP!I55+[5]CCP!I55</f>
        <v>168972176.14616725</v>
      </c>
      <c r="J56" s="228">
        <f>[5]Core!J55+[5]CCNP!J55+[5]CCP!J55</f>
        <v>180536212.25130519</v>
      </c>
      <c r="K56" s="228">
        <f>[5]Core!K55+[5]CCNP!K55+[5]CCP!K55</f>
        <v>172232839.86231303</v>
      </c>
      <c r="L56" s="228">
        <f>[5]Core!L55+[5]CCNP!L55+[5]CCP!L55</f>
        <v>183179478.29015335</v>
      </c>
      <c r="M56" s="228">
        <f>[5]Core!M55+[5]CCNP!M55+[5]CCP!M55</f>
        <v>179541453.68553817</v>
      </c>
      <c r="N56" s="228">
        <f>[5]Core!N55+[5]CCNP!N55+[5]CCP!N55</f>
        <v>180601426.62174758</v>
      </c>
      <c r="O56" s="228">
        <f>SUM(C56:N56)</f>
        <v>2174116903.1538067</v>
      </c>
    </row>
    <row r="57" spans="1:15" x14ac:dyDescent="0.3">
      <c r="A57" s="227" t="s">
        <v>54</v>
      </c>
      <c r="B57" s="239"/>
      <c r="C57" s="238">
        <f t="shared" ref="C57:O57" si="12">C56/C53</f>
        <v>0.4388608188415532</v>
      </c>
      <c r="D57" s="238">
        <f t="shared" si="12"/>
        <v>0.48706948292961882</v>
      </c>
      <c r="E57" s="238">
        <f t="shared" si="12"/>
        <v>0.56100548725476163</v>
      </c>
      <c r="F57" s="238">
        <f t="shared" si="12"/>
        <v>0.56458023153392356</v>
      </c>
      <c r="G57" s="239">
        <f t="shared" si="12"/>
        <v>0.55127014371052885</v>
      </c>
      <c r="H57" s="239">
        <f t="shared" si="12"/>
        <v>0.49042839869406446</v>
      </c>
      <c r="I57" s="239">
        <f t="shared" si="12"/>
        <v>0.45611617788068715</v>
      </c>
      <c r="J57" s="239">
        <f t="shared" si="12"/>
        <v>0.44348148790650732</v>
      </c>
      <c r="K57" s="239">
        <f t="shared" si="12"/>
        <v>0.42291839756070621</v>
      </c>
      <c r="L57" s="239">
        <f t="shared" si="12"/>
        <v>0.43401000026467795</v>
      </c>
      <c r="M57" s="239">
        <f t="shared" si="12"/>
        <v>0.43830002826328007</v>
      </c>
      <c r="N57" s="239">
        <f t="shared" si="12"/>
        <v>0.44022653296121284</v>
      </c>
      <c r="O57" s="239">
        <f t="shared" si="12"/>
        <v>0.47268242768129015</v>
      </c>
    </row>
    <row r="58" spans="1:15" x14ac:dyDescent="0.3">
      <c r="A58" s="227"/>
      <c r="B58" s="233"/>
      <c r="C58" s="232"/>
      <c r="D58" s="232"/>
      <c r="E58" s="232"/>
      <c r="F58" s="232"/>
      <c r="G58" s="233"/>
      <c r="H58" s="233"/>
      <c r="I58" s="233"/>
      <c r="J58" s="233"/>
      <c r="K58" s="233"/>
      <c r="L58" s="233"/>
      <c r="M58" s="233"/>
      <c r="N58" s="233"/>
      <c r="O58" s="49"/>
    </row>
    <row r="59" spans="1:15" x14ac:dyDescent="0.3">
      <c r="A59" s="227" t="s">
        <v>319</v>
      </c>
      <c r="B59" s="244"/>
      <c r="C59" s="228">
        <f>[5]Core!C58+[5]CCNP!C58+[5]CCP!C58</f>
        <v>252284396.52387112</v>
      </c>
      <c r="D59" s="228">
        <f>[5]Core!D58+[5]CCNP!D58+[5]CCP!D58</f>
        <v>207618145.52687219</v>
      </c>
      <c r="E59" s="228">
        <f>[5]Core!E58+[5]CCNP!E58+[5]CCP!E58</f>
        <v>166230470.43033397</v>
      </c>
      <c r="F59" s="228">
        <f>[5]Core!F58+[5]CCNP!F58+[5]CCP!F58</f>
        <v>138575731.01589113</v>
      </c>
      <c r="G59" s="228">
        <f>[5]Core!G58+[5]CCNP!G58+[5]CCP!G58</f>
        <v>130348178.97762097</v>
      </c>
      <c r="H59" s="228">
        <f>[5]Core!H58+[5]CCNP!H58+[5]CCP!H58</f>
        <v>168683236.28646299</v>
      </c>
      <c r="I59" s="228">
        <f>[5]Core!I58+[5]CCNP!I58+[5]CCP!I58</f>
        <v>201486457.72927427</v>
      </c>
      <c r="J59" s="228">
        <f>[5]Core!J58+[5]CCNP!J58+[5]CCP!J58</f>
        <v>226552284.50544107</v>
      </c>
      <c r="K59" s="228">
        <f>[5]Core!K58+[5]CCNP!K58+[5]CCP!K58</f>
        <v>235015558.06908825</v>
      </c>
      <c r="L59" s="228">
        <f>[5]Core!L58+[5]CCNP!L58+[5]CCP!L58</f>
        <v>238883327.12548828</v>
      </c>
      <c r="M59" s="228">
        <f>[5]Core!M58+[5]CCNP!M58+[5]CCP!M58</f>
        <v>230089945.14633781</v>
      </c>
      <c r="N59" s="228">
        <f>[5]Core!N58+[5]CCNP!N58+[5]CCP!N58</f>
        <v>229645146.67523241</v>
      </c>
      <c r="O59" s="228">
        <f>SUM(C59:N59)</f>
        <v>2425412878.0119147</v>
      </c>
    </row>
    <row r="60" spans="1:15" x14ac:dyDescent="0.3">
      <c r="A60" s="227" t="s">
        <v>320</v>
      </c>
      <c r="B60" s="235"/>
      <c r="C60" s="234">
        <f t="shared" ref="C60:N60" si="13">C59/((B49+C49)/2)*12</f>
        <v>0.10331052738467181</v>
      </c>
      <c r="D60" s="234">
        <f t="shared" si="13"/>
        <v>8.4929838703246996E-2</v>
      </c>
      <c r="E60" s="234">
        <f t="shared" si="13"/>
        <v>6.7403205826217269E-2</v>
      </c>
      <c r="F60" s="234">
        <f t="shared" si="13"/>
        <v>5.5930530343523327E-2</v>
      </c>
      <c r="G60" s="235">
        <f t="shared" si="13"/>
        <v>5.2975004252471397E-2</v>
      </c>
      <c r="H60" s="235">
        <f t="shared" si="13"/>
        <v>6.8859340127359711E-2</v>
      </c>
      <c r="I60" s="235">
        <f t="shared" si="13"/>
        <v>8.2219572673311175E-2</v>
      </c>
      <c r="J60" s="235">
        <f t="shared" si="13"/>
        <v>9.2080138772364095E-2</v>
      </c>
      <c r="K60" s="235">
        <f t="shared" si="13"/>
        <v>9.4864369715205038E-2</v>
      </c>
      <c r="L60" s="235">
        <f t="shared" si="13"/>
        <v>9.5999600765760251E-2</v>
      </c>
      <c r="M60" s="235">
        <f t="shared" si="13"/>
        <v>9.2211505710211777E-2</v>
      </c>
      <c r="N60" s="235">
        <f t="shared" si="13"/>
        <v>9.1389314823754633E-2</v>
      </c>
      <c r="O60" s="235">
        <f>O59/O49</f>
        <v>8.182959891360736E-2</v>
      </c>
    </row>
    <row r="62" spans="1:15" ht="18" x14ac:dyDescent="0.35">
      <c r="A62" s="221" t="s">
        <v>360</v>
      </c>
      <c r="B62" s="222"/>
    </row>
    <row r="63" spans="1:15" x14ac:dyDescent="0.3">
      <c r="A63" s="223"/>
      <c r="B63" s="224" t="s">
        <v>359</v>
      </c>
      <c r="C63" s="224" t="s">
        <v>361</v>
      </c>
      <c r="D63" s="224" t="s">
        <v>362</v>
      </c>
      <c r="E63" s="224" t="s">
        <v>363</v>
      </c>
      <c r="F63" s="224" t="s">
        <v>364</v>
      </c>
      <c r="G63" s="224" t="s">
        <v>365</v>
      </c>
      <c r="H63" s="224" t="s">
        <v>366</v>
      </c>
      <c r="I63" s="224" t="s">
        <v>367</v>
      </c>
      <c r="J63" s="224" t="s">
        <v>368</v>
      </c>
      <c r="K63" s="224" t="s">
        <v>369</v>
      </c>
      <c r="L63" s="224" t="s">
        <v>370</v>
      </c>
      <c r="M63" s="224" t="s">
        <v>371</v>
      </c>
      <c r="N63" s="224" t="s">
        <v>372</v>
      </c>
      <c r="O63" s="225" t="s">
        <v>173</v>
      </c>
    </row>
    <row r="64" spans="1:15" x14ac:dyDescent="0.3">
      <c r="A64" s="227" t="s">
        <v>311</v>
      </c>
      <c r="B64" s="228">
        <f>[5]Core!B63+[5]CCNP!B63+[5]CCP!B63</f>
        <v>30309699412.39119</v>
      </c>
      <c r="C64" s="228">
        <f>[5]Core!C63+[5]CCNP!C63+[5]CCP!C63</f>
        <v>30345153187.064987</v>
      </c>
      <c r="D64" s="228">
        <f>[5]Core!D63+[5]CCNP!D63+[5]CCP!D63</f>
        <v>30477986331.504784</v>
      </c>
      <c r="E64" s="228">
        <f>[5]Core!E63+[5]CCNP!E63+[5]CCP!E63</f>
        <v>30923429400.30172</v>
      </c>
      <c r="F64" s="228">
        <f>[5]Core!F63+[5]CCNP!F63+[5]CCP!F63</f>
        <v>30799418131.752365</v>
      </c>
      <c r="G64" s="228">
        <f>[5]Core!G63+[5]CCNP!G63+[5]CCP!G63</f>
        <v>30509754637.236061</v>
      </c>
      <c r="H64" s="228">
        <f>[5]Core!H63+[5]CCNP!H63+[5]CCP!H63</f>
        <v>30540509930.572647</v>
      </c>
      <c r="I64" s="228">
        <f>[5]Core!I63+[5]CCNP!I63+[5]CCP!I63</f>
        <v>30619572115.957302</v>
      </c>
      <c r="J64" s="228">
        <f>[5]Core!J63+[5]CCNP!J63+[5]CCP!J63</f>
        <v>30937529244.439388</v>
      </c>
      <c r="K64" s="228">
        <f>[5]Core!K63+[5]CCNP!K63+[5]CCP!K63</f>
        <v>31188114142.180626</v>
      </c>
      <c r="L64" s="228">
        <f>[5]Core!L63+[5]CCNP!L63+[5]CCP!L63</f>
        <v>31282798555.245384</v>
      </c>
      <c r="M64" s="228">
        <f>[5]Core!M63+[5]CCNP!M63+[5]CCP!M63</f>
        <v>31431098841.702225</v>
      </c>
      <c r="N64" s="228">
        <f>[5]Core!N63+[5]CCNP!N63+[5]CCP!N63</f>
        <v>31680196273.895699</v>
      </c>
      <c r="O64" s="228">
        <f>SUM(B64:N64)/13</f>
        <v>30849635400.326485</v>
      </c>
    </row>
    <row r="65" spans="1:16" x14ac:dyDescent="0.3">
      <c r="A65" s="223"/>
      <c r="B65" s="231"/>
      <c r="C65" s="230"/>
      <c r="D65" s="230"/>
      <c r="E65" s="230"/>
      <c r="F65" s="230"/>
      <c r="G65" s="231"/>
      <c r="H65" s="231"/>
      <c r="I65" s="231"/>
      <c r="J65" s="231"/>
      <c r="K65" s="231"/>
      <c r="L65" s="231"/>
      <c r="M65" s="231"/>
      <c r="N65" s="231"/>
      <c r="O65" s="231"/>
    </row>
    <row r="66" spans="1:16" x14ac:dyDescent="0.3">
      <c r="A66" s="227" t="s">
        <v>314</v>
      </c>
      <c r="B66" s="246"/>
      <c r="C66" s="228">
        <f>[5]Core!C65+[5]CCNP!C65+[5]CCP!C65</f>
        <v>1184717474.4727578</v>
      </c>
      <c r="D66" s="228">
        <f>[5]Core!D65+[5]CCNP!D65+[5]CCP!D65</f>
        <v>1235684674.3418183</v>
      </c>
      <c r="E66" s="228">
        <f>[5]Core!E65+[5]CCNP!E65+[5]CCP!E65</f>
        <v>1527014036.5913563</v>
      </c>
      <c r="F66" s="228">
        <f>[5]Core!F65+[5]CCNP!F65+[5]CCP!F65</f>
        <v>894130419.00003862</v>
      </c>
      <c r="G66" s="228">
        <f>[5]Core!G65+[5]CCNP!G65+[5]CCP!G65</f>
        <v>695267430.43876028</v>
      </c>
      <c r="H66" s="228">
        <f>[5]Core!H65+[5]CCNP!H65+[5]CCP!H65</f>
        <v>1061600591.9646289</v>
      </c>
      <c r="I66" s="228">
        <f>[5]Core!I65+[5]CCNP!I65+[5]CCP!I65</f>
        <v>1154449284.0777128</v>
      </c>
      <c r="J66" s="228">
        <f>[5]Core!J65+[5]CCNP!J65+[5]CCP!J65</f>
        <v>1368147212.4379325</v>
      </c>
      <c r="K66" s="228">
        <f>[5]Core!K65+[5]CCNP!K65+[5]CCP!K65</f>
        <v>1379279313.432719</v>
      </c>
      <c r="L66" s="228">
        <f>[5]Core!L65+[5]CCNP!L65+[5]CCP!L65</f>
        <v>1241336054.3691785</v>
      </c>
      <c r="M66" s="228">
        <f>[5]Core!M65+[5]CCNP!M65+[5]CCP!M65</f>
        <v>1286627916.5809896</v>
      </c>
      <c r="N66" s="228">
        <f>[5]Core!N65+[5]CCNP!N65+[5]CCP!N65</f>
        <v>1396450142.2330518</v>
      </c>
      <c r="O66" s="228">
        <f>SUM(C66:N66)</f>
        <v>14424704549.940945</v>
      </c>
    </row>
    <row r="67" spans="1:16" x14ac:dyDescent="0.3">
      <c r="A67" s="227"/>
      <c r="B67" s="233"/>
      <c r="C67" s="232"/>
      <c r="D67" s="232"/>
      <c r="E67" s="232"/>
      <c r="F67" s="232"/>
      <c r="G67" s="233"/>
      <c r="H67" s="233"/>
      <c r="I67" s="233"/>
      <c r="J67" s="233"/>
      <c r="K67" s="233"/>
      <c r="L67" s="233"/>
      <c r="M67" s="233"/>
      <c r="N67" s="233"/>
      <c r="O67" s="49"/>
    </row>
    <row r="68" spans="1:16" x14ac:dyDescent="0.3">
      <c r="A68" s="227" t="s">
        <v>315</v>
      </c>
      <c r="B68" s="233"/>
      <c r="C68" s="228">
        <f>[5]Core!C67+[5]CCNP!C67+[5]CCP!C67</f>
        <v>434242906.1733911</v>
      </c>
      <c r="D68" s="228">
        <f>[5]Core!D67+[5]CCNP!D67+[5]CCP!D67</f>
        <v>392588920.44354367</v>
      </c>
      <c r="E68" s="228">
        <f>[5]Core!E67+[5]CCNP!E67+[5]CCP!E67</f>
        <v>366026681.34502411</v>
      </c>
      <c r="F68" s="228">
        <f>[5]Core!F67+[5]CCNP!F67+[5]CCP!F67</f>
        <v>307756838.5222789</v>
      </c>
      <c r="G68" s="228">
        <f>[5]Core!G67+[5]CCNP!G67+[5]CCP!G67</f>
        <v>282480442.80775243</v>
      </c>
      <c r="H68" s="228">
        <f>[5]Core!H67+[5]CCNP!H67+[5]CCP!H67</f>
        <v>321811161.02386659</v>
      </c>
      <c r="I68" s="228">
        <f>[5]Core!I67+[5]CCNP!I67+[5]CCP!I67</f>
        <v>360981128.18931162</v>
      </c>
      <c r="J68" s="228">
        <f>[5]Core!J67+[5]CCNP!J67+[5]CCP!J67</f>
        <v>397485601.09911275</v>
      </c>
      <c r="K68" s="228">
        <f>[5]Core!K67+[5]CCNP!K67+[5]CCP!K67</f>
        <v>397734324.67847186</v>
      </c>
      <c r="L68" s="228">
        <f>[5]Core!L67+[5]CCNP!L67+[5]CCP!L67</f>
        <v>412057052.72847003</v>
      </c>
      <c r="M68" s="228">
        <f>[5]Core!M67+[5]CCNP!M67+[5]CCP!M67</f>
        <v>400646665.28083766</v>
      </c>
      <c r="N68" s="228">
        <f>[5]Core!N67+[5]CCNP!N67+[5]CCP!N67</f>
        <v>401654059.83573467</v>
      </c>
      <c r="O68" s="228">
        <f>SUM(C68:N68)</f>
        <v>4475465782.1277952</v>
      </c>
    </row>
    <row r="69" spans="1:16" x14ac:dyDescent="0.3">
      <c r="A69" s="227" t="s">
        <v>317</v>
      </c>
      <c r="B69" s="235"/>
      <c r="C69" s="234">
        <f t="shared" ref="C69:N69" si="14">C68/((B64+C64)/2)*12</f>
        <v>0.17182186258012319</v>
      </c>
      <c r="D69" s="234">
        <f t="shared" si="14"/>
        <v>0.15491035427016059</v>
      </c>
      <c r="E69" s="234">
        <f t="shared" si="14"/>
        <v>0.14306901962408747</v>
      </c>
      <c r="F69" s="234">
        <f t="shared" si="14"/>
        <v>0.11966661325368842</v>
      </c>
      <c r="G69" s="235">
        <f t="shared" si="14"/>
        <v>0.11057938512612422</v>
      </c>
      <c r="H69" s="235">
        <f t="shared" si="14"/>
        <v>0.12650998188540724</v>
      </c>
      <c r="I69" s="235">
        <f t="shared" si="14"/>
        <v>0.14165362090182193</v>
      </c>
      <c r="J69" s="235">
        <f t="shared" si="14"/>
        <v>0.15497244372387109</v>
      </c>
      <c r="K69" s="235">
        <f t="shared" si="14"/>
        <v>0.15365030077642888</v>
      </c>
      <c r="L69" s="235">
        <f t="shared" si="14"/>
        <v>0.15830358223485269</v>
      </c>
      <c r="M69" s="235">
        <f t="shared" si="14"/>
        <v>0.15332359119508507</v>
      </c>
      <c r="N69" s="235">
        <f t="shared" si="14"/>
        <v>0.15274123939939849</v>
      </c>
      <c r="O69" s="235">
        <f>O68/O64</f>
        <v>0.14507353892683059</v>
      </c>
    </row>
    <row r="70" spans="1:16" x14ac:dyDescent="0.3">
      <c r="A70" s="227"/>
      <c r="B70" s="233"/>
      <c r="C70" s="232"/>
      <c r="D70" s="232"/>
      <c r="E70" s="232"/>
      <c r="F70" s="232"/>
      <c r="G70" s="233"/>
      <c r="H70" s="233"/>
      <c r="I70" s="233"/>
      <c r="J70" s="233"/>
      <c r="K70" s="233"/>
      <c r="L70" s="233"/>
      <c r="M70" s="233"/>
      <c r="N70" s="233"/>
      <c r="O70" s="49"/>
    </row>
    <row r="71" spans="1:16" x14ac:dyDescent="0.3">
      <c r="A71" s="227" t="s">
        <v>21</v>
      </c>
      <c r="B71" s="233"/>
      <c r="C71" s="228">
        <f>[5]Core!C70+[5]CCNP!C70+[5]CCP!C70</f>
        <v>189048732.61416271</v>
      </c>
      <c r="D71" s="228">
        <f>[5]Core!D70+[5]CCNP!D70+[5]CCP!D70</f>
        <v>189677951.49158558</v>
      </c>
      <c r="E71" s="228">
        <f>[5]Core!E70+[5]CCNP!E70+[5]CCP!E70</f>
        <v>203881281.16853386</v>
      </c>
      <c r="F71" s="228">
        <f>[5]Core!F70+[5]CCNP!F70+[5]CCP!F70</f>
        <v>172486079.69733343</v>
      </c>
      <c r="G71" s="228">
        <f>[5]Core!G70+[5]CCNP!G70+[5]CCP!G70</f>
        <v>154528034.44228882</v>
      </c>
      <c r="H71" s="228">
        <f>[5]Core!H70+[5]CCNP!H70+[5]CCP!H70</f>
        <v>156725021.94138843</v>
      </c>
      <c r="I71" s="228">
        <f>[5]Core!I70+[5]CCNP!I70+[5]CCP!I70</f>
        <v>163581307.42335218</v>
      </c>
      <c r="J71" s="228">
        <f>[5]Core!J70+[5]CCNP!J70+[5]CCP!J70</f>
        <v>175166917.51120362</v>
      </c>
      <c r="K71" s="228">
        <f>[5]Core!K70+[5]CCNP!K70+[5]CCP!K70</f>
        <v>167246354.65834549</v>
      </c>
      <c r="L71" s="228">
        <f>[5]Core!L70+[5]CCNP!L70+[5]CCP!L70</f>
        <v>177831600.97256351</v>
      </c>
      <c r="M71" s="228">
        <f>[5]Core!M70+[5]CCNP!M70+[5]CCP!M70</f>
        <v>174630711.94464058</v>
      </c>
      <c r="N71" s="228">
        <f>[5]Core!N70+[5]CCNP!N70+[5]CCP!N70</f>
        <v>175738120.70558763</v>
      </c>
      <c r="O71" s="228">
        <f>SUM(C71:N71)</f>
        <v>2100542114.5709858</v>
      </c>
    </row>
    <row r="72" spans="1:16" x14ac:dyDescent="0.3">
      <c r="A72" s="227" t="s">
        <v>54</v>
      </c>
      <c r="B72" s="239"/>
      <c r="C72" s="238">
        <f t="shared" ref="C72:O72" si="15">C71/C68</f>
        <v>0.43535249494363981</v>
      </c>
      <c r="D72" s="238">
        <f t="shared" si="15"/>
        <v>0.48314647106517683</v>
      </c>
      <c r="E72" s="238">
        <f t="shared" si="15"/>
        <v>0.55701207469176617</v>
      </c>
      <c r="F72" s="238">
        <f t="shared" si="15"/>
        <v>0.56046221596745105</v>
      </c>
      <c r="G72" s="239">
        <f t="shared" si="15"/>
        <v>0.54703976284636413</v>
      </c>
      <c r="H72" s="239">
        <f t="shared" si="15"/>
        <v>0.48700928035794622</v>
      </c>
      <c r="I72" s="239">
        <f t="shared" si="15"/>
        <v>0.45315750505817082</v>
      </c>
      <c r="J72" s="239">
        <f t="shared" si="15"/>
        <v>0.44068745390232605</v>
      </c>
      <c r="K72" s="239">
        <f t="shared" si="15"/>
        <v>0.4204976645994718</v>
      </c>
      <c r="L72" s="239">
        <f t="shared" si="15"/>
        <v>0.43157033666827632</v>
      </c>
      <c r="M72" s="239">
        <f t="shared" si="15"/>
        <v>0.4358721214420474</v>
      </c>
      <c r="N72" s="239">
        <f t="shared" si="15"/>
        <v>0.43753602485048859</v>
      </c>
      <c r="O72" s="239">
        <f t="shared" si="15"/>
        <v>0.46934603387187862</v>
      </c>
    </row>
    <row r="73" spans="1:16" x14ac:dyDescent="0.3">
      <c r="A73" s="227"/>
      <c r="B73" s="233"/>
      <c r="C73" s="232"/>
      <c r="D73" s="232"/>
      <c r="E73" s="232"/>
      <c r="F73" s="232"/>
      <c r="G73" s="233"/>
      <c r="H73" s="233"/>
      <c r="I73" s="233"/>
      <c r="J73" s="233"/>
      <c r="K73" s="233"/>
      <c r="L73" s="233"/>
      <c r="M73" s="233"/>
      <c r="N73" s="233"/>
      <c r="O73" s="49"/>
    </row>
    <row r="74" spans="1:16" x14ac:dyDescent="0.3">
      <c r="A74" s="227" t="s">
        <v>319</v>
      </c>
      <c r="B74" s="244"/>
      <c r="C74" s="228">
        <f>[5]Core!C73+[5]CCNP!C73+[5]CCP!C73</f>
        <v>245194173.55922836</v>
      </c>
      <c r="D74" s="228">
        <f>[5]Core!D73+[5]CCNP!D73+[5]CCP!D73</f>
        <v>202910968.95195803</v>
      </c>
      <c r="E74" s="228">
        <f>[5]Core!E73+[5]CCNP!E73+[5]CCP!E73</f>
        <v>162145400.17649025</v>
      </c>
      <c r="F74" s="228">
        <f>[5]Core!F73+[5]CCNP!F73+[5]CCP!F73</f>
        <v>135270758.82494548</v>
      </c>
      <c r="G74" s="228">
        <f>[5]Core!G73+[5]CCNP!G73+[5]CCP!G73</f>
        <v>127952408.36546358</v>
      </c>
      <c r="H74" s="228">
        <f>[5]Core!H73+[5]CCNP!H73+[5]CCP!H73</f>
        <v>165086139.08247814</v>
      </c>
      <c r="I74" s="228">
        <f>[5]Core!I73+[5]CCNP!I73+[5]CCP!I73</f>
        <v>197399820.76595944</v>
      </c>
      <c r="J74" s="228">
        <f>[5]Core!J73+[5]CCNP!J73+[5]CCP!J73</f>
        <v>222318683.58790916</v>
      </c>
      <c r="K74" s="228">
        <f>[5]Core!K73+[5]CCNP!K73+[5]CCP!K73</f>
        <v>230487970.02012637</v>
      </c>
      <c r="L74" s="228">
        <f>[5]Core!L73+[5]CCNP!L73+[5]CCP!L73</f>
        <v>234225451.75590646</v>
      </c>
      <c r="M74" s="228">
        <f>[5]Core!M73+[5]CCNP!M73+[5]CCP!M73</f>
        <v>226015953.33619708</v>
      </c>
      <c r="N74" s="228">
        <f>[5]Core!N73+[5]CCNP!N73+[5]CCP!N73</f>
        <v>225915939.13014704</v>
      </c>
      <c r="O74" s="228">
        <f>SUM(C74:N74)</f>
        <v>2374923667.5568094</v>
      </c>
    </row>
    <row r="75" spans="1:16" x14ac:dyDescent="0.3">
      <c r="A75" s="227" t="s">
        <v>320</v>
      </c>
      <c r="B75" s="235"/>
      <c r="C75" s="234">
        <f t="shared" ref="C75:N75" si="16">C74/((B64+C64)/2)*12</f>
        <v>9.70187860200033E-2</v>
      </c>
      <c r="D75" s="234">
        <f t="shared" si="16"/>
        <v>8.0065963273076135E-2</v>
      </c>
      <c r="E75" s="234">
        <f t="shared" si="16"/>
        <v>6.3377848179157509E-2</v>
      </c>
      <c r="F75" s="234">
        <f t="shared" si="16"/>
        <v>5.2597998012206271E-2</v>
      </c>
      <c r="G75" s="235">
        <f t="shared" si="16"/>
        <v>5.0088064511032454E-2</v>
      </c>
      <c r="H75" s="235">
        <f t="shared" si="16"/>
        <v>6.4898446649298225E-2</v>
      </c>
      <c r="I75" s="235">
        <f t="shared" si="16"/>
        <v>7.7462219471496341E-2</v>
      </c>
      <c r="J75" s="235">
        <f t="shared" si="16"/>
        <v>8.6678032074176861E-2</v>
      </c>
      <c r="K75" s="235">
        <f t="shared" si="16"/>
        <v>8.9040708134934116E-2</v>
      </c>
      <c r="L75" s="235">
        <f t="shared" si="16"/>
        <v>8.9984451953963124E-2</v>
      </c>
      <c r="M75" s="235">
        <f t="shared" si="16"/>
        <v>8.6494112233770112E-2</v>
      </c>
      <c r="N75" s="235">
        <f t="shared" si="16"/>
        <v>8.5911444681848859E-2</v>
      </c>
      <c r="O75" s="235">
        <f>O74/O64</f>
        <v>7.6983848811765065E-2</v>
      </c>
      <c r="P75" s="235"/>
    </row>
  </sheetData>
  <pageMargins left="0.7" right="0.7" top="0.75" bottom="0.75" header="0.3" footer="0.3"/>
  <pageSetup scale="62" orientation="portrait" r:id="rId1"/>
  <ignoredErrors>
    <ignoredError sqref="C3:N3 C18:N18 C33:N33 C48:N48 C63:N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Summary</vt:lpstr>
      <vt:lpstr>Monthly Testing</vt:lpstr>
      <vt:lpstr>Annual Testing</vt:lpstr>
      <vt:lpstr>Calc - Subprime Exposure</vt:lpstr>
      <vt:lpstr>Calc - Auto NCO</vt:lpstr>
      <vt:lpstr>Calc - ACL</vt:lpstr>
      <vt:lpstr>Total Company IS - 6.30</vt:lpstr>
      <vt:lpstr>Total Company BS - 6.30</vt:lpstr>
      <vt:lpstr>CRM Loss Forecast</vt:lpstr>
      <vt:lpstr>SHUSA Total Credit Exposure</vt:lpstr>
      <vt:lpstr>Monthly Net Funding Needs</vt:lpstr>
      <vt:lpstr>Total Warehouse Capacity</vt:lpstr>
      <vt:lpstr>Third Party Balances</vt:lpstr>
      <vt:lpstr>BSNY Balances</vt:lpstr>
      <vt:lpstr>'CRM Loss Forecast'!Print_Area</vt:lpstr>
      <vt:lpstr>Summary!Print_Area</vt:lpstr>
      <vt:lpstr>'Total Company IS - 6.30'!Print_Area</vt:lpstr>
    </vt:vector>
  </TitlesOfParts>
  <Company>Santander Consumer USA,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Martin III</dc:creator>
  <cp:lastModifiedBy>Benjamin Fierros</cp:lastModifiedBy>
  <cp:lastPrinted>2015-11-03T00:25:33Z</cp:lastPrinted>
  <dcterms:created xsi:type="dcterms:W3CDTF">2015-03-31T21:55:58Z</dcterms:created>
  <dcterms:modified xsi:type="dcterms:W3CDTF">2016-07-21T20:23:51Z</dcterms:modified>
</cp:coreProperties>
</file>