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2035" windowHeight="10545" activeTab="1"/>
  </bookViews>
  <sheets>
    <sheet name="Capital adequacy" sheetId="6" r:id="rId1"/>
    <sheet name="CCAR 9Q capital ratio" sheetId="5" r:id="rId2"/>
    <sheet name="Industry exposure" sheetId="1" r:id="rId3"/>
    <sheet name="Subprime assets" sheetId="2" r:id="rId4"/>
    <sheet name="SSP &amp; SFR &amp; LCR" sheetId="3" r:id="rId5"/>
    <sheet name="AE" sheetId="4" r:id="rId6"/>
  </sheets>
  <externalReferences>
    <externalReference r:id="rId7"/>
    <externalReference r:id="rId8"/>
  </externalReferences>
  <definedNames>
    <definedName name="_vena_CapExistingSHUSA_B1_C_1_230858509795983360">'CCAR 9Q capital ratio'!$F$5</definedName>
    <definedName name="_vena_CapExistingSHUSA_B1_C_1_230858525113581568">'CCAR 9Q capital ratio'!$G$5</definedName>
    <definedName name="_vena_CapExistingSHUSA_B1_C_1_230858539172888576">'CCAR 9Q capital ratio'!$H$5</definedName>
    <definedName name="_vena_CapExistingSHUSA_B1_C_1_230858563583737856">'CCAR 9Q capital ratio'!$I$5</definedName>
    <definedName name="_vena_CapExistingSHUSA_B1_C_1_230858841607110656">'CCAR 9Q capital ratio'!$K$5</definedName>
    <definedName name="_vena_CapExistingSHUSA_B1_C_1_230858841607110656_1">'CCAR 9Q capital ratio'!$U$5</definedName>
    <definedName name="_vena_CapExistingSHUSA_B1_C_1_230858841607110656_2">'CCAR 9Q capital ratio'!$AE$5</definedName>
    <definedName name="_vena_CapExistingSHUSA_B1_C_1_230858841607110656_3">'CCAR 9Q capital ratio'!$AO$5</definedName>
    <definedName name="_vena_CapExistingSHUSA_B1_C_1_230858841607110656_4">'CCAR 9Q capital ratio'!$AY$5</definedName>
    <definedName name="_vena_CapExistingSHUSA_B1_C_1_230858864537370624">'CCAR 9Q capital ratio'!$L$5</definedName>
    <definedName name="_vena_CapExistingSHUSA_B1_C_1_230858864537370624_1">'CCAR 9Q capital ratio'!$V$5</definedName>
    <definedName name="_vena_CapExistingSHUSA_B1_C_1_230858864537370624_2">'CCAR 9Q capital ratio'!$AF$5</definedName>
    <definedName name="_vena_CapExistingSHUSA_B1_C_1_230858864537370624_3">'CCAR 9Q capital ratio'!$AP$5</definedName>
    <definedName name="_vena_CapExistingSHUSA_B1_C_1_230858864537370624_4">'CCAR 9Q capital ratio'!$AZ$5</definedName>
    <definedName name="_vena_CapExistingSHUSA_B1_C_1_230858883713728512">'CCAR 9Q capital ratio'!$M$5</definedName>
    <definedName name="_vena_CapExistingSHUSA_B1_C_1_230858883713728512_1">'CCAR 9Q capital ratio'!$W$5</definedName>
    <definedName name="_vena_CapExistingSHUSA_B1_C_1_230858883713728512_2">'CCAR 9Q capital ratio'!$AG$5</definedName>
    <definedName name="_vena_CapExistingSHUSA_B1_C_1_230858883713728512_3">'CCAR 9Q capital ratio'!$AQ$5</definedName>
    <definedName name="_vena_CapExistingSHUSA_B1_C_1_230858883713728512_4">'CCAR 9Q capital ratio'!$BA$5</definedName>
    <definedName name="_vena_CapExistingSHUSA_B1_C_1_230858941431545856">'CCAR 9Q capital ratio'!$N$5</definedName>
    <definedName name="_vena_CapExistingSHUSA_B1_C_1_230858941431545856_1">'CCAR 9Q capital ratio'!$X$5</definedName>
    <definedName name="_vena_CapExistingSHUSA_B1_C_1_230858941431545856_2">'CCAR 9Q capital ratio'!$AH$5</definedName>
    <definedName name="_vena_CapExistingSHUSA_B1_C_1_230858941431545856_3">'CCAR 9Q capital ratio'!$AR$5</definedName>
    <definedName name="_vena_CapExistingSHUSA_B1_C_1_230858941431545856_4">'CCAR 9Q capital ratio'!$BB$5</definedName>
    <definedName name="_vena_CapExistingSHUSA_B1_C_1_230859049971744768">'CCAR 9Q capital ratio'!$O$5</definedName>
    <definedName name="_vena_CapExistingSHUSA_B1_C_1_230859049971744768_1">'CCAR 9Q capital ratio'!$Y$5</definedName>
    <definedName name="_vena_CapExistingSHUSA_B1_C_1_230859049971744768_2">'CCAR 9Q capital ratio'!$AI$5</definedName>
    <definedName name="_vena_CapExistingSHUSA_B1_C_1_230859049971744768_3">'CCAR 9Q capital ratio'!$AS$5</definedName>
    <definedName name="_vena_CapExistingSHUSA_B1_C_1_230859049971744768_4">'CCAR 9Q capital ratio'!$BC$5</definedName>
    <definedName name="_vena_CapExistingSHUSA_B1_C_1_230859064827969536">'CCAR 9Q capital ratio'!$P$5</definedName>
    <definedName name="_vena_CapExistingSHUSA_B1_C_1_230859064827969536_1">'CCAR 9Q capital ratio'!$Z$5</definedName>
    <definedName name="_vena_CapExistingSHUSA_B1_C_1_230859064827969536_2">'CCAR 9Q capital ratio'!$AJ$5</definedName>
    <definedName name="_vena_CapExistingSHUSA_B1_C_1_230859064827969536_3">'CCAR 9Q capital ratio'!$AT$5</definedName>
    <definedName name="_vena_CapExistingSHUSA_B1_C_1_230859064827969536_4">'CCAR 9Q capital ratio'!$BD$5</definedName>
    <definedName name="_vena_CapExistingSHUSA_B1_C_1_230859078451068928">'CCAR 9Q capital ratio'!$Q$5</definedName>
    <definedName name="_vena_CapExistingSHUSA_B1_C_1_230859078451068928_1">'CCAR 9Q capital ratio'!$AA$5</definedName>
    <definedName name="_vena_CapExistingSHUSA_B1_C_1_230859078451068928_2">'CCAR 9Q capital ratio'!$AK$5</definedName>
    <definedName name="_vena_CapExistingSHUSA_B1_C_1_230859078451068928_3">'CCAR 9Q capital ratio'!$AU$5</definedName>
    <definedName name="_vena_CapExistingSHUSA_B1_C_1_230859078451068928_4">'CCAR 9Q capital ratio'!$BE$5</definedName>
    <definedName name="_vena_CapExistingSHUSA_B1_C_1_230859093835776000">'CCAR 9Q capital ratio'!$R$5</definedName>
    <definedName name="_vena_CapExistingSHUSA_B1_C_1_230859093835776000_1">'CCAR 9Q capital ratio'!$AB$5</definedName>
    <definedName name="_vena_CapExistingSHUSA_B1_C_1_230859093835776000_2">'CCAR 9Q capital ratio'!$AL$5</definedName>
    <definedName name="_vena_CapExistingSHUSA_B1_C_1_230859093835776000_3">'CCAR 9Q capital ratio'!$AV$5</definedName>
    <definedName name="_vena_CapExistingSHUSA_B1_C_1_230859093835776000_4">'CCAR 9Q capital ratio'!$BF$5</definedName>
    <definedName name="_vena_CapExistingSHUSA_B1_C_1_248550486083371008">'CCAR 9Q capital ratio'!$S$5</definedName>
    <definedName name="_vena_CapExistingSHUSA_B1_C_1_248550486083371008_1">'CCAR 9Q capital ratio'!$AC$5</definedName>
    <definedName name="_vena_CapExistingSHUSA_B1_C_1_248550486083371008_2">'CCAR 9Q capital ratio'!$AM$5</definedName>
    <definedName name="_vena_CapExistingSHUSA_B1_C_1_248550486083371008_3">'CCAR 9Q capital ratio'!$AW$5</definedName>
    <definedName name="_vena_CapExistingSHUSA_B1_C_1_248550486083371008_4">'CCAR 9Q capital ratio'!$BG$5</definedName>
    <definedName name="_vena_CapExistingSHUSA_B1_C_2_230860126356111360">'CCAR 9Q capital ratio'!$I$6</definedName>
    <definedName name="_vena_CapExistingSHUSA_B1_C_2_230860226616754176">'CCAR 9Q capital ratio'!$K$6</definedName>
    <definedName name="_vena_CapExistingSHUSA_B1_C_2_230860226616754176_1">'CCAR 9Q capital ratio'!$U$6</definedName>
    <definedName name="_vena_CapExistingSHUSA_B1_C_2_230860226616754176_2">'CCAR 9Q capital ratio'!$AE$6</definedName>
    <definedName name="_vena_CapExistingSHUSA_B1_C_2_230860226616754176_3">'CCAR 9Q capital ratio'!$AO$6</definedName>
    <definedName name="_vena_CapExistingSHUSA_B1_C_2_230860226616754176_4">'CCAR 9Q capital ratio'!$AY$6</definedName>
    <definedName name="_vena_CapExistingSHUSA_B1_C_2_230860237857488896">'CCAR 9Q capital ratio'!$L$6</definedName>
    <definedName name="_vena_CapExistingSHUSA_B1_C_2_230860237857488896_1">'CCAR 9Q capital ratio'!$V$6</definedName>
    <definedName name="_vena_CapExistingSHUSA_B1_C_2_230860237857488896_2">'CCAR 9Q capital ratio'!$AF$6</definedName>
    <definedName name="_vena_CapExistingSHUSA_B1_C_2_230860237857488896_3">'CCAR 9Q capital ratio'!$AP$6</definedName>
    <definedName name="_vena_CapExistingSHUSA_B1_C_2_230860237857488896_4">'CCAR 9Q capital ratio'!$AZ$6</definedName>
    <definedName name="_vena_CapExistingSHUSA_B1_C_2_230860246497755136">'CCAR 9Q capital ratio'!$M$6</definedName>
    <definedName name="_vena_CapExistingSHUSA_B1_C_2_230860246497755136_1">'CCAR 9Q capital ratio'!$W$6</definedName>
    <definedName name="_vena_CapExistingSHUSA_B1_C_2_230860246497755136_2">'CCAR 9Q capital ratio'!$AG$6</definedName>
    <definedName name="_vena_CapExistingSHUSA_B1_C_2_230860246497755136_3">'CCAR 9Q capital ratio'!$AQ$6</definedName>
    <definedName name="_vena_CapExistingSHUSA_B1_C_2_230860246497755136_4">'CCAR 9Q capital ratio'!$BA$6</definedName>
    <definedName name="_vena_CapExistingSHUSA_B1_C_2_230860256148848640">'CCAR 9Q capital ratio'!$N$6</definedName>
    <definedName name="_vena_CapExistingSHUSA_B1_C_2_230860256148848640_1">'CCAR 9Q capital ratio'!$X$6</definedName>
    <definedName name="_vena_CapExistingSHUSA_B1_C_2_230860256148848640_2">'CCAR 9Q capital ratio'!$AH$6</definedName>
    <definedName name="_vena_CapExistingSHUSA_B1_C_2_230860256148848640_3">'CCAR 9Q capital ratio'!$AR$6</definedName>
    <definedName name="_vena_CapExistingSHUSA_B1_C_2_230860256148848640_4">'CCAR 9Q capital ratio'!$BB$6</definedName>
    <definedName name="_vena_CapExistingSHUSA_B1_C_2_230860293570428928">'CCAR 9Q capital ratio'!$O$6</definedName>
    <definedName name="_vena_CapExistingSHUSA_B1_C_2_230860293570428928_1">'CCAR 9Q capital ratio'!$Y$6</definedName>
    <definedName name="_vena_CapExistingSHUSA_B1_C_2_230860293570428928_2">'CCAR 9Q capital ratio'!$AI$6</definedName>
    <definedName name="_vena_CapExistingSHUSA_B1_C_2_230860293570428928_3">'CCAR 9Q capital ratio'!$AS$6</definedName>
    <definedName name="_vena_CapExistingSHUSA_B1_C_2_230860293570428928_4">'CCAR 9Q capital ratio'!$BC$6</definedName>
    <definedName name="_vena_CapExistingSHUSA_B1_C_2_230860306308530176">'CCAR 9Q capital ratio'!$P$6</definedName>
    <definedName name="_vena_CapExistingSHUSA_B1_C_2_230860306308530176_1">'CCAR 9Q capital ratio'!$Z$6</definedName>
    <definedName name="_vena_CapExistingSHUSA_B1_C_2_230860306308530176_2">'CCAR 9Q capital ratio'!$AJ$6</definedName>
    <definedName name="_vena_CapExistingSHUSA_B1_C_2_230860306308530176_3">'CCAR 9Q capital ratio'!$AT$6</definedName>
    <definedName name="_vena_CapExistingSHUSA_B1_C_2_230860306308530176_4">'CCAR 9Q capital ratio'!$BD$6</definedName>
    <definedName name="_vena_CapExistingSHUSA_B1_C_2_230860320749518848">'CCAR 9Q capital ratio'!$Q$6</definedName>
    <definedName name="_vena_CapExistingSHUSA_B1_C_2_230860320749518848_1">'CCAR 9Q capital ratio'!$AA$6</definedName>
    <definedName name="_vena_CapExistingSHUSA_B1_C_2_230860320749518848_2">'CCAR 9Q capital ratio'!$AK$6</definedName>
    <definedName name="_vena_CapExistingSHUSA_B1_C_2_230860320749518848_3">'CCAR 9Q capital ratio'!$AU$6</definedName>
    <definedName name="_vena_CapExistingSHUSA_B1_C_2_230860320749518848_4">'CCAR 9Q capital ratio'!$BE$6</definedName>
    <definedName name="_vena_CapExistingSHUSA_B1_C_2_230860332363546624">'CCAR 9Q capital ratio'!$R$6</definedName>
    <definedName name="_vena_CapExistingSHUSA_B1_C_2_230860332363546624_1">'CCAR 9Q capital ratio'!$AB$6</definedName>
    <definedName name="_vena_CapExistingSHUSA_B1_C_2_230860332363546624_2">'CCAR 9Q capital ratio'!$AL$6</definedName>
    <definedName name="_vena_CapExistingSHUSA_B1_C_2_230860332363546624_3">'CCAR 9Q capital ratio'!$AV$6</definedName>
    <definedName name="_vena_CapExistingSHUSA_B1_C_2_230860332363546624_4">'CCAR 9Q capital ratio'!$BF$6</definedName>
    <definedName name="_vena_CapExistingSHUSA_B1_C_2_230860342882861056">'CCAR 9Q capital ratio'!$S$6</definedName>
    <definedName name="_vena_CapExistingSHUSA_B1_C_2_230860342882861056_1">'CCAR 9Q capital ratio'!$AC$6</definedName>
    <definedName name="_vena_CapExistingSHUSA_B1_C_2_230860342882861056_2">'CCAR 9Q capital ratio'!$AM$6</definedName>
    <definedName name="_vena_CapExistingSHUSA_B1_C_2_230860342882861056_3">'CCAR 9Q capital ratio'!$AW$6</definedName>
    <definedName name="_vena_CapExistingSHUSA_B1_C_2_230860342882861056_4">'CCAR 9Q capital ratio'!$BG$6</definedName>
    <definedName name="_vena_CapExistingSHUSA_B1_C_2_248614950019268608">'CCAR 9Q capital ratio'!$F$6</definedName>
    <definedName name="_vena_CapExistingSHUSA_B1_C_2_248614950019268608_1">'CCAR 9Q capital ratio'!$G$6</definedName>
    <definedName name="_vena_CapExistingSHUSA_B1_C_2_248614950019268608_2">'CCAR 9Q capital ratio'!$H$6</definedName>
    <definedName name="_vena_CapExistingSHUSA_B1_C_3_230860830692999168">'CCAR 9Q capital ratio'!$K$3</definedName>
    <definedName name="_vena_CapExistingSHUSA_B1_C_3_230860830692999168_1">'CCAR 9Q capital ratio'!$L$3</definedName>
    <definedName name="_vena_CapExistingSHUSA_B1_C_3_230860830692999168_10">'CCAR 9Q capital ratio'!$V$3</definedName>
    <definedName name="_vena_CapExistingSHUSA_B1_C_3_230860830692999168_11">'CCAR 9Q capital ratio'!$W$3</definedName>
    <definedName name="_vena_CapExistingSHUSA_B1_C_3_230860830692999168_12">'CCAR 9Q capital ratio'!$X$3</definedName>
    <definedName name="_vena_CapExistingSHUSA_B1_C_3_230860830692999168_13">'CCAR 9Q capital ratio'!$Y$3</definedName>
    <definedName name="_vena_CapExistingSHUSA_B1_C_3_230860830692999168_14">'CCAR 9Q capital ratio'!$Z$3</definedName>
    <definedName name="_vena_CapExistingSHUSA_B1_C_3_230860830692999168_15">'CCAR 9Q capital ratio'!$AA$3</definedName>
    <definedName name="_vena_CapExistingSHUSA_B1_C_3_230860830692999168_16">'CCAR 9Q capital ratio'!$AB$3</definedName>
    <definedName name="_vena_CapExistingSHUSA_B1_C_3_230860830692999168_17">'CCAR 9Q capital ratio'!$AC$3</definedName>
    <definedName name="_vena_CapExistingSHUSA_B1_C_3_230860830692999168_18">'CCAR 9Q capital ratio'!$AE$3</definedName>
    <definedName name="_vena_CapExistingSHUSA_B1_C_3_230860830692999168_19">'CCAR 9Q capital ratio'!$AF$3</definedName>
    <definedName name="_vena_CapExistingSHUSA_B1_C_3_230860830692999168_2">'CCAR 9Q capital ratio'!$M$3</definedName>
    <definedName name="_vena_CapExistingSHUSA_B1_C_3_230860830692999168_20">'CCAR 9Q capital ratio'!$AG$3</definedName>
    <definedName name="_vena_CapExistingSHUSA_B1_C_3_230860830692999168_21">'CCAR 9Q capital ratio'!$AH$3</definedName>
    <definedName name="_vena_CapExistingSHUSA_B1_C_3_230860830692999168_22">'CCAR 9Q capital ratio'!$AI$3</definedName>
    <definedName name="_vena_CapExistingSHUSA_B1_C_3_230860830692999168_23">'CCAR 9Q capital ratio'!$AJ$3</definedName>
    <definedName name="_vena_CapExistingSHUSA_B1_C_3_230860830692999168_24">'CCAR 9Q capital ratio'!$AK$3</definedName>
    <definedName name="_vena_CapExistingSHUSA_B1_C_3_230860830692999168_25">'CCAR 9Q capital ratio'!$AL$3</definedName>
    <definedName name="_vena_CapExistingSHUSA_B1_C_3_230860830692999168_26">'CCAR 9Q capital ratio'!$AM$3</definedName>
    <definedName name="_vena_CapExistingSHUSA_B1_C_3_230860830692999168_27">'CCAR 9Q capital ratio'!$AO$3</definedName>
    <definedName name="_vena_CapExistingSHUSA_B1_C_3_230860830692999168_28">'CCAR 9Q capital ratio'!$AP$3</definedName>
    <definedName name="_vena_CapExistingSHUSA_B1_C_3_230860830692999168_29">'CCAR 9Q capital ratio'!$AQ$3</definedName>
    <definedName name="_vena_CapExistingSHUSA_B1_C_3_230860830692999168_3">'CCAR 9Q capital ratio'!$N$3</definedName>
    <definedName name="_vena_CapExistingSHUSA_B1_C_3_230860830692999168_30">'CCAR 9Q capital ratio'!$AR$3</definedName>
    <definedName name="_vena_CapExistingSHUSA_B1_C_3_230860830692999168_31">'CCAR 9Q capital ratio'!$AS$3</definedName>
    <definedName name="_vena_CapExistingSHUSA_B1_C_3_230860830692999168_32">'CCAR 9Q capital ratio'!$AT$3</definedName>
    <definedName name="_vena_CapExistingSHUSA_B1_C_3_230860830692999168_33">'CCAR 9Q capital ratio'!$AU$3</definedName>
    <definedName name="_vena_CapExistingSHUSA_B1_C_3_230860830692999168_34">'CCAR 9Q capital ratio'!$AV$3</definedName>
    <definedName name="_vena_CapExistingSHUSA_B1_C_3_230860830692999168_35">'CCAR 9Q capital ratio'!$AW$3</definedName>
    <definedName name="_vena_CapExistingSHUSA_B1_C_3_230860830692999168_36">'CCAR 9Q capital ratio'!$AY$3</definedName>
    <definedName name="_vena_CapExistingSHUSA_B1_C_3_230860830692999168_37">'CCAR 9Q capital ratio'!$AZ$3</definedName>
    <definedName name="_vena_CapExistingSHUSA_B1_C_3_230860830692999168_38">'CCAR 9Q capital ratio'!$BA$3</definedName>
    <definedName name="_vena_CapExistingSHUSA_B1_C_3_230860830692999168_39">'CCAR 9Q capital ratio'!$BB$3</definedName>
    <definedName name="_vena_CapExistingSHUSA_B1_C_3_230860830692999168_4">'CCAR 9Q capital ratio'!$O$3</definedName>
    <definedName name="_vena_CapExistingSHUSA_B1_C_3_230860830692999168_40">'CCAR 9Q capital ratio'!$BC$3</definedName>
    <definedName name="_vena_CapExistingSHUSA_B1_C_3_230860830692999168_41">'CCAR 9Q capital ratio'!$BD$3</definedName>
    <definedName name="_vena_CapExistingSHUSA_B1_C_3_230860830692999168_42">'CCAR 9Q capital ratio'!$BE$3</definedName>
    <definedName name="_vena_CapExistingSHUSA_B1_C_3_230860830692999168_43">'CCAR 9Q capital ratio'!$BF$3</definedName>
    <definedName name="_vena_CapExistingSHUSA_B1_C_3_230860830692999168_44">'CCAR 9Q capital ratio'!$BG$3</definedName>
    <definedName name="_vena_CapExistingSHUSA_B1_C_3_230860830692999168_45">'CCAR 9Q capital ratio'!$I$3</definedName>
    <definedName name="_vena_CapExistingSHUSA_B1_C_3_230860830692999168_5">'CCAR 9Q capital ratio'!$P$3</definedName>
    <definedName name="_vena_CapExistingSHUSA_B1_C_3_230860830692999168_6">'CCAR 9Q capital ratio'!$Q$3</definedName>
    <definedName name="_vena_CapExistingSHUSA_B1_C_3_230860830692999168_7">'CCAR 9Q capital ratio'!$R$3</definedName>
    <definedName name="_vena_CapExistingSHUSA_B1_C_3_230860830692999168_8">'CCAR 9Q capital ratio'!$S$3</definedName>
    <definedName name="_vena_CapExistingSHUSA_B1_C_3_230860830692999168_9">'CCAR 9Q capital ratio'!$U$3</definedName>
    <definedName name="_vena_CapExistingSHUSA_B1_C_3_230860959693012992">'CCAR 9Q capital ratio'!$F$3</definedName>
    <definedName name="_vena_CapExistingSHUSA_B1_C_3_230860959693012992_1">'CCAR 9Q capital ratio'!$G$3</definedName>
    <definedName name="_vena_CapExistingSHUSA_B1_C_3_230860959693012992_2">'CCAR 9Q capital ratio'!$H$3</definedName>
    <definedName name="_vena_CapExistingSHUSA_B1_C_4_230862887281885184">'CCAR 9Q capital ratio'!$K$4</definedName>
    <definedName name="_vena_CapExistingSHUSA_B1_C_4_230862887281885184_1">'CCAR 9Q capital ratio'!$L$4</definedName>
    <definedName name="_vena_CapExistingSHUSA_B1_C_4_230862887281885184_2">'CCAR 9Q capital ratio'!$M$4</definedName>
    <definedName name="_vena_CapExistingSHUSA_B1_C_4_230862887281885184_3">'CCAR 9Q capital ratio'!$N$4</definedName>
    <definedName name="_vena_CapExistingSHUSA_B1_C_4_230862887281885184_4">'CCAR 9Q capital ratio'!$O$4</definedName>
    <definedName name="_vena_CapExistingSHUSA_B1_C_4_230862887281885184_5">'CCAR 9Q capital ratio'!$P$4</definedName>
    <definedName name="_vena_CapExistingSHUSA_B1_C_4_230862887281885184_6">'CCAR 9Q capital ratio'!$Q$4</definedName>
    <definedName name="_vena_CapExistingSHUSA_B1_C_4_230862887281885184_7">'CCAR 9Q capital ratio'!$R$4</definedName>
    <definedName name="_vena_CapExistingSHUSA_B1_C_4_230862887281885184_8">'CCAR 9Q capital ratio'!$S$4</definedName>
    <definedName name="_vena_CapExistingSHUSA_B1_C_4_230862937282183168">'CCAR 9Q capital ratio'!$U$4</definedName>
    <definedName name="_vena_CapExistingSHUSA_B1_C_4_230862937282183168_1">'CCAR 9Q capital ratio'!$V$4</definedName>
    <definedName name="_vena_CapExistingSHUSA_B1_C_4_230862937282183168_2">'CCAR 9Q capital ratio'!$W$4</definedName>
    <definedName name="_vena_CapExistingSHUSA_B1_C_4_230862937282183168_3">'CCAR 9Q capital ratio'!$X$4</definedName>
    <definedName name="_vena_CapExistingSHUSA_B1_C_4_230862937282183168_4">'CCAR 9Q capital ratio'!$Y$4</definedName>
    <definedName name="_vena_CapExistingSHUSA_B1_C_4_230862937282183168_5">'CCAR 9Q capital ratio'!$Z$4</definedName>
    <definedName name="_vena_CapExistingSHUSA_B1_C_4_230862937282183168_6">'CCAR 9Q capital ratio'!$AA$4</definedName>
    <definedName name="_vena_CapExistingSHUSA_B1_C_4_230862937282183168_7">'CCAR 9Q capital ratio'!$AB$4</definedName>
    <definedName name="_vena_CapExistingSHUSA_B1_C_4_230862937282183168_8">'CCAR 9Q capital ratio'!$AC$4</definedName>
    <definedName name="_vena_CapExistingSHUSA_B1_C_4_230862963278479360">'CCAR 9Q capital ratio'!$AE$4</definedName>
    <definedName name="_vena_CapExistingSHUSA_B1_C_4_230862963278479360_1">'CCAR 9Q capital ratio'!$AF$4</definedName>
    <definedName name="_vena_CapExistingSHUSA_B1_C_4_230862963278479360_2">'CCAR 9Q capital ratio'!$AG$4</definedName>
    <definedName name="_vena_CapExistingSHUSA_B1_C_4_230862963278479360_3">'CCAR 9Q capital ratio'!$AH$4</definedName>
    <definedName name="_vena_CapExistingSHUSA_B1_C_4_230862963278479360_4">'CCAR 9Q capital ratio'!$AI$4</definedName>
    <definedName name="_vena_CapExistingSHUSA_B1_C_4_230862963278479360_5">'CCAR 9Q capital ratio'!$AJ$4</definedName>
    <definedName name="_vena_CapExistingSHUSA_B1_C_4_230862963278479360_6">'CCAR 9Q capital ratio'!$AK$4</definedName>
    <definedName name="_vena_CapExistingSHUSA_B1_C_4_230862963278479360_7">'CCAR 9Q capital ratio'!$AL$4</definedName>
    <definedName name="_vena_CapExistingSHUSA_B1_C_4_230862963278479360_8">'CCAR 9Q capital ratio'!$AM$4</definedName>
    <definedName name="_vena_CapExistingSHUSA_B1_C_4_230863001366953984">'CCAR 9Q capital ratio'!$AO$4</definedName>
    <definedName name="_vena_CapExistingSHUSA_B1_C_4_230863001366953984_1">'CCAR 9Q capital ratio'!$AP$4</definedName>
    <definedName name="_vena_CapExistingSHUSA_B1_C_4_230863001366953984_2">'CCAR 9Q capital ratio'!$AQ$4</definedName>
    <definedName name="_vena_CapExistingSHUSA_B1_C_4_230863001366953984_3">'CCAR 9Q capital ratio'!$AR$4</definedName>
    <definedName name="_vena_CapExistingSHUSA_B1_C_4_230863001366953984_4">'CCAR 9Q capital ratio'!$AS$4</definedName>
    <definedName name="_vena_CapExistingSHUSA_B1_C_4_230863001366953984_5">'CCAR 9Q capital ratio'!$AT$4</definedName>
    <definedName name="_vena_CapExistingSHUSA_B1_C_4_230863001366953984_6">'CCAR 9Q capital ratio'!$AU$4</definedName>
    <definedName name="_vena_CapExistingSHUSA_B1_C_4_230863001366953984_7">'CCAR 9Q capital ratio'!$AV$4</definedName>
    <definedName name="_vena_CapExistingSHUSA_B1_C_4_230863001366953984_8">'CCAR 9Q capital ratio'!$AW$4</definedName>
    <definedName name="_vena_CapExistingSHUSA_B1_C_4_230863046111789056">'CCAR 9Q capital ratio'!$AY$4</definedName>
    <definedName name="_vena_CapExistingSHUSA_B1_C_4_230863046111789056_1">'CCAR 9Q capital ratio'!$AZ$4</definedName>
    <definedName name="_vena_CapExistingSHUSA_B1_C_4_230863046111789056_2">'CCAR 9Q capital ratio'!$BA$4</definedName>
    <definedName name="_vena_CapExistingSHUSA_B1_C_4_230863046111789056_3">'CCAR 9Q capital ratio'!$BB$4</definedName>
    <definedName name="_vena_CapExistingSHUSA_B1_C_4_230863046111789056_4">'CCAR 9Q capital ratio'!$BC$4</definedName>
    <definedName name="_vena_CapExistingSHUSA_B1_C_4_230863046111789056_5">'CCAR 9Q capital ratio'!$BD$4</definedName>
    <definedName name="_vena_CapExistingSHUSA_B1_C_4_230863046111789056_6">'CCAR 9Q capital ratio'!$BE$4</definedName>
    <definedName name="_vena_CapExistingSHUSA_B1_C_4_230863046111789056_7">'CCAR 9Q capital ratio'!$BF$4</definedName>
    <definedName name="_vena_CapExistingSHUSA_B1_C_4_230863046111789056_8">'CCAR 9Q capital ratio'!$BG$4</definedName>
    <definedName name="_vena_CapExistingSHUSA_B1_C_4_230863071093063680">'CCAR 9Q capital ratio'!$F$4</definedName>
    <definedName name="_vena_CapExistingSHUSA_B1_C_4_230863071093063680_1">'CCAR 9Q capital ratio'!$G$4</definedName>
    <definedName name="_vena_CapExistingSHUSA_B1_C_4_230863071093063680_2">'CCAR 9Q capital ratio'!$H$4</definedName>
    <definedName name="_vena_CapExistingSHUSA_B1_C_4_230863071093063680_3">'CCAR 9Q capital ratio'!$I$4</definedName>
    <definedName name="_vena_CapExistingSHUSA_B1_C_FV_6053e8fe227041fcbe8015c4f16779fe_10">'CCAR 9Q capital ratio'!$P$2</definedName>
    <definedName name="_vena_CapExistingSHUSA_B1_C_FV_6053e8fe227041fcbe8015c4f16779fe_11">'CCAR 9Q capital ratio'!$Q$2</definedName>
    <definedName name="_vena_CapExistingSHUSA_B1_C_FV_6053e8fe227041fcbe8015c4f16779fe_12">'CCAR 9Q capital ratio'!$R$2</definedName>
    <definedName name="_vena_CapExistingSHUSA_B1_C_FV_6053e8fe227041fcbe8015c4f16779fe_13">'CCAR 9Q capital ratio'!$S$2</definedName>
    <definedName name="_vena_CapExistingSHUSA_B1_C_FV_6053e8fe227041fcbe8015c4f16779fe_14">'CCAR 9Q capital ratio'!$U$2</definedName>
    <definedName name="_vena_CapExistingSHUSA_B1_C_FV_6053e8fe227041fcbe8015c4f16779fe_15">'CCAR 9Q capital ratio'!$V$2</definedName>
    <definedName name="_vena_CapExistingSHUSA_B1_C_FV_6053e8fe227041fcbe8015c4f16779fe_16">'CCAR 9Q capital ratio'!$W$2</definedName>
    <definedName name="_vena_CapExistingSHUSA_B1_C_FV_6053e8fe227041fcbe8015c4f16779fe_17">'CCAR 9Q capital ratio'!$X$2</definedName>
    <definedName name="_vena_CapExistingSHUSA_B1_C_FV_6053e8fe227041fcbe8015c4f16779fe_18">'CCAR 9Q capital ratio'!$Y$2</definedName>
    <definedName name="_vena_CapExistingSHUSA_B1_C_FV_6053e8fe227041fcbe8015c4f16779fe_19">'CCAR 9Q capital ratio'!$Z$2</definedName>
    <definedName name="_vena_CapExistingSHUSA_B1_C_FV_6053e8fe227041fcbe8015c4f16779fe_20">'CCAR 9Q capital ratio'!$AA$2</definedName>
    <definedName name="_vena_CapExistingSHUSA_B1_C_FV_6053e8fe227041fcbe8015c4f16779fe_21">'CCAR 9Q capital ratio'!$AB$2</definedName>
    <definedName name="_vena_CapExistingSHUSA_B1_C_FV_6053e8fe227041fcbe8015c4f16779fe_22">'CCAR 9Q capital ratio'!$AC$2</definedName>
    <definedName name="_vena_CapExistingSHUSA_B1_C_FV_6053e8fe227041fcbe8015c4f16779fe_23">'CCAR 9Q capital ratio'!$AE$2</definedName>
    <definedName name="_vena_CapExistingSHUSA_B1_C_FV_6053e8fe227041fcbe8015c4f16779fe_24">'CCAR 9Q capital ratio'!$AF$2</definedName>
    <definedName name="_vena_CapExistingSHUSA_B1_C_FV_6053e8fe227041fcbe8015c4f16779fe_25">'CCAR 9Q capital ratio'!$AG$2</definedName>
    <definedName name="_vena_CapExistingSHUSA_B1_C_FV_6053e8fe227041fcbe8015c4f16779fe_26">'CCAR 9Q capital ratio'!$AH$2</definedName>
    <definedName name="_vena_CapExistingSHUSA_B1_C_FV_6053e8fe227041fcbe8015c4f16779fe_27">'CCAR 9Q capital ratio'!$AI$2</definedName>
    <definedName name="_vena_CapExistingSHUSA_B1_C_FV_6053e8fe227041fcbe8015c4f16779fe_28">'CCAR 9Q capital ratio'!$AJ$2</definedName>
    <definedName name="_vena_CapExistingSHUSA_B1_C_FV_6053e8fe227041fcbe8015c4f16779fe_29">'CCAR 9Q capital ratio'!$AK$2</definedName>
    <definedName name="_vena_CapExistingSHUSA_B1_C_FV_6053e8fe227041fcbe8015c4f16779fe_30">'CCAR 9Q capital ratio'!$AL$2</definedName>
    <definedName name="_vena_CapExistingSHUSA_B1_C_FV_6053e8fe227041fcbe8015c4f16779fe_31">'CCAR 9Q capital ratio'!$AM$2</definedName>
    <definedName name="_vena_CapExistingSHUSA_B1_C_FV_6053e8fe227041fcbe8015c4f16779fe_32">'CCAR 9Q capital ratio'!$AO$2</definedName>
    <definedName name="_vena_CapExistingSHUSA_B1_C_FV_6053e8fe227041fcbe8015c4f16779fe_33">'CCAR 9Q capital ratio'!$AP$2</definedName>
    <definedName name="_vena_CapExistingSHUSA_B1_C_FV_6053e8fe227041fcbe8015c4f16779fe_34">'CCAR 9Q capital ratio'!$AQ$2</definedName>
    <definedName name="_vena_CapExistingSHUSA_B1_C_FV_6053e8fe227041fcbe8015c4f16779fe_35">'CCAR 9Q capital ratio'!$AR$2</definedName>
    <definedName name="_vena_CapExistingSHUSA_B1_C_FV_6053e8fe227041fcbe8015c4f16779fe_36">'CCAR 9Q capital ratio'!$AS$2</definedName>
    <definedName name="_vena_CapExistingSHUSA_B1_C_FV_6053e8fe227041fcbe8015c4f16779fe_37">'CCAR 9Q capital ratio'!$AT$2</definedName>
    <definedName name="_vena_CapExistingSHUSA_B1_C_FV_6053e8fe227041fcbe8015c4f16779fe_38">'CCAR 9Q capital ratio'!$AU$2</definedName>
    <definedName name="_vena_CapExistingSHUSA_B1_C_FV_6053e8fe227041fcbe8015c4f16779fe_39">'CCAR 9Q capital ratio'!$AV$2</definedName>
    <definedName name="_vena_CapExistingSHUSA_B1_C_FV_6053e8fe227041fcbe8015c4f16779fe_40">'CCAR 9Q capital ratio'!$AW$2</definedName>
    <definedName name="_vena_CapExistingSHUSA_B1_C_FV_6053e8fe227041fcbe8015c4f16779fe_41">'CCAR 9Q capital ratio'!$AY$2</definedName>
    <definedName name="_vena_CapExistingSHUSA_B1_C_FV_6053e8fe227041fcbe8015c4f16779fe_42">'CCAR 9Q capital ratio'!$AZ$2</definedName>
    <definedName name="_vena_CapExistingSHUSA_B1_C_FV_6053e8fe227041fcbe8015c4f16779fe_43">'CCAR 9Q capital ratio'!$BA$2</definedName>
    <definedName name="_vena_CapExistingSHUSA_B1_C_FV_6053e8fe227041fcbe8015c4f16779fe_44">'CCAR 9Q capital ratio'!$BB$2</definedName>
    <definedName name="_vena_CapExistingSHUSA_B1_C_FV_6053e8fe227041fcbe8015c4f16779fe_45">'CCAR 9Q capital ratio'!$BC$2</definedName>
    <definedName name="_vena_CapExistingSHUSA_B1_C_FV_6053e8fe227041fcbe8015c4f16779fe_46">'CCAR 9Q capital ratio'!$BD$2</definedName>
    <definedName name="_vena_CapExistingSHUSA_B1_C_FV_6053e8fe227041fcbe8015c4f16779fe_47">'CCAR 9Q capital ratio'!$BE$2</definedName>
    <definedName name="_vena_CapExistingSHUSA_B1_C_FV_6053e8fe227041fcbe8015c4f16779fe_48">'CCAR 9Q capital ratio'!$BF$2</definedName>
    <definedName name="_vena_CapExistingSHUSA_B1_C_FV_6053e8fe227041fcbe8015c4f16779fe_49">'CCAR 9Q capital ratio'!$BG$2</definedName>
    <definedName name="_vena_CapExistingSHUSA_B1_C_FV_6053e8fe227041fcbe8015c4f16779fe_5">'CCAR 9Q capital ratio'!$K$2</definedName>
    <definedName name="_vena_CapExistingSHUSA_B1_C_FV_6053e8fe227041fcbe8015c4f16779fe_50">'CCAR 9Q capital ratio'!$F$2</definedName>
    <definedName name="_vena_CapExistingSHUSA_B1_C_FV_6053e8fe227041fcbe8015c4f16779fe_51">'CCAR 9Q capital ratio'!$G$2</definedName>
    <definedName name="_vena_CapExistingSHUSA_B1_C_FV_6053e8fe227041fcbe8015c4f16779fe_52">'CCAR 9Q capital ratio'!$H$2</definedName>
    <definedName name="_vena_CapExistingSHUSA_B1_C_FV_6053e8fe227041fcbe8015c4f16779fe_53">'CCAR 9Q capital ratio'!$I$2</definedName>
    <definedName name="_vena_CapExistingSHUSA_B1_C_FV_6053e8fe227041fcbe8015c4f16779fe_6">'CCAR 9Q capital ratio'!$L$2</definedName>
    <definedName name="_vena_CapExistingSHUSA_B1_C_FV_6053e8fe227041fcbe8015c4f16779fe_7">'CCAR 9Q capital ratio'!$M$2</definedName>
    <definedName name="_vena_CapExistingSHUSA_B1_C_FV_6053e8fe227041fcbe8015c4f16779fe_8">'CCAR 9Q capital ratio'!$N$2</definedName>
    <definedName name="_vena_CapExistingSHUSA_B1_C_FV_6053e8fe227041fcbe8015c4f16779fe_9">'CCAR 9Q capital ratio'!$O$2</definedName>
    <definedName name="_vena_CapExistingSHUSA_B1_R_6_230844512380125185">'CCAR 9Q capital ratio'!$B$20</definedName>
    <definedName name="_vena_CapExistingSHUSA_B1_R_6_230844512384319489">'CCAR 9Q capital ratio'!$B$22</definedName>
    <definedName name="_vena_CapExistingSHUSA_B1_R_6_230844512392708096">'CCAR 9Q capital ratio'!$B$24</definedName>
    <definedName name="_vena_CapExistingSHUSA_B1_R_6_230844513344815105">'CCAR 9Q capital ratio'!$B$26</definedName>
    <definedName name="_vena_CapExistingSHUSA_B1_R_6_230844513944600577">'CCAR 9Q capital ratio'!$B$18</definedName>
    <definedName name="_vena_CapExistingSHUSA_B1_R_6_230844513952989185">'CCAR 9Q capital ratio'!$B$17</definedName>
    <definedName name="_vena_CapExistingSHUSA_B1_R_6_230844515102228481">'CCAR 9Q capital ratio'!$B$21</definedName>
    <definedName name="_vena_CapExistingSHUSA_B1_R_6_230844515106422785">'CCAR 9Q capital ratio'!$B$23</definedName>
    <definedName name="_vena_CapExistingSHUSA_B1_R_6_230844515110617089">'CCAR 9Q capital ratio'!$B$25</definedName>
    <definedName name="_vena_CapExistingSHUSA_B1_R_6_248210771032539137">'CCAR 9Q capital ratio'!$B$12</definedName>
    <definedName name="_vena_CapExistingSHUSA_B1_R_6_248210771053510656">'CCAR 9Q capital ratio'!$B$13</definedName>
    <definedName name="_vena_CapExistingSHUSA_B1_R_6_248210771066093569">'CCAR 9Q capital ratio'!$B$15</definedName>
    <definedName name="_vena_CapExistingSHUSA_B1_R_6_248210771070287882">'CCAR 9Q capital ratio'!$B$27</definedName>
    <definedName name="_vena_CapExistingSHUSA_B1_R_6_248210771074482177">'CCAR 9Q capital ratio'!$B$28</definedName>
    <definedName name="_vena_CapExistingSHUSA_B1_R_6_248210771082870785">'CCAR 9Q capital ratio'!$B$29</definedName>
    <definedName name="_vena_CapExistingSHUSA_B1_R_6_266748583985152000">'CCAR 9Q capital ratio'!$B$14</definedName>
    <definedName name="_vena_CapExistingSHUSA_B1_R_6_266756787259179008">'CCAR 9Q capital ratio'!$B$30</definedName>
    <definedName name="_vena_CapExistingSHUSA_B1_R_9_273913475468623872">'CCAR 9Q capital ratio'!$BI$12</definedName>
    <definedName name="_vena_CapExistingSHUSA_B1_R_9_273913475468623872_1">'CCAR 9Q capital ratio'!$BI$13</definedName>
    <definedName name="_vena_CapExistingSHUSA_B1_R_9_273913475468623872_10">'CCAR 9Q capital ratio'!$BI$24</definedName>
    <definedName name="_vena_CapExistingSHUSA_B1_R_9_273913475468623872_11">'CCAR 9Q capital ratio'!$BI$25</definedName>
    <definedName name="_vena_CapExistingSHUSA_B1_R_9_273913475468623872_12">'CCAR 9Q capital ratio'!$BI$26</definedName>
    <definedName name="_vena_CapExistingSHUSA_B1_R_9_273913475468623872_13">'CCAR 9Q capital ratio'!$BI$27</definedName>
    <definedName name="_vena_CapExistingSHUSA_B1_R_9_273913475468623872_14">'CCAR 9Q capital ratio'!$BI$28</definedName>
    <definedName name="_vena_CapExistingSHUSA_B1_R_9_273913475468623872_15">'CCAR 9Q capital ratio'!$BI$29</definedName>
    <definedName name="_vena_CapExistingSHUSA_B1_R_9_273913475468623872_16">'CCAR 9Q capital ratio'!$BI$30</definedName>
    <definedName name="_vena_CapExistingSHUSA_B1_R_9_273913475468623872_2">'CCAR 9Q capital ratio'!$BI$14</definedName>
    <definedName name="_vena_CapExistingSHUSA_B1_R_9_273913475468623872_3">'CCAR 9Q capital ratio'!$BI$15</definedName>
    <definedName name="_vena_CapExistingSHUSA_B1_R_9_273913475468623872_4">'CCAR 9Q capital ratio'!$BI$17</definedName>
    <definedName name="_vena_CapExistingSHUSA_B1_R_9_273913475468623872_5">'CCAR 9Q capital ratio'!$BI$18</definedName>
    <definedName name="_vena_CapExistingSHUSA_B1_R_9_273913475468623872_6">'CCAR 9Q capital ratio'!$BI$20</definedName>
    <definedName name="_vena_CapExistingSHUSA_B1_R_9_273913475468623872_7">'CCAR 9Q capital ratio'!$BI$21</definedName>
    <definedName name="_vena_CapExistingSHUSA_B1_R_9_273913475468623872_8">'CCAR 9Q capital ratio'!$BI$22</definedName>
    <definedName name="_vena_CapExistingSHUSA_B1_R_9_273913475468623872_9">'CCAR 9Q capital ratio'!$BI$23</definedName>
    <definedName name="_vena_CapExistingSHUSA_B2_C_1_230858509795983360">'CCAR 9Q capital ratio'!$F$35</definedName>
    <definedName name="_vena_CapExistingSHUSA_B2_C_1_230858525113581568">'CCAR 9Q capital ratio'!$G$35</definedName>
    <definedName name="_vena_CapExistingSHUSA_B2_C_1_230858539172888576">'CCAR 9Q capital ratio'!$H$35</definedName>
    <definedName name="_vena_CapExistingSHUSA_B2_C_1_230858563583737856">'CCAR 9Q capital ratio'!$I$35</definedName>
    <definedName name="_vena_CapExistingSHUSA_B2_C_1_230858841607110656">'CCAR 9Q capital ratio'!$AY$35</definedName>
    <definedName name="_vena_CapExistingSHUSA_B2_C_1_230858841607110656_1">'CCAR 9Q capital ratio'!$AO$35</definedName>
    <definedName name="_vena_CapExistingSHUSA_B2_C_1_230858841607110656_2">'CCAR 9Q capital ratio'!$AE$35</definedName>
    <definedName name="_vena_CapExistingSHUSA_B2_C_1_230858841607110656_3">'CCAR 9Q capital ratio'!$U$35</definedName>
    <definedName name="_vena_CapExistingSHUSA_B2_C_1_230858841607110656_4">'CCAR 9Q capital ratio'!$K$35</definedName>
    <definedName name="_vena_CapExistingSHUSA_B2_C_1_230858864537370624">'CCAR 9Q capital ratio'!$AZ$35</definedName>
    <definedName name="_vena_CapExistingSHUSA_B2_C_1_230858864537370624_1">'CCAR 9Q capital ratio'!$AP$35</definedName>
    <definedName name="_vena_CapExistingSHUSA_B2_C_1_230858864537370624_2">'CCAR 9Q capital ratio'!$AF$35</definedName>
    <definedName name="_vena_CapExistingSHUSA_B2_C_1_230858864537370624_3">'CCAR 9Q capital ratio'!$V$35</definedName>
    <definedName name="_vena_CapExistingSHUSA_B2_C_1_230858864537370624_4">'CCAR 9Q capital ratio'!$L$35</definedName>
    <definedName name="_vena_CapExistingSHUSA_B2_C_1_230858883713728512">'CCAR 9Q capital ratio'!$BA$35</definedName>
    <definedName name="_vena_CapExistingSHUSA_B2_C_1_230858883713728512_1">'CCAR 9Q capital ratio'!$AQ$35</definedName>
    <definedName name="_vena_CapExistingSHUSA_B2_C_1_230858883713728512_2">'CCAR 9Q capital ratio'!$AG$35</definedName>
    <definedName name="_vena_CapExistingSHUSA_B2_C_1_230858883713728512_3">'CCAR 9Q capital ratio'!$W$35</definedName>
    <definedName name="_vena_CapExistingSHUSA_B2_C_1_230858883713728512_4">'CCAR 9Q capital ratio'!$M$35</definedName>
    <definedName name="_vena_CapExistingSHUSA_B2_C_1_230858941431545856">'CCAR 9Q capital ratio'!$BB$35</definedName>
    <definedName name="_vena_CapExistingSHUSA_B2_C_1_230858941431545856_1">'CCAR 9Q capital ratio'!$AR$35</definedName>
    <definedName name="_vena_CapExistingSHUSA_B2_C_1_230858941431545856_2">'CCAR 9Q capital ratio'!$AH$35</definedName>
    <definedName name="_vena_CapExistingSHUSA_B2_C_1_230858941431545856_3">'CCAR 9Q capital ratio'!$X$35</definedName>
    <definedName name="_vena_CapExistingSHUSA_B2_C_1_230858941431545856_4">'CCAR 9Q capital ratio'!$N$35</definedName>
    <definedName name="_vena_CapExistingSHUSA_B2_C_1_230859049971744768">'CCAR 9Q capital ratio'!$BC$35</definedName>
    <definedName name="_vena_CapExistingSHUSA_B2_C_1_230859049971744768_1">'CCAR 9Q capital ratio'!$AS$35</definedName>
    <definedName name="_vena_CapExistingSHUSA_B2_C_1_230859049971744768_2">'CCAR 9Q capital ratio'!$AI$35</definedName>
    <definedName name="_vena_CapExistingSHUSA_B2_C_1_230859049971744768_3">'CCAR 9Q capital ratio'!$Y$35</definedName>
    <definedName name="_vena_CapExistingSHUSA_B2_C_1_230859049971744768_4">'CCAR 9Q capital ratio'!$O$35</definedName>
    <definedName name="_vena_CapExistingSHUSA_B2_C_1_230859064827969536">'CCAR 9Q capital ratio'!$BD$35</definedName>
    <definedName name="_vena_CapExistingSHUSA_B2_C_1_230859064827969536_1">'CCAR 9Q capital ratio'!$AT$35</definedName>
    <definedName name="_vena_CapExistingSHUSA_B2_C_1_230859064827969536_2">'CCAR 9Q capital ratio'!$AJ$35</definedName>
    <definedName name="_vena_CapExistingSHUSA_B2_C_1_230859064827969536_3">'CCAR 9Q capital ratio'!$Z$35</definedName>
    <definedName name="_vena_CapExistingSHUSA_B2_C_1_230859064827969536_4">'CCAR 9Q capital ratio'!$P$35</definedName>
    <definedName name="_vena_CapExistingSHUSA_B2_C_1_230859078451068928">'CCAR 9Q capital ratio'!$BE$35</definedName>
    <definedName name="_vena_CapExistingSHUSA_B2_C_1_230859078451068928_1">'CCAR 9Q capital ratio'!$AU$35</definedName>
    <definedName name="_vena_CapExistingSHUSA_B2_C_1_230859078451068928_2">'CCAR 9Q capital ratio'!$AK$35</definedName>
    <definedName name="_vena_CapExistingSHUSA_B2_C_1_230859078451068928_3">'CCAR 9Q capital ratio'!$AA$35</definedName>
    <definedName name="_vena_CapExistingSHUSA_B2_C_1_230859078451068928_4">'CCAR 9Q capital ratio'!$Q$35</definedName>
    <definedName name="_vena_CapExistingSHUSA_B2_C_1_230859093835776000">'CCAR 9Q capital ratio'!$BF$35</definedName>
    <definedName name="_vena_CapExistingSHUSA_B2_C_1_230859093835776000_1">'CCAR 9Q capital ratio'!$AV$35</definedName>
    <definedName name="_vena_CapExistingSHUSA_B2_C_1_230859093835776000_2">'CCAR 9Q capital ratio'!$AL$35</definedName>
    <definedName name="_vena_CapExistingSHUSA_B2_C_1_230859093835776000_3">'CCAR 9Q capital ratio'!$AB$35</definedName>
    <definedName name="_vena_CapExistingSHUSA_B2_C_1_230859093835776000_4">'CCAR 9Q capital ratio'!$R$35</definedName>
    <definedName name="_vena_CapExistingSHUSA_B2_C_1_248550486083371008">'CCAR 9Q capital ratio'!$BG$35</definedName>
    <definedName name="_vena_CapExistingSHUSA_B2_C_1_248550486083371008_1">'CCAR 9Q capital ratio'!$AW$35</definedName>
    <definedName name="_vena_CapExistingSHUSA_B2_C_1_248550486083371008_2">'CCAR 9Q capital ratio'!$AM$35</definedName>
    <definedName name="_vena_CapExistingSHUSA_B2_C_1_248550486083371008_3">'CCAR 9Q capital ratio'!$AC$35</definedName>
    <definedName name="_vena_CapExistingSHUSA_B2_C_1_248550486083371008_4">'CCAR 9Q capital ratio'!$S$35</definedName>
    <definedName name="_vena_CapExistingSHUSA_B2_C_2_230860126356111360">'CCAR 9Q capital ratio'!$I$36</definedName>
    <definedName name="_vena_CapExistingSHUSA_B2_C_2_230860226616754176">'CCAR 9Q capital ratio'!$K$36</definedName>
    <definedName name="_vena_CapExistingSHUSA_B2_C_2_230860226616754176_1">'CCAR 9Q capital ratio'!$U$36</definedName>
    <definedName name="_vena_CapExistingSHUSA_B2_C_2_230860226616754176_2">'CCAR 9Q capital ratio'!$AE$36</definedName>
    <definedName name="_vena_CapExistingSHUSA_B2_C_2_230860226616754176_3">'CCAR 9Q capital ratio'!$AO$36</definedName>
    <definedName name="_vena_CapExistingSHUSA_B2_C_2_230860226616754176_4">'CCAR 9Q capital ratio'!$AY$36</definedName>
    <definedName name="_vena_CapExistingSHUSA_B2_C_2_230860237857488896">'CCAR 9Q capital ratio'!$L$36</definedName>
    <definedName name="_vena_CapExistingSHUSA_B2_C_2_230860237857488896_1">'CCAR 9Q capital ratio'!$V$36</definedName>
    <definedName name="_vena_CapExistingSHUSA_B2_C_2_230860237857488896_2">'CCAR 9Q capital ratio'!$AF$36</definedName>
    <definedName name="_vena_CapExistingSHUSA_B2_C_2_230860237857488896_3">'CCAR 9Q capital ratio'!$AP$36</definedName>
    <definedName name="_vena_CapExistingSHUSA_B2_C_2_230860237857488896_4">'CCAR 9Q capital ratio'!$AZ$36</definedName>
    <definedName name="_vena_CapExistingSHUSA_B2_C_2_230860246497755136">'CCAR 9Q capital ratio'!$M$36</definedName>
    <definedName name="_vena_CapExistingSHUSA_B2_C_2_230860246497755136_1">'CCAR 9Q capital ratio'!$W$36</definedName>
    <definedName name="_vena_CapExistingSHUSA_B2_C_2_230860246497755136_2">'CCAR 9Q capital ratio'!$AG$36</definedName>
    <definedName name="_vena_CapExistingSHUSA_B2_C_2_230860246497755136_3">'CCAR 9Q capital ratio'!$AQ$36</definedName>
    <definedName name="_vena_CapExistingSHUSA_B2_C_2_230860246497755136_4">'CCAR 9Q capital ratio'!$BA$36</definedName>
    <definedName name="_vena_CapExistingSHUSA_B2_C_2_230860256148848640">'CCAR 9Q capital ratio'!$N$36</definedName>
    <definedName name="_vena_CapExistingSHUSA_B2_C_2_230860256148848640_1">'CCAR 9Q capital ratio'!$X$36</definedName>
    <definedName name="_vena_CapExistingSHUSA_B2_C_2_230860256148848640_2">'CCAR 9Q capital ratio'!$AH$36</definedName>
    <definedName name="_vena_CapExistingSHUSA_B2_C_2_230860256148848640_3">'CCAR 9Q capital ratio'!$AR$36</definedName>
    <definedName name="_vena_CapExistingSHUSA_B2_C_2_230860256148848640_4">'CCAR 9Q capital ratio'!$BB$36</definedName>
    <definedName name="_vena_CapExistingSHUSA_B2_C_2_230860293570428928">'CCAR 9Q capital ratio'!$O$36</definedName>
    <definedName name="_vena_CapExistingSHUSA_B2_C_2_230860293570428928_1">'CCAR 9Q capital ratio'!$Y$36</definedName>
    <definedName name="_vena_CapExistingSHUSA_B2_C_2_230860293570428928_2">'CCAR 9Q capital ratio'!$AI$36</definedName>
    <definedName name="_vena_CapExistingSHUSA_B2_C_2_230860293570428928_3">'CCAR 9Q capital ratio'!$AS$36</definedName>
    <definedName name="_vena_CapExistingSHUSA_B2_C_2_230860293570428928_4">'CCAR 9Q capital ratio'!$BC$36</definedName>
    <definedName name="_vena_CapExistingSHUSA_B2_C_2_230860306308530176">'CCAR 9Q capital ratio'!$P$36</definedName>
    <definedName name="_vena_CapExistingSHUSA_B2_C_2_230860306308530176_1">'CCAR 9Q capital ratio'!$Z$36</definedName>
    <definedName name="_vena_CapExistingSHUSA_B2_C_2_230860306308530176_2">'CCAR 9Q capital ratio'!$AJ$36</definedName>
    <definedName name="_vena_CapExistingSHUSA_B2_C_2_230860306308530176_3">'CCAR 9Q capital ratio'!$AT$36</definedName>
    <definedName name="_vena_CapExistingSHUSA_B2_C_2_230860306308530176_4">'CCAR 9Q capital ratio'!$BD$36</definedName>
    <definedName name="_vena_CapExistingSHUSA_B2_C_2_230860320749518848">'CCAR 9Q capital ratio'!$Q$36</definedName>
    <definedName name="_vena_CapExistingSHUSA_B2_C_2_230860320749518848_1">'CCAR 9Q capital ratio'!$AA$36</definedName>
    <definedName name="_vena_CapExistingSHUSA_B2_C_2_230860320749518848_2">'CCAR 9Q capital ratio'!$AK$36</definedName>
    <definedName name="_vena_CapExistingSHUSA_B2_C_2_230860320749518848_3">'CCAR 9Q capital ratio'!$AU$36</definedName>
    <definedName name="_vena_CapExistingSHUSA_B2_C_2_230860320749518848_4">'CCAR 9Q capital ratio'!$BE$36</definedName>
    <definedName name="_vena_CapExistingSHUSA_B2_C_2_230860332363546624">'CCAR 9Q capital ratio'!$R$36</definedName>
    <definedName name="_vena_CapExistingSHUSA_B2_C_2_230860332363546624_1">'CCAR 9Q capital ratio'!$AB$36</definedName>
    <definedName name="_vena_CapExistingSHUSA_B2_C_2_230860332363546624_2">'CCAR 9Q capital ratio'!$AL$36</definedName>
    <definedName name="_vena_CapExistingSHUSA_B2_C_2_230860332363546624_3">'CCAR 9Q capital ratio'!$AV$36</definedName>
    <definedName name="_vena_CapExistingSHUSA_B2_C_2_230860332363546624_4">'CCAR 9Q capital ratio'!$BF$36</definedName>
    <definedName name="_vena_CapExistingSHUSA_B2_C_2_230860342882861056">'CCAR 9Q capital ratio'!$S$36</definedName>
    <definedName name="_vena_CapExistingSHUSA_B2_C_2_230860342882861056_1">'CCAR 9Q capital ratio'!$AC$36</definedName>
    <definedName name="_vena_CapExistingSHUSA_B2_C_2_230860342882861056_2">'CCAR 9Q capital ratio'!$AM$36</definedName>
    <definedName name="_vena_CapExistingSHUSA_B2_C_2_230860342882861056_3">'CCAR 9Q capital ratio'!$AW$36</definedName>
    <definedName name="_vena_CapExistingSHUSA_B2_C_2_230860342882861056_4">'CCAR 9Q capital ratio'!$BG$36</definedName>
    <definedName name="_vena_CapExistingSHUSA_B2_C_2_248614950019268608">'CCAR 9Q capital ratio'!$F$36</definedName>
    <definedName name="_vena_CapExistingSHUSA_B2_C_2_248614950019268608_1">'CCAR 9Q capital ratio'!$G$36</definedName>
    <definedName name="_vena_CapExistingSHUSA_B2_C_2_248614950019268608_2">'CCAR 9Q capital ratio'!$H$36</definedName>
    <definedName name="_vena_CapExistingSHUSA_B2_C_3_230860830692999168">'CCAR 9Q capital ratio'!$I$33</definedName>
    <definedName name="_vena_CapExistingSHUSA_B2_C_3_230860830692999168_1">'CCAR 9Q capital ratio'!$K$33</definedName>
    <definedName name="_vena_CapExistingSHUSA_B2_C_3_230860830692999168_10">'CCAR 9Q capital ratio'!$U$33</definedName>
    <definedName name="_vena_CapExistingSHUSA_B2_C_3_230860830692999168_11">'CCAR 9Q capital ratio'!$V$33</definedName>
    <definedName name="_vena_CapExistingSHUSA_B2_C_3_230860830692999168_12">'CCAR 9Q capital ratio'!$W$33</definedName>
    <definedName name="_vena_CapExistingSHUSA_B2_C_3_230860830692999168_13">'CCAR 9Q capital ratio'!$X$33</definedName>
    <definedName name="_vena_CapExistingSHUSA_B2_C_3_230860830692999168_14">'CCAR 9Q capital ratio'!$Y$33</definedName>
    <definedName name="_vena_CapExistingSHUSA_B2_C_3_230860830692999168_15">'CCAR 9Q capital ratio'!$Z$33</definedName>
    <definedName name="_vena_CapExistingSHUSA_B2_C_3_230860830692999168_16">'CCAR 9Q capital ratio'!$AA$33</definedName>
    <definedName name="_vena_CapExistingSHUSA_B2_C_3_230860830692999168_17">'CCAR 9Q capital ratio'!$AB$33</definedName>
    <definedName name="_vena_CapExistingSHUSA_B2_C_3_230860830692999168_18">'CCAR 9Q capital ratio'!$AC$33</definedName>
    <definedName name="_vena_CapExistingSHUSA_B2_C_3_230860830692999168_19">'CCAR 9Q capital ratio'!$AE$33</definedName>
    <definedName name="_vena_CapExistingSHUSA_B2_C_3_230860830692999168_2">'CCAR 9Q capital ratio'!$L$33</definedName>
    <definedName name="_vena_CapExistingSHUSA_B2_C_3_230860830692999168_20">'CCAR 9Q capital ratio'!$AF$33</definedName>
    <definedName name="_vena_CapExistingSHUSA_B2_C_3_230860830692999168_21">'CCAR 9Q capital ratio'!$AG$33</definedName>
    <definedName name="_vena_CapExistingSHUSA_B2_C_3_230860830692999168_22">'CCAR 9Q capital ratio'!$AH$33</definedName>
    <definedName name="_vena_CapExistingSHUSA_B2_C_3_230860830692999168_23">'CCAR 9Q capital ratio'!$AI$33</definedName>
    <definedName name="_vena_CapExistingSHUSA_B2_C_3_230860830692999168_24">'CCAR 9Q capital ratio'!$AJ$33</definedName>
    <definedName name="_vena_CapExistingSHUSA_B2_C_3_230860830692999168_25">'CCAR 9Q capital ratio'!$AK$33</definedName>
    <definedName name="_vena_CapExistingSHUSA_B2_C_3_230860830692999168_26">'CCAR 9Q capital ratio'!$AL$33</definedName>
    <definedName name="_vena_CapExistingSHUSA_B2_C_3_230860830692999168_27">'CCAR 9Q capital ratio'!$AM$33</definedName>
    <definedName name="_vena_CapExistingSHUSA_B2_C_3_230860830692999168_28">'CCAR 9Q capital ratio'!$AO$33</definedName>
    <definedName name="_vena_CapExistingSHUSA_B2_C_3_230860830692999168_29">'CCAR 9Q capital ratio'!$AP$33</definedName>
    <definedName name="_vena_CapExistingSHUSA_B2_C_3_230860830692999168_3">'CCAR 9Q capital ratio'!$M$33</definedName>
    <definedName name="_vena_CapExistingSHUSA_B2_C_3_230860830692999168_30">'CCAR 9Q capital ratio'!$AQ$33</definedName>
    <definedName name="_vena_CapExistingSHUSA_B2_C_3_230860830692999168_31">'CCAR 9Q capital ratio'!$AR$33</definedName>
    <definedName name="_vena_CapExistingSHUSA_B2_C_3_230860830692999168_32">'CCAR 9Q capital ratio'!$AS$33</definedName>
    <definedName name="_vena_CapExistingSHUSA_B2_C_3_230860830692999168_33">'CCAR 9Q capital ratio'!$AT$33</definedName>
    <definedName name="_vena_CapExistingSHUSA_B2_C_3_230860830692999168_34">'CCAR 9Q capital ratio'!$AU$33</definedName>
    <definedName name="_vena_CapExistingSHUSA_B2_C_3_230860830692999168_35">'CCAR 9Q capital ratio'!$AV$33</definedName>
    <definedName name="_vena_CapExistingSHUSA_B2_C_3_230860830692999168_36">'CCAR 9Q capital ratio'!$AW$33</definedName>
    <definedName name="_vena_CapExistingSHUSA_B2_C_3_230860830692999168_37">'CCAR 9Q capital ratio'!$AY$33</definedName>
    <definedName name="_vena_CapExistingSHUSA_B2_C_3_230860830692999168_38">'CCAR 9Q capital ratio'!$AZ$33</definedName>
    <definedName name="_vena_CapExistingSHUSA_B2_C_3_230860830692999168_39">'CCAR 9Q capital ratio'!$BA$33</definedName>
    <definedName name="_vena_CapExistingSHUSA_B2_C_3_230860830692999168_4">'CCAR 9Q capital ratio'!$N$33</definedName>
    <definedName name="_vena_CapExistingSHUSA_B2_C_3_230860830692999168_40">'CCAR 9Q capital ratio'!$BB$33</definedName>
    <definedName name="_vena_CapExistingSHUSA_B2_C_3_230860830692999168_41">'CCAR 9Q capital ratio'!$BC$33</definedName>
    <definedName name="_vena_CapExistingSHUSA_B2_C_3_230860830692999168_42">'CCAR 9Q capital ratio'!$BD$33</definedName>
    <definedName name="_vena_CapExistingSHUSA_B2_C_3_230860830692999168_43">'CCAR 9Q capital ratio'!$BE$33</definedName>
    <definedName name="_vena_CapExistingSHUSA_B2_C_3_230860830692999168_44">'CCAR 9Q capital ratio'!$BF$33</definedName>
    <definedName name="_vena_CapExistingSHUSA_B2_C_3_230860830692999168_45">'CCAR 9Q capital ratio'!$BG$33</definedName>
    <definedName name="_vena_CapExistingSHUSA_B2_C_3_230860830692999168_5">'CCAR 9Q capital ratio'!$O$33</definedName>
    <definedName name="_vena_CapExistingSHUSA_B2_C_3_230860830692999168_6">'CCAR 9Q capital ratio'!$P$33</definedName>
    <definedName name="_vena_CapExistingSHUSA_B2_C_3_230860830692999168_7">'CCAR 9Q capital ratio'!$Q$33</definedName>
    <definedName name="_vena_CapExistingSHUSA_B2_C_3_230860830692999168_8">'CCAR 9Q capital ratio'!$R$33</definedName>
    <definedName name="_vena_CapExistingSHUSA_B2_C_3_230860830692999168_9">'CCAR 9Q capital ratio'!$S$33</definedName>
    <definedName name="_vena_CapExistingSHUSA_B2_C_3_230860959693012992">'CCAR 9Q capital ratio'!$F$33</definedName>
    <definedName name="_vena_CapExistingSHUSA_B2_C_3_230860959693012992_1">'CCAR 9Q capital ratio'!$G$33</definedName>
    <definedName name="_vena_CapExistingSHUSA_B2_C_3_230860959693012992_2">'CCAR 9Q capital ratio'!$H$33</definedName>
    <definedName name="_vena_CapExistingSHUSA_B2_C_4_230862887281885184">'CCAR 9Q capital ratio'!$K$34</definedName>
    <definedName name="_vena_CapExistingSHUSA_B2_C_4_230862887281885184_1">'CCAR 9Q capital ratio'!$L$34</definedName>
    <definedName name="_vena_CapExistingSHUSA_B2_C_4_230862887281885184_2">'CCAR 9Q capital ratio'!$M$34</definedName>
    <definedName name="_vena_CapExistingSHUSA_B2_C_4_230862887281885184_3">'CCAR 9Q capital ratio'!$N$34</definedName>
    <definedName name="_vena_CapExistingSHUSA_B2_C_4_230862887281885184_4">'CCAR 9Q capital ratio'!$O$34</definedName>
    <definedName name="_vena_CapExistingSHUSA_B2_C_4_230862887281885184_5">'CCAR 9Q capital ratio'!$P$34</definedName>
    <definedName name="_vena_CapExistingSHUSA_B2_C_4_230862887281885184_6">'CCAR 9Q capital ratio'!$Q$34</definedName>
    <definedName name="_vena_CapExistingSHUSA_B2_C_4_230862887281885184_7">'CCAR 9Q capital ratio'!$R$34</definedName>
    <definedName name="_vena_CapExistingSHUSA_B2_C_4_230862887281885184_8">'CCAR 9Q capital ratio'!$S$34</definedName>
    <definedName name="_vena_CapExistingSHUSA_B2_C_4_230862937282183168">'CCAR 9Q capital ratio'!$U$34</definedName>
    <definedName name="_vena_CapExistingSHUSA_B2_C_4_230862937282183168_1">'CCAR 9Q capital ratio'!$V$34</definedName>
    <definedName name="_vena_CapExistingSHUSA_B2_C_4_230862937282183168_2">'CCAR 9Q capital ratio'!$W$34</definedName>
    <definedName name="_vena_CapExistingSHUSA_B2_C_4_230862937282183168_3">'CCAR 9Q capital ratio'!$X$34</definedName>
    <definedName name="_vena_CapExistingSHUSA_B2_C_4_230862937282183168_4">'CCAR 9Q capital ratio'!$Y$34</definedName>
    <definedName name="_vena_CapExistingSHUSA_B2_C_4_230862937282183168_5">'CCAR 9Q capital ratio'!$Z$34</definedName>
    <definedName name="_vena_CapExistingSHUSA_B2_C_4_230862937282183168_6">'CCAR 9Q capital ratio'!$AA$34</definedName>
    <definedName name="_vena_CapExistingSHUSA_B2_C_4_230862937282183168_7">'CCAR 9Q capital ratio'!$AB$34</definedName>
    <definedName name="_vena_CapExistingSHUSA_B2_C_4_230862937282183168_8">'CCAR 9Q capital ratio'!$AC$34</definedName>
    <definedName name="_vena_CapExistingSHUSA_B2_C_4_230862963278479360">'CCAR 9Q capital ratio'!$AE$34</definedName>
    <definedName name="_vena_CapExistingSHUSA_B2_C_4_230862963278479360_1">'CCAR 9Q capital ratio'!$AF$34</definedName>
    <definedName name="_vena_CapExistingSHUSA_B2_C_4_230862963278479360_2">'CCAR 9Q capital ratio'!$AG$34</definedName>
    <definedName name="_vena_CapExistingSHUSA_B2_C_4_230862963278479360_3">'CCAR 9Q capital ratio'!$AH$34</definedName>
    <definedName name="_vena_CapExistingSHUSA_B2_C_4_230862963278479360_4">'CCAR 9Q capital ratio'!$AI$34</definedName>
    <definedName name="_vena_CapExistingSHUSA_B2_C_4_230862963278479360_5">'CCAR 9Q capital ratio'!$AJ$34</definedName>
    <definedName name="_vena_CapExistingSHUSA_B2_C_4_230862963278479360_6">'CCAR 9Q capital ratio'!$AK$34</definedName>
    <definedName name="_vena_CapExistingSHUSA_B2_C_4_230862963278479360_7">'CCAR 9Q capital ratio'!$AL$34</definedName>
    <definedName name="_vena_CapExistingSHUSA_B2_C_4_230862963278479360_8">'CCAR 9Q capital ratio'!$AM$34</definedName>
    <definedName name="_vena_CapExistingSHUSA_B2_C_4_230863001366953984">'CCAR 9Q capital ratio'!$AO$34</definedName>
    <definedName name="_vena_CapExistingSHUSA_B2_C_4_230863001366953984_1">'CCAR 9Q capital ratio'!$AP$34</definedName>
    <definedName name="_vena_CapExistingSHUSA_B2_C_4_230863001366953984_2">'CCAR 9Q capital ratio'!$AQ$34</definedName>
    <definedName name="_vena_CapExistingSHUSA_B2_C_4_230863001366953984_3">'CCAR 9Q capital ratio'!$AR$34</definedName>
    <definedName name="_vena_CapExistingSHUSA_B2_C_4_230863001366953984_4">'CCAR 9Q capital ratio'!$AS$34</definedName>
    <definedName name="_vena_CapExistingSHUSA_B2_C_4_230863001366953984_5">'CCAR 9Q capital ratio'!$AT$34</definedName>
    <definedName name="_vena_CapExistingSHUSA_B2_C_4_230863001366953984_6">'CCAR 9Q capital ratio'!$AU$34</definedName>
    <definedName name="_vena_CapExistingSHUSA_B2_C_4_230863001366953984_7">'CCAR 9Q capital ratio'!$AV$34</definedName>
    <definedName name="_vena_CapExistingSHUSA_B2_C_4_230863001366953984_8">'CCAR 9Q capital ratio'!$AW$34</definedName>
    <definedName name="_vena_CapExistingSHUSA_B2_C_4_230863046111789056">'CCAR 9Q capital ratio'!$AY$34</definedName>
    <definedName name="_vena_CapExistingSHUSA_B2_C_4_230863046111789056_1">'CCAR 9Q capital ratio'!$AZ$34</definedName>
    <definedName name="_vena_CapExistingSHUSA_B2_C_4_230863046111789056_2">'CCAR 9Q capital ratio'!$BA$34</definedName>
    <definedName name="_vena_CapExistingSHUSA_B2_C_4_230863046111789056_3">'CCAR 9Q capital ratio'!$BB$34</definedName>
    <definedName name="_vena_CapExistingSHUSA_B2_C_4_230863046111789056_4">'CCAR 9Q capital ratio'!$BC$34</definedName>
    <definedName name="_vena_CapExistingSHUSA_B2_C_4_230863046111789056_5">'CCAR 9Q capital ratio'!$BD$34</definedName>
    <definedName name="_vena_CapExistingSHUSA_B2_C_4_230863046111789056_6">'CCAR 9Q capital ratio'!$BE$34</definedName>
    <definedName name="_vena_CapExistingSHUSA_B2_C_4_230863046111789056_7">'CCAR 9Q capital ratio'!$BF$34</definedName>
    <definedName name="_vena_CapExistingSHUSA_B2_C_4_230863046111789056_8">'CCAR 9Q capital ratio'!$BG$34</definedName>
    <definedName name="_vena_CapExistingSHUSA_B2_C_4_230863071093063680">'CCAR 9Q capital ratio'!$F$34</definedName>
    <definedName name="_vena_CapExistingSHUSA_B2_C_4_230863071093063680_1">'CCAR 9Q capital ratio'!$G$34</definedName>
    <definedName name="_vena_CapExistingSHUSA_B2_C_4_230863071093063680_2">'CCAR 9Q capital ratio'!$H$34</definedName>
    <definedName name="_vena_CapExistingSHUSA_B2_C_4_230863071093063680_3">'CCAR 9Q capital ratio'!$I$34</definedName>
    <definedName name="_vena_CapExistingSHUSA_B2_C_FV_6053e8fe227041fcbe8015c4f16779fe">'CCAR 9Q capital ratio'!$F$32</definedName>
    <definedName name="_vena_CapExistingSHUSA_B2_C_FV_6053e8fe227041fcbe8015c4f16779fe_1">'CCAR 9Q capital ratio'!$G$32</definedName>
    <definedName name="_vena_CapExistingSHUSA_B2_C_FV_6053e8fe227041fcbe8015c4f16779fe_10">'CCAR 9Q capital ratio'!$Q$32</definedName>
    <definedName name="_vena_CapExistingSHUSA_B2_C_FV_6053e8fe227041fcbe8015c4f16779fe_11">'CCAR 9Q capital ratio'!$R$32</definedName>
    <definedName name="_vena_CapExistingSHUSA_B2_C_FV_6053e8fe227041fcbe8015c4f16779fe_12">'CCAR 9Q capital ratio'!$S$32</definedName>
    <definedName name="_vena_CapExistingSHUSA_B2_C_FV_6053e8fe227041fcbe8015c4f16779fe_13">'CCAR 9Q capital ratio'!$U$32</definedName>
    <definedName name="_vena_CapExistingSHUSA_B2_C_FV_6053e8fe227041fcbe8015c4f16779fe_14">'CCAR 9Q capital ratio'!$V$32</definedName>
    <definedName name="_vena_CapExistingSHUSA_B2_C_FV_6053e8fe227041fcbe8015c4f16779fe_15">'CCAR 9Q capital ratio'!$W$32</definedName>
    <definedName name="_vena_CapExistingSHUSA_B2_C_FV_6053e8fe227041fcbe8015c4f16779fe_16">'CCAR 9Q capital ratio'!$X$32</definedName>
    <definedName name="_vena_CapExistingSHUSA_B2_C_FV_6053e8fe227041fcbe8015c4f16779fe_17">'CCAR 9Q capital ratio'!$Y$32</definedName>
    <definedName name="_vena_CapExistingSHUSA_B2_C_FV_6053e8fe227041fcbe8015c4f16779fe_18">'CCAR 9Q capital ratio'!$Z$32</definedName>
    <definedName name="_vena_CapExistingSHUSA_B2_C_FV_6053e8fe227041fcbe8015c4f16779fe_19">'CCAR 9Q capital ratio'!$AA$32</definedName>
    <definedName name="_vena_CapExistingSHUSA_B2_C_FV_6053e8fe227041fcbe8015c4f16779fe_2">'CCAR 9Q capital ratio'!$H$32</definedName>
    <definedName name="_vena_CapExistingSHUSA_B2_C_FV_6053e8fe227041fcbe8015c4f16779fe_20">'CCAR 9Q capital ratio'!$AB$32</definedName>
    <definedName name="_vena_CapExistingSHUSA_B2_C_FV_6053e8fe227041fcbe8015c4f16779fe_21">'CCAR 9Q capital ratio'!$AC$32</definedName>
    <definedName name="_vena_CapExistingSHUSA_B2_C_FV_6053e8fe227041fcbe8015c4f16779fe_22">'CCAR 9Q capital ratio'!$AE$32</definedName>
    <definedName name="_vena_CapExistingSHUSA_B2_C_FV_6053e8fe227041fcbe8015c4f16779fe_23">'CCAR 9Q capital ratio'!$AF$32</definedName>
    <definedName name="_vena_CapExistingSHUSA_B2_C_FV_6053e8fe227041fcbe8015c4f16779fe_24">'CCAR 9Q capital ratio'!$AG$32</definedName>
    <definedName name="_vena_CapExistingSHUSA_B2_C_FV_6053e8fe227041fcbe8015c4f16779fe_25">'CCAR 9Q capital ratio'!$AH$32</definedName>
    <definedName name="_vena_CapExistingSHUSA_B2_C_FV_6053e8fe227041fcbe8015c4f16779fe_26">'CCAR 9Q capital ratio'!$AI$32</definedName>
    <definedName name="_vena_CapExistingSHUSA_B2_C_FV_6053e8fe227041fcbe8015c4f16779fe_27">'CCAR 9Q capital ratio'!$AJ$32</definedName>
    <definedName name="_vena_CapExistingSHUSA_B2_C_FV_6053e8fe227041fcbe8015c4f16779fe_28">'CCAR 9Q capital ratio'!$AK$32</definedName>
    <definedName name="_vena_CapExistingSHUSA_B2_C_FV_6053e8fe227041fcbe8015c4f16779fe_29">'CCAR 9Q capital ratio'!$AL$32</definedName>
    <definedName name="_vena_CapExistingSHUSA_B2_C_FV_6053e8fe227041fcbe8015c4f16779fe_3">'CCAR 9Q capital ratio'!$I$32</definedName>
    <definedName name="_vena_CapExistingSHUSA_B2_C_FV_6053e8fe227041fcbe8015c4f16779fe_30">'CCAR 9Q capital ratio'!$AM$32</definedName>
    <definedName name="_vena_CapExistingSHUSA_B2_C_FV_6053e8fe227041fcbe8015c4f16779fe_31">'CCAR 9Q capital ratio'!$AO$32</definedName>
    <definedName name="_vena_CapExistingSHUSA_B2_C_FV_6053e8fe227041fcbe8015c4f16779fe_32">'CCAR 9Q capital ratio'!$AP$32</definedName>
    <definedName name="_vena_CapExistingSHUSA_B2_C_FV_6053e8fe227041fcbe8015c4f16779fe_33">'CCAR 9Q capital ratio'!$AQ$32</definedName>
    <definedName name="_vena_CapExistingSHUSA_B2_C_FV_6053e8fe227041fcbe8015c4f16779fe_34">'CCAR 9Q capital ratio'!$AR$32</definedName>
    <definedName name="_vena_CapExistingSHUSA_B2_C_FV_6053e8fe227041fcbe8015c4f16779fe_35">'CCAR 9Q capital ratio'!$AS$32</definedName>
    <definedName name="_vena_CapExistingSHUSA_B2_C_FV_6053e8fe227041fcbe8015c4f16779fe_36">'CCAR 9Q capital ratio'!$AT$32</definedName>
    <definedName name="_vena_CapExistingSHUSA_B2_C_FV_6053e8fe227041fcbe8015c4f16779fe_37">'CCAR 9Q capital ratio'!$AU$32</definedName>
    <definedName name="_vena_CapExistingSHUSA_B2_C_FV_6053e8fe227041fcbe8015c4f16779fe_38">'CCAR 9Q capital ratio'!$AV$32</definedName>
    <definedName name="_vena_CapExistingSHUSA_B2_C_FV_6053e8fe227041fcbe8015c4f16779fe_39">'CCAR 9Q capital ratio'!$AW$32</definedName>
    <definedName name="_vena_CapExistingSHUSA_B2_C_FV_6053e8fe227041fcbe8015c4f16779fe_4">'CCAR 9Q capital ratio'!$K$32</definedName>
    <definedName name="_vena_CapExistingSHUSA_B2_C_FV_6053e8fe227041fcbe8015c4f16779fe_40">'CCAR 9Q capital ratio'!$AY$32</definedName>
    <definedName name="_vena_CapExistingSHUSA_B2_C_FV_6053e8fe227041fcbe8015c4f16779fe_41">'CCAR 9Q capital ratio'!$AZ$32</definedName>
    <definedName name="_vena_CapExistingSHUSA_B2_C_FV_6053e8fe227041fcbe8015c4f16779fe_42">'CCAR 9Q capital ratio'!$BA$32</definedName>
    <definedName name="_vena_CapExistingSHUSA_B2_C_FV_6053e8fe227041fcbe8015c4f16779fe_43">'CCAR 9Q capital ratio'!$BB$32</definedName>
    <definedName name="_vena_CapExistingSHUSA_B2_C_FV_6053e8fe227041fcbe8015c4f16779fe_44">'CCAR 9Q capital ratio'!$BC$32</definedName>
    <definedName name="_vena_CapExistingSHUSA_B2_C_FV_6053e8fe227041fcbe8015c4f16779fe_45">'CCAR 9Q capital ratio'!$BD$32</definedName>
    <definedName name="_vena_CapExistingSHUSA_B2_C_FV_6053e8fe227041fcbe8015c4f16779fe_46">'CCAR 9Q capital ratio'!$BE$32</definedName>
    <definedName name="_vena_CapExistingSHUSA_B2_C_FV_6053e8fe227041fcbe8015c4f16779fe_47">'CCAR 9Q capital ratio'!$BF$32</definedName>
    <definedName name="_vena_CapExistingSHUSA_B2_C_FV_6053e8fe227041fcbe8015c4f16779fe_48">'CCAR 9Q capital ratio'!$BG$32</definedName>
    <definedName name="_vena_CapExistingSHUSA_B2_C_FV_6053e8fe227041fcbe8015c4f16779fe_5">'CCAR 9Q capital ratio'!$L$32</definedName>
    <definedName name="_vena_CapExistingSHUSA_B2_C_FV_6053e8fe227041fcbe8015c4f16779fe_6">'CCAR 9Q capital ratio'!$M$32</definedName>
    <definedName name="_vena_CapExistingSHUSA_B2_C_FV_6053e8fe227041fcbe8015c4f16779fe_7">'CCAR 9Q capital ratio'!$N$32</definedName>
    <definedName name="_vena_CapExistingSHUSA_B2_C_FV_6053e8fe227041fcbe8015c4f16779fe_8">'CCAR 9Q capital ratio'!$O$32</definedName>
    <definedName name="_vena_CapExistingSHUSA_B2_C_FV_6053e8fe227041fcbe8015c4f16779fe_9">'CCAR 9Q capital ratio'!$P$32</definedName>
    <definedName name="_vena_CapExistingSHUSA_B2_R_6_248210771212894209">'CCAR 9Q capital ratio'!$B$39</definedName>
    <definedName name="_vena_CapExistingSHUSA_B2_R_6_248210771221282817">'CCAR 9Q capital ratio'!$B$40</definedName>
    <definedName name="_vena_CapExistingSHUSA_B2_R_6_248210771225477121">'CCAR 9Q capital ratio'!$B$41</definedName>
    <definedName name="_vena_CapExistingSHUSA_B2_R_6_248210771229671425">'CCAR 9Q capital ratio'!$B$42</definedName>
    <definedName name="_vena_CapExistingSHUSA_B2_R_6_248210771242254337">'CCAR 9Q capital ratio'!$B$47</definedName>
    <definedName name="_vena_CapExistingSHUSA_B2_R_6_248210771246448641">'CCAR 9Q capital ratio'!$B$48</definedName>
    <definedName name="_vena_CapExistingSHUSA_B2_R_6_248210771250642945">'CCAR 9Q capital ratio'!$B$49</definedName>
    <definedName name="_vena_CapExistingSHUSA_B2_R_6_248210771254837249">'CCAR 9Q capital ratio'!$B$51</definedName>
    <definedName name="_vena_CapExistingSHUSA_B2_R_6_248210771259031553">'CCAR 9Q capital ratio'!$B$52</definedName>
    <definedName name="_vena_CapExistingSHUSA_B2_R_6_248210771267420161">'CCAR 9Q capital ratio'!$B$53</definedName>
    <definedName name="_vena_CapExistingSHUSA_B2_R_6_248210771271614465">'CCAR 9Q capital ratio'!$B$54</definedName>
    <definedName name="_vena_CapExistingSHUSA_B2_R_6_248210771275808769">'CCAR 9Q capital ratio'!$B$55</definedName>
    <definedName name="_vena_CapExistingSHUSA_B2_R_6_248210771280003073">'CCAR 9Q capital ratio'!$B$57</definedName>
    <definedName name="_vena_CapExistingSHUSA_B2_R_6_248210771288391681">'CCAR 9Q capital ratio'!$B$58</definedName>
    <definedName name="_vena_CapExistingSHUSA_B2_R_6_248210771292585985">'CCAR 9Q capital ratio'!$B$59</definedName>
    <definedName name="_vena_CapExistingSHUSA_B2_R_6_248210771296780289">'CCAR 9Q capital ratio'!$B$60</definedName>
    <definedName name="_vena_CapExistingSHUSA_B2_R_6_248210771305168897">'CCAR 9Q capital ratio'!$B$62</definedName>
    <definedName name="_vena_CapExistingSHUSA_B2_R_6_248210771305168897_1">'CCAR 9Q capital ratio'!$B$104</definedName>
    <definedName name="_vena_CapExistingSHUSA_B2_R_6_248210771313557505">'CCAR 9Q capital ratio'!$B$63</definedName>
    <definedName name="_vena_CapExistingSHUSA_B2_R_6_248210771313557505_1">'CCAR 9Q capital ratio'!$B$111</definedName>
    <definedName name="_vena_CapExistingSHUSA_B2_R_6_248210771317751809">'CCAR 9Q capital ratio'!$B$64</definedName>
    <definedName name="_vena_CapExistingSHUSA_B2_R_6_248210771317751809_1">'CCAR 9Q capital ratio'!$B$116</definedName>
    <definedName name="_vena_CapExistingSHUSA_B2_R_6_248210771321946113">'CCAR 9Q capital ratio'!$B$123</definedName>
    <definedName name="_vena_CapExistingSHUSA_B2_R_6_248210771326140417">'CCAR 9Q capital ratio'!$B$66</definedName>
    <definedName name="_vena_CapExistingSHUSA_B2_R_6_248210771342917633">'CCAR 9Q capital ratio'!$B$71</definedName>
    <definedName name="_vena_CapExistingSHUSA_B2_R_6_248210771347111937">'CCAR 9Q capital ratio'!$B$72</definedName>
    <definedName name="_vena_CapExistingSHUSA_B2_R_6_248210771351306241">'CCAR 9Q capital ratio'!$B$73</definedName>
    <definedName name="_vena_CapExistingSHUSA_B2_R_6_248210771363889153">'CCAR 9Q capital ratio'!$B$75</definedName>
    <definedName name="_vena_CapExistingSHUSA_B2_R_6_248210771376472065">'CCAR 9Q capital ratio'!$B$82</definedName>
    <definedName name="_vena_CapExistingSHUSA_B2_R_6_248210771380666369">'CCAR 9Q capital ratio'!$B$83</definedName>
    <definedName name="_vena_CapExistingSHUSA_B2_R_6_248210771389054977">'CCAR 9Q capital ratio'!$B$84</definedName>
    <definedName name="_vena_CapExistingSHUSA_B2_R_6_248210771393249281">'CCAR 9Q capital ratio'!$B$85</definedName>
    <definedName name="_vena_CapExistingSHUSA_B2_R_6_248210771401637889">'CCAR 9Q capital ratio'!$B$87</definedName>
    <definedName name="_vena_CapExistingSHUSA_B2_R_6_248210771418415105">'CCAR 9Q capital ratio'!$B$90</definedName>
    <definedName name="_vena_CapExistingSHUSA_B2_R_6_248210771439386625">'CCAR 9Q capital ratio'!$B$135</definedName>
    <definedName name="_vena_CapExistingSHUSA_B2_R_6_248210771443580929">'CCAR 9Q capital ratio'!$B$100</definedName>
    <definedName name="_vena_CapExistingSHUSA_B2_R_6_248210771447775233">'CCAR 9Q capital ratio'!$B$101</definedName>
    <definedName name="_vena_CapExistingSHUSA_B2_R_6_248210771451969537">'CCAR 9Q capital ratio'!$B$102</definedName>
    <definedName name="_vena_CapExistingSHUSA_B2_R_6_248210771456163841">'CCAR 9Q capital ratio'!$B$103</definedName>
    <definedName name="_vena_CapExistingSHUSA_B2_R_6_248210771456163841_1">'CCAR 9Q capital ratio'!$B$110</definedName>
    <definedName name="_vena_CapExistingSHUSA_B2_R_6_248210771456163841_2">'CCAR 9Q capital ratio'!$B$115</definedName>
    <definedName name="_vena_CapExistingSHUSA_B2_R_6_248210771464552449">'CCAR 9Q capital ratio'!$B$107</definedName>
    <definedName name="_vena_CapExistingSHUSA_B2_R_6_248210771468746753">'CCAR 9Q capital ratio'!$B$108</definedName>
    <definedName name="_vena_CapExistingSHUSA_B2_R_6_248210771472941057">'CCAR 9Q capital ratio'!$B$109</definedName>
    <definedName name="_vena_CapExistingSHUSA_B2_R_6_248210771477135361">'CCAR 9Q capital ratio'!$B$114</definedName>
    <definedName name="_vena_CapExistingSHUSA_B2_R_6_248210771485523969">'CCAR 9Q capital ratio'!$B$119</definedName>
    <definedName name="_vena_CapExistingSHUSA_B2_R_6_248210771489718273">'CCAR 9Q capital ratio'!$B$120</definedName>
    <definedName name="_vena_CapExistingSHUSA_B2_R_6_248210771493912577">'CCAR 9Q capital ratio'!$B$121</definedName>
    <definedName name="_vena_CapExistingSHUSA_B2_R_6_248210771498106881">'CCAR 9Q capital ratio'!$B$122</definedName>
    <definedName name="_vena_CapExistingSHUSA_B2_R_6_248210771506495488">'CCAR 9Q capital ratio'!$B$126</definedName>
    <definedName name="_vena_CapExistingSHUSA_B2_R_6_248210771510689793">'CCAR 9Q capital ratio'!$B$127</definedName>
    <definedName name="_vena_CapExistingSHUSA_B2_R_6_248210771514884097">'CCAR 9Q capital ratio'!$B$128</definedName>
    <definedName name="_vena_CapExistingSHUSA_B2_R_6_248210771535855617">'CCAR 9Q capital ratio'!$B$136</definedName>
    <definedName name="_vena_CapExistingSHUSA_B2_R_6_248210771540049921">'CCAR 9Q capital ratio'!$B$137</definedName>
    <definedName name="_vena_CapExistingSHUSA_B2_R_6_248210771544244225">'CCAR 9Q capital ratio'!$B$138</definedName>
    <definedName name="_vena_CapExistingSHUSA_B2_R_6_248210771556827137">'CCAR 9Q capital ratio'!$B$140</definedName>
    <definedName name="_vena_CapExistingSHUSA_B2_R_6_248210771561021441">'CCAR 9Q capital ratio'!$B$141</definedName>
    <definedName name="_vena_CapExistingSHUSA_B2_R_6_248210771565215745">'CCAR 9Q capital ratio'!$B$142</definedName>
    <definedName name="_vena_CapExistingSHUSA_B2_R_6_248210771573604352">'CCAR 9Q capital ratio'!$B$143</definedName>
    <definedName name="_vena_CapExistingSHUSA_B2_R_6_248210771577798657">'CCAR 9Q capital ratio'!$B$144</definedName>
    <definedName name="_vena_CapExistingSHUSA_B2_R_6_248210771581992961">'CCAR 9Q capital ratio'!$B$145</definedName>
    <definedName name="_vena_CapExistingSHUSA_B2_R_6_248210771586187265">'CCAR 9Q capital ratio'!$B$146</definedName>
    <definedName name="_vena_CapExistingSHUSA_B2_R_6_266768037674614784">'CCAR 9Q capital ratio'!$B$95</definedName>
    <definedName name="_vena_CapExistingSHUSA_B2_R_6_266768037674614784_1">'CCAR 9Q capital ratio'!$B$134</definedName>
    <definedName name="_vena_CapExistingSHUSA_B2_R_6_266769003396595712">'CCAR 9Q capital ratio'!$B$79</definedName>
    <definedName name="_vena_CapExistingSHUSA_B2_R_6_266769003396595712_1">'CCAR 9Q capital ratio'!$B$133</definedName>
    <definedName name="_vena_CapExistingSHUSA_B2_R_6_266769057523564544">'CCAR 9Q capital ratio'!$B$91</definedName>
    <definedName name="_vena_CapExistingSHUSA_B2_R_6_266769210523648000">'CCAR 9Q capital ratio'!$B$68</definedName>
    <definedName name="_vena_CapExistingSHUSA_B2_R_6_266769210523648000_1">'CCAR 9Q capital ratio'!$B$132</definedName>
    <definedName name="_vena_CapExistingSHUSA_B2_R_6_266769240000954368">'CCAR 9Q capital ratio'!$B$76</definedName>
    <definedName name="_vena_CapExistingSHUSA_B2_R_6_266769480632893440">'CCAR 9Q capital ratio'!$B$61</definedName>
    <definedName name="_vena_CapExistingSHUSA_B2_R_6_266769761273774080">'CCAR 9Q capital ratio'!$B$67</definedName>
    <definedName name="_vena_CapExistingSHUSA_B2_R_6_266771225748307976">'CCAR 9Q capital ratio'!$B$43</definedName>
    <definedName name="_vena_CapExistingSHUSA_B2_R_6_266776294786727936">'CCAR 9Q capital ratio'!$B$74</definedName>
    <definedName name="_vena_CapExistingSHUSA_B2_R_6_266777560057774080">'CCAR 9Q capital ratio'!$B$88</definedName>
    <definedName name="_vena_CapExistingSHUSA_B2_R_6_266782491321827328">'CCAR 9Q capital ratio'!$B$129</definedName>
    <definedName name="_vena_CapExistingSHUSA_B2_R_9_273914228170817536">'CCAR 9Q capital ratio'!$BI$39</definedName>
    <definedName name="_vena_CapExistingSHUSA_B2_R_9_273914228170817536_1">'CCAR 9Q capital ratio'!$BI$40</definedName>
    <definedName name="_vena_CapExistingSHUSA_B2_R_9_273914228170817536_10">'CCAR 9Q capital ratio'!$BI$53</definedName>
    <definedName name="_vena_CapExistingSHUSA_B2_R_9_273914228170817536_11">'CCAR 9Q capital ratio'!$BI$54</definedName>
    <definedName name="_vena_CapExistingSHUSA_B2_R_9_273914228170817536_12">'CCAR 9Q capital ratio'!$BI$55</definedName>
    <definedName name="_vena_CapExistingSHUSA_B2_R_9_273914228170817536_13">'CCAR 9Q capital ratio'!$BI$57</definedName>
    <definedName name="_vena_CapExistingSHUSA_B2_R_9_273914228170817536_14">'CCAR 9Q capital ratio'!$BI$58</definedName>
    <definedName name="_vena_CapExistingSHUSA_B2_R_9_273914228170817536_15">'CCAR 9Q capital ratio'!$BI$59</definedName>
    <definedName name="_vena_CapExistingSHUSA_B2_R_9_273914228170817536_16">'CCAR 9Q capital ratio'!$BI$60</definedName>
    <definedName name="_vena_CapExistingSHUSA_B2_R_9_273914228170817536_17">'CCAR 9Q capital ratio'!$BI$61</definedName>
    <definedName name="_vena_CapExistingSHUSA_B2_R_9_273914228170817536_18">'CCAR 9Q capital ratio'!$BI$62</definedName>
    <definedName name="_vena_CapExistingSHUSA_B2_R_9_273914228170817536_19">'CCAR 9Q capital ratio'!$BI$63</definedName>
    <definedName name="_vena_CapExistingSHUSA_B2_R_9_273914228170817536_2">'CCAR 9Q capital ratio'!$BI$41</definedName>
    <definedName name="_vena_CapExistingSHUSA_B2_R_9_273914228170817536_20">'CCAR 9Q capital ratio'!$BI$64</definedName>
    <definedName name="_vena_CapExistingSHUSA_B2_R_9_273914228170817536_21">'CCAR 9Q capital ratio'!$BI$66</definedName>
    <definedName name="_vena_CapExistingSHUSA_B2_R_9_273914228170817536_22">'CCAR 9Q capital ratio'!$BI$67</definedName>
    <definedName name="_vena_CapExistingSHUSA_B2_R_9_273914228170817536_23">'CCAR 9Q capital ratio'!$BI$68</definedName>
    <definedName name="_vena_CapExistingSHUSA_B2_R_9_273914228170817536_24">'CCAR 9Q capital ratio'!$BI$71</definedName>
    <definedName name="_vena_CapExistingSHUSA_B2_R_9_273914228170817536_25">'CCAR 9Q capital ratio'!$BI$72</definedName>
    <definedName name="_vena_CapExistingSHUSA_B2_R_9_273914228170817536_26">'CCAR 9Q capital ratio'!$BI$73</definedName>
    <definedName name="_vena_CapExistingSHUSA_B2_R_9_273914228170817536_27">'CCAR 9Q capital ratio'!$BI$74</definedName>
    <definedName name="_vena_CapExistingSHUSA_B2_R_9_273914228170817536_28">'CCAR 9Q capital ratio'!$BI$75</definedName>
    <definedName name="_vena_CapExistingSHUSA_B2_R_9_273914228170817536_29">'CCAR 9Q capital ratio'!$BI$76</definedName>
    <definedName name="_vena_CapExistingSHUSA_B2_R_9_273914228170817536_3">'CCAR 9Q capital ratio'!$BI$42</definedName>
    <definedName name="_vena_CapExistingSHUSA_B2_R_9_273914228170817536_30">'CCAR 9Q capital ratio'!$BI$79</definedName>
    <definedName name="_vena_CapExistingSHUSA_B2_R_9_273914228170817536_31">'CCAR 9Q capital ratio'!$BI$82</definedName>
    <definedName name="_vena_CapExistingSHUSA_B2_R_9_273914228170817536_32">'CCAR 9Q capital ratio'!$BI$83</definedName>
    <definedName name="_vena_CapExistingSHUSA_B2_R_9_273914228170817536_33">'CCAR 9Q capital ratio'!$BI$84</definedName>
    <definedName name="_vena_CapExistingSHUSA_B2_R_9_273914228170817536_34">'CCAR 9Q capital ratio'!$BI$85</definedName>
    <definedName name="_vena_CapExistingSHUSA_B2_R_9_273914228170817536_35">'CCAR 9Q capital ratio'!$BI$87</definedName>
    <definedName name="_vena_CapExistingSHUSA_B2_R_9_273914228170817536_36">'CCAR 9Q capital ratio'!$BI$88</definedName>
    <definedName name="_vena_CapExistingSHUSA_B2_R_9_273914228170817536_37">'CCAR 9Q capital ratio'!$BI$90</definedName>
    <definedName name="_vena_CapExistingSHUSA_B2_R_9_273914228170817536_38">'CCAR 9Q capital ratio'!$BI$91</definedName>
    <definedName name="_vena_CapExistingSHUSA_B2_R_9_273914228170817536_39">'CCAR 9Q capital ratio'!$BI$95</definedName>
    <definedName name="_vena_CapExistingSHUSA_B2_R_9_273914228170817536_4">'CCAR 9Q capital ratio'!$BI$43</definedName>
    <definedName name="_vena_CapExistingSHUSA_B2_R_9_273914228170817536_40">'CCAR 9Q capital ratio'!$BI$100</definedName>
    <definedName name="_vena_CapExistingSHUSA_B2_R_9_273914228170817536_41">'CCAR 9Q capital ratio'!$BI$101</definedName>
    <definedName name="_vena_CapExistingSHUSA_B2_R_9_273914228170817536_42">'CCAR 9Q capital ratio'!$BI$102</definedName>
    <definedName name="_vena_CapExistingSHUSA_B2_R_9_273914228170817536_43">'CCAR 9Q capital ratio'!$BI$103</definedName>
    <definedName name="_vena_CapExistingSHUSA_B2_R_9_273914228170817536_44">'CCAR 9Q capital ratio'!$BI$104</definedName>
    <definedName name="_vena_CapExistingSHUSA_B2_R_9_273914228170817536_45">'CCAR 9Q capital ratio'!$BI$107</definedName>
    <definedName name="_vena_CapExistingSHUSA_B2_R_9_273914228170817536_46">'CCAR 9Q capital ratio'!$BI$108</definedName>
    <definedName name="_vena_CapExistingSHUSA_B2_R_9_273914228170817536_47">'CCAR 9Q capital ratio'!$BI$109</definedName>
    <definedName name="_vena_CapExistingSHUSA_B2_R_9_273914228170817536_48">'CCAR 9Q capital ratio'!$BI$110</definedName>
    <definedName name="_vena_CapExistingSHUSA_B2_R_9_273914228170817536_49">'CCAR 9Q capital ratio'!$BI$111</definedName>
    <definedName name="_vena_CapExistingSHUSA_B2_R_9_273914228170817536_5">'CCAR 9Q capital ratio'!$BI$47</definedName>
    <definedName name="_vena_CapExistingSHUSA_B2_R_9_273914228170817536_50">'CCAR 9Q capital ratio'!$BI$114</definedName>
    <definedName name="_vena_CapExistingSHUSA_B2_R_9_273914228170817536_51">'CCAR 9Q capital ratio'!$BI$115</definedName>
    <definedName name="_vena_CapExistingSHUSA_B2_R_9_273914228170817536_52">'CCAR 9Q capital ratio'!$BI$116</definedName>
    <definedName name="_vena_CapExistingSHUSA_B2_R_9_273914228170817536_53">'CCAR 9Q capital ratio'!$BI$119</definedName>
    <definedName name="_vena_CapExistingSHUSA_B2_R_9_273914228170817536_54">'CCAR 9Q capital ratio'!$BI$120</definedName>
    <definedName name="_vena_CapExistingSHUSA_B2_R_9_273914228170817536_55">'CCAR 9Q capital ratio'!$BI$121</definedName>
    <definedName name="_vena_CapExistingSHUSA_B2_R_9_273914228170817536_56">'CCAR 9Q capital ratio'!$BI$122</definedName>
    <definedName name="_vena_CapExistingSHUSA_B2_R_9_273914228170817536_57">'CCAR 9Q capital ratio'!$BI$123</definedName>
    <definedName name="_vena_CapExistingSHUSA_B2_R_9_273914228170817536_58">'CCAR 9Q capital ratio'!$BI$126</definedName>
    <definedName name="_vena_CapExistingSHUSA_B2_R_9_273914228170817536_59">'CCAR 9Q capital ratio'!$BI$127</definedName>
    <definedName name="_vena_CapExistingSHUSA_B2_R_9_273914228170817536_6">'CCAR 9Q capital ratio'!$BI$48</definedName>
    <definedName name="_vena_CapExistingSHUSA_B2_R_9_273914228170817536_60">'CCAR 9Q capital ratio'!$BI$128</definedName>
    <definedName name="_vena_CapExistingSHUSA_B2_R_9_273914228170817536_61">'CCAR 9Q capital ratio'!$BI$129</definedName>
    <definedName name="_vena_CapExistingSHUSA_B2_R_9_273914228170817536_62">'CCAR 9Q capital ratio'!$BI$132</definedName>
    <definedName name="_vena_CapExistingSHUSA_B2_R_9_273914228170817536_63">'CCAR 9Q capital ratio'!$BI$133</definedName>
    <definedName name="_vena_CapExistingSHUSA_B2_R_9_273914228170817536_64">'CCAR 9Q capital ratio'!$BI$134</definedName>
    <definedName name="_vena_CapExistingSHUSA_B2_R_9_273914228170817536_65">'CCAR 9Q capital ratio'!$BI$135</definedName>
    <definedName name="_vena_CapExistingSHUSA_B2_R_9_273914228170817536_66">'CCAR 9Q capital ratio'!$BI$136</definedName>
    <definedName name="_vena_CapExistingSHUSA_B2_R_9_273914228170817536_67">'CCAR 9Q capital ratio'!$BI$137</definedName>
    <definedName name="_vena_CapExistingSHUSA_B2_R_9_273914228170817536_68">'CCAR 9Q capital ratio'!$BI$138</definedName>
    <definedName name="_vena_CapExistingSHUSA_B2_R_9_273914228170817536_69">'CCAR 9Q capital ratio'!$BI$140</definedName>
    <definedName name="_vena_CapExistingSHUSA_B2_R_9_273914228170817536_7">'CCAR 9Q capital ratio'!$BI$49</definedName>
    <definedName name="_vena_CapExistingSHUSA_B2_R_9_273914228170817536_70">'CCAR 9Q capital ratio'!$BI$141</definedName>
    <definedName name="_vena_CapExistingSHUSA_B2_R_9_273914228170817536_71">'CCAR 9Q capital ratio'!$BI$142</definedName>
    <definedName name="_vena_CapExistingSHUSA_B2_R_9_273914228170817536_72">'CCAR 9Q capital ratio'!$BI$143</definedName>
    <definedName name="_vena_CapExistingSHUSA_B2_R_9_273914228170817536_73">'CCAR 9Q capital ratio'!$BI$144</definedName>
    <definedName name="_vena_CapExistingSHUSA_B2_R_9_273914228170817536_74">'CCAR 9Q capital ratio'!$BI$145</definedName>
    <definedName name="_vena_CapExistingSHUSA_B2_R_9_273914228170817536_75">'CCAR 9Q capital ratio'!$BI$146</definedName>
    <definedName name="_vena_CapExistingSHUSA_B2_R_9_273914228170817536_8">'CCAR 9Q capital ratio'!$BI$51</definedName>
    <definedName name="_vena_CapExistingSHUSA_B2_R_9_273914228170817536_9">'CCAR 9Q capital ratio'!$BI$52</definedName>
    <definedName name="_vena_CapExistingSHUSA_P_7_230871350242312192" comment="*">'CCAR 9Q capital ratio'!$E$5</definedName>
    <definedName name="_vena_CapExistingSHUSA_P_8_230873481838067712" comment="*">'CCAR 9Q capital ratio'!$E$4</definedName>
    <definedName name="_vena_UserSelectCapitalExistingSHUSA_P_5_266363691568463873" comment="*">'CCAR 9Q capital ratio'!$E$2</definedName>
    <definedName name="_xlnm.Print_Area" localSheetId="1">'CCAR 9Q capital ratio'!$C$7:$BH$146</definedName>
    <definedName name="_xlnm.Print_Titles" localSheetId="1">'CCAR 9Q capital ratio'!$C:$J,'CCAR 9Q capital ratio'!$7:$10</definedName>
    <definedName name="scenario">'[2]Summary Submission Cover Sheet'!$B$20</definedName>
    <definedName name="scenario_adverse">'[2]Summary Submission Cover Sheet'!$A$30</definedName>
    <definedName name="scenario_baseline">'[2]Summary Submission Cover Sheet'!$A$29</definedName>
    <definedName name="scenario_severe">'[2]Summary Submission Cover Sheet'!$A$31</definedName>
  </definedNames>
  <calcPr calcId="145621"/>
</workbook>
</file>

<file path=xl/calcChain.xml><?xml version="1.0" encoding="utf-8"?>
<calcChain xmlns="http://schemas.openxmlformats.org/spreadsheetml/2006/main">
  <c r="Q15" i="6" l="1"/>
  <c r="M15" i="6"/>
  <c r="I15" i="6"/>
  <c r="E15" i="6"/>
  <c r="Q12" i="6"/>
  <c r="M12" i="6"/>
  <c r="I12" i="6"/>
  <c r="E12" i="6"/>
  <c r="Q11" i="6"/>
  <c r="M11" i="6"/>
  <c r="I11" i="6"/>
  <c r="E11" i="6"/>
  <c r="Q9" i="6"/>
  <c r="M9" i="6"/>
  <c r="I9" i="6"/>
  <c r="E9" i="6"/>
  <c r="P8" i="6"/>
  <c r="Q8" i="6" s="1"/>
  <c r="O8" i="6"/>
  <c r="O10" i="6" s="1"/>
  <c r="O13" i="6" s="1"/>
  <c r="L8" i="6"/>
  <c r="L10" i="6" s="1"/>
  <c r="K8" i="6"/>
  <c r="H8" i="6"/>
  <c r="H10" i="6" s="1"/>
  <c r="G8" i="6"/>
  <c r="G10" i="6" s="1"/>
  <c r="G13" i="6" s="1"/>
  <c r="D8" i="6"/>
  <c r="D10" i="6" s="1"/>
  <c r="C8" i="6"/>
  <c r="C10" i="6" s="1"/>
  <c r="C13" i="6" s="1"/>
  <c r="Q7" i="6"/>
  <c r="M7" i="6"/>
  <c r="I7" i="6"/>
  <c r="E7" i="6"/>
  <c r="Q6" i="6"/>
  <c r="M6" i="6"/>
  <c r="I6" i="6"/>
  <c r="E6" i="6"/>
  <c r="Q5" i="6"/>
  <c r="M5" i="6"/>
  <c r="I5" i="6"/>
  <c r="E5" i="6"/>
  <c r="M8" i="6" l="1"/>
  <c r="I8" i="6"/>
  <c r="L13" i="6"/>
  <c r="D13" i="6"/>
  <c r="E13" i="6" s="1"/>
  <c r="E10" i="6"/>
  <c r="H13" i="6"/>
  <c r="I13" i="6" s="1"/>
  <c r="I10" i="6"/>
  <c r="K10" i="6"/>
  <c r="K13" i="6" s="1"/>
  <c r="P10" i="6"/>
  <c r="E8" i="6"/>
  <c r="M13" i="6" l="1"/>
  <c r="M10" i="6"/>
  <c r="Q10" i="6"/>
  <c r="P13" i="6"/>
  <c r="Q13" i="6" s="1"/>
  <c r="AC151" i="5" l="1"/>
  <c r="AB151" i="5"/>
  <c r="AA151" i="5"/>
  <c r="Z151" i="5"/>
  <c r="Y151" i="5"/>
  <c r="X151" i="5"/>
  <c r="W151" i="5"/>
  <c r="V151" i="5"/>
  <c r="AE151" i="5" s="1"/>
  <c r="U151" i="5"/>
  <c r="AC150" i="5"/>
  <c r="AB150" i="5"/>
  <c r="AA150" i="5"/>
  <c r="Z150" i="5"/>
  <c r="Y150" i="5"/>
  <c r="X150" i="5"/>
  <c r="W150" i="5"/>
  <c r="V150" i="5"/>
  <c r="AE150" i="5" s="1"/>
  <c r="U150" i="5"/>
  <c r="AC149" i="5"/>
  <c r="AB149" i="5"/>
  <c r="AA149" i="5"/>
  <c r="Z149" i="5"/>
  <c r="Y149" i="5"/>
  <c r="X149" i="5"/>
  <c r="W149" i="5"/>
  <c r="V149" i="5"/>
  <c r="AE149" i="5" s="1"/>
  <c r="U149" i="5"/>
  <c r="AC148" i="5"/>
  <c r="AB148" i="5"/>
  <c r="AA148" i="5"/>
  <c r="Z148" i="5"/>
  <c r="Y148" i="5"/>
  <c r="X148" i="5"/>
  <c r="W148" i="5"/>
  <c r="V148" i="5"/>
  <c r="AE148" i="5" s="1"/>
  <c r="U148" i="5"/>
  <c r="E32" i="5"/>
  <c r="BG32" i="5" s="1"/>
  <c r="D8" i="5"/>
  <c r="AE8" i="5" s="1"/>
  <c r="BG7" i="5"/>
  <c r="AW7" i="5"/>
  <c r="AM7" i="5"/>
  <c r="AC7" i="5"/>
  <c r="S7" i="5"/>
  <c r="I7" i="5"/>
  <c r="D7" i="5"/>
  <c r="AY7" i="5" s="1"/>
  <c r="BG2" i="5"/>
  <c r="BF2" i="5"/>
  <c r="BE2" i="5"/>
  <c r="BD2" i="5"/>
  <c r="BC2" i="5"/>
  <c r="BB2" i="5"/>
  <c r="BA2" i="5"/>
  <c r="AZ2" i="5"/>
  <c r="AY2" i="5"/>
  <c r="AW2" i="5"/>
  <c r="AV2" i="5"/>
  <c r="AU2" i="5"/>
  <c r="AT2" i="5"/>
  <c r="AS2" i="5"/>
  <c r="AR2" i="5"/>
  <c r="AQ2" i="5"/>
  <c r="AP2" i="5"/>
  <c r="AO2" i="5"/>
  <c r="AM2" i="5"/>
  <c r="AL2" i="5"/>
  <c r="AK2" i="5"/>
  <c r="AJ2" i="5"/>
  <c r="AI2" i="5"/>
  <c r="AH2" i="5"/>
  <c r="AG2" i="5"/>
  <c r="AF2" i="5"/>
  <c r="AE2" i="5"/>
  <c r="AC2" i="5"/>
  <c r="AB2" i="5"/>
  <c r="AA2" i="5"/>
  <c r="Z2" i="5"/>
  <c r="Y2" i="5"/>
  <c r="X2" i="5"/>
  <c r="W2" i="5"/>
  <c r="V2" i="5"/>
  <c r="U2" i="5"/>
  <c r="S2" i="5"/>
  <c r="R2" i="5"/>
  <c r="Q2" i="5"/>
  <c r="P2" i="5"/>
  <c r="O2" i="5"/>
  <c r="N2" i="5"/>
  <c r="M2" i="5"/>
  <c r="L2" i="5"/>
  <c r="K2" i="5"/>
  <c r="I2" i="5"/>
  <c r="H2" i="5"/>
  <c r="G2" i="5"/>
  <c r="F2" i="5"/>
  <c r="U7" i="5" l="1"/>
  <c r="AO7" i="5"/>
  <c r="AO8" i="5"/>
  <c r="G32" i="5"/>
  <c r="L32" i="5"/>
  <c r="P32" i="5"/>
  <c r="U32" i="5"/>
  <c r="Y32" i="5"/>
  <c r="AC32" i="5"/>
  <c r="AH32" i="5"/>
  <c r="AL32" i="5"/>
  <c r="AQ32" i="5"/>
  <c r="AU32" i="5"/>
  <c r="AZ32" i="5"/>
  <c r="BD32" i="5"/>
  <c r="K8" i="5"/>
  <c r="AY8" i="5"/>
  <c r="H32" i="5"/>
  <c r="M32" i="5"/>
  <c r="Q32" i="5"/>
  <c r="V32" i="5"/>
  <c r="Z32" i="5"/>
  <c r="AE32" i="5"/>
  <c r="AI32" i="5"/>
  <c r="AM32" i="5"/>
  <c r="AR32" i="5"/>
  <c r="AV32" i="5"/>
  <c r="BA32" i="5"/>
  <c r="BE32" i="5"/>
  <c r="K7" i="5"/>
  <c r="AE7" i="5"/>
  <c r="U8" i="5"/>
  <c r="I32" i="5"/>
  <c r="N32" i="5"/>
  <c r="R32" i="5"/>
  <c r="W32" i="5"/>
  <c r="AA32" i="5"/>
  <c r="AF32" i="5"/>
  <c r="AJ32" i="5"/>
  <c r="AO32" i="5"/>
  <c r="AS32" i="5"/>
  <c r="AW32" i="5"/>
  <c r="BB32" i="5"/>
  <c r="BF32" i="5"/>
  <c r="F32" i="5"/>
  <c r="K32" i="5"/>
  <c r="O32" i="5"/>
  <c r="S32" i="5"/>
  <c r="X32" i="5"/>
  <c r="AB32" i="5"/>
  <c r="AG32" i="5"/>
  <c r="AK32" i="5"/>
  <c r="AP32" i="5"/>
  <c r="AT32" i="5"/>
  <c r="AY32" i="5"/>
  <c r="BC32" i="5"/>
  <c r="H22" i="2" l="1"/>
  <c r="H21" i="2"/>
  <c r="H20" i="2"/>
  <c r="H19" i="2"/>
  <c r="H18" i="2"/>
  <c r="H17" i="2"/>
  <c r="F15" i="2"/>
  <c r="C26" i="2" s="1"/>
  <c r="C28" i="2" s="1"/>
  <c r="R25" i="1" l="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<sst xmlns="http://schemas.openxmlformats.org/spreadsheetml/2006/main" count="1235" uniqueCount="563">
  <si>
    <t>SBNA Concentration – Industry Limit as of 03/31/2016</t>
  </si>
  <si>
    <t>OCC Industry Group</t>
  </si>
  <si>
    <t>Binding Exposure</t>
  </si>
  <si>
    <t>$BN</t>
  </si>
  <si>
    <t>% of Exposure</t>
  </si>
  <si>
    <t>% of T1C+ACL</t>
  </si>
  <si>
    <t>Limit</t>
  </si>
  <si>
    <t>Warning</t>
  </si>
  <si>
    <t>Yellow</t>
  </si>
  <si>
    <t>Normal</t>
  </si>
  <si>
    <t>Avail. ($MM)</t>
  </si>
  <si>
    <t>Finance &amp; Insurance</t>
  </si>
  <si>
    <t>AFG</t>
  </si>
  <si>
    <t>CB</t>
  </si>
  <si>
    <t>GBM</t>
  </si>
  <si>
    <t>Total</t>
  </si>
  <si>
    <t>Utilities</t>
  </si>
  <si>
    <t>NA</t>
  </si>
  <si>
    <t>N/A</t>
  </si>
  <si>
    <t>Auto-Related</t>
  </si>
  <si>
    <t>Durables Manufacturing Exc. Auto</t>
  </si>
  <si>
    <t>&gt;45.0%</t>
  </si>
  <si>
    <r>
      <rPr>
        <b/>
        <sz val="12"/>
        <color theme="1"/>
        <rFont val="Calibri"/>
        <family val="2"/>
      </rPr>
      <t>≤</t>
    </r>
    <r>
      <rPr>
        <b/>
        <sz val="12"/>
        <color theme="1"/>
        <rFont val="Calibri"/>
        <family val="2"/>
        <scheme val="minor"/>
      </rPr>
      <t>45.0%, &gt;41.0%</t>
    </r>
  </si>
  <si>
    <t>≤41.0%</t>
  </si>
  <si>
    <t>Materials &amp; Commodities Exc. Energy</t>
  </si>
  <si>
    <t>&gt;40.0%</t>
  </si>
  <si>
    <r>
      <rPr>
        <b/>
        <sz val="12"/>
        <color theme="1"/>
        <rFont val="Calibri"/>
        <family val="2"/>
      </rPr>
      <t>≤</t>
    </r>
    <r>
      <rPr>
        <b/>
        <sz val="12"/>
        <color theme="1"/>
        <rFont val="Calibri"/>
        <family val="2"/>
        <scheme val="minor"/>
      </rPr>
      <t>40.0%, &gt;36.0%</t>
    </r>
  </si>
  <si>
    <t>≤36.0%</t>
  </si>
  <si>
    <t>Oil &amp; Gas &amp; Coal</t>
  </si>
  <si>
    <t>Food &amp; Beverage Manufacturing</t>
  </si>
  <si>
    <t>&gt;35.0%</t>
  </si>
  <si>
    <r>
      <rPr>
        <b/>
        <sz val="12"/>
        <color theme="1"/>
        <rFont val="Calibri"/>
        <family val="2"/>
      </rPr>
      <t>≤</t>
    </r>
    <r>
      <rPr>
        <b/>
        <sz val="12"/>
        <color theme="1"/>
        <rFont val="Calibri"/>
        <family val="2"/>
        <scheme val="minor"/>
      </rPr>
      <t>35.0%, &gt;31.0%</t>
    </r>
  </si>
  <si>
    <t>≤31.0%</t>
  </si>
  <si>
    <t>Health Care &amp; Pharmaceuticals</t>
  </si>
  <si>
    <t>Wholesale Distribution</t>
  </si>
  <si>
    <t>Transportation Services</t>
  </si>
  <si>
    <t>Real Estate &amp; Construction</t>
  </si>
  <si>
    <t>&gt;25.0%</t>
  </si>
  <si>
    <r>
      <rPr>
        <b/>
        <sz val="12"/>
        <color theme="1"/>
        <rFont val="Calibri"/>
        <family val="2"/>
      </rPr>
      <t>≤</t>
    </r>
    <r>
      <rPr>
        <b/>
        <sz val="12"/>
        <color theme="1"/>
        <rFont val="Calibri"/>
        <family val="2"/>
        <scheme val="minor"/>
      </rPr>
      <t>25.0%, &gt;21.0%</t>
    </r>
  </si>
  <si>
    <t>≤21.0%</t>
  </si>
  <si>
    <t>Media &amp; Telecom</t>
  </si>
  <si>
    <t>Food &amp; Drug Stores</t>
  </si>
  <si>
    <t>Professional Services</t>
  </si>
  <si>
    <t>&gt;22.0%</t>
  </si>
  <si>
    <r>
      <rPr>
        <b/>
        <sz val="12"/>
        <color theme="1"/>
        <rFont val="Calibri"/>
        <family val="2"/>
      </rPr>
      <t>≤</t>
    </r>
    <r>
      <rPr>
        <b/>
        <sz val="12"/>
        <color theme="1"/>
        <rFont val="Calibri"/>
        <family val="2"/>
        <scheme val="minor"/>
      </rPr>
      <t>22.0%, &gt;18.0%</t>
    </r>
  </si>
  <si>
    <t>≤18.0%</t>
  </si>
  <si>
    <t>Commercial Services</t>
  </si>
  <si>
    <t>&gt;20.0%</t>
  </si>
  <si>
    <r>
      <rPr>
        <b/>
        <sz val="12"/>
        <color theme="1"/>
        <rFont val="Calibri"/>
        <family val="2"/>
      </rPr>
      <t>≤</t>
    </r>
    <r>
      <rPr>
        <b/>
        <sz val="12"/>
        <color theme="1"/>
        <rFont val="Calibri"/>
        <family val="2"/>
        <scheme val="minor"/>
      </rPr>
      <t>20.0%, &gt;16.0%</t>
    </r>
  </si>
  <si>
    <t>≤16.0%</t>
  </si>
  <si>
    <t>Government &amp; Education</t>
  </si>
  <si>
    <t>Retail Stores Exc. Food &amp; Drug</t>
  </si>
  <si>
    <t>&gt;15.0%</t>
  </si>
  <si>
    <r>
      <rPr>
        <b/>
        <sz val="12"/>
        <color theme="1"/>
        <rFont val="Calibri"/>
        <family val="2"/>
      </rPr>
      <t>≤</t>
    </r>
    <r>
      <rPr>
        <b/>
        <sz val="12"/>
        <color theme="1"/>
        <rFont val="Calibri"/>
        <family val="2"/>
        <scheme val="minor"/>
      </rPr>
      <t>15.0%, &gt;11.0%</t>
    </r>
  </si>
  <si>
    <t>≤11.0%</t>
  </si>
  <si>
    <t>Restaurant &amp; Hotel</t>
  </si>
  <si>
    <t>Consumer Services</t>
  </si>
  <si>
    <t>&gt;10.0%</t>
  </si>
  <si>
    <r>
      <rPr>
        <b/>
        <sz val="12"/>
        <color theme="1"/>
        <rFont val="Calibri"/>
        <family val="2"/>
      </rPr>
      <t>≤</t>
    </r>
    <r>
      <rPr>
        <b/>
        <sz val="12"/>
        <color theme="1"/>
        <rFont val="Calibri"/>
        <family val="2"/>
        <scheme val="minor"/>
      </rPr>
      <t>10.0%, &gt;6.00%</t>
    </r>
  </si>
  <si>
    <t>≤6.00%</t>
  </si>
  <si>
    <t>Apparel &amp; Textiles Manufacturing</t>
  </si>
  <si>
    <t>&gt;5.00%</t>
  </si>
  <si>
    <r>
      <rPr>
        <b/>
        <sz val="12"/>
        <color theme="1"/>
        <rFont val="Calibri"/>
        <family val="2"/>
      </rPr>
      <t>≤</t>
    </r>
    <r>
      <rPr>
        <b/>
        <sz val="12"/>
        <color theme="1"/>
        <rFont val="Calibri"/>
        <family val="2"/>
        <scheme val="minor"/>
      </rPr>
      <t>5.00%, &gt;3.00%</t>
    </r>
  </si>
  <si>
    <t>≤3.00%</t>
  </si>
  <si>
    <t>Banks</t>
  </si>
  <si>
    <t>Entertainment &amp; Recreation</t>
  </si>
  <si>
    <t>Agribusiness</t>
  </si>
  <si>
    <t>Loans to Individuals on Commercial Systems</t>
  </si>
  <si>
    <t>&gt;2.50%</t>
  </si>
  <si>
    <r>
      <rPr>
        <b/>
        <sz val="12"/>
        <color theme="1"/>
        <rFont val="Calibri"/>
        <family val="2"/>
      </rPr>
      <t>≤</t>
    </r>
    <r>
      <rPr>
        <b/>
        <sz val="12"/>
        <color theme="1"/>
        <rFont val="Calibri"/>
        <family val="2"/>
        <scheme val="minor"/>
      </rPr>
      <t>2.50%, &gt;0.50%</t>
    </r>
  </si>
  <si>
    <t>≤0.50%</t>
  </si>
  <si>
    <t>SC</t>
  </si>
  <si>
    <t>FICO300-629</t>
  </si>
  <si>
    <t>FICO630-850</t>
  </si>
  <si>
    <t>Not_Available</t>
  </si>
  <si>
    <t>Commercial Fleet Retail</t>
  </si>
  <si>
    <t>Consumer Auto Lending</t>
  </si>
  <si>
    <t>Core/Organic Auto Loans</t>
  </si>
  <si>
    <t>Purchase Auto Loans</t>
  </si>
  <si>
    <t>RV/Marine Loans</t>
  </si>
  <si>
    <t>Chrysler Commercial Fleet Lease</t>
  </si>
  <si>
    <t>Chrysler Lease</t>
  </si>
  <si>
    <t>UBER Lease</t>
  </si>
  <si>
    <t>Personal Lending</t>
  </si>
  <si>
    <t>Wholesale and Dealer Lending</t>
  </si>
  <si>
    <t>Revolving Facility - DriveTime</t>
  </si>
  <si>
    <t xml:space="preserve">Total </t>
  </si>
  <si>
    <t>Total subprime assets</t>
  </si>
  <si>
    <t>SBNA</t>
  </si>
  <si>
    <t>Subprime</t>
  </si>
  <si>
    <t>Personal Loans</t>
  </si>
  <si>
    <t>Mortgage</t>
  </si>
  <si>
    <t>HE</t>
  </si>
  <si>
    <t>RV/Marine</t>
  </si>
  <si>
    <t>Cards</t>
  </si>
  <si>
    <t>BSPR</t>
  </si>
  <si>
    <t>Total SHUSA Risk Exposure</t>
  </si>
  <si>
    <t>Total Subprime Assets as % SHUSA Credit Exposure</t>
  </si>
  <si>
    <t>Extracted From SHUSA RAS monthly report</t>
  </si>
  <si>
    <t>Survival horizon</t>
  </si>
  <si>
    <t>SHUSA</t>
  </si>
  <si>
    <t>Structural funding ratio %</t>
  </si>
  <si>
    <t>SFR</t>
  </si>
  <si>
    <t>Q12014</t>
  </si>
  <si>
    <t>Q22014</t>
  </si>
  <si>
    <t>Q32014</t>
  </si>
  <si>
    <t>Q42014</t>
  </si>
  <si>
    <t>Liquidity coverage ratio %</t>
  </si>
  <si>
    <t>Liquidity Coverage Ratio</t>
  </si>
  <si>
    <t>Enitity</t>
  </si>
  <si>
    <t>Description</t>
  </si>
  <si>
    <t>4Q15</t>
  </si>
  <si>
    <t>1Q16</t>
  </si>
  <si>
    <t>2Q15</t>
  </si>
  <si>
    <t>3Q15</t>
  </si>
  <si>
    <t>Encumbered Assets (mm, USD)</t>
  </si>
  <si>
    <t>% of Total Assets</t>
  </si>
  <si>
    <t>#hidecolumn</t>
  </si>
  <si>
    <t>#hiderow</t>
  </si>
  <si>
    <t>Existing SHUSA</t>
  </si>
  <si>
    <t>No Submission</t>
  </si>
  <si>
    <t>2016 CCAR</t>
  </si>
  <si>
    <t>Working Version</t>
  </si>
  <si>
    <t>No Scenario</t>
  </si>
  <si>
    <t>BHC Base - Planned Actions</t>
  </si>
  <si>
    <t>BHC Stress - Alternative Actions</t>
  </si>
  <si>
    <t>FRB Base - Planned Actions</t>
  </si>
  <si>
    <t>FRB Adverse - Planned Actions</t>
  </si>
  <si>
    <t>FRB Severely Adverse - Planned Actions</t>
  </si>
  <si>
    <t>No Measure</t>
  </si>
  <si>
    <t>2015Q1</t>
  </si>
  <si>
    <t>2015Q2</t>
  </si>
  <si>
    <t>2015Q3</t>
  </si>
  <si>
    <t>2015Q4</t>
  </si>
  <si>
    <t>2016Q1</t>
  </si>
  <si>
    <t>2016Q2</t>
  </si>
  <si>
    <t>2016Q3</t>
  </si>
  <si>
    <t>2016Q4</t>
  </si>
  <si>
    <t>2017Q1</t>
  </si>
  <si>
    <t>2017Q2</t>
  </si>
  <si>
    <t>2017Q3</t>
  </si>
  <si>
    <t>2017Q4</t>
  </si>
  <si>
    <t>2018Q1</t>
  </si>
  <si>
    <t>Actuals</t>
  </si>
  <si>
    <t>PQ0</t>
  </si>
  <si>
    <t>PQ1</t>
  </si>
  <si>
    <t>PQ2</t>
  </si>
  <si>
    <t>PQ3</t>
  </si>
  <si>
    <t>PQ4</t>
  </si>
  <si>
    <t>PQ5</t>
  </si>
  <si>
    <t>PQ6</t>
  </si>
  <si>
    <t>PQ7</t>
  </si>
  <si>
    <t>PQ8</t>
  </si>
  <si>
    <t>PQ9</t>
  </si>
  <si>
    <t>MDRM</t>
  </si>
  <si>
    <t>Item</t>
  </si>
  <si>
    <t>Schedule RI-A—Changes in Bank  Equity Capital</t>
  </si>
  <si>
    <t>SK3217 (Bank holding company equity capital - prior quarter)</t>
  </si>
  <si>
    <t>CASK3217</t>
  </si>
  <si>
    <t>1</t>
  </si>
  <si>
    <t>Total bank equity capital most recently reported for the end of previous QUARTER</t>
  </si>
  <si>
    <t>None</t>
  </si>
  <si>
    <t>SKB507 (Effect of changes in accounting principle and other)</t>
  </si>
  <si>
    <t>CASKB507</t>
  </si>
  <si>
    <t>2</t>
  </si>
  <si>
    <t>Effect of changes in accounting principles and corrections of material accounting errors</t>
  </si>
  <si>
    <t>SKB508 (Restated bank holding company equity capital - prior quarter)</t>
  </si>
  <si>
    <t>CASKB508</t>
  </si>
  <si>
    <t>3</t>
  </si>
  <si>
    <t>Balance end of previous QUARTER as restated (sum of items 1 and 2)</t>
  </si>
  <si>
    <t>SK4340 (Net income attributable to the BHC)</t>
  </si>
  <si>
    <t>CASK4340</t>
  </si>
  <si>
    <t>4</t>
  </si>
  <si>
    <t>Net income (loss) attributable to bank</t>
  </si>
  <si>
    <t/>
  </si>
  <si>
    <t>Sale of perpetual preferred stock (excluding treasury stock transactions):</t>
  </si>
  <si>
    <t>SK3577 (Sale of perpetual preferred stock, gross)</t>
  </si>
  <si>
    <t>CASK3577</t>
  </si>
  <si>
    <t>5</t>
  </si>
  <si>
    <t>Sale of perpetual preferred stock, gross</t>
  </si>
  <si>
    <t>SK3578 (Conversion or retirement of perpetual preferred stock)</t>
  </si>
  <si>
    <t>CASK3578</t>
  </si>
  <si>
    <t>6</t>
  </si>
  <si>
    <t>Conversion or retirement of perpetual preferred stock</t>
  </si>
  <si>
    <t>Sale of common stock:</t>
  </si>
  <si>
    <t>SK3579 (Sale of common stock, gross)</t>
  </si>
  <si>
    <t>CASK3579</t>
  </si>
  <si>
    <t>7</t>
  </si>
  <si>
    <t>Sale of common stock, gross</t>
  </si>
  <si>
    <t>SK3580 (Conversion or retirement of common stock)</t>
  </si>
  <si>
    <t>CASK3580</t>
  </si>
  <si>
    <t>8</t>
  </si>
  <si>
    <t>Conversion or retirement of common stock</t>
  </si>
  <si>
    <t>SK4782 (Sale of treasury stock)</t>
  </si>
  <si>
    <t>CASK4782</t>
  </si>
  <si>
    <t>9</t>
  </si>
  <si>
    <t>Sale of treasury stock</t>
  </si>
  <si>
    <t>SK4783 (Purchase of treasury stock)</t>
  </si>
  <si>
    <t>CASK4783</t>
  </si>
  <si>
    <t>10</t>
  </si>
  <si>
    <t>Purchase of treasury stock</t>
  </si>
  <si>
    <t>SK4356 (Changes incident to a business combination)</t>
  </si>
  <si>
    <t>CASK4356</t>
  </si>
  <si>
    <t>11</t>
  </si>
  <si>
    <t>Changes incident to business combinations, net</t>
  </si>
  <si>
    <t>SK4598 (Cash dividends declared on preferred stock)</t>
  </si>
  <si>
    <t>CASK4598</t>
  </si>
  <si>
    <t>12</t>
  </si>
  <si>
    <t>Cash dividends declared on preferred stock</t>
  </si>
  <si>
    <t>SK4460 (Cash dividends declared on common stock)</t>
  </si>
  <si>
    <t>CASK4460</t>
  </si>
  <si>
    <t>13</t>
  </si>
  <si>
    <t>Cash dividends declared on common stock</t>
  </si>
  <si>
    <t>SKB511 (Other comprehensive income)</t>
  </si>
  <si>
    <t>CASKB511</t>
  </si>
  <si>
    <t>14</t>
  </si>
  <si>
    <t>Other comprehensive income</t>
  </si>
  <si>
    <t>SK4591 (Changes due to ESOP)</t>
  </si>
  <si>
    <t>CASK4591</t>
  </si>
  <si>
    <t>15</t>
  </si>
  <si>
    <t>Change in the offsetting debit to the liability for Employee Stock Ownership Plan (ESOP) debt guaranteed by the bank holding company</t>
  </si>
  <si>
    <t>SK3581 (Other adjustments to equity capital)</t>
  </si>
  <si>
    <t>CASK3581</t>
  </si>
  <si>
    <t>16</t>
  </si>
  <si>
    <t>Other adjustments to equity capital (not included above)*</t>
  </si>
  <si>
    <t>SK3210 (Banking holding company equity capital - current quarter)</t>
  </si>
  <si>
    <t>CASK3210</t>
  </si>
  <si>
    <t>17</t>
  </si>
  <si>
    <t>Total bank equity capital end of current period (sum of items 3, 4, 5, 6, 7, 8, 9, 11, 14, 15, 16, less items 10, 12, 13)</t>
  </si>
  <si>
    <t>Common equity tier 1</t>
  </si>
  <si>
    <t>SDP742 (Common stock and surplus)</t>
  </si>
  <si>
    <t>CASDP742</t>
  </si>
  <si>
    <t>43</t>
  </si>
  <si>
    <t>Common stock and related surplus, net of treasury stock and unearned employee stock ownership plan (ESOP) shares</t>
  </si>
  <si>
    <t>Transition</t>
  </si>
  <si>
    <t>SK3247 (Retained earnings)</t>
  </si>
  <si>
    <t>CASK3247</t>
  </si>
  <si>
    <t>44</t>
  </si>
  <si>
    <t>Retained earnings</t>
  </si>
  <si>
    <t>SDB530 (Accumulated other comprehensive income)</t>
  </si>
  <si>
    <t>CASD8530</t>
  </si>
  <si>
    <t>45</t>
  </si>
  <si>
    <t>Accumulated other comprehensive income (AOCI)</t>
  </si>
  <si>
    <t>SDP839 (CET1 minority interest)</t>
  </si>
  <si>
    <t>CASDP839</t>
  </si>
  <si>
    <t>46</t>
  </si>
  <si>
    <t>Common equity tier 1 minority interest includable in common equity tier 1 capital</t>
  </si>
  <si>
    <t>SDP840 (Common equity tier 1 before adjustments and deductions)</t>
  </si>
  <si>
    <t>CASDP840</t>
  </si>
  <si>
    <t>47</t>
  </si>
  <si>
    <t>Common equity tier 1 before adjustments and deductions (sum of items 43 through 46); where applicable, report all line items reflective of transition provisions</t>
  </si>
  <si>
    <t>Common equity tier 1 capital: adjustments and deductions</t>
  </si>
  <si>
    <t>SDP841 (Goodwill net of DTLs)</t>
  </si>
  <si>
    <t>CASDP841</t>
  </si>
  <si>
    <t>48</t>
  </si>
  <si>
    <t>Goodwill net of associated deferred tax liabilities (DTLs)</t>
  </si>
  <si>
    <t>SDP842 (Intangible assets, net of DTLs)</t>
  </si>
  <si>
    <t>CASDP842</t>
  </si>
  <si>
    <t>49</t>
  </si>
  <si>
    <t>Intangible assets (other than goodwill and mortgage servicing assets (MSAs)), net of associated DTLs</t>
  </si>
  <si>
    <t>SDP843 (DTAs that arise from net operating loss and tax credit carryforwards)</t>
  </si>
  <si>
    <t>CASDP843</t>
  </si>
  <si>
    <t>50</t>
  </si>
  <si>
    <t>Deferred tax assets (DTAs) that arise from net operating loss and tax credit carryforwards, net of any related valuation allowances and net of DTLs</t>
  </si>
  <si>
    <t>If Item 42 is “1” for “Yes”, complete items 51 through 55 only for AOCI related adjustments.</t>
  </si>
  <si>
    <t>SDP844 (AOCI adj: Net unrealized gains (losses) on AFS securities)</t>
  </si>
  <si>
    <t>CASDP844</t>
  </si>
  <si>
    <t>51</t>
  </si>
  <si>
    <t>AOCI related adjustments: Net unrealized gains (losses) on available-for-sale securities (if a gain, report as a positive value; if a loss, report as a negative value)</t>
  </si>
  <si>
    <t>SDP845 (AOCI adj: Net unrealized loss on equity securities)</t>
  </si>
  <si>
    <t>CASDP845</t>
  </si>
  <si>
    <t>52</t>
  </si>
  <si>
    <t>AOCI related adjustments: Net unrealized loss on available-for-sale preferred stock classified as an equity security under GAAP and available-for-sale equity exposures (report loss as a positive value)</t>
  </si>
  <si>
    <t>SDP846 (AOCI adj: Accumulated net gains (losses) on cash flow hedges)</t>
  </si>
  <si>
    <t>CASDP846</t>
  </si>
  <si>
    <t>53</t>
  </si>
  <si>
    <t>AOCI related adjustments: Accumulated net gains (losses) on cash flow hedges (if a gain, report as a positive value; if a loss, report as a negative value)</t>
  </si>
  <si>
    <t>SDP847 (AOCI adj: Amounts recorded in AOCI attributed to defined benefit retirement plans)</t>
  </si>
  <si>
    <t>CASDP847</t>
  </si>
  <si>
    <t>54</t>
  </si>
  <si>
    <t>AOCI related adjustments: Amounts recorded in AOCI attributed to defined benefit postretirement plans resulting from the initial and subsequent application of the relevant GAAP standards that pertain to such plans  (if a gain, report as a positive value; if a loss, report as a negative value)</t>
  </si>
  <si>
    <t>SDP848 (AOCI adj: Net unrealized gains (losses) on HTM securities included in AOCI)</t>
  </si>
  <si>
    <t>CASDP848</t>
  </si>
  <si>
    <t>55</t>
  </si>
  <si>
    <t>AOCI related adjustments: Net unrealized gains (losses) on held-to-maturity securities that are included in AOCI (if a gain, report as a positive value; if a loss, report as a negative value)</t>
  </si>
  <si>
    <t>If Item 42 is “0” for “No”, complete item 56 only for AOCI related adjustments.</t>
  </si>
  <si>
    <t>SDP849 (AOCI adj: Accumulated net gain gain (loss) on cash flow hedges included in AOCI related to hedges of not recognized at fair value on the balance sheet)</t>
  </si>
  <si>
    <t>CASDP849</t>
  </si>
  <si>
    <t>56</t>
  </si>
  <si>
    <t>AOCI related adjustments: Accumulated net gain (loss) on cash flow hedges included in AOCI, net of applicable tax effects, that relate to the hedging of items that are not recognized at fair value on the balance sheet (if a gain, report as a positive value; if a loss, report as a negative value)</t>
  </si>
  <si>
    <t>SDQ258 (Other deductions:  Unrealized net gain (loss) due to change in fair value of liabilities due to change in own credit risk)</t>
  </si>
  <si>
    <t>CASDQ258</t>
  </si>
  <si>
    <t>57</t>
  </si>
  <si>
    <t>Other deductions from (additions to) common equity tier capital 1 before threshold-based deductions: Unrealized net gain (loss) related to changes in the fair value of liabilities that are due to changes in own credit risk (if a gain, report as a positive value; if a loss, report as a negative value)</t>
  </si>
  <si>
    <t>SDP850 (Other deductions: all other)</t>
  </si>
  <si>
    <t>CASDP850</t>
  </si>
  <si>
    <t>58</t>
  </si>
  <si>
    <t xml:space="preserve"> All other deductions from (additions to) common equity tier 1 capital before threshold-based deductions</t>
  </si>
  <si>
    <t>SDP851 (Non-sign investments in capital of unconsolidated financial institutions that exceed 10%)</t>
  </si>
  <si>
    <t>CASDP851</t>
  </si>
  <si>
    <t>59</t>
  </si>
  <si>
    <t>Non-significant investments in the capital of unconsolidated financial institutions in the form of common stock that exceed the 10 percent threshold for non-significant investments</t>
  </si>
  <si>
    <t>SDP852 (Subtotal)</t>
  </si>
  <si>
    <t>CASDP852</t>
  </si>
  <si>
    <t>60</t>
  </si>
  <si>
    <t>Subtotal (item 47 minus items 48 through 59)</t>
  </si>
  <si>
    <t>SDP853 (Sig investments in common stock of unconsolidated financial institutions in excess of 10%)</t>
  </si>
  <si>
    <t>CASKP853</t>
  </si>
  <si>
    <t>61</t>
  </si>
  <si>
    <t>Significant investments in the capital of unconsolidated financial institutions in the form of common stock, net of associated DTLs, that exceed the 10 percent common equity tier 1 capital deduction threshold (item 92)</t>
  </si>
  <si>
    <t>SDP854 (MSAs, net that exceed 10%)</t>
  </si>
  <si>
    <t>CASKP854</t>
  </si>
  <si>
    <t>62</t>
  </si>
  <si>
    <t>MSAs, net of associated DTLs, that exceed the 10 percent common equity tier 1 capital deduction threshold (item 97)</t>
  </si>
  <si>
    <t>SDP855 (DTAs arising from temporary differences, net that exceed 10%)</t>
  </si>
  <si>
    <t>CASKP855</t>
  </si>
  <si>
    <t>63</t>
  </si>
  <si>
    <t>DTAs arising from temporary differences that could not be realized through net operating loss carrybacks, net of related valuation allowances and net of DTLs, that exceed the 10 percent common equity tier 1 capital deduction threshold (item 100)</t>
  </si>
  <si>
    <t>CASKP856</t>
  </si>
  <si>
    <t>64</t>
  </si>
  <si>
    <t>Amount of significant investments in the capital of unconsolidated financial institutions in the form of common stock; MSAs, net of associated DTLs; and DTAs arising from temporary differences that could not be realized through net operating loss carrybacks, net of related valuation allowances and net of DTLs; that exceeds the 15 percent common equity tier 1 capital deduction threshold (item 105)</t>
  </si>
  <si>
    <t>SDP857 (Deductions to CET due to insufficient AT1)</t>
  </si>
  <si>
    <t>CASDP857</t>
  </si>
  <si>
    <t>65</t>
  </si>
  <si>
    <t>Deductions applied to common equity tier 1 capital due to insufficient amount of additional tier 1 capital and tier 2 capital to cover deductions</t>
  </si>
  <si>
    <t>SDP858 (Total adjustments and deductions for common equity tier 1)</t>
  </si>
  <si>
    <t>CASDP858</t>
  </si>
  <si>
    <t>66</t>
  </si>
  <si>
    <t>Total adjustments and deductions for common equity tier 1 capital (sum of items 61 through 65)</t>
  </si>
  <si>
    <t>SDP859 (Common equity tier 1 capital)</t>
  </si>
  <si>
    <t>CASDP859</t>
  </si>
  <si>
    <t>67</t>
  </si>
  <si>
    <t>Common equity tier 1 capital</t>
  </si>
  <si>
    <t>Additional tier 1 capital</t>
  </si>
  <si>
    <t>SDP860 (Additional tier 1 capital instruments)</t>
  </si>
  <si>
    <t>CASDP860</t>
  </si>
  <si>
    <t>68</t>
  </si>
  <si>
    <t>Additional tier 1 capital instruments plus related surplus</t>
  </si>
  <si>
    <t>SDP861 (Non-qualifying capital instruments subject to phase out of tier 1)</t>
  </si>
  <si>
    <t>CASDP861</t>
  </si>
  <si>
    <t>69</t>
  </si>
  <si>
    <t>Non-qualifying capital instruments subject to phase out from additional tier 1 capital</t>
  </si>
  <si>
    <t>SDP862 (Tier 1 minority interest)</t>
  </si>
  <si>
    <t>CASDP862</t>
  </si>
  <si>
    <t>70</t>
  </si>
  <si>
    <t>Tier 1 minority interest not included in common equity tier 1 capital</t>
  </si>
  <si>
    <t>SDP863 (Additional tier 1 capital before deductions)</t>
  </si>
  <si>
    <t>CASDP863</t>
  </si>
  <si>
    <t>71</t>
  </si>
  <si>
    <t>Additional tier 1 capital before deductions</t>
  </si>
  <si>
    <t>SDP864 (Additional tier 1 capital deductions)</t>
  </si>
  <si>
    <t>CASDP864</t>
  </si>
  <si>
    <t>72</t>
  </si>
  <si>
    <t>Additional tier 1 capital deductions</t>
  </si>
  <si>
    <t>SDP865 (Additional tier 1 capital)</t>
  </si>
  <si>
    <t>CASDP865</t>
  </si>
  <si>
    <t>73</t>
  </si>
  <si>
    <t>Tier 1 capital</t>
  </si>
  <si>
    <t>SD8274 (Tier 1 capital)</t>
  </si>
  <si>
    <t>CASD8274</t>
  </si>
  <si>
    <t>74</t>
  </si>
  <si>
    <t>Tier 1 capital (sum of items 67 and 73)</t>
  </si>
  <si>
    <t>Tier 2 capital</t>
  </si>
  <si>
    <t>SDP866 (Tier 2 capital instruments plus related surplus)</t>
  </si>
  <si>
    <t>CASDP866</t>
  </si>
  <si>
    <t>75</t>
  </si>
  <si>
    <t>Tier 2 capital instruments plus related surplus</t>
  </si>
  <si>
    <t>SDP867 (Non-qualifying capital instruments subject to phase out from tier 2)</t>
  </si>
  <si>
    <t>CASDP867</t>
  </si>
  <si>
    <t>76</t>
  </si>
  <si>
    <t>Non-qualifying capital instruments subject to phase out from tier 2 capital</t>
  </si>
  <si>
    <t>SDP868 (Total capital minority interest)</t>
  </si>
  <si>
    <t>CASDP868</t>
  </si>
  <si>
    <t>77</t>
  </si>
  <si>
    <t>Total capital minority interest that is not included in tier 1 capital</t>
  </si>
  <si>
    <t>SD5310 (Allowance for loan and lease losses includable in tier 2 capital)</t>
  </si>
  <si>
    <t>CASD5310</t>
  </si>
  <si>
    <t>78</t>
  </si>
  <si>
    <t>Allowance for loan and lease losses includable in tier 2 capital</t>
  </si>
  <si>
    <t>CASE5310</t>
  </si>
  <si>
    <t>79</t>
  </si>
  <si>
    <t>(Advanced approaches that exit parallel run only): eligible credit reserves includable in tier 2 capital</t>
  </si>
  <si>
    <t>SDQ257 (Unrealized gains on AFS equities)</t>
  </si>
  <si>
    <t>CASDQ257</t>
  </si>
  <si>
    <t>80</t>
  </si>
  <si>
    <t>Unrealized gains on available-for-sale preferred stock classified as an equity security under GAAP and available-for-sale equity exposures includable in tier 2 capital</t>
  </si>
  <si>
    <t>SDP870 (Tier 2 capital before deductions)</t>
  </si>
  <si>
    <t>CASDP870</t>
  </si>
  <si>
    <t>81</t>
  </si>
  <si>
    <t>Tier 2 capital before deductions</t>
  </si>
  <si>
    <t>CASEP870</t>
  </si>
  <si>
    <t>82</t>
  </si>
  <si>
    <t>(Advanced approaches that exit parallel run only): Tier 2 capital before deductions, reflective of transition procedures</t>
  </si>
  <si>
    <t>SDP872 (Tier 2 capital deductions)</t>
  </si>
  <si>
    <t>CASDP872</t>
  </si>
  <si>
    <t>83</t>
  </si>
  <si>
    <t>Tier 2 capital deductions</t>
  </si>
  <si>
    <t>SD5311 (Tier 2 capital)</t>
  </si>
  <si>
    <t>CASD5311</t>
  </si>
  <si>
    <t>84</t>
  </si>
  <si>
    <t>CASE5311</t>
  </si>
  <si>
    <t>85</t>
  </si>
  <si>
    <t>(Advanced approaches that exit parallel run only): Tier 2 capital, reflective of transition procedures</t>
  </si>
  <si>
    <t>Total capital</t>
  </si>
  <si>
    <t>SD3792 (Total capital)</t>
  </si>
  <si>
    <t>CASD3792</t>
  </si>
  <si>
    <t>86</t>
  </si>
  <si>
    <t>Total capital (sum of items 74 and 84)</t>
  </si>
  <si>
    <t>CASE3792</t>
  </si>
  <si>
    <t>87</t>
  </si>
  <si>
    <t>(Advanced approaches that exit parallel run only): Total capital(sum of items 74 and 85)</t>
  </si>
  <si>
    <t>10%/15% Threshold Deductions Calculations</t>
  </si>
  <si>
    <t>Significant investments in the capital of unconsolidated financial institutions in the form of common stock, net of associated DTLs</t>
  </si>
  <si>
    <t>SDQ259 (Gross significant investments in the capital of unconsolidated financial institutions)</t>
  </si>
  <si>
    <t>CASDQ259</t>
  </si>
  <si>
    <t>88</t>
  </si>
  <si>
    <t>Gross significant investments in the capital of unconsolidated financial institutions in the form of common stock</t>
  </si>
  <si>
    <t>SDQ260 (Permitted offsetting short positions in relation to the specific gross holdings included above)</t>
  </si>
  <si>
    <t>CASDQ260</t>
  </si>
  <si>
    <t>89</t>
  </si>
  <si>
    <t>Permitted offsetting short positions in relation to the specific gross holdings included above</t>
  </si>
  <si>
    <t>SDQ261 (Significant investments in financials, net)</t>
  </si>
  <si>
    <t>CASDQ261</t>
  </si>
  <si>
    <t>90</t>
  </si>
  <si>
    <t>Significant investments in the capital of unconsolidated financial institutions in the form of common stock net of short positions  (greater of item 88 minus 89 or zero)</t>
  </si>
  <si>
    <t>SDQ262 (10% of common equity tier 1 deduction threshold)</t>
  </si>
  <si>
    <t>CASDQ262</t>
  </si>
  <si>
    <t>91</t>
  </si>
  <si>
    <t>10 percent common equity tier 1 deduction threshold (10 percent of item 60)</t>
  </si>
  <si>
    <t>CASDP853</t>
  </si>
  <si>
    <t>92</t>
  </si>
  <si>
    <t>Amount to be deducted from common equity tier 1 due to 10 percent deduction threshold (greater of item 90 minus item 91 or zero)</t>
  </si>
  <si>
    <t>MSAs, net of associated DTLs</t>
  </si>
  <si>
    <t>SDQ263 (Total MSAs)</t>
  </si>
  <si>
    <t>CASDQ263</t>
  </si>
  <si>
    <t>93</t>
  </si>
  <si>
    <t>Total mortgage servicing assets classified as intangible</t>
  </si>
  <si>
    <t>SDQ264 (DTLs associated with MSAs)</t>
  </si>
  <si>
    <t>CASDQ264</t>
  </si>
  <si>
    <t>94</t>
  </si>
  <si>
    <t>Associated deferred tax liabilities which would be extinguished if the intangible becomes impaired or derecognized under the relevant accounting standards</t>
  </si>
  <si>
    <t>SDQ265 (MSAs, net of DTLs)</t>
  </si>
  <si>
    <t>CASDQ265</t>
  </si>
  <si>
    <t>95</t>
  </si>
  <si>
    <t>Mortgage servicing assets net of related deferred tax liabilities (item 93 minus item 94)</t>
  </si>
  <si>
    <t>96</t>
  </si>
  <si>
    <t>CASDP854</t>
  </si>
  <si>
    <t>97</t>
  </si>
  <si>
    <t>Amount to be deducted from common equity tier 1 due to 10 percent deduction threshold (greater of item 95 minus item 96 or zero)</t>
  </si>
  <si>
    <t>DTAs arising from temporary differences that could not be realized through net operating loss carrybacks, net of related valuation allowances and net of DTLs</t>
  </si>
  <si>
    <t>SDQ296 (DTAs arising from temporary differences, net of DTLs)</t>
  </si>
  <si>
    <t>CASDQ296</t>
  </si>
  <si>
    <t>98</t>
  </si>
  <si>
    <t>99</t>
  </si>
  <si>
    <t>CASDP855</t>
  </si>
  <si>
    <t>100</t>
  </si>
  <si>
    <t>Amount to be deducted from common equity tier 1 due to 10 percent deduction threshold (greater of item 98 minus item 99 or zero)</t>
  </si>
  <si>
    <t>Aggregate of items subject to the 15% limit (significant investments, mortgage servicing assets and deferred tax assets arising from temporary differences)</t>
  </si>
  <si>
    <t>SDQ266 (SDQ266)</t>
  </si>
  <si>
    <t>CASDQ266</t>
  </si>
  <si>
    <t>101</t>
  </si>
  <si>
    <t>Sum of items 90, 95, and 98</t>
  </si>
  <si>
    <t>SDQ267 (SDQ267)</t>
  </si>
  <si>
    <t>CASDQ267</t>
  </si>
  <si>
    <t>102</t>
  </si>
  <si>
    <t>15 percent common equity tier 1 deduction threshold (15 percent of item 60)</t>
  </si>
  <si>
    <t>SDQ268 (Subtotal)</t>
  </si>
  <si>
    <t>CASDQ268</t>
  </si>
  <si>
    <t>103</t>
  </si>
  <si>
    <t>Sum of items 92, 97, and 100</t>
  </si>
  <si>
    <t>SDQ269 (SDQ269)</t>
  </si>
  <si>
    <t>CASDQ269</t>
  </si>
  <si>
    <t>104</t>
  </si>
  <si>
    <t>Item 101 minus item 103</t>
  </si>
  <si>
    <t>SDQ270 (Aggregate threshold deductions in excess of 15%)</t>
  </si>
  <si>
    <t>CASDQ270</t>
  </si>
  <si>
    <t>105</t>
  </si>
  <si>
    <t>Amount to be deducted from common equity tier 1 due to 15 percent deduction threshold, prior transition provision (greater of item 104 minus item 102 or zero)</t>
  </si>
  <si>
    <t>Total Assets for the Leverage Ratio</t>
  </si>
  <si>
    <t>SK3368 (Average total consolidated assets)</t>
  </si>
  <si>
    <t>CASK3368</t>
  </si>
  <si>
    <t>106</t>
  </si>
  <si>
    <t>Average total consolidated assets</t>
  </si>
  <si>
    <t>SDP875 (Deductions from CET1 and AT1)</t>
  </si>
  <si>
    <t>CASDP875</t>
  </si>
  <si>
    <t>107</t>
  </si>
  <si>
    <t>Deductions from common equity tier 1 capital and additional tier 1 capital</t>
  </si>
  <si>
    <t>SDB596 (Other deductions)</t>
  </si>
  <si>
    <t>CASDB596</t>
  </si>
  <si>
    <t>108</t>
  </si>
  <si>
    <t>Other deductions from (additions to) assets for leverage ratio purposes</t>
  </si>
  <si>
    <t>SDA224 (Total assets for the leverage ratio)</t>
  </si>
  <si>
    <t>CASDA224</t>
  </si>
  <si>
    <t>109</t>
  </si>
  <si>
    <t>Total assets for the leverage ratio (item 106 minus items 107 and 108)</t>
  </si>
  <si>
    <t>REGULATORY CAPITAL AND RATIOS</t>
  </si>
  <si>
    <t>111</t>
  </si>
  <si>
    <t>Common equity tier 1 (item 67)</t>
  </si>
  <si>
    <t>113</t>
  </si>
  <si>
    <t>Tier 1 capital per revised regulatory capital rule (item 74)</t>
  </si>
  <si>
    <t>115</t>
  </si>
  <si>
    <t>Total capital per revised regulatory capital rule (item 86)</t>
  </si>
  <si>
    <t>SE3792 (AA-Total capital)</t>
  </si>
  <si>
    <t>116</t>
  </si>
  <si>
    <t>(Advanced approaches that exit parallel run only): Total capital per revised regulatory capital rule (item 87)</t>
  </si>
  <si>
    <t>-</t>
  </si>
  <si>
    <t>SDA223 (Total risk-weighted assets)</t>
  </si>
  <si>
    <t>CASDA223</t>
  </si>
  <si>
    <t>118</t>
  </si>
  <si>
    <t>Total risk-weighted assets using standardized approach</t>
  </si>
  <si>
    <t>SEA223 (AA-total RWA)</t>
  </si>
  <si>
    <t>CASEA223</t>
  </si>
  <si>
    <t>119</t>
  </si>
  <si>
    <t>(Advanced approaches  that exit parallel run only): total risk-weighted assets using advanced approaches rules</t>
  </si>
  <si>
    <t>SKA224 (Total assets for the leverage ratio (revised capital rule))</t>
  </si>
  <si>
    <t>CASKA224</t>
  </si>
  <si>
    <t>120</t>
  </si>
  <si>
    <t>Total assets for the leverage ratio per revised regulatory capital rule(item 109)</t>
  </si>
  <si>
    <t>SDP793 (Common equity tier 1 capital ratio)</t>
  </si>
  <si>
    <t>CASDP793</t>
  </si>
  <si>
    <t>122</t>
  </si>
  <si>
    <t>Common equity tier 1 ratio (%)</t>
  </si>
  <si>
    <t>SEP793 (AA-CET1 ratio)</t>
  </si>
  <si>
    <t>CASEP793</t>
  </si>
  <si>
    <t>123</t>
  </si>
  <si>
    <t xml:space="preserve">Common equity tier 1 ratio (%)(Advanced approaches that exit parallel run only) </t>
  </si>
  <si>
    <t>SD7206 (Tier 1 capital ratio)</t>
  </si>
  <si>
    <t>CASD7206</t>
  </si>
  <si>
    <t>124</t>
  </si>
  <si>
    <t>Tier 1 capital ratio (%)</t>
  </si>
  <si>
    <t>SE7206 (AA-Tier 1 capital ratio)</t>
  </si>
  <si>
    <t>CASE7206</t>
  </si>
  <si>
    <t>125</t>
  </si>
  <si>
    <t xml:space="preserve"> Tier 1 capital ratio (%)(Advanced approaches  that exit parallel run only)</t>
  </si>
  <si>
    <t>SD7205 (Total capital ratio)</t>
  </si>
  <si>
    <t>CASD7205</t>
  </si>
  <si>
    <t>126</t>
  </si>
  <si>
    <t>Total capital ratio (%) (item 114 or 115 divided by item 117 or 118)</t>
  </si>
  <si>
    <t>SE7205 (AA-Total capital ratio)</t>
  </si>
  <si>
    <t>CASE7205</t>
  </si>
  <si>
    <t>127</t>
  </si>
  <si>
    <t xml:space="preserve"> Total capital ratio (%)(Advanced approaches that exit parallel run only)</t>
  </si>
  <si>
    <t>SD7204 (Tier 1 leverage ratio)</t>
  </si>
  <si>
    <t>CASD7204</t>
  </si>
  <si>
    <t>128</t>
  </si>
  <si>
    <t xml:space="preserve">Tier 1 leverage ratio (%) </t>
  </si>
  <si>
    <t>CET1</t>
  </si>
  <si>
    <t>Tier 1 (Risk Based) Capital</t>
  </si>
  <si>
    <t>Total Capital</t>
  </si>
  <si>
    <t>Tier 1 Leverage Ratio</t>
  </si>
  <si>
    <t>Capital Component</t>
  </si>
  <si>
    <t>2016-2015</t>
  </si>
  <si>
    <t>Adequately Capitalized</t>
  </si>
  <si>
    <t>Market Funding</t>
  </si>
  <si>
    <t>Op Volatility</t>
  </si>
  <si>
    <t>Post-stress minimum</t>
  </si>
  <si>
    <t>Stress absorption</t>
  </si>
  <si>
    <t>Business-as-usual minimum</t>
  </si>
  <si>
    <t>Strategic capital</t>
  </si>
  <si>
    <t>Management adjustment</t>
  </si>
  <si>
    <t>Planned capital hold</t>
  </si>
  <si>
    <t>BHC Stress Scenario Red Limit</t>
  </si>
  <si>
    <t>*2016 data source: SHUSA Capital Policy, 2016-2-17, Final</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</si>
</sst>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8" formatCode="&quot;$&quot;#,##0.00_);[Red]\(&quot;$&quot;#,##0.00\)"/>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quot;$&quot;#,##0"/>
    <numFmt numFmtId="166" formatCode="0.0%"/>
    <numFmt numFmtId="167" formatCode="_(* #,##0_);_(* \(#,##0\);_(* &quot;-&quot;??_);_(@_)"/>
    <numFmt numFmtId="168" formatCode="&quot;$&quot;#,##0.0_);[Red]\(&quot;$&quot;#,##0.0\)"/>
    <numFmt numFmtId="169" formatCode="&quot;$&quot;#,##0.00"/>
    <numFmt numFmtId="170" formatCode="_(&quot;$&quot;* #,##0.0_);_(&quot;$&quot;* \(#,##0.0\);_(&quot;$&quot;* &quot;-&quot;??_);_(@_)"/>
    <numFmt numFmtId="171" formatCode="0.000"/>
  </numFmts>
  <fonts count="3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8"/>
      <color theme="0"/>
      <name val="Calibri"/>
      <family val="2"/>
      <scheme val="minor"/>
    </font>
    <font>
      <sz val="10"/>
      <name val="Arial"/>
      <family val="2"/>
    </font>
    <font>
      <b/>
      <sz val="14"/>
      <color theme="1"/>
      <name val="Calibri"/>
      <family val="2"/>
      <scheme val="minor"/>
    </font>
    <font>
      <b/>
      <sz val="14"/>
      <color theme="0"/>
      <name val="Calibri"/>
      <family val="2"/>
      <scheme val="minor"/>
    </font>
    <font>
      <b/>
      <sz val="14"/>
      <name val="Calibri"/>
      <family val="2"/>
      <scheme val="minor"/>
    </font>
    <font>
      <b/>
      <sz val="12"/>
      <color theme="1"/>
      <name val="Calibri"/>
      <family val="2"/>
      <scheme val="minor"/>
    </font>
    <font>
      <b/>
      <sz val="12"/>
      <color theme="0"/>
      <name val="Calibri"/>
      <family val="2"/>
      <scheme val="minor"/>
    </font>
    <font>
      <b/>
      <sz val="12"/>
      <name val="Calibri"/>
      <family val="2"/>
      <scheme val="minor"/>
    </font>
    <font>
      <b/>
      <sz val="12"/>
      <color theme="1"/>
      <name val="Calibri"/>
      <family val="2"/>
    </font>
    <font>
      <b/>
      <sz val="12"/>
      <color theme="0"/>
      <name val="Calibri"/>
      <family val="2"/>
    </font>
    <font>
      <b/>
      <sz val="10"/>
      <color theme="0"/>
      <name val="Arial"/>
      <family val="2"/>
    </font>
    <font>
      <b/>
      <sz val="11"/>
      <color theme="0"/>
      <name val="Arial"/>
      <family val="2"/>
    </font>
    <font>
      <sz val="11"/>
      <color theme="1"/>
      <name val="Arial"/>
      <family val="2"/>
    </font>
    <font>
      <b/>
      <sz val="11"/>
      <color theme="1"/>
      <name val="Arial"/>
      <family val="2"/>
    </font>
    <font>
      <i/>
      <sz val="10"/>
      <color rgb="FFFF0000"/>
      <name val="Arial"/>
      <family val="2"/>
    </font>
    <font>
      <b/>
      <sz val="9"/>
      <color theme="0"/>
      <name val="Arial"/>
      <family val="2"/>
    </font>
    <font>
      <sz val="9"/>
      <color theme="0"/>
      <name val="Arial"/>
      <family val="2"/>
    </font>
    <font>
      <b/>
      <sz val="8"/>
      <color theme="0"/>
      <name val="Arial"/>
      <family val="2"/>
    </font>
    <font>
      <sz val="8"/>
      <color theme="0"/>
      <name val="Arial"/>
      <family val="2"/>
    </font>
    <font>
      <b/>
      <sz val="11"/>
      <color theme="1"/>
      <name val="Calibri"/>
      <family val="2"/>
      <scheme val="minor"/>
    </font>
    <font>
      <sz val="10"/>
      <color theme="1"/>
      <name val="Arial Narrow"/>
      <family val="2"/>
    </font>
    <font>
      <sz val="10"/>
      <color theme="1"/>
      <name val="Arial"/>
      <family val="2"/>
    </font>
    <font>
      <sz val="10"/>
      <name val="Arial Narrow"/>
      <family val="2"/>
    </font>
    <font>
      <i/>
      <sz val="10"/>
      <color theme="6" tint="-0.249977111117893"/>
      <name val="Arial Narrow"/>
      <family val="2"/>
    </font>
    <font>
      <sz val="10"/>
      <color theme="6" tint="-0.249977111117893"/>
      <name val="Arial Narrow"/>
      <family val="2"/>
    </font>
    <font>
      <b/>
      <sz val="10"/>
      <color theme="1"/>
      <name val="Arial Narrow"/>
      <family val="2"/>
    </font>
    <font>
      <sz val="10"/>
      <color theme="6" tint="-0.249977111117893"/>
      <name val="Arial"/>
      <family val="2"/>
    </font>
    <font>
      <b/>
      <sz val="10"/>
      <name val="Arial Narrow"/>
      <family val="2"/>
    </font>
    <font>
      <sz val="10"/>
      <color rgb="FF0000FF"/>
      <name val="Arial Narrow"/>
      <family val="2"/>
    </font>
    <font>
      <sz val="10"/>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theme="5" tint="0.59999389629810485"/>
        <bgColor indexed="64"/>
      </patternFill>
    </fill>
  </fills>
  <borders count="5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rgb="FFFFFFF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medium">
        <color rgb="FFE8F6E6"/>
      </right>
      <top style="thin">
        <color rgb="FFBFBFBF"/>
      </top>
      <bottom style="thin">
        <color rgb="FFBFBFBF"/>
      </bottom>
      <diagonal/>
    </border>
    <border>
      <left style="medium">
        <color rgb="FFE8F6E6"/>
      </left>
      <right style="medium">
        <color rgb="FFE8F6E6"/>
      </right>
      <top style="thin">
        <color rgb="FFBFBFBF"/>
      </top>
      <bottom style="thin">
        <color rgb="FFBFBFBF"/>
      </bottom>
      <diagonal/>
    </border>
    <border>
      <left style="medium">
        <color rgb="FFE8F6E6"/>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rgb="FFE8F6E6"/>
      </left>
      <right/>
      <top style="thin">
        <color rgb="FFBFBFBF"/>
      </top>
      <bottom style="thin">
        <color rgb="FFBFBFBF"/>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bottom style="thin">
        <color rgb="FFFF0000"/>
      </bottom>
      <diagonal/>
    </border>
    <border>
      <left/>
      <right/>
      <top style="thin">
        <color rgb="FFFF0000"/>
      </top>
      <bottom/>
      <diagonal/>
    </border>
    <border>
      <left/>
      <right/>
      <top/>
      <bottom style="double">
        <color indexed="64"/>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style="thin">
        <color indexed="64"/>
      </bottom>
      <diagonal/>
    </border>
    <border>
      <left style="hair">
        <color theme="1" tint="0.499984740745262"/>
      </left>
      <right style="hair">
        <color theme="1" tint="0.499984740745262"/>
      </right>
      <top style="hair">
        <color theme="1" tint="0.499984740745262"/>
      </top>
      <bottom style="thin">
        <color indexed="64"/>
      </bottom>
      <diagonal/>
    </border>
    <border>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right/>
      <top style="thin">
        <color theme="1" tint="0.499984740745262"/>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xf numFmtId="41" fontId="24" fillId="0" borderId="0"/>
    <xf numFmtId="41" fontId="24" fillId="7" borderId="39" applyNumberFormat="0"/>
    <xf numFmtId="9" fontId="24" fillId="0" borderId="0" applyFont="0" applyFill="0" applyBorder="0" applyAlignment="0" applyProtection="0"/>
    <xf numFmtId="41" fontId="26" fillId="9" borderId="39" applyNumberFormat="0"/>
    <xf numFmtId="0" fontId="32" fillId="10" borderId="39" applyNumberFormat="0">
      <protection locked="0"/>
    </xf>
    <xf numFmtId="41" fontId="29" fillId="0" borderId="45"/>
  </cellStyleXfs>
  <cellXfs count="217">
    <xf numFmtId="0" fontId="0" fillId="0" borderId="0" xfId="0"/>
    <xf numFmtId="0" fontId="5" fillId="0" borderId="0" xfId="4"/>
    <xf numFmtId="164" fontId="5" fillId="0" borderId="0" xfId="2" applyNumberFormat="1" applyFont="1"/>
    <xf numFmtId="2" fontId="5" fillId="0" borderId="0" xfId="4" applyNumberFormat="1" applyBorder="1"/>
    <xf numFmtId="0" fontId="6" fillId="0" borderId="5" xfId="0" applyFont="1" applyBorder="1" applyAlignment="1">
      <alignment horizontal="center"/>
    </xf>
    <xf numFmtId="0" fontId="6" fillId="0" borderId="5" xfId="0" applyFont="1" applyBorder="1" applyAlignment="1">
      <alignment horizontal="center" vertical="center"/>
    </xf>
    <xf numFmtId="0" fontId="9" fillId="6" borderId="4" xfId="0" applyFont="1" applyFill="1" applyBorder="1" applyAlignment="1">
      <alignment horizontal="left" vertical="center"/>
    </xf>
    <xf numFmtId="165" fontId="9" fillId="6" borderId="5" xfId="0" applyNumberFormat="1" applyFont="1" applyFill="1" applyBorder="1" applyAlignment="1">
      <alignment horizontal="center" vertical="center"/>
    </xf>
    <xf numFmtId="166" fontId="9" fillId="6" borderId="5" xfId="0" applyNumberFormat="1" applyFont="1" applyFill="1" applyBorder="1" applyAlignment="1">
      <alignment horizontal="center" vertical="center"/>
    </xf>
    <xf numFmtId="166"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center" vertical="center" wrapText="1"/>
    </xf>
    <xf numFmtId="9" fontId="10" fillId="3" borderId="5" xfId="3" applyFont="1" applyFill="1" applyBorder="1" applyAlignment="1">
      <alignment horizontal="center" vertical="center" wrapText="1"/>
    </xf>
    <xf numFmtId="166" fontId="11" fillId="0" borderId="10" xfId="0" applyNumberFormat="1" applyFont="1" applyFill="1" applyBorder="1" applyAlignment="1">
      <alignment horizontal="center" vertical="center" wrapText="1"/>
    </xf>
    <xf numFmtId="166" fontId="10" fillId="0" borderId="5" xfId="0" applyNumberFormat="1" applyFont="1" applyFill="1" applyBorder="1" applyAlignment="1">
      <alignment horizontal="center" vertical="center" wrapText="1"/>
    </xf>
    <xf numFmtId="165" fontId="10" fillId="2" borderId="5" xfId="0" applyNumberFormat="1" applyFont="1" applyFill="1" applyBorder="1" applyAlignment="1">
      <alignment horizontal="center" vertical="center" wrapText="1"/>
    </xf>
    <xf numFmtId="165" fontId="9" fillId="4" borderId="5" xfId="0" applyNumberFormat="1" applyFont="1" applyFill="1" applyBorder="1" applyAlignment="1">
      <alignment horizontal="center" vertical="center" wrapText="1"/>
    </xf>
    <xf numFmtId="9" fontId="9" fillId="4" borderId="5" xfId="3" applyFont="1" applyFill="1" applyBorder="1" applyAlignment="1">
      <alignment horizontal="center" vertical="center" wrapText="1"/>
    </xf>
    <xf numFmtId="165" fontId="13" fillId="5" borderId="5" xfId="0" applyNumberFormat="1" applyFont="1" applyFill="1" applyBorder="1" applyAlignment="1">
      <alignment horizontal="center" vertical="center" wrapText="1"/>
    </xf>
    <xf numFmtId="165" fontId="11" fillId="0" borderId="10" xfId="0" applyNumberFormat="1" applyFont="1" applyFill="1" applyBorder="1" applyAlignment="1">
      <alignment horizontal="center" vertical="center" wrapText="1"/>
    </xf>
    <xf numFmtId="166" fontId="9" fillId="4" borderId="5" xfId="3" applyNumberFormat="1" applyFont="1" applyFill="1" applyBorder="1" applyAlignment="1">
      <alignment horizontal="center" vertical="center" wrapText="1"/>
    </xf>
    <xf numFmtId="0" fontId="9" fillId="6" borderId="11" xfId="0" applyFont="1" applyFill="1" applyBorder="1" applyAlignment="1">
      <alignment horizontal="left" vertical="center"/>
    </xf>
    <xf numFmtId="166" fontId="10" fillId="0" borderId="12" xfId="0" applyNumberFormat="1" applyFont="1" applyFill="1" applyBorder="1" applyAlignment="1">
      <alignment horizontal="center" vertical="center" wrapText="1"/>
    </xf>
    <xf numFmtId="166" fontId="10" fillId="3" borderId="12" xfId="0" applyNumberFormat="1" applyFont="1" applyFill="1" applyBorder="1" applyAlignment="1">
      <alignment horizontal="center" vertical="center"/>
    </xf>
    <xf numFmtId="165" fontId="10" fillId="2" borderId="12" xfId="0" applyNumberFormat="1" applyFont="1" applyFill="1" applyBorder="1" applyAlignment="1">
      <alignment horizontal="center" vertical="center" wrapText="1"/>
    </xf>
    <xf numFmtId="165" fontId="9" fillId="4" borderId="12" xfId="0" applyNumberFormat="1" applyFont="1" applyFill="1" applyBorder="1" applyAlignment="1">
      <alignment horizontal="center" vertical="center" wrapText="1"/>
    </xf>
    <xf numFmtId="166" fontId="9" fillId="4" borderId="12" xfId="3" applyNumberFormat="1" applyFont="1" applyFill="1" applyBorder="1" applyAlignment="1">
      <alignment horizontal="center" vertical="center" wrapText="1"/>
    </xf>
    <xf numFmtId="165" fontId="13" fillId="5" borderId="12" xfId="0" applyNumberFormat="1" applyFont="1" applyFill="1" applyBorder="1" applyAlignment="1">
      <alignment horizontal="center" vertical="center" wrapText="1"/>
    </xf>
    <xf numFmtId="165" fontId="11" fillId="0" borderId="13" xfId="0" applyNumberFormat="1" applyFont="1" applyFill="1" applyBorder="1" applyAlignment="1">
      <alignment horizontal="center" vertical="center" wrapText="1"/>
    </xf>
    <xf numFmtId="0" fontId="5" fillId="7" borderId="0" xfId="4" applyFill="1"/>
    <xf numFmtId="164" fontId="5" fillId="7" borderId="0" xfId="2" applyNumberFormat="1" applyFont="1" applyFill="1"/>
    <xf numFmtId="2" fontId="5" fillId="7" borderId="0" xfId="4" applyNumberFormat="1" applyFill="1" applyBorder="1"/>
    <xf numFmtId="0" fontId="14" fillId="2" borderId="0" xfId="4" applyFont="1" applyFill="1"/>
    <xf numFmtId="49" fontId="15" fillId="2" borderId="14" xfId="0" applyNumberFormat="1" applyFont="1" applyFill="1" applyBorder="1" applyAlignment="1">
      <alignment horizontal="center" vertical="center"/>
    </xf>
    <xf numFmtId="49" fontId="15" fillId="2" borderId="8" xfId="0" applyNumberFormat="1" applyFont="1" applyFill="1" applyBorder="1" applyAlignment="1">
      <alignment horizontal="center" vertical="center"/>
    </xf>
    <xf numFmtId="49" fontId="15" fillId="2" borderId="15" xfId="0" applyNumberFormat="1" applyFont="1" applyFill="1" applyBorder="1" applyAlignment="1">
      <alignment horizontal="center" vertical="center"/>
    </xf>
    <xf numFmtId="0" fontId="16" fillId="0" borderId="0" xfId="0" applyFont="1"/>
    <xf numFmtId="49" fontId="16" fillId="0" borderId="16" xfId="0" applyNumberFormat="1" applyFont="1" applyFill="1" applyBorder="1" applyAlignment="1">
      <alignment horizontal="left" vertical="top"/>
    </xf>
    <xf numFmtId="8" fontId="16" fillId="0" borderId="5" xfId="0" applyNumberFormat="1" applyFont="1" applyFill="1" applyBorder="1" applyAlignment="1">
      <alignment horizontal="right"/>
    </xf>
    <xf numFmtId="8" fontId="16" fillId="8" borderId="5" xfId="0" applyNumberFormat="1" applyFont="1" applyFill="1" applyBorder="1" applyAlignment="1">
      <alignment horizontal="right"/>
    </xf>
    <xf numFmtId="8" fontId="16" fillId="0" borderId="17" xfId="0" applyNumberFormat="1" applyFont="1" applyFill="1" applyBorder="1" applyAlignment="1">
      <alignment horizontal="right"/>
    </xf>
    <xf numFmtId="167" fontId="16" fillId="0" borderId="0" xfId="1" applyNumberFormat="1" applyFont="1"/>
    <xf numFmtId="49" fontId="16" fillId="0" borderId="18" xfId="0" applyNumberFormat="1" applyFont="1" applyFill="1" applyBorder="1" applyAlignment="1">
      <alignment horizontal="left" vertical="top"/>
    </xf>
    <xf numFmtId="8" fontId="16" fillId="0" borderId="6" xfId="0" applyNumberFormat="1" applyFont="1" applyFill="1" applyBorder="1" applyAlignment="1">
      <alignment horizontal="right"/>
    </xf>
    <xf numFmtId="8" fontId="16" fillId="8" borderId="19" xfId="0" applyNumberFormat="1" applyFont="1" applyFill="1" applyBorder="1" applyAlignment="1">
      <alignment horizontal="right"/>
    </xf>
    <xf numFmtId="8" fontId="16" fillId="0" borderId="19" xfId="0" applyNumberFormat="1" applyFont="1" applyFill="1" applyBorder="1" applyAlignment="1">
      <alignment horizontal="right"/>
    </xf>
    <xf numFmtId="8" fontId="16" fillId="8" borderId="6" xfId="0" applyNumberFormat="1" applyFont="1" applyFill="1" applyBorder="1" applyAlignment="1">
      <alignment horizontal="right"/>
    </xf>
    <xf numFmtId="49" fontId="17" fillId="0" borderId="18" xfId="0" applyNumberFormat="1" applyFont="1" applyFill="1" applyBorder="1" applyAlignment="1">
      <alignment horizontal="left" vertical="top"/>
    </xf>
    <xf numFmtId="8" fontId="17" fillId="0" borderId="6" xfId="0" applyNumberFormat="1" applyFont="1" applyBorder="1"/>
    <xf numFmtId="49" fontId="15" fillId="2" borderId="5" xfId="0" applyNumberFormat="1" applyFont="1" applyFill="1" applyBorder="1" applyAlignment="1">
      <alignment horizontal="left" vertical="top"/>
    </xf>
    <xf numFmtId="0" fontId="16" fillId="0" borderId="0" xfId="0" applyFont="1" applyBorder="1"/>
    <xf numFmtId="49" fontId="16" fillId="0" borderId="5" xfId="0" applyNumberFormat="1" applyFont="1" applyFill="1" applyBorder="1" applyAlignment="1">
      <alignment horizontal="left" vertical="top"/>
    </xf>
    <xf numFmtId="2" fontId="16" fillId="0" borderId="0" xfId="0" applyNumberFormat="1" applyFont="1" applyBorder="1"/>
    <xf numFmtId="49" fontId="17" fillId="0" borderId="5" xfId="0" applyNumberFormat="1" applyFont="1" applyFill="1" applyBorder="1" applyAlignment="1">
      <alignment horizontal="left" vertical="top"/>
    </xf>
    <xf numFmtId="0" fontId="15" fillId="2" borderId="5" xfId="0" applyFont="1" applyFill="1" applyBorder="1"/>
    <xf numFmtId="49" fontId="17" fillId="0" borderId="0" xfId="0" applyNumberFormat="1" applyFont="1" applyFill="1" applyBorder="1" applyAlignment="1">
      <alignment horizontal="left" vertical="top"/>
    </xf>
    <xf numFmtId="169" fontId="17" fillId="0" borderId="0" xfId="0" applyNumberFormat="1" applyFont="1" applyBorder="1" applyAlignment="1">
      <alignment horizontal="center"/>
    </xf>
    <xf numFmtId="0" fontId="17" fillId="0" borderId="5" xfId="0" applyFont="1" applyBorder="1"/>
    <xf numFmtId="44" fontId="16" fillId="0" borderId="0" xfId="0" applyNumberFormat="1" applyFont="1"/>
    <xf numFmtId="0" fontId="0" fillId="0" borderId="19" xfId="0" applyBorder="1"/>
    <xf numFmtId="0" fontId="0" fillId="0" borderId="21" xfId="0" applyBorder="1"/>
    <xf numFmtId="0" fontId="0" fillId="0" borderId="22" xfId="0" applyBorder="1"/>
    <xf numFmtId="0" fontId="0" fillId="0" borderId="15" xfId="0" applyBorder="1"/>
    <xf numFmtId="0" fontId="0" fillId="0" borderId="23" xfId="0" applyBorder="1"/>
    <xf numFmtId="0" fontId="0" fillId="0" borderId="14" xfId="0" applyBorder="1"/>
    <xf numFmtId="0" fontId="18" fillId="0" borderId="0" xfId="4" applyFont="1"/>
    <xf numFmtId="0" fontId="2" fillId="2" borderId="0" xfId="0" applyFont="1" applyFill="1"/>
    <xf numFmtId="0" fontId="3" fillId="2" borderId="0" xfId="0" applyFont="1" applyFill="1"/>
    <xf numFmtId="0" fontId="19" fillId="2" borderId="0" xfId="0" applyFont="1" applyFill="1" applyBorder="1" applyAlignment="1">
      <alignment horizontal="left" vertical="center" wrapText="1" readingOrder="1"/>
    </xf>
    <xf numFmtId="0" fontId="20" fillId="2" borderId="0" xfId="0" applyFont="1" applyFill="1" applyBorder="1" applyAlignment="1">
      <alignment horizontal="left" vertical="center" wrapText="1" readingOrder="1"/>
    </xf>
    <xf numFmtId="0" fontId="20" fillId="2" borderId="0" xfId="0" applyFont="1" applyFill="1" applyBorder="1" applyAlignment="1">
      <alignment horizontal="center" vertical="center" wrapText="1" readingOrder="1"/>
    </xf>
    <xf numFmtId="0" fontId="20" fillId="2" borderId="0" xfId="0" applyFont="1" applyFill="1" applyBorder="1" applyAlignment="1">
      <alignment horizontal="center" wrapText="1" readingOrder="1"/>
    </xf>
    <xf numFmtId="0" fontId="19" fillId="2" borderId="0" xfId="0" applyFont="1" applyFill="1" applyBorder="1" applyAlignment="1">
      <alignment horizontal="center" vertical="center" wrapText="1" readingOrder="1"/>
    </xf>
    <xf numFmtId="0" fontId="20" fillId="2" borderId="24" xfId="0" applyFont="1" applyFill="1" applyBorder="1" applyAlignment="1">
      <alignment horizontal="left" vertical="center" wrapText="1" readingOrder="1"/>
    </xf>
    <xf numFmtId="0" fontId="20" fillId="2" borderId="25" xfId="0" applyFont="1" applyFill="1" applyBorder="1" applyAlignment="1">
      <alignment horizontal="left" vertical="center" wrapText="1" readingOrder="1"/>
    </xf>
    <xf numFmtId="0" fontId="19" fillId="2" borderId="26" xfId="0" applyFont="1" applyFill="1" applyBorder="1" applyAlignment="1">
      <alignment horizontal="center" vertical="center" wrapText="1" readingOrder="1"/>
    </xf>
    <xf numFmtId="0" fontId="20" fillId="2" borderId="27" xfId="0" applyFont="1" applyFill="1" applyBorder="1" applyAlignment="1">
      <alignment horizontal="center" vertical="center" wrapText="1" readingOrder="1"/>
    </xf>
    <xf numFmtId="0" fontId="20" fillId="2" borderId="28" xfId="0" applyFont="1" applyFill="1" applyBorder="1" applyAlignment="1">
      <alignment horizontal="center" vertical="center" wrapText="1" readingOrder="1"/>
    </xf>
    <xf numFmtId="0" fontId="20" fillId="2" borderId="29" xfId="0" applyFont="1" applyFill="1" applyBorder="1" applyAlignment="1">
      <alignment horizontal="center" vertical="center" wrapText="1" readingOrder="1"/>
    </xf>
    <xf numFmtId="0" fontId="20" fillId="2" borderId="30" xfId="0" applyFont="1" applyFill="1" applyBorder="1" applyAlignment="1">
      <alignment horizontal="center" vertical="center" wrapText="1" readingOrder="1"/>
    </xf>
    <xf numFmtId="0" fontId="21" fillId="2" borderId="0" xfId="0" applyFont="1" applyFill="1" applyBorder="1" applyAlignment="1">
      <alignment horizontal="left" vertical="center" wrapText="1" readingOrder="1"/>
    </xf>
    <xf numFmtId="0" fontId="22" fillId="2" borderId="24" xfId="0" applyFont="1" applyFill="1" applyBorder="1" applyAlignment="1">
      <alignment horizontal="left" vertical="center" wrapText="1" readingOrder="1"/>
    </xf>
    <xf numFmtId="0" fontId="22" fillId="2" borderId="25" xfId="0" applyFont="1" applyFill="1" applyBorder="1" applyAlignment="1">
      <alignment horizontal="left" vertical="center" wrapText="1" readingOrder="1"/>
    </xf>
    <xf numFmtId="0" fontId="21" fillId="2" borderId="31" xfId="0" applyFont="1" applyFill="1" applyBorder="1" applyAlignment="1">
      <alignment horizontal="center" vertical="center" wrapText="1" readingOrder="1"/>
    </xf>
    <xf numFmtId="0" fontId="22" fillId="2" borderId="26" xfId="0" applyFont="1" applyFill="1" applyBorder="1" applyAlignment="1">
      <alignment horizontal="center" vertical="center" wrapText="1" readingOrder="1"/>
    </xf>
    <xf numFmtId="0" fontId="22" fillId="2" borderId="27" xfId="0" applyFont="1" applyFill="1" applyBorder="1" applyAlignment="1">
      <alignment horizontal="center" vertical="center" wrapText="1" readingOrder="1"/>
    </xf>
    <xf numFmtId="0" fontId="22" fillId="2" borderId="32" xfId="0" applyFont="1" applyFill="1" applyBorder="1" applyAlignment="1">
      <alignment horizontal="center" vertical="center" wrapText="1" readingOrder="1"/>
    </xf>
    <xf numFmtId="0" fontId="22" fillId="2" borderId="30" xfId="0" applyFont="1" applyFill="1" applyBorder="1" applyAlignment="1">
      <alignment horizontal="center" vertical="center" wrapText="1" readingOrder="1"/>
    </xf>
    <xf numFmtId="17" fontId="0" fillId="0" borderId="20" xfId="0" applyNumberFormat="1" applyBorder="1"/>
    <xf numFmtId="17" fontId="0" fillId="0" borderId="18" xfId="0" applyNumberFormat="1" applyBorder="1"/>
    <xf numFmtId="0" fontId="0" fillId="0" borderId="0" xfId="0" applyBorder="1"/>
    <xf numFmtId="17" fontId="0" fillId="0" borderId="0" xfId="0" applyNumberFormat="1"/>
    <xf numFmtId="0" fontId="0" fillId="0" borderId="0" xfId="0" applyNumberFormat="1"/>
    <xf numFmtId="9" fontId="0" fillId="0" borderId="0" xfId="0" applyNumberFormat="1"/>
    <xf numFmtId="0" fontId="3" fillId="2" borderId="0" xfId="0" applyFont="1" applyFill="1" applyBorder="1"/>
    <xf numFmtId="0" fontId="3" fillId="2" borderId="0" xfId="0" applyFont="1" applyFill="1" applyBorder="1" applyAlignment="1">
      <alignment horizontal="center"/>
    </xf>
    <xf numFmtId="0" fontId="0" fillId="0" borderId="33" xfId="0" applyBorder="1"/>
    <xf numFmtId="0" fontId="0" fillId="0" borderId="33" xfId="0" applyBorder="1" applyAlignment="1">
      <alignment horizontal="center"/>
    </xf>
    <xf numFmtId="0" fontId="0" fillId="0" borderId="34" xfId="0" applyBorder="1"/>
    <xf numFmtId="9" fontId="1" fillId="0" borderId="34" xfId="3" applyNumberFormat="1" applyFont="1" applyBorder="1" applyAlignment="1">
      <alignment horizontal="center"/>
    </xf>
    <xf numFmtId="9" fontId="0" fillId="0" borderId="34" xfId="3" applyNumberFormat="1" applyFont="1" applyBorder="1" applyAlignment="1">
      <alignment horizontal="center"/>
    </xf>
    <xf numFmtId="9" fontId="0" fillId="0" borderId="0" xfId="0" applyNumberFormat="1" applyBorder="1"/>
    <xf numFmtId="0" fontId="0" fillId="0" borderId="34" xfId="0" applyBorder="1" applyAlignment="1">
      <alignment horizontal="center"/>
    </xf>
    <xf numFmtId="0" fontId="0" fillId="0" borderId="35" xfId="0" applyBorder="1"/>
    <xf numFmtId="9" fontId="1" fillId="0" borderId="35" xfId="3" applyNumberFormat="1" applyFont="1" applyBorder="1" applyAlignment="1">
      <alignment horizontal="center"/>
    </xf>
    <xf numFmtId="9" fontId="0" fillId="0" borderId="35" xfId="3" applyNumberFormat="1" applyFont="1" applyBorder="1" applyAlignment="1">
      <alignment horizontal="center"/>
    </xf>
    <xf numFmtId="0" fontId="8" fillId="0" borderId="7"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10" fontId="7" fillId="3" borderId="6" xfId="0" applyNumberFormat="1" applyFont="1" applyFill="1" applyBorder="1" applyAlignment="1">
      <alignment horizontal="center" vertical="center" wrapText="1"/>
    </xf>
    <xf numFmtId="10" fontId="7" fillId="3" borderId="8" xfId="0" applyNumberFormat="1" applyFont="1" applyFill="1" applyBorder="1" applyAlignment="1">
      <alignment horizontal="center" vertical="center" wrapText="1"/>
    </xf>
    <xf numFmtId="10" fontId="7" fillId="2" borderId="6" xfId="0" applyNumberFormat="1" applyFont="1" applyFill="1" applyBorder="1" applyAlignment="1">
      <alignment horizontal="center" vertical="center"/>
    </xf>
    <xf numFmtId="10" fontId="7" fillId="2" borderId="8" xfId="0" applyNumberFormat="1" applyFont="1" applyFill="1" applyBorder="1" applyAlignment="1">
      <alignment horizontal="center" vertical="center"/>
    </xf>
    <xf numFmtId="10" fontId="6" fillId="4" borderId="6" xfId="0" applyNumberFormat="1" applyFont="1" applyFill="1" applyBorder="1" applyAlignment="1">
      <alignment horizontal="center" vertical="center"/>
    </xf>
    <xf numFmtId="10" fontId="6" fillId="4" borderId="8" xfId="0" applyNumberFormat="1" applyFont="1" applyFill="1" applyBorder="1" applyAlignment="1">
      <alignment horizontal="center" vertical="center"/>
    </xf>
    <xf numFmtId="9" fontId="6" fillId="4" borderId="6" xfId="3" applyFont="1" applyFill="1" applyBorder="1" applyAlignment="1">
      <alignment horizontal="center" vertical="center"/>
    </xf>
    <xf numFmtId="9" fontId="6" fillId="4" borderId="8" xfId="3" applyFont="1" applyFill="1" applyBorder="1" applyAlignment="1">
      <alignment horizontal="center" vertical="center"/>
    </xf>
    <xf numFmtId="10" fontId="7" fillId="5" borderId="6" xfId="0" applyNumberFormat="1" applyFont="1" applyFill="1" applyBorder="1" applyAlignment="1">
      <alignment horizontal="center" vertical="center"/>
    </xf>
    <xf numFmtId="10" fontId="7" fillId="5" borderId="8" xfId="0" applyNumberFormat="1" applyFont="1" applyFill="1" applyBorder="1" applyAlignment="1">
      <alignment horizontal="center" vertical="center"/>
    </xf>
    <xf numFmtId="169" fontId="17" fillId="0" borderId="5" xfId="0" applyNumberFormat="1" applyFont="1" applyFill="1" applyBorder="1" applyAlignment="1">
      <alignment horizontal="center"/>
    </xf>
    <xf numFmtId="170" fontId="15" fillId="2" borderId="5" xfId="0" applyNumberFormat="1" applyFont="1" applyFill="1" applyBorder="1" applyAlignment="1">
      <alignment horizontal="center"/>
    </xf>
    <xf numFmtId="169" fontId="17" fillId="0" borderId="5" xfId="0" applyNumberFormat="1" applyFont="1" applyBorder="1" applyAlignment="1">
      <alignment horizontal="center"/>
    </xf>
    <xf numFmtId="8" fontId="17" fillId="0" borderId="5" xfId="0" applyNumberFormat="1" applyFont="1" applyBorder="1" applyAlignment="1">
      <alignment horizontal="center"/>
    </xf>
    <xf numFmtId="10" fontId="17" fillId="0" borderId="5" xfId="0" applyNumberFormat="1" applyFont="1" applyBorder="1" applyAlignment="1">
      <alignment horizontal="center"/>
    </xf>
    <xf numFmtId="168" fontId="15" fillId="2" borderId="5" xfId="0" applyNumberFormat="1" applyFont="1" applyFill="1" applyBorder="1" applyAlignment="1">
      <alignment horizontal="center"/>
    </xf>
    <xf numFmtId="169" fontId="16" fillId="0" borderId="5" xfId="0" applyNumberFormat="1" applyFont="1" applyFill="1" applyBorder="1" applyAlignment="1">
      <alignment horizontal="center"/>
    </xf>
    <xf numFmtId="41" fontId="25" fillId="0" borderId="0" xfId="5" applyFont="1"/>
    <xf numFmtId="41" fontId="24" fillId="0" borderId="0" xfId="5" applyFont="1"/>
    <xf numFmtId="0" fontId="26" fillId="0" borderId="0" xfId="5" applyNumberFormat="1" applyFont="1" applyBorder="1" applyAlignment="1" applyProtection="1">
      <alignment horizontal="right"/>
      <protection locked="0"/>
    </xf>
    <xf numFmtId="0" fontId="27" fillId="0" borderId="0" xfId="4" applyFont="1"/>
    <xf numFmtId="171" fontId="27" fillId="0" borderId="0" xfId="4" applyNumberFormat="1" applyFont="1"/>
    <xf numFmtId="41" fontId="28" fillId="0" borderId="0" xfId="5" applyFont="1"/>
    <xf numFmtId="41" fontId="24" fillId="0" borderId="0" xfId="5"/>
    <xf numFmtId="41" fontId="26" fillId="0" borderId="0" xfId="5" applyFont="1" applyProtection="1">
      <protection locked="0"/>
    </xf>
    <xf numFmtId="41" fontId="29" fillId="0" borderId="0" xfId="5" applyNumberFormat="1" applyFont="1" applyBorder="1" applyAlignment="1">
      <alignment horizontal="left"/>
    </xf>
    <xf numFmtId="41" fontId="29" fillId="0" borderId="0" xfId="5" applyFont="1" applyAlignment="1">
      <alignment horizontal="right"/>
    </xf>
    <xf numFmtId="171" fontId="29" fillId="0" borderId="0" xfId="5" applyNumberFormat="1" applyFont="1"/>
    <xf numFmtId="171" fontId="29" fillId="0" borderId="0" xfId="5" applyNumberFormat="1" applyFont="1" applyAlignment="1">
      <alignment horizontal="right"/>
    </xf>
    <xf numFmtId="171" fontId="26" fillId="0" borderId="0" xfId="5" applyNumberFormat="1" applyFont="1" applyProtection="1">
      <protection locked="0"/>
    </xf>
    <xf numFmtId="171" fontId="29" fillId="0" borderId="0" xfId="5" applyNumberFormat="1" applyFont="1" applyAlignment="1">
      <alignment horizontal="left"/>
    </xf>
    <xf numFmtId="171" fontId="25" fillId="0" borderId="0" xfId="5" applyNumberFormat="1" applyFont="1"/>
    <xf numFmtId="41" fontId="30" fillId="0" borderId="0" xfId="5" applyFont="1"/>
    <xf numFmtId="41" fontId="29" fillId="0" borderId="36" xfId="5" applyFont="1" applyBorder="1" applyAlignment="1">
      <alignment horizontal="left"/>
    </xf>
    <xf numFmtId="41" fontId="29" fillId="0" borderId="36" xfId="5" applyFont="1" applyBorder="1" applyAlignment="1">
      <alignment horizontal="right"/>
    </xf>
    <xf numFmtId="171" fontId="29" fillId="0" borderId="36" xfId="5" applyNumberFormat="1" applyFont="1" applyBorder="1"/>
    <xf numFmtId="171" fontId="29" fillId="0" borderId="36" xfId="5" applyNumberFormat="1" applyFont="1" applyBorder="1" applyAlignment="1">
      <alignment horizontal="left"/>
    </xf>
    <xf numFmtId="41" fontId="26" fillId="0" borderId="0" xfId="5" applyFont="1" applyBorder="1" applyProtection="1">
      <protection locked="0"/>
    </xf>
    <xf numFmtId="14" fontId="26" fillId="0" borderId="0" xfId="5" applyNumberFormat="1" applyFont="1" applyBorder="1" applyAlignment="1" applyProtection="1">
      <alignment horizontal="center"/>
      <protection locked="0"/>
    </xf>
    <xf numFmtId="171" fontId="26" fillId="0" borderId="37" xfId="5" applyNumberFormat="1" applyFont="1" applyBorder="1" applyAlignment="1" applyProtection="1">
      <alignment horizontal="center"/>
      <protection locked="0"/>
    </xf>
    <xf numFmtId="41" fontId="29" fillId="0" borderId="0" xfId="5" applyFont="1"/>
    <xf numFmtId="0" fontId="31" fillId="0" borderId="0" xfId="5" applyNumberFormat="1" applyFont="1" applyBorder="1" applyAlignment="1" applyProtection="1">
      <alignment horizontal="center"/>
    </xf>
    <xf numFmtId="41" fontId="31" fillId="0" borderId="38" xfId="5" applyFont="1" applyBorder="1" applyProtection="1">
      <protection locked="0"/>
    </xf>
    <xf numFmtId="171" fontId="31" fillId="0" borderId="38" xfId="5" applyNumberFormat="1" applyFont="1" applyBorder="1" applyProtection="1">
      <protection locked="0"/>
    </xf>
    <xf numFmtId="41" fontId="26" fillId="0" borderId="0" xfId="5" applyFont="1" applyBorder="1" applyAlignment="1" applyProtection="1">
      <alignment horizontal="center"/>
      <protection locked="0"/>
    </xf>
    <xf numFmtId="41" fontId="29" fillId="0" borderId="23" xfId="5" applyFont="1" applyBorder="1" applyAlignment="1" applyProtection="1"/>
    <xf numFmtId="171" fontId="29" fillId="0" borderId="23" xfId="5" applyNumberFormat="1" applyFont="1" applyBorder="1" applyAlignment="1" applyProtection="1"/>
    <xf numFmtId="41" fontId="24" fillId="0" borderId="0" xfId="5" applyAlignment="1">
      <alignment horizontal="center"/>
    </xf>
    <xf numFmtId="41" fontId="31" fillId="0" borderId="0" xfId="5" applyFont="1" applyBorder="1" applyAlignment="1" applyProtection="1">
      <alignment horizontal="left"/>
    </xf>
    <xf numFmtId="171" fontId="24" fillId="7" borderId="40" xfId="6" applyNumberFormat="1" applyBorder="1"/>
    <xf numFmtId="171" fontId="24" fillId="7" borderId="39" xfId="6" applyNumberFormat="1"/>
    <xf numFmtId="171" fontId="5" fillId="0" borderId="0" xfId="4" applyNumberFormat="1"/>
    <xf numFmtId="41" fontId="26" fillId="0" borderId="0" xfId="5" applyFont="1" applyBorder="1" applyAlignment="1" applyProtection="1">
      <alignment horizontal="center"/>
    </xf>
    <xf numFmtId="41" fontId="26" fillId="0" borderId="0" xfId="5" applyFont="1" applyBorder="1" applyAlignment="1" applyProtection="1">
      <alignment horizontal="left" indent="1"/>
    </xf>
    <xf numFmtId="171" fontId="29" fillId="7" borderId="40" xfId="6" applyNumberFormat="1" applyFont="1" applyBorder="1"/>
    <xf numFmtId="171" fontId="29" fillId="7" borderId="39" xfId="6" applyNumberFormat="1" applyFont="1"/>
    <xf numFmtId="41" fontId="31" fillId="0" borderId="23" xfId="5" applyFont="1" applyBorder="1" applyAlignment="1" applyProtection="1">
      <alignment horizontal="left"/>
    </xf>
    <xf numFmtId="171" fontId="29" fillId="7" borderId="41" xfId="6" applyNumberFormat="1" applyFont="1" applyBorder="1"/>
    <xf numFmtId="171" fontId="29" fillId="7" borderId="42" xfId="6" applyNumberFormat="1" applyFont="1" applyBorder="1"/>
    <xf numFmtId="41" fontId="31" fillId="0" borderId="0" xfId="5" applyFont="1" applyBorder="1" applyAlignment="1" applyProtection="1">
      <alignment horizontal="left" indent="1"/>
    </xf>
    <xf numFmtId="171" fontId="29" fillId="7" borderId="43" xfId="6" applyNumberFormat="1" applyFont="1" applyBorder="1"/>
    <xf numFmtId="171" fontId="29" fillId="7" borderId="44" xfId="6" applyNumberFormat="1" applyFont="1" applyBorder="1"/>
    <xf numFmtId="41" fontId="26" fillId="0" borderId="0" xfId="5" applyFont="1" applyBorder="1" applyAlignment="1" applyProtection="1">
      <alignment horizontal="left"/>
    </xf>
    <xf numFmtId="171" fontId="26" fillId="0" borderId="0" xfId="5" applyNumberFormat="1" applyFont="1" applyBorder="1" applyAlignment="1" applyProtection="1">
      <alignment horizontal="left" indent="1"/>
    </xf>
    <xf numFmtId="0" fontId="26" fillId="0" borderId="0" xfId="5" applyNumberFormat="1" applyFont="1" applyBorder="1" applyAlignment="1" applyProtection="1">
      <alignment horizontal="left"/>
    </xf>
    <xf numFmtId="41" fontId="24" fillId="0" borderId="0" xfId="5" applyFont="1" applyBorder="1" applyAlignment="1">
      <alignment horizontal="center"/>
    </xf>
    <xf numFmtId="41" fontId="25" fillId="0" borderId="0" xfId="5" applyFont="1" applyAlignment="1">
      <alignment horizontal="center"/>
    </xf>
    <xf numFmtId="0" fontId="26" fillId="0" borderId="0" xfId="5" applyNumberFormat="1" applyFont="1" applyBorder="1" applyAlignment="1" applyProtection="1">
      <alignment horizontal="center"/>
      <protection locked="0"/>
    </xf>
    <xf numFmtId="171" fontId="24" fillId="7" borderId="40" xfId="7" applyNumberFormat="1" applyFont="1" applyFill="1" applyBorder="1"/>
    <xf numFmtId="171" fontId="24" fillId="7" borderId="39" xfId="7" applyNumberFormat="1" applyFont="1" applyFill="1" applyBorder="1"/>
    <xf numFmtId="10" fontId="26" fillId="4" borderId="0" xfId="7" applyNumberFormat="1" applyFont="1" applyFill="1" applyProtection="1">
      <protection locked="0"/>
    </xf>
    <xf numFmtId="10" fontId="26" fillId="0" borderId="0" xfId="7" applyNumberFormat="1" applyFont="1" applyProtection="1">
      <protection locked="0"/>
    </xf>
    <xf numFmtId="0" fontId="23" fillId="11" borderId="46" xfId="0" applyFont="1" applyFill="1" applyBorder="1" applyAlignment="1">
      <alignment horizontal="center"/>
    </xf>
    <xf numFmtId="0" fontId="23" fillId="11" borderId="47" xfId="0" applyFont="1" applyFill="1" applyBorder="1" applyAlignment="1">
      <alignment horizontal="center"/>
    </xf>
    <xf numFmtId="0" fontId="23" fillId="11" borderId="48" xfId="0" applyFont="1" applyFill="1" applyBorder="1" applyAlignment="1">
      <alignment horizontal="center"/>
    </xf>
    <xf numFmtId="0" fontId="23" fillId="0" borderId="0" xfId="0" applyFont="1" applyAlignment="1"/>
    <xf numFmtId="0" fontId="0" fillId="2" borderId="49" xfId="0" applyFill="1" applyBorder="1"/>
    <xf numFmtId="0" fontId="23" fillId="2" borderId="50" xfId="0" applyFont="1" applyFill="1" applyBorder="1" applyAlignment="1">
      <alignment horizontal="center"/>
    </xf>
    <xf numFmtId="0" fontId="23" fillId="2" borderId="51" xfId="0" applyFont="1" applyFill="1" applyBorder="1" applyAlignment="1">
      <alignment horizontal="center"/>
    </xf>
    <xf numFmtId="0" fontId="23" fillId="2" borderId="52" xfId="0" applyFont="1" applyFill="1" applyBorder="1" applyAlignment="1">
      <alignment horizontal="center"/>
    </xf>
    <xf numFmtId="0" fontId="23" fillId="0" borderId="0" xfId="0" applyFont="1" applyAlignment="1">
      <alignment horizontal="center"/>
    </xf>
    <xf numFmtId="0" fontId="23" fillId="0" borderId="53" xfId="0" applyFont="1" applyBorder="1"/>
    <xf numFmtId="0" fontId="23" fillId="0" borderId="46" xfId="0" applyFont="1" applyBorder="1" applyAlignment="1">
      <alignment horizontal="center"/>
    </xf>
    <xf numFmtId="0" fontId="23" fillId="0" borderId="47" xfId="0" applyFont="1" applyBorder="1" applyAlignment="1">
      <alignment horizontal="center"/>
    </xf>
    <xf numFmtId="0" fontId="23" fillId="0" borderId="48" xfId="0" quotePrefix="1" applyFont="1" applyBorder="1" applyAlignment="1">
      <alignment horizontal="center"/>
    </xf>
    <xf numFmtId="0" fontId="0" fillId="0" borderId="0" xfId="0" applyBorder="1" applyAlignment="1">
      <alignment horizontal="center"/>
    </xf>
    <xf numFmtId="0" fontId="23" fillId="0" borderId="0" xfId="0" applyFont="1"/>
    <xf numFmtId="0" fontId="0" fillId="0" borderId="54" xfId="0" applyFont="1" applyBorder="1"/>
    <xf numFmtId="10" fontId="0" fillId="0" borderId="55" xfId="0" applyNumberFormat="1" applyBorder="1" applyAlignment="1">
      <alignment horizontal="center"/>
    </xf>
    <xf numFmtId="10" fontId="0" fillId="0" borderId="0" xfId="0" applyNumberFormat="1" applyBorder="1" applyAlignment="1">
      <alignment horizontal="center"/>
    </xf>
    <xf numFmtId="10" fontId="0" fillId="0" borderId="56" xfId="0" applyNumberFormat="1" applyBorder="1" applyAlignment="1">
      <alignment horizontal="center"/>
    </xf>
    <xf numFmtId="10" fontId="0" fillId="0" borderId="0" xfId="0" applyNumberFormat="1"/>
    <xf numFmtId="0" fontId="0" fillId="0" borderId="54" xfId="0" applyBorder="1"/>
    <xf numFmtId="0" fontId="23" fillId="12" borderId="53" xfId="0" applyFont="1" applyFill="1" applyBorder="1"/>
    <xf numFmtId="10" fontId="23" fillId="12" borderId="46" xfId="0" applyNumberFormat="1" applyFont="1" applyFill="1" applyBorder="1" applyAlignment="1">
      <alignment horizontal="center"/>
    </xf>
    <xf numFmtId="10" fontId="23" fillId="12" borderId="47" xfId="3" applyNumberFormat="1" applyFont="1" applyFill="1" applyBorder="1" applyAlignment="1">
      <alignment horizontal="center"/>
    </xf>
    <xf numFmtId="10" fontId="23" fillId="12" borderId="48" xfId="0" applyNumberFormat="1" applyFont="1" applyFill="1" applyBorder="1" applyAlignment="1">
      <alignment horizontal="center"/>
    </xf>
    <xf numFmtId="10" fontId="23" fillId="12" borderId="47" xfId="0" applyNumberFormat="1" applyFont="1" applyFill="1" applyBorder="1" applyAlignment="1">
      <alignment horizontal="center"/>
    </xf>
    <xf numFmtId="10" fontId="23" fillId="0" borderId="0" xfId="0" applyNumberFormat="1" applyFont="1"/>
    <xf numFmtId="0" fontId="23" fillId="6" borderId="53" xfId="0" applyFont="1" applyFill="1" applyBorder="1" applyAlignment="1">
      <alignment wrapText="1"/>
    </xf>
    <xf numFmtId="10" fontId="23" fillId="6" borderId="46" xfId="0" applyNumberFormat="1" applyFont="1" applyFill="1" applyBorder="1" applyAlignment="1">
      <alignment horizontal="center"/>
    </xf>
    <xf numFmtId="10" fontId="23" fillId="6" borderId="47" xfId="0" applyNumberFormat="1" applyFont="1" applyFill="1" applyBorder="1" applyAlignment="1">
      <alignment horizontal="center"/>
    </xf>
    <xf numFmtId="10" fontId="23" fillId="6" borderId="48" xfId="0" applyNumberFormat="1" applyFont="1" applyFill="1" applyBorder="1" applyAlignment="1">
      <alignment horizontal="center"/>
    </xf>
    <xf numFmtId="0" fontId="23" fillId="6" borderId="0" xfId="0" applyFont="1" applyFill="1" applyBorder="1"/>
    <xf numFmtId="0" fontId="33" fillId="0" borderId="0" xfId="0" applyFont="1"/>
  </cellXfs>
  <cellStyles count="11">
    <cellStyle name="Comma" xfId="1" builtinId="3"/>
    <cellStyle name="Currency" xfId="2" builtinId="4"/>
    <cellStyle name="Formula Input" xfId="8"/>
    <cellStyle name="Manual input" xfId="9"/>
    <cellStyle name="Normal" xfId="0" builtinId="0"/>
    <cellStyle name="Normal 2" xfId="4"/>
    <cellStyle name="Normal 3" xfId="5"/>
    <cellStyle name="Percent" xfId="3" builtinId="5"/>
    <cellStyle name="Percent 2" xfId="7"/>
    <cellStyle name="Subtotal" xfId="10"/>
    <cellStyle name="Vena Pull" xfId="6"/>
  </cellStyles>
  <dxfs count="10">
    <dxf>
      <font>
        <strike val="0"/>
        <outline val="0"/>
        <shadow val="0"/>
        <u val="none"/>
        <vertAlign val="baseline"/>
        <sz val="11"/>
        <color theme="1"/>
        <name val="Arial"/>
        <scheme val="none"/>
      </font>
      <numFmt numFmtId="12" formatCode="&quot;$&quot;#,##0.00_);[Red]\(&quot;$&quot;#,##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Arial"/>
        <scheme val="none"/>
      </font>
      <numFmt numFmtId="12" formatCode="&quot;$&quot;#,##0.00_);[Red]\(&quot;$&quot;#,##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scheme val="none"/>
      </font>
      <numFmt numFmtId="12" formatCode="&quot;$&quot;#,##0.00_);[Red]\(&quot;$&quot;#,##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scheme val="none"/>
      </font>
      <numFmt numFmtId="12" formatCode="&quot;$&quot;#,##0.00_);[Red]\(&quot;$&quot;#,##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scheme val="none"/>
      </font>
      <numFmt numFmtId="30" formatCode="@"/>
      <fill>
        <patternFill patternType="none">
          <fgColor indexed="64"/>
          <bgColor auto="1"/>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1"/>
        <name val="Arial"/>
        <scheme val="none"/>
      </font>
      <numFmt numFmtId="30" formatCode="@"/>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b/>
        <strike val="0"/>
        <outline val="0"/>
        <shadow val="0"/>
        <u val="none"/>
        <vertAlign val="baseline"/>
        <sz val="11"/>
        <color theme="0"/>
        <name val="Arial"/>
        <scheme val="none"/>
      </font>
      <numFmt numFmtId="30" formatCode="@"/>
      <fill>
        <patternFill patternType="solid">
          <fgColor indexed="64"/>
          <bgColor rgb="FFFF0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nxin.Cheng/Desktop/SHUSA/Risk%20Appetite/1%20Data/1%20Internal%20Data/Capital%20Plan/FRY-14A%20(AllBusinesses-AllScenarios)_04192016_Restatement_v1_W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788036/Downloads/3421cea7c2b443d59ac25cfa08f5211d.WzI3MTM2NTkxMDQwNDY2MTI0OCwyMjkzNDA2NjA3NjIwMTc3OTIsdHJ1ZSwidXMyLnZlbmEuaW86NDQzIl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Sheet"/>
      <sheetName val="Existing SHUSA"/>
      <sheetName val="Hold Co."/>
      <sheetName val="SBNA"/>
      <sheetName val="Eliminations - SBNASCUSA"/>
      <sheetName val="SCUSA unadjusted"/>
      <sheetName val="PAMs"/>
      <sheetName val="SSLLC"/>
      <sheetName val="SIS"/>
      <sheetName val="BSPR"/>
      <sheetName val="BSI"/>
      <sheetName val="IncomeStatement"/>
      <sheetName val="Existing SHUSA 2"/>
      <sheetName val="Hold Co. 2"/>
      <sheetName val="SBNA 2"/>
      <sheetName val="Eliminations - SBNASCUSA 2"/>
      <sheetName val="SCUSA unadjusted 2"/>
      <sheetName val="PAMs 2"/>
      <sheetName val="SSLLC 2"/>
      <sheetName val="SIS 2"/>
      <sheetName val="BSPR 2"/>
      <sheetName val="BSI 2"/>
      <sheetName val="PPNRproj"/>
      <sheetName val="vena.tmp.7EC47338204F4F1F"/>
      <sheetName val="Existing SHUSA 3"/>
      <sheetName val="Hold Co. 3"/>
      <sheetName val="SBNA 3"/>
      <sheetName val="Eliminations - SBNASCUSA 3"/>
      <sheetName val="SCUSA unadjusted 3"/>
      <sheetName val="PAMs 3"/>
      <sheetName val="SSLLC 3"/>
      <sheetName val="SIS 3"/>
      <sheetName val="BSPR 3"/>
      <sheetName val="BSI 3"/>
      <sheetName val="PPNRnii"/>
      <sheetName val="Existing SHUSA 4"/>
      <sheetName val="Hold Co. 4"/>
      <sheetName val="SBNA 4"/>
      <sheetName val="Eliminations - SBNASCUSA 4"/>
      <sheetName val="SCUSA unadjusted 4"/>
      <sheetName val="PAMs 4"/>
      <sheetName val="SSLLC 4"/>
      <sheetName val="SIS 4"/>
      <sheetName val="BSPR 4"/>
      <sheetName val="BSI 4"/>
      <sheetName val="PPNRmetrics"/>
      <sheetName val="Existing SHUSA 5"/>
      <sheetName val="Hold Co. 5"/>
      <sheetName val="SBNA 5"/>
      <sheetName val="Eliminations - SBNASCUSA 5"/>
      <sheetName val="SCUSA unadjusted 5"/>
      <sheetName val="PAMs 5"/>
      <sheetName val="SSLLC 5"/>
      <sheetName val="SIS 5"/>
      <sheetName val="BSPR 5"/>
      <sheetName val="BSI 5"/>
      <sheetName val="StandardizedRWA"/>
      <sheetName val="Existing SHUSA 6"/>
      <sheetName val="Hold Co. 6"/>
      <sheetName val="SBNA 6"/>
      <sheetName val="SCUSA unadjusted 6"/>
      <sheetName val="SSLLC 6"/>
      <sheetName val="SIS 6"/>
      <sheetName val="BSPR 6"/>
      <sheetName val="BSI 6"/>
      <sheetName val="Capital"/>
      <sheetName val="Existing SHUSA 7"/>
      <sheetName val="Hold Co. 7"/>
      <sheetName val="SBNA 7"/>
      <sheetName val="SCUSA unadjusted 7"/>
      <sheetName val="SSLLC 7"/>
      <sheetName val="SIS 7"/>
      <sheetName val="BSPR 7"/>
      <sheetName val="BSI 7"/>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ow r="1">
          <cell r="B1" t="str">
            <v>SHUSA Consolidated</v>
          </cell>
          <cell r="C1" t="str">
            <v>SHUSA with IHC Stand-Alone</v>
          </cell>
        </row>
        <row r="2">
          <cell r="B2" t="str">
            <v>Existing SHUSA</v>
          </cell>
          <cell r="C2" t="str">
            <v>SHUSA Stand-Alone</v>
          </cell>
        </row>
        <row r="3">
          <cell r="B3" t="str">
            <v>Hold Co.</v>
          </cell>
          <cell r="C3" t="str">
            <v>Hold Co.</v>
          </cell>
        </row>
        <row r="4">
          <cell r="B4" t="str">
            <v>SBNA</v>
          </cell>
          <cell r="C4" t="str">
            <v>SBNA</v>
          </cell>
        </row>
        <row r="5">
          <cell r="B5" t="str">
            <v>SCUSA unadjusted</v>
          </cell>
          <cell r="C5" t="str">
            <v>SCUSA unadjusted</v>
          </cell>
        </row>
        <row r="6">
          <cell r="B6" t="str">
            <v>BSI</v>
          </cell>
          <cell r="C6" t="str">
            <v>BSI</v>
          </cell>
        </row>
        <row r="7">
          <cell r="B7" t="str">
            <v>BSPR</v>
          </cell>
          <cell r="C7" t="str">
            <v>BSPR</v>
          </cell>
        </row>
        <row r="8">
          <cell r="B8" t="str">
            <v>SIS</v>
          </cell>
          <cell r="C8" t="str">
            <v>SIS</v>
          </cell>
        </row>
        <row r="9">
          <cell r="B9" t="str">
            <v>SSLLC</v>
          </cell>
          <cell r="C9" t="str">
            <v>SSLLC</v>
          </cell>
        </row>
        <row r="10">
          <cell r="B10" t="str">
            <v>PAMs</v>
          </cell>
          <cell r="C10" t="str">
            <v>PAMs</v>
          </cell>
        </row>
        <row r="11">
          <cell r="B11" t="str">
            <v>Eliminations - SBNA/SCUSA</v>
          </cell>
          <cell r="C11" t="str">
            <v>Eliminations - SBNA/SCUSA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ubmission Cover Sheet"/>
      <sheetName val="Income Statement Worksheet"/>
      <sheetName val="Balance Sheet Worksheet"/>
      <sheetName val="Standardized RWA"/>
      <sheetName val="Capital - DFAST"/>
      <sheetName val="Retail Bal. &amp; Loss Projections"/>
      <sheetName val="Retail Repurchase Worksheet"/>
      <sheetName val="Securities OTTI by Security"/>
      <sheetName val="Securities OTTI Methodology"/>
      <sheetName val="Securities OTTI by Portfolio"/>
      <sheetName val="Securities AFS OCI by Portfolio"/>
      <sheetName val="Securities Market Value Sources"/>
      <sheetName val="Trading Worksheet"/>
      <sheetName val="Counterparty Risk Worksheet"/>
      <sheetName val="OpRisk Scenario &amp; Projections"/>
      <sheetName val="PPNR Projections Worksheet"/>
      <sheetName val="PPNR NII Worksheet"/>
      <sheetName val="PPNR Metrics Worksheet"/>
      <sheetName val="General RWA"/>
      <sheetName val="Advanced RWA"/>
      <sheetName val="Retail ASC 310-30 Worksheet"/>
      <sheetName val="vena.tmp.7EC47338204F4F1F"/>
    </sheetNames>
    <sheetDataSet>
      <sheetData sheetId="0">
        <row r="12">
          <cell r="D12" t="str">
            <v>XYZ</v>
          </cell>
        </row>
        <row r="20">
          <cell r="B20" t="str">
            <v>When Received:</v>
          </cell>
        </row>
        <row r="29">
          <cell r="A29" t="str">
            <v>Baseline</v>
          </cell>
        </row>
        <row r="30">
          <cell r="A30" t="str">
            <v>Adverse</v>
          </cell>
        </row>
        <row r="31">
          <cell r="A31" t="str">
            <v>Severely Adverse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ables/table1.xml><?xml version="1.0" encoding="utf-8"?>
<table xmlns="http://schemas.openxmlformats.org/spreadsheetml/2006/main" id="1" name="Table215216" displayName="Table215216" ref="B2:F15" totalsRowShown="0" headerRowDxfId="9" dataDxfId="7" headerRowBorderDxfId="8" tableBorderDxfId="6" totalsRowBorderDxfId="5">
  <tableColumns count="5">
    <tableColumn id="1" name="SC" dataDxfId="4"/>
    <tableColumn id="2" name="FICO300-629" dataDxfId="3"/>
    <tableColumn id="3" name="FICO630-850" dataDxfId="2"/>
    <tableColumn id="4" name="Not_Available" dataDxfId="1"/>
    <tableColumn id="5" name="Tota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6"/>
  <sheetViews>
    <sheetView showGridLines="0" zoomScale="90" zoomScaleNormal="90" workbookViewId="0"/>
  </sheetViews>
  <sheetFormatPr defaultRowHeight="15" x14ac:dyDescent="0.25"/>
  <cols>
    <col min="1" max="1" width="3" customWidth="1"/>
    <col min="2" max="2" width="27.5703125" bestFit="1" customWidth="1"/>
    <col min="5" max="5" width="9.7109375" bestFit="1" customWidth="1"/>
    <col min="6" max="6" width="0.7109375" style="89" customWidth="1"/>
    <col min="9" max="9" width="9.7109375" bestFit="1" customWidth="1"/>
    <col min="10" max="10" width="0.7109375" style="89" customWidth="1"/>
    <col min="13" max="13" width="9.7109375" bestFit="1" customWidth="1"/>
    <col min="14" max="14" width="0.85546875" style="89" customWidth="1"/>
    <col min="16" max="16" width="11.42578125" customWidth="1"/>
    <col min="17" max="17" width="9.7109375" bestFit="1" customWidth="1"/>
    <col min="18" max="18" width="0.85546875" customWidth="1"/>
    <col min="21" max="21" width="9.7109375" bestFit="1" customWidth="1"/>
  </cols>
  <sheetData>
    <row r="1" spans="2:21" ht="15.75" thickBot="1" x14ac:dyDescent="0.3"/>
    <row r="2" spans="2:21" ht="15.75" thickBot="1" x14ac:dyDescent="0.3">
      <c r="B2" s="184" t="s">
        <v>100</v>
      </c>
      <c r="C2" s="185"/>
      <c r="D2" s="185"/>
      <c r="E2" s="185"/>
      <c r="F2" s="185"/>
      <c r="G2" s="185"/>
      <c r="H2" s="185"/>
      <c r="I2" s="185"/>
      <c r="J2" s="185"/>
      <c r="K2" s="185"/>
      <c r="L2" s="185"/>
      <c r="M2" s="185"/>
      <c r="N2" s="185"/>
      <c r="O2" s="185"/>
      <c r="P2" s="185"/>
      <c r="Q2" s="186"/>
      <c r="R2" s="187"/>
      <c r="S2" s="187"/>
      <c r="T2" s="187"/>
      <c r="U2" s="187"/>
    </row>
    <row r="3" spans="2:21" ht="15.75" thickBot="1" x14ac:dyDescent="0.3">
      <c r="B3" s="188"/>
      <c r="C3" s="189" t="s">
        <v>546</v>
      </c>
      <c r="D3" s="190"/>
      <c r="E3" s="191"/>
      <c r="G3" s="189" t="s">
        <v>547</v>
      </c>
      <c r="H3" s="190"/>
      <c r="I3" s="191"/>
      <c r="K3" s="189" t="s">
        <v>548</v>
      </c>
      <c r="L3" s="190"/>
      <c r="M3" s="191"/>
      <c r="O3" s="189" t="s">
        <v>549</v>
      </c>
      <c r="P3" s="190"/>
      <c r="Q3" s="191"/>
      <c r="S3" s="192"/>
      <c r="T3" s="192"/>
      <c r="U3" s="192"/>
    </row>
    <row r="4" spans="2:21" ht="15.75" thickBot="1" x14ac:dyDescent="0.3">
      <c r="B4" s="193" t="s">
        <v>550</v>
      </c>
      <c r="C4" s="194">
        <v>2015</v>
      </c>
      <c r="D4" s="195">
        <v>2016</v>
      </c>
      <c r="E4" s="196" t="s">
        <v>551</v>
      </c>
      <c r="F4" s="197"/>
      <c r="G4" s="194">
        <v>2015</v>
      </c>
      <c r="H4" s="195">
        <v>2016</v>
      </c>
      <c r="I4" s="196" t="s">
        <v>551</v>
      </c>
      <c r="J4" s="197"/>
      <c r="K4" s="194">
        <v>2015</v>
      </c>
      <c r="L4" s="195">
        <v>2016</v>
      </c>
      <c r="M4" s="196" t="s">
        <v>551</v>
      </c>
      <c r="N4" s="197"/>
      <c r="O4" s="194">
        <v>2015</v>
      </c>
      <c r="P4" s="195">
        <v>2016</v>
      </c>
      <c r="Q4" s="196" t="s">
        <v>551</v>
      </c>
      <c r="S4" s="198"/>
      <c r="T4" s="198"/>
      <c r="U4" s="198"/>
    </row>
    <row r="5" spans="2:21" x14ac:dyDescent="0.25">
      <c r="B5" s="199" t="s">
        <v>552</v>
      </c>
      <c r="C5" s="200">
        <v>4.4999999999999998E-2</v>
      </c>
      <c r="D5" s="201">
        <v>4.4999999999999998E-2</v>
      </c>
      <c r="E5" s="202">
        <f>D5-C5</f>
        <v>0</v>
      </c>
      <c r="F5" s="197"/>
      <c r="G5" s="200">
        <v>0.06</v>
      </c>
      <c r="H5" s="201">
        <v>0.06</v>
      </c>
      <c r="I5" s="202">
        <f>H5-G5</f>
        <v>0</v>
      </c>
      <c r="J5" s="197"/>
      <c r="K5" s="200">
        <v>0.08</v>
      </c>
      <c r="L5" s="201">
        <v>0.08</v>
      </c>
      <c r="M5" s="202">
        <f>L5-K5</f>
        <v>0</v>
      </c>
      <c r="N5" s="197"/>
      <c r="O5" s="200">
        <v>0.04</v>
      </c>
      <c r="P5" s="201">
        <v>0.04</v>
      </c>
      <c r="Q5" s="202">
        <f>P5-O5</f>
        <v>0</v>
      </c>
      <c r="T5" s="203"/>
    </row>
    <row r="6" spans="2:21" x14ac:dyDescent="0.25">
      <c r="B6" s="204" t="s">
        <v>553</v>
      </c>
      <c r="C6" s="200">
        <v>2.75E-2</v>
      </c>
      <c r="D6" s="201">
        <v>1.7500000000000002E-2</v>
      </c>
      <c r="E6" s="202">
        <f t="shared" ref="E6:E13" si="0">D6-C6</f>
        <v>-9.9999999999999985E-3</v>
      </c>
      <c r="F6" s="197"/>
      <c r="G6" s="200">
        <v>2.75E-2</v>
      </c>
      <c r="H6" s="201">
        <v>1.7500000000000002E-2</v>
      </c>
      <c r="I6" s="202">
        <f t="shared" ref="I6:I13" si="1">H6-G6</f>
        <v>-9.9999999999999985E-3</v>
      </c>
      <c r="J6" s="197"/>
      <c r="K6" s="200">
        <v>2.75E-2</v>
      </c>
      <c r="L6" s="201">
        <v>1.7500000000000002E-2</v>
      </c>
      <c r="M6" s="202">
        <f t="shared" ref="M6:M13" si="2">L6-K6</f>
        <v>-9.9999999999999985E-3</v>
      </c>
      <c r="N6" s="197"/>
      <c r="O6" s="200">
        <v>2.75E-2</v>
      </c>
      <c r="P6" s="201">
        <v>1.7500000000000002E-2</v>
      </c>
      <c r="Q6" s="202">
        <f t="shared" ref="Q6:Q13" si="3">P6-O6</f>
        <v>-9.9999999999999985E-3</v>
      </c>
      <c r="T6" s="203"/>
    </row>
    <row r="7" spans="2:21" ht="15.75" thickBot="1" x14ac:dyDescent="0.3">
      <c r="B7" s="204" t="s">
        <v>554</v>
      </c>
      <c r="C7" s="200">
        <v>2.5000000000000001E-3</v>
      </c>
      <c r="D7" s="201">
        <v>3.0000000000000001E-3</v>
      </c>
      <c r="E7" s="202">
        <f t="shared" si="0"/>
        <v>5.0000000000000001E-4</v>
      </c>
      <c r="F7" s="197"/>
      <c r="G7" s="200">
        <v>2.5000000000000001E-3</v>
      </c>
      <c r="H7" s="201">
        <v>3.5000000000000001E-3</v>
      </c>
      <c r="I7" s="202">
        <f t="shared" si="1"/>
        <v>1E-3</v>
      </c>
      <c r="J7" s="197"/>
      <c r="K7" s="200">
        <v>2.5000000000000001E-3</v>
      </c>
      <c r="L7" s="201">
        <v>3.0000000000000001E-3</v>
      </c>
      <c r="M7" s="202">
        <f t="shared" si="2"/>
        <v>5.0000000000000001E-4</v>
      </c>
      <c r="N7" s="197"/>
      <c r="O7" s="200">
        <v>2.5000000000000001E-3</v>
      </c>
      <c r="P7" s="201">
        <v>6.0000000000000001E-3</v>
      </c>
      <c r="Q7" s="202">
        <f t="shared" si="3"/>
        <v>3.5000000000000001E-3</v>
      </c>
      <c r="T7" s="203"/>
    </row>
    <row r="8" spans="2:21" ht="15.75" thickBot="1" x14ac:dyDescent="0.3">
      <c r="B8" s="205" t="s">
        <v>555</v>
      </c>
      <c r="C8" s="206">
        <f>SUM(C5:C7)</f>
        <v>7.4999999999999997E-2</v>
      </c>
      <c r="D8" s="207">
        <f>SUM(D5:D7)</f>
        <v>6.5500000000000003E-2</v>
      </c>
      <c r="E8" s="208">
        <f t="shared" si="0"/>
        <v>-9.4999999999999946E-3</v>
      </c>
      <c r="F8" s="197"/>
      <c r="G8" s="206">
        <f>SUM(G5:G7)</f>
        <v>0.09</v>
      </c>
      <c r="H8" s="209">
        <f>SUM(H5:H7)</f>
        <v>8.1000000000000003E-2</v>
      </c>
      <c r="I8" s="208">
        <f t="shared" si="1"/>
        <v>-8.9999999999999941E-3</v>
      </c>
      <c r="J8" s="197"/>
      <c r="K8" s="206">
        <f>SUM(K5:K7)</f>
        <v>0.11</v>
      </c>
      <c r="L8" s="209">
        <f>SUM(L5:L7)</f>
        <v>0.10050000000000001</v>
      </c>
      <c r="M8" s="208">
        <f t="shared" si="2"/>
        <v>-9.4999999999999946E-3</v>
      </c>
      <c r="N8" s="197"/>
      <c r="O8" s="206">
        <f>SUM(O5:O7)</f>
        <v>7.0000000000000007E-2</v>
      </c>
      <c r="P8" s="209">
        <f>SUM(P5:P7)</f>
        <v>6.3500000000000001E-2</v>
      </c>
      <c r="Q8" s="208">
        <f t="shared" si="3"/>
        <v>-6.5000000000000058E-3</v>
      </c>
      <c r="T8" s="210"/>
    </row>
    <row r="9" spans="2:21" ht="15.75" thickBot="1" x14ac:dyDescent="0.3">
      <c r="B9" s="204" t="s">
        <v>556</v>
      </c>
      <c r="C9" s="200">
        <v>0.03</v>
      </c>
      <c r="D9" s="201">
        <v>3.6999999999999998E-2</v>
      </c>
      <c r="E9" s="202">
        <f t="shared" si="0"/>
        <v>6.9999999999999993E-3</v>
      </c>
      <c r="F9" s="197"/>
      <c r="G9" s="200">
        <v>0.03</v>
      </c>
      <c r="H9" s="201">
        <v>3.6499999999999998E-2</v>
      </c>
      <c r="I9" s="202">
        <f t="shared" si="1"/>
        <v>6.4999999999999988E-3</v>
      </c>
      <c r="J9" s="197"/>
      <c r="K9" s="200">
        <v>0.03</v>
      </c>
      <c r="L9" s="201">
        <v>3.4500000000000003E-2</v>
      </c>
      <c r="M9" s="202">
        <f t="shared" si="2"/>
        <v>4.500000000000004E-3</v>
      </c>
      <c r="N9" s="197"/>
      <c r="O9" s="200">
        <v>2.75E-2</v>
      </c>
      <c r="P9" s="201">
        <v>3.6499999999999998E-2</v>
      </c>
      <c r="Q9" s="202">
        <f t="shared" si="3"/>
        <v>8.9999999999999976E-3</v>
      </c>
      <c r="T9" s="203"/>
    </row>
    <row r="10" spans="2:21" ht="15.75" thickBot="1" x14ac:dyDescent="0.3">
      <c r="B10" s="205" t="s">
        <v>557</v>
      </c>
      <c r="C10" s="206">
        <f>SUM(C8:C9)</f>
        <v>0.105</v>
      </c>
      <c r="D10" s="209">
        <f>SUM(D8:D9)</f>
        <v>0.10250000000000001</v>
      </c>
      <c r="E10" s="208">
        <f t="shared" si="0"/>
        <v>-2.4999999999999883E-3</v>
      </c>
      <c r="F10" s="197"/>
      <c r="G10" s="206">
        <f>SUM(G8:G9)</f>
        <v>0.12</v>
      </c>
      <c r="H10" s="209">
        <f>SUM(H8:H9)</f>
        <v>0.11749999999999999</v>
      </c>
      <c r="I10" s="208">
        <f t="shared" si="1"/>
        <v>-2.5000000000000022E-3</v>
      </c>
      <c r="J10" s="197"/>
      <c r="K10" s="206">
        <f>SUM(K8:K9)</f>
        <v>0.14000000000000001</v>
      </c>
      <c r="L10" s="209">
        <f>SUM(L8:L9)</f>
        <v>0.13500000000000001</v>
      </c>
      <c r="M10" s="208">
        <f t="shared" si="2"/>
        <v>-5.0000000000000044E-3</v>
      </c>
      <c r="N10" s="197"/>
      <c r="O10" s="206">
        <f>SUM(O8:O9)</f>
        <v>9.7500000000000003E-2</v>
      </c>
      <c r="P10" s="209">
        <f>SUM(P8:P9)</f>
        <v>0.1</v>
      </c>
      <c r="Q10" s="208">
        <f t="shared" si="3"/>
        <v>2.5000000000000022E-3</v>
      </c>
      <c r="T10" s="210"/>
    </row>
    <row r="11" spans="2:21" x14ac:dyDescent="0.25">
      <c r="B11" s="204" t="s">
        <v>558</v>
      </c>
      <c r="C11" s="200">
        <v>0</v>
      </c>
      <c r="D11" s="201">
        <v>0</v>
      </c>
      <c r="E11" s="202">
        <f t="shared" si="0"/>
        <v>0</v>
      </c>
      <c r="F11" s="197"/>
      <c r="G11" s="200">
        <v>0</v>
      </c>
      <c r="H11" s="201">
        <v>0</v>
      </c>
      <c r="I11" s="202">
        <f t="shared" si="1"/>
        <v>0</v>
      </c>
      <c r="J11" s="197"/>
      <c r="K11" s="200">
        <v>0</v>
      </c>
      <c r="L11" s="201">
        <v>0</v>
      </c>
      <c r="M11" s="202">
        <f t="shared" si="2"/>
        <v>0</v>
      </c>
      <c r="N11" s="197"/>
      <c r="O11" s="200">
        <v>0</v>
      </c>
      <c r="P11" s="201">
        <v>0</v>
      </c>
      <c r="Q11" s="202">
        <f t="shared" si="3"/>
        <v>0</v>
      </c>
      <c r="T11" s="203"/>
    </row>
    <row r="12" spans="2:21" ht="15.75" thickBot="1" x14ac:dyDescent="0.3">
      <c r="B12" s="204" t="s">
        <v>559</v>
      </c>
      <c r="C12" s="200">
        <v>5.0000000000000001E-3</v>
      </c>
      <c r="D12" s="201">
        <v>7.4999999999999997E-3</v>
      </c>
      <c r="E12" s="202">
        <f t="shared" si="0"/>
        <v>2.4999999999999996E-3</v>
      </c>
      <c r="F12" s="197"/>
      <c r="G12" s="200">
        <v>5.0000000000000001E-3</v>
      </c>
      <c r="H12" s="201">
        <v>7.4999999999999997E-3</v>
      </c>
      <c r="I12" s="202">
        <f t="shared" si="1"/>
        <v>2.4999999999999996E-3</v>
      </c>
      <c r="J12" s="197"/>
      <c r="K12" s="200">
        <v>5.0000000000000001E-3</v>
      </c>
      <c r="L12" s="201">
        <v>7.4999999999999997E-3</v>
      </c>
      <c r="M12" s="202">
        <f t="shared" si="2"/>
        <v>2.4999999999999996E-3</v>
      </c>
      <c r="N12" s="197"/>
      <c r="O12" s="200">
        <v>4.4999999999999997E-3</v>
      </c>
      <c r="P12" s="201">
        <v>4.4999999999999997E-3</v>
      </c>
      <c r="Q12" s="202">
        <f t="shared" si="3"/>
        <v>0</v>
      </c>
      <c r="T12" s="203"/>
    </row>
    <row r="13" spans="2:21" ht="15.75" thickBot="1" x14ac:dyDescent="0.3">
      <c r="B13" s="205" t="s">
        <v>560</v>
      </c>
      <c r="C13" s="206">
        <f>SUM(C10:C12)</f>
        <v>0.11</v>
      </c>
      <c r="D13" s="209">
        <f>SUM(D10:D12)</f>
        <v>0.11000000000000001</v>
      </c>
      <c r="E13" s="208">
        <f t="shared" si="0"/>
        <v>0</v>
      </c>
      <c r="F13" s="197"/>
      <c r="G13" s="206">
        <f>SUM(G10:G12)</f>
        <v>0.125</v>
      </c>
      <c r="H13" s="209">
        <f>SUM(H10:H12)</f>
        <v>0.125</v>
      </c>
      <c r="I13" s="208">
        <f t="shared" si="1"/>
        <v>0</v>
      </c>
      <c r="J13" s="197"/>
      <c r="K13" s="206">
        <f>SUM(K10:K12)</f>
        <v>0.14500000000000002</v>
      </c>
      <c r="L13" s="209">
        <f>SUM(L10:L12)</f>
        <v>0.14250000000000002</v>
      </c>
      <c r="M13" s="208">
        <f t="shared" si="2"/>
        <v>-2.5000000000000022E-3</v>
      </c>
      <c r="N13" s="197"/>
      <c r="O13" s="206">
        <f>SUM(O10:O12)</f>
        <v>0.10200000000000001</v>
      </c>
      <c r="P13" s="209">
        <f>SUM(P10:P12)</f>
        <v>0.10450000000000001</v>
      </c>
      <c r="Q13" s="208">
        <f t="shared" si="3"/>
        <v>2.5000000000000022E-3</v>
      </c>
      <c r="T13" s="210"/>
    </row>
    <row r="14" spans="2:21" ht="6" customHeight="1" thickBot="1" x14ac:dyDescent="0.3">
      <c r="B14" s="198"/>
      <c r="C14" s="210"/>
      <c r="D14" s="210"/>
      <c r="E14" s="210"/>
      <c r="G14" s="210"/>
      <c r="H14" s="210"/>
      <c r="I14" s="210"/>
      <c r="K14" s="210"/>
      <c r="L14" s="210"/>
      <c r="M14" s="210"/>
      <c r="O14" s="210"/>
      <c r="P14" s="210"/>
      <c r="Q14" s="210"/>
      <c r="T14" s="210"/>
    </row>
    <row r="15" spans="2:21" ht="15.75" thickBot="1" x14ac:dyDescent="0.3">
      <c r="B15" s="211" t="s">
        <v>561</v>
      </c>
      <c r="C15" s="212">
        <v>6.5000000000000002E-2</v>
      </c>
      <c r="D15" s="213">
        <v>6.5000000000000002E-2</v>
      </c>
      <c r="E15" s="214">
        <f>D15-C15</f>
        <v>0</v>
      </c>
      <c r="F15" s="215"/>
      <c r="G15" s="212">
        <v>0.08</v>
      </c>
      <c r="H15" s="213">
        <v>0.08</v>
      </c>
      <c r="I15" s="214">
        <f>H15-G15</f>
        <v>0</v>
      </c>
      <c r="J15" s="215"/>
      <c r="K15" s="212">
        <v>0.1</v>
      </c>
      <c r="L15" s="213">
        <v>0.1</v>
      </c>
      <c r="M15" s="214">
        <f>L15-K15</f>
        <v>0</v>
      </c>
      <c r="N15" s="215"/>
      <c r="O15" s="212">
        <v>0.05</v>
      </c>
      <c r="P15" s="213">
        <v>0.05</v>
      </c>
      <c r="Q15" s="214">
        <f>P15-O15</f>
        <v>0</v>
      </c>
      <c r="S15" s="203"/>
      <c r="T15" s="203"/>
    </row>
    <row r="16" spans="2:21" x14ac:dyDescent="0.25">
      <c r="B16" s="216" t="s">
        <v>562</v>
      </c>
    </row>
  </sheetData>
  <mergeCells count="6">
    <mergeCell ref="B2:Q2"/>
    <mergeCell ref="C3:E3"/>
    <mergeCell ref="G3:I3"/>
    <mergeCell ref="K3:M3"/>
    <mergeCell ref="O3:Q3"/>
    <mergeCell ref="S3:U3"/>
  </mergeCells>
  <pageMargins left="0.7" right="0.7" top="0.75" bottom="0.75" header="0.3" footer="0.3"/>
  <pageSetup paperSize="3"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I278"/>
  <sheetViews>
    <sheetView tabSelected="1" zoomScale="80" zoomScaleNormal="80" workbookViewId="0">
      <pane xSplit="5" ySplit="10" topLeftCell="P124" activePane="bottomRight" state="frozen"/>
      <selection activeCell="D40" sqref="D40"/>
      <selection pane="topRight" activeCell="D40" sqref="D40"/>
      <selection pane="bottomLeft" activeCell="D40" sqref="D40"/>
      <selection pane="bottomRight" activeCell="F11" sqref="F11"/>
    </sheetView>
  </sheetViews>
  <sheetFormatPr defaultRowHeight="12.75" x14ac:dyDescent="0.2"/>
  <cols>
    <col min="1" max="1" width="2.42578125" style="129" customWidth="1"/>
    <col min="2" max="2" width="30.42578125" style="130" hidden="1" customWidth="1"/>
    <col min="3" max="3" width="10.85546875" style="129" bestFit="1" customWidth="1"/>
    <col min="4" max="4" width="8.28515625" style="131" customWidth="1"/>
    <col min="5" max="5" width="45.42578125" style="136" customWidth="1"/>
    <col min="6" max="9" width="11.140625" style="141" customWidth="1"/>
    <col min="10" max="10" width="2.42578125" style="141" customWidth="1"/>
    <col min="11" max="19" width="11.140625" style="141" customWidth="1"/>
    <col min="20" max="20" width="2.42578125" style="143" customWidth="1"/>
    <col min="21" max="29" width="11.140625" style="141" customWidth="1"/>
    <col min="30" max="30" width="2.42578125" style="143" customWidth="1"/>
    <col min="31" max="39" width="11.140625" style="141" customWidth="1"/>
    <col min="40" max="40" width="2.42578125" style="143" customWidth="1"/>
    <col min="41" max="49" width="11.140625" style="141" customWidth="1"/>
    <col min="50" max="50" width="2.42578125" style="143" customWidth="1"/>
    <col min="51" max="59" width="11.140625" style="141" customWidth="1"/>
    <col min="60" max="60" width="2.5703125" style="135" customWidth="1"/>
    <col min="61" max="61" width="8" style="134" hidden="1" customWidth="1"/>
    <col min="62" max="16384" width="9.140625" style="135"/>
  </cols>
  <sheetData>
    <row r="2" spans="1:61" hidden="1" x14ac:dyDescent="0.2">
      <c r="B2" s="130" t="s">
        <v>117</v>
      </c>
      <c r="C2" s="129" t="s">
        <v>118</v>
      </c>
      <c r="E2" s="132" t="s">
        <v>119</v>
      </c>
      <c r="F2" s="133" t="str">
        <f>$E$2</f>
        <v>Existing SHUSA</v>
      </c>
      <c r="G2" s="133" t="str">
        <f t="shared" ref="G2:I2" si="0">$E$2</f>
        <v>Existing SHUSA</v>
      </c>
      <c r="H2" s="133" t="str">
        <f t="shared" si="0"/>
        <v>Existing SHUSA</v>
      </c>
      <c r="I2" s="133" t="str">
        <f t="shared" si="0"/>
        <v>Existing SHUSA</v>
      </c>
      <c r="J2" s="133"/>
      <c r="K2" s="133" t="str">
        <f t="shared" ref="K2:BG2" si="1">+$E$2</f>
        <v>Existing SHUSA</v>
      </c>
      <c r="L2" s="133" t="str">
        <f t="shared" si="1"/>
        <v>Existing SHUSA</v>
      </c>
      <c r="M2" s="133" t="str">
        <f t="shared" si="1"/>
        <v>Existing SHUSA</v>
      </c>
      <c r="N2" s="133" t="str">
        <f t="shared" si="1"/>
        <v>Existing SHUSA</v>
      </c>
      <c r="O2" s="133" t="str">
        <f t="shared" si="1"/>
        <v>Existing SHUSA</v>
      </c>
      <c r="P2" s="133" t="str">
        <f t="shared" si="1"/>
        <v>Existing SHUSA</v>
      </c>
      <c r="Q2" s="133" t="str">
        <f t="shared" si="1"/>
        <v>Existing SHUSA</v>
      </c>
      <c r="R2" s="133" t="str">
        <f t="shared" si="1"/>
        <v>Existing SHUSA</v>
      </c>
      <c r="S2" s="133" t="str">
        <f t="shared" si="1"/>
        <v>Existing SHUSA</v>
      </c>
      <c r="T2" s="133"/>
      <c r="U2" s="133" t="str">
        <f t="shared" si="1"/>
        <v>Existing SHUSA</v>
      </c>
      <c r="V2" s="133" t="str">
        <f t="shared" si="1"/>
        <v>Existing SHUSA</v>
      </c>
      <c r="W2" s="133" t="str">
        <f t="shared" si="1"/>
        <v>Existing SHUSA</v>
      </c>
      <c r="X2" s="133" t="str">
        <f t="shared" si="1"/>
        <v>Existing SHUSA</v>
      </c>
      <c r="Y2" s="133" t="str">
        <f t="shared" si="1"/>
        <v>Existing SHUSA</v>
      </c>
      <c r="Z2" s="133" t="str">
        <f t="shared" si="1"/>
        <v>Existing SHUSA</v>
      </c>
      <c r="AA2" s="133" t="str">
        <f t="shared" si="1"/>
        <v>Existing SHUSA</v>
      </c>
      <c r="AB2" s="133" t="str">
        <f t="shared" si="1"/>
        <v>Existing SHUSA</v>
      </c>
      <c r="AC2" s="133" t="str">
        <f t="shared" si="1"/>
        <v>Existing SHUSA</v>
      </c>
      <c r="AD2" s="133"/>
      <c r="AE2" s="133" t="str">
        <f t="shared" si="1"/>
        <v>Existing SHUSA</v>
      </c>
      <c r="AF2" s="133" t="str">
        <f t="shared" si="1"/>
        <v>Existing SHUSA</v>
      </c>
      <c r="AG2" s="133" t="str">
        <f t="shared" si="1"/>
        <v>Existing SHUSA</v>
      </c>
      <c r="AH2" s="133" t="str">
        <f t="shared" si="1"/>
        <v>Existing SHUSA</v>
      </c>
      <c r="AI2" s="133" t="str">
        <f t="shared" si="1"/>
        <v>Existing SHUSA</v>
      </c>
      <c r="AJ2" s="133" t="str">
        <f t="shared" si="1"/>
        <v>Existing SHUSA</v>
      </c>
      <c r="AK2" s="133" t="str">
        <f t="shared" si="1"/>
        <v>Existing SHUSA</v>
      </c>
      <c r="AL2" s="133" t="str">
        <f t="shared" si="1"/>
        <v>Existing SHUSA</v>
      </c>
      <c r="AM2" s="133" t="str">
        <f t="shared" si="1"/>
        <v>Existing SHUSA</v>
      </c>
      <c r="AN2" s="133"/>
      <c r="AO2" s="133" t="str">
        <f t="shared" si="1"/>
        <v>Existing SHUSA</v>
      </c>
      <c r="AP2" s="133" t="str">
        <f t="shared" si="1"/>
        <v>Existing SHUSA</v>
      </c>
      <c r="AQ2" s="133" t="str">
        <f t="shared" si="1"/>
        <v>Existing SHUSA</v>
      </c>
      <c r="AR2" s="133" t="str">
        <f t="shared" si="1"/>
        <v>Existing SHUSA</v>
      </c>
      <c r="AS2" s="133" t="str">
        <f t="shared" si="1"/>
        <v>Existing SHUSA</v>
      </c>
      <c r="AT2" s="133" t="str">
        <f t="shared" si="1"/>
        <v>Existing SHUSA</v>
      </c>
      <c r="AU2" s="133" t="str">
        <f t="shared" si="1"/>
        <v>Existing SHUSA</v>
      </c>
      <c r="AV2" s="133" t="str">
        <f t="shared" si="1"/>
        <v>Existing SHUSA</v>
      </c>
      <c r="AW2" s="133" t="str">
        <f t="shared" si="1"/>
        <v>Existing SHUSA</v>
      </c>
      <c r="AX2" s="133"/>
      <c r="AY2" s="133" t="str">
        <f t="shared" si="1"/>
        <v>Existing SHUSA</v>
      </c>
      <c r="AZ2" s="133" t="str">
        <f t="shared" si="1"/>
        <v>Existing SHUSA</v>
      </c>
      <c r="BA2" s="133" t="str">
        <f t="shared" si="1"/>
        <v>Existing SHUSA</v>
      </c>
      <c r="BB2" s="133" t="str">
        <f t="shared" si="1"/>
        <v>Existing SHUSA</v>
      </c>
      <c r="BC2" s="133" t="str">
        <f t="shared" si="1"/>
        <v>Existing SHUSA</v>
      </c>
      <c r="BD2" s="133" t="str">
        <f t="shared" si="1"/>
        <v>Existing SHUSA</v>
      </c>
      <c r="BE2" s="133" t="str">
        <f t="shared" si="1"/>
        <v>Existing SHUSA</v>
      </c>
      <c r="BF2" s="133" t="str">
        <f t="shared" si="1"/>
        <v>Existing SHUSA</v>
      </c>
      <c r="BG2" s="133" t="str">
        <f t="shared" si="1"/>
        <v>Existing SHUSA</v>
      </c>
      <c r="BH2" s="132"/>
      <c r="BI2" s="134" t="s">
        <v>117</v>
      </c>
    </row>
    <row r="3" spans="1:61" hidden="1" x14ac:dyDescent="0.2">
      <c r="C3" s="129" t="s">
        <v>118</v>
      </c>
      <c r="F3" s="133" t="s">
        <v>120</v>
      </c>
      <c r="G3" s="133" t="s">
        <v>120</v>
      </c>
      <c r="H3" s="133" t="s">
        <v>120</v>
      </c>
      <c r="I3" s="133" t="s">
        <v>121</v>
      </c>
      <c r="J3" s="133"/>
      <c r="K3" s="133" t="s">
        <v>121</v>
      </c>
      <c r="L3" s="133" t="s">
        <v>121</v>
      </c>
      <c r="M3" s="133" t="s">
        <v>121</v>
      </c>
      <c r="N3" s="133" t="s">
        <v>121</v>
      </c>
      <c r="O3" s="133" t="s">
        <v>121</v>
      </c>
      <c r="P3" s="133" t="s">
        <v>121</v>
      </c>
      <c r="Q3" s="133" t="s">
        <v>121</v>
      </c>
      <c r="R3" s="133" t="s">
        <v>121</v>
      </c>
      <c r="S3" s="133" t="s">
        <v>121</v>
      </c>
      <c r="T3" s="133"/>
      <c r="U3" s="133" t="s">
        <v>121</v>
      </c>
      <c r="V3" s="133" t="s">
        <v>121</v>
      </c>
      <c r="W3" s="133" t="s">
        <v>121</v>
      </c>
      <c r="X3" s="133" t="s">
        <v>121</v>
      </c>
      <c r="Y3" s="133" t="s">
        <v>121</v>
      </c>
      <c r="Z3" s="133" t="s">
        <v>121</v>
      </c>
      <c r="AA3" s="133" t="s">
        <v>121</v>
      </c>
      <c r="AB3" s="133" t="s">
        <v>121</v>
      </c>
      <c r="AC3" s="133" t="s">
        <v>121</v>
      </c>
      <c r="AD3" s="133"/>
      <c r="AE3" s="133" t="s">
        <v>121</v>
      </c>
      <c r="AF3" s="133" t="s">
        <v>121</v>
      </c>
      <c r="AG3" s="133" t="s">
        <v>121</v>
      </c>
      <c r="AH3" s="133" t="s">
        <v>121</v>
      </c>
      <c r="AI3" s="133" t="s">
        <v>121</v>
      </c>
      <c r="AJ3" s="133" t="s">
        <v>121</v>
      </c>
      <c r="AK3" s="133" t="s">
        <v>121</v>
      </c>
      <c r="AL3" s="133" t="s">
        <v>121</v>
      </c>
      <c r="AM3" s="133" t="s">
        <v>121</v>
      </c>
      <c r="AN3" s="133"/>
      <c r="AO3" s="133" t="s">
        <v>121</v>
      </c>
      <c r="AP3" s="133" t="s">
        <v>121</v>
      </c>
      <c r="AQ3" s="133" t="s">
        <v>121</v>
      </c>
      <c r="AR3" s="133" t="s">
        <v>121</v>
      </c>
      <c r="AS3" s="133" t="s">
        <v>121</v>
      </c>
      <c r="AT3" s="133" t="s">
        <v>121</v>
      </c>
      <c r="AU3" s="133" t="s">
        <v>121</v>
      </c>
      <c r="AV3" s="133" t="s">
        <v>121</v>
      </c>
      <c r="AW3" s="133" t="s">
        <v>121</v>
      </c>
      <c r="AX3" s="133"/>
      <c r="AY3" s="133" t="s">
        <v>121</v>
      </c>
      <c r="AZ3" s="133" t="s">
        <v>121</v>
      </c>
      <c r="BA3" s="133" t="s">
        <v>121</v>
      </c>
      <c r="BB3" s="133" t="s">
        <v>121</v>
      </c>
      <c r="BC3" s="133" t="s">
        <v>121</v>
      </c>
      <c r="BD3" s="133" t="s">
        <v>121</v>
      </c>
      <c r="BE3" s="133" t="s">
        <v>121</v>
      </c>
      <c r="BF3" s="133" t="s">
        <v>121</v>
      </c>
      <c r="BG3" s="133" t="s">
        <v>121</v>
      </c>
      <c r="BH3" s="132"/>
    </row>
    <row r="4" spans="1:61" hidden="1" x14ac:dyDescent="0.2">
      <c r="C4" s="129" t="s">
        <v>118</v>
      </c>
      <c r="E4" s="132" t="s">
        <v>122</v>
      </c>
      <c r="F4" s="133" t="s">
        <v>123</v>
      </c>
      <c r="G4" s="133" t="s">
        <v>123</v>
      </c>
      <c r="H4" s="133" t="s">
        <v>123</v>
      </c>
      <c r="I4" s="133" t="s">
        <v>123</v>
      </c>
      <c r="J4" s="133"/>
      <c r="K4" s="133" t="s">
        <v>124</v>
      </c>
      <c r="L4" s="133" t="s">
        <v>124</v>
      </c>
      <c r="M4" s="133" t="s">
        <v>124</v>
      </c>
      <c r="N4" s="133" t="s">
        <v>124</v>
      </c>
      <c r="O4" s="133" t="s">
        <v>124</v>
      </c>
      <c r="P4" s="133" t="s">
        <v>124</v>
      </c>
      <c r="Q4" s="133" t="s">
        <v>124</v>
      </c>
      <c r="R4" s="133" t="s">
        <v>124</v>
      </c>
      <c r="S4" s="133" t="s">
        <v>124</v>
      </c>
      <c r="T4" s="133"/>
      <c r="U4" s="133" t="s">
        <v>125</v>
      </c>
      <c r="V4" s="133" t="s">
        <v>125</v>
      </c>
      <c r="W4" s="133" t="s">
        <v>125</v>
      </c>
      <c r="X4" s="133" t="s">
        <v>125</v>
      </c>
      <c r="Y4" s="133" t="s">
        <v>125</v>
      </c>
      <c r="Z4" s="133" t="s">
        <v>125</v>
      </c>
      <c r="AA4" s="133" t="s">
        <v>125</v>
      </c>
      <c r="AB4" s="133" t="s">
        <v>125</v>
      </c>
      <c r="AC4" s="133" t="s">
        <v>125</v>
      </c>
      <c r="AD4" s="133"/>
      <c r="AE4" s="133" t="s">
        <v>126</v>
      </c>
      <c r="AF4" s="133" t="s">
        <v>126</v>
      </c>
      <c r="AG4" s="133" t="s">
        <v>126</v>
      </c>
      <c r="AH4" s="133" t="s">
        <v>126</v>
      </c>
      <c r="AI4" s="133" t="s">
        <v>126</v>
      </c>
      <c r="AJ4" s="133" t="s">
        <v>126</v>
      </c>
      <c r="AK4" s="133" t="s">
        <v>126</v>
      </c>
      <c r="AL4" s="133" t="s">
        <v>126</v>
      </c>
      <c r="AM4" s="133" t="s">
        <v>126</v>
      </c>
      <c r="AN4" s="133"/>
      <c r="AO4" s="133" t="s">
        <v>127</v>
      </c>
      <c r="AP4" s="133" t="s">
        <v>127</v>
      </c>
      <c r="AQ4" s="133" t="s">
        <v>127</v>
      </c>
      <c r="AR4" s="133" t="s">
        <v>127</v>
      </c>
      <c r="AS4" s="133" t="s">
        <v>127</v>
      </c>
      <c r="AT4" s="133" t="s">
        <v>127</v>
      </c>
      <c r="AU4" s="133" t="s">
        <v>127</v>
      </c>
      <c r="AV4" s="133" t="s">
        <v>127</v>
      </c>
      <c r="AW4" s="133" t="s">
        <v>127</v>
      </c>
      <c r="AX4" s="133"/>
      <c r="AY4" s="133" t="s">
        <v>128</v>
      </c>
      <c r="AZ4" s="133" t="s">
        <v>128</v>
      </c>
      <c r="BA4" s="133" t="s">
        <v>128</v>
      </c>
      <c r="BB4" s="133" t="s">
        <v>128</v>
      </c>
      <c r="BC4" s="133" t="s">
        <v>128</v>
      </c>
      <c r="BD4" s="133" t="s">
        <v>128</v>
      </c>
      <c r="BE4" s="133" t="s">
        <v>128</v>
      </c>
      <c r="BF4" s="133" t="s">
        <v>128</v>
      </c>
      <c r="BG4" s="133" t="s">
        <v>128</v>
      </c>
      <c r="BH4" s="132"/>
    </row>
    <row r="5" spans="1:61" hidden="1" x14ac:dyDescent="0.2">
      <c r="C5" s="129" t="s">
        <v>118</v>
      </c>
      <c r="E5" s="132" t="s">
        <v>129</v>
      </c>
      <c r="F5" s="133" t="s">
        <v>130</v>
      </c>
      <c r="G5" s="133" t="s">
        <v>131</v>
      </c>
      <c r="H5" s="133" t="s">
        <v>132</v>
      </c>
      <c r="I5" s="133" t="s">
        <v>133</v>
      </c>
      <c r="J5" s="133"/>
      <c r="K5" s="133" t="s">
        <v>134</v>
      </c>
      <c r="L5" s="133" t="s">
        <v>135</v>
      </c>
      <c r="M5" s="133" t="s">
        <v>136</v>
      </c>
      <c r="N5" s="133" t="s">
        <v>137</v>
      </c>
      <c r="O5" s="133" t="s">
        <v>138</v>
      </c>
      <c r="P5" s="133" t="s">
        <v>139</v>
      </c>
      <c r="Q5" s="133" t="s">
        <v>140</v>
      </c>
      <c r="R5" s="133" t="s">
        <v>141</v>
      </c>
      <c r="S5" s="133" t="s">
        <v>142</v>
      </c>
      <c r="T5" s="133"/>
      <c r="U5" s="133" t="s">
        <v>134</v>
      </c>
      <c r="V5" s="133" t="s">
        <v>135</v>
      </c>
      <c r="W5" s="133" t="s">
        <v>136</v>
      </c>
      <c r="X5" s="133" t="s">
        <v>137</v>
      </c>
      <c r="Y5" s="133" t="s">
        <v>138</v>
      </c>
      <c r="Z5" s="133" t="s">
        <v>139</v>
      </c>
      <c r="AA5" s="133" t="s">
        <v>140</v>
      </c>
      <c r="AB5" s="133" t="s">
        <v>141</v>
      </c>
      <c r="AC5" s="133" t="s">
        <v>142</v>
      </c>
      <c r="AD5" s="133"/>
      <c r="AE5" s="133" t="s">
        <v>134</v>
      </c>
      <c r="AF5" s="133" t="s">
        <v>135</v>
      </c>
      <c r="AG5" s="133" t="s">
        <v>136</v>
      </c>
      <c r="AH5" s="133" t="s">
        <v>137</v>
      </c>
      <c r="AI5" s="133" t="s">
        <v>138</v>
      </c>
      <c r="AJ5" s="133" t="s">
        <v>139</v>
      </c>
      <c r="AK5" s="133" t="s">
        <v>140</v>
      </c>
      <c r="AL5" s="133" t="s">
        <v>141</v>
      </c>
      <c r="AM5" s="133" t="s">
        <v>142</v>
      </c>
      <c r="AN5" s="133"/>
      <c r="AO5" s="133" t="s">
        <v>134</v>
      </c>
      <c r="AP5" s="133" t="s">
        <v>135</v>
      </c>
      <c r="AQ5" s="133" t="s">
        <v>136</v>
      </c>
      <c r="AR5" s="133" t="s">
        <v>137</v>
      </c>
      <c r="AS5" s="133" t="s">
        <v>138</v>
      </c>
      <c r="AT5" s="133" t="s">
        <v>139</v>
      </c>
      <c r="AU5" s="133" t="s">
        <v>140</v>
      </c>
      <c r="AV5" s="133" t="s">
        <v>141</v>
      </c>
      <c r="AW5" s="133" t="s">
        <v>142</v>
      </c>
      <c r="AX5" s="133"/>
      <c r="AY5" s="133" t="s">
        <v>134</v>
      </c>
      <c r="AZ5" s="133" t="s">
        <v>135</v>
      </c>
      <c r="BA5" s="133" t="s">
        <v>136</v>
      </c>
      <c r="BB5" s="133" t="s">
        <v>137</v>
      </c>
      <c r="BC5" s="133" t="s">
        <v>138</v>
      </c>
      <c r="BD5" s="133" t="s">
        <v>139</v>
      </c>
      <c r="BE5" s="133" t="s">
        <v>140</v>
      </c>
      <c r="BF5" s="133" t="s">
        <v>141</v>
      </c>
      <c r="BG5" s="133" t="s">
        <v>142</v>
      </c>
      <c r="BH5" s="132"/>
    </row>
    <row r="6" spans="1:61" hidden="1" x14ac:dyDescent="0.2">
      <c r="C6" s="129" t="s">
        <v>118</v>
      </c>
      <c r="E6" s="132"/>
      <c r="F6" s="133" t="s">
        <v>143</v>
      </c>
      <c r="G6" s="133" t="s">
        <v>143</v>
      </c>
      <c r="H6" s="133" t="s">
        <v>143</v>
      </c>
      <c r="I6" s="133" t="s">
        <v>144</v>
      </c>
      <c r="J6" s="133"/>
      <c r="K6" s="133" t="s">
        <v>145</v>
      </c>
      <c r="L6" s="133" t="s">
        <v>146</v>
      </c>
      <c r="M6" s="133" t="s">
        <v>147</v>
      </c>
      <c r="N6" s="133" t="s">
        <v>148</v>
      </c>
      <c r="O6" s="133" t="s">
        <v>149</v>
      </c>
      <c r="P6" s="133" t="s">
        <v>150</v>
      </c>
      <c r="Q6" s="133" t="s">
        <v>151</v>
      </c>
      <c r="R6" s="133" t="s">
        <v>152</v>
      </c>
      <c r="S6" s="133" t="s">
        <v>153</v>
      </c>
      <c r="T6" s="133"/>
      <c r="U6" s="133" t="s">
        <v>145</v>
      </c>
      <c r="V6" s="133" t="s">
        <v>146</v>
      </c>
      <c r="W6" s="133" t="s">
        <v>147</v>
      </c>
      <c r="X6" s="133" t="s">
        <v>148</v>
      </c>
      <c r="Y6" s="133" t="s">
        <v>149</v>
      </c>
      <c r="Z6" s="133" t="s">
        <v>150</v>
      </c>
      <c r="AA6" s="133" t="s">
        <v>151</v>
      </c>
      <c r="AB6" s="133" t="s">
        <v>152</v>
      </c>
      <c r="AC6" s="133" t="s">
        <v>153</v>
      </c>
      <c r="AD6" s="133"/>
      <c r="AE6" s="133" t="s">
        <v>145</v>
      </c>
      <c r="AF6" s="133" t="s">
        <v>146</v>
      </c>
      <c r="AG6" s="133" t="s">
        <v>147</v>
      </c>
      <c r="AH6" s="133" t="s">
        <v>148</v>
      </c>
      <c r="AI6" s="133" t="s">
        <v>149</v>
      </c>
      <c r="AJ6" s="133" t="s">
        <v>150</v>
      </c>
      <c r="AK6" s="133" t="s">
        <v>151</v>
      </c>
      <c r="AL6" s="133" t="s">
        <v>152</v>
      </c>
      <c r="AM6" s="133" t="s">
        <v>153</v>
      </c>
      <c r="AN6" s="133"/>
      <c r="AO6" s="133" t="s">
        <v>145</v>
      </c>
      <c r="AP6" s="133" t="s">
        <v>146</v>
      </c>
      <c r="AQ6" s="133" t="s">
        <v>147</v>
      </c>
      <c r="AR6" s="133" t="s">
        <v>148</v>
      </c>
      <c r="AS6" s="133" t="s">
        <v>149</v>
      </c>
      <c r="AT6" s="133" t="s">
        <v>150</v>
      </c>
      <c r="AU6" s="133" t="s">
        <v>151</v>
      </c>
      <c r="AV6" s="133" t="s">
        <v>152</v>
      </c>
      <c r="AW6" s="133" t="s">
        <v>153</v>
      </c>
      <c r="AX6" s="133"/>
      <c r="AY6" s="133" t="s">
        <v>145</v>
      </c>
      <c r="AZ6" s="133" t="s">
        <v>146</v>
      </c>
      <c r="BA6" s="133" t="s">
        <v>147</v>
      </c>
      <c r="BB6" s="133" t="s">
        <v>148</v>
      </c>
      <c r="BC6" s="133" t="s">
        <v>149</v>
      </c>
      <c r="BD6" s="133" t="s">
        <v>150</v>
      </c>
      <c r="BE6" s="133" t="s">
        <v>151</v>
      </c>
      <c r="BF6" s="133" t="s">
        <v>152</v>
      </c>
      <c r="BG6" s="133" t="s">
        <v>153</v>
      </c>
      <c r="BH6" s="132"/>
    </row>
    <row r="7" spans="1:61" s="129" customFormat="1" x14ac:dyDescent="0.2">
      <c r="B7" s="130"/>
      <c r="C7" s="130"/>
      <c r="D7" s="137" t="str">
        <f>$E$2</f>
        <v>Existing SHUSA</v>
      </c>
      <c r="E7" s="138"/>
      <c r="F7" s="139"/>
      <c r="G7" s="139"/>
      <c r="H7" s="139"/>
      <c r="I7" s="140" t="str">
        <f>+$I$4</f>
        <v>No Scenario</v>
      </c>
      <c r="J7" s="141"/>
      <c r="K7" s="142" t="str">
        <f>+$D$7</f>
        <v>Existing SHUSA</v>
      </c>
      <c r="L7" s="140"/>
      <c r="M7" s="140"/>
      <c r="N7" s="140"/>
      <c r="O7" s="140"/>
      <c r="P7" s="140"/>
      <c r="Q7" s="140"/>
      <c r="R7" s="140"/>
      <c r="S7" s="140" t="str">
        <f>+$S$4</f>
        <v>BHC Base - Planned Actions</v>
      </c>
      <c r="T7" s="143"/>
      <c r="U7" s="142" t="str">
        <f>+$D$7</f>
        <v>Existing SHUSA</v>
      </c>
      <c r="V7" s="140"/>
      <c r="W7" s="140"/>
      <c r="X7" s="140"/>
      <c r="Y7" s="140"/>
      <c r="Z7" s="140"/>
      <c r="AA7" s="140"/>
      <c r="AB7" s="140"/>
      <c r="AC7" s="140" t="str">
        <f>+$AC$4</f>
        <v>BHC Stress - Alternative Actions</v>
      </c>
      <c r="AD7" s="143"/>
      <c r="AE7" s="142" t="str">
        <f>+$D$7</f>
        <v>Existing SHUSA</v>
      </c>
      <c r="AF7" s="140"/>
      <c r="AG7" s="140"/>
      <c r="AH7" s="140"/>
      <c r="AI7" s="140"/>
      <c r="AJ7" s="140"/>
      <c r="AK7" s="140"/>
      <c r="AL7" s="140"/>
      <c r="AM7" s="140" t="str">
        <f>+$AM$4</f>
        <v>FRB Base - Planned Actions</v>
      </c>
      <c r="AN7" s="143"/>
      <c r="AO7" s="142" t="str">
        <f>+$D$7</f>
        <v>Existing SHUSA</v>
      </c>
      <c r="AP7" s="140"/>
      <c r="AQ7" s="140"/>
      <c r="AR7" s="140"/>
      <c r="AS7" s="140"/>
      <c r="AT7" s="140"/>
      <c r="AU7" s="140"/>
      <c r="AV7" s="140"/>
      <c r="AW7" s="140" t="str">
        <f>+$AW$4</f>
        <v>FRB Adverse - Planned Actions</v>
      </c>
      <c r="AX7" s="143"/>
      <c r="AY7" s="142" t="str">
        <f>+$D$7</f>
        <v>Existing SHUSA</v>
      </c>
      <c r="AZ7" s="140"/>
      <c r="BA7" s="140"/>
      <c r="BB7" s="140"/>
      <c r="BC7" s="140"/>
      <c r="BD7" s="140"/>
      <c r="BE7" s="140"/>
      <c r="BF7" s="140"/>
      <c r="BG7" s="140" t="str">
        <f>+$BG$4</f>
        <v>FRB Severely Adverse - Planned Actions</v>
      </c>
      <c r="BI7" s="144"/>
    </row>
    <row r="8" spans="1:61" s="129" customFormat="1" x14ac:dyDescent="0.2">
      <c r="B8" s="130"/>
      <c r="C8" s="130"/>
      <c r="D8" s="145" t="str">
        <f>+CONCATENATE("Capital Worksheet",$E$6)</f>
        <v>Capital Worksheet</v>
      </c>
      <c r="E8" s="146"/>
      <c r="F8" s="147"/>
      <c r="G8" s="147"/>
      <c r="H8" s="147"/>
      <c r="I8" s="147"/>
      <c r="J8" s="141"/>
      <c r="K8" s="148" t="str">
        <f>+$D$8</f>
        <v>Capital Worksheet</v>
      </c>
      <c r="L8" s="147"/>
      <c r="M8" s="147"/>
      <c r="N8" s="147"/>
      <c r="O8" s="147"/>
      <c r="P8" s="147"/>
      <c r="Q8" s="147"/>
      <c r="R8" s="147"/>
      <c r="S8" s="147"/>
      <c r="T8" s="143"/>
      <c r="U8" s="148" t="str">
        <f>+$D$8</f>
        <v>Capital Worksheet</v>
      </c>
      <c r="V8" s="147"/>
      <c r="W8" s="147"/>
      <c r="X8" s="147"/>
      <c r="Y8" s="147"/>
      <c r="Z8" s="147"/>
      <c r="AA8" s="147"/>
      <c r="AB8" s="147"/>
      <c r="AC8" s="147"/>
      <c r="AD8" s="143"/>
      <c r="AE8" s="148" t="str">
        <f>+$D$8</f>
        <v>Capital Worksheet</v>
      </c>
      <c r="AF8" s="147"/>
      <c r="AG8" s="147"/>
      <c r="AH8" s="147"/>
      <c r="AI8" s="147"/>
      <c r="AJ8" s="147"/>
      <c r="AK8" s="147"/>
      <c r="AL8" s="147"/>
      <c r="AM8" s="147"/>
      <c r="AN8" s="143"/>
      <c r="AO8" s="148" t="str">
        <f>+$D$8</f>
        <v>Capital Worksheet</v>
      </c>
      <c r="AP8" s="147"/>
      <c r="AQ8" s="147"/>
      <c r="AR8" s="147"/>
      <c r="AS8" s="147"/>
      <c r="AT8" s="147"/>
      <c r="AU8" s="147"/>
      <c r="AV8" s="147"/>
      <c r="AW8" s="147"/>
      <c r="AX8" s="143"/>
      <c r="AY8" s="148" t="str">
        <f>+$D$8</f>
        <v>Capital Worksheet</v>
      </c>
      <c r="AZ8" s="147"/>
      <c r="BA8" s="147"/>
      <c r="BB8" s="147"/>
      <c r="BC8" s="147"/>
      <c r="BD8" s="147"/>
      <c r="BE8" s="147"/>
      <c r="BF8" s="147"/>
      <c r="BG8" s="147"/>
      <c r="BI8" s="144"/>
    </row>
    <row r="9" spans="1:61" x14ac:dyDescent="0.2">
      <c r="C9" s="130"/>
      <c r="E9" s="149"/>
      <c r="F9" s="150">
        <v>42094</v>
      </c>
      <c r="G9" s="150">
        <v>42185</v>
      </c>
      <c r="H9" s="150">
        <v>42277</v>
      </c>
      <c r="I9" s="150">
        <v>42369</v>
      </c>
      <c r="K9" s="151" t="s">
        <v>124</v>
      </c>
      <c r="L9" s="151"/>
      <c r="M9" s="151"/>
      <c r="N9" s="151"/>
      <c r="O9" s="151"/>
      <c r="P9" s="151"/>
      <c r="Q9" s="151"/>
      <c r="R9" s="151"/>
      <c r="S9" s="151"/>
      <c r="U9" s="151" t="s">
        <v>125</v>
      </c>
      <c r="V9" s="151"/>
      <c r="W9" s="151"/>
      <c r="X9" s="151"/>
      <c r="Y9" s="151"/>
      <c r="Z9" s="151"/>
      <c r="AA9" s="151"/>
      <c r="AB9" s="151"/>
      <c r="AC9" s="151"/>
      <c r="AE9" s="151" t="s">
        <v>126</v>
      </c>
      <c r="AF9" s="151"/>
      <c r="AG9" s="151"/>
      <c r="AH9" s="151"/>
      <c r="AI9" s="151"/>
      <c r="AJ9" s="151"/>
      <c r="AK9" s="151"/>
      <c r="AL9" s="151"/>
      <c r="AM9" s="151"/>
      <c r="AO9" s="151" t="s">
        <v>127</v>
      </c>
      <c r="AP9" s="151"/>
      <c r="AQ9" s="151"/>
      <c r="AR9" s="151"/>
      <c r="AS9" s="151"/>
      <c r="AT9" s="151"/>
      <c r="AU9" s="151"/>
      <c r="AV9" s="151"/>
      <c r="AW9" s="151"/>
      <c r="AY9" s="151" t="s">
        <v>128</v>
      </c>
      <c r="AZ9" s="151"/>
      <c r="BA9" s="151"/>
      <c r="BB9" s="151"/>
      <c r="BC9" s="151"/>
      <c r="BD9" s="151"/>
      <c r="BE9" s="151"/>
      <c r="BF9" s="151"/>
      <c r="BG9" s="151"/>
    </row>
    <row r="10" spans="1:61" ht="13.5" thickBot="1" x14ac:dyDescent="0.25">
      <c r="A10" s="152"/>
      <c r="B10" s="152"/>
      <c r="C10" s="152" t="s">
        <v>154</v>
      </c>
      <c r="D10" s="153" t="s">
        <v>155</v>
      </c>
      <c r="E10" s="154"/>
      <c r="F10" s="155" t="s">
        <v>143</v>
      </c>
      <c r="G10" s="155" t="s">
        <v>143</v>
      </c>
      <c r="H10" s="155" t="s">
        <v>143</v>
      </c>
      <c r="I10" s="155" t="s">
        <v>144</v>
      </c>
      <c r="K10" s="155" t="s">
        <v>145</v>
      </c>
      <c r="L10" s="155" t="s">
        <v>146</v>
      </c>
      <c r="M10" s="155" t="s">
        <v>147</v>
      </c>
      <c r="N10" s="155" t="s">
        <v>148</v>
      </c>
      <c r="O10" s="155" t="s">
        <v>149</v>
      </c>
      <c r="P10" s="155" t="s">
        <v>150</v>
      </c>
      <c r="Q10" s="155" t="s">
        <v>151</v>
      </c>
      <c r="R10" s="155" t="s">
        <v>152</v>
      </c>
      <c r="S10" s="155" t="s">
        <v>153</v>
      </c>
      <c r="T10" s="139"/>
      <c r="U10" s="155" t="s">
        <v>145</v>
      </c>
      <c r="V10" s="155" t="s">
        <v>146</v>
      </c>
      <c r="W10" s="155" t="s">
        <v>147</v>
      </c>
      <c r="X10" s="155" t="s">
        <v>148</v>
      </c>
      <c r="Y10" s="155" t="s">
        <v>149</v>
      </c>
      <c r="Z10" s="155" t="s">
        <v>150</v>
      </c>
      <c r="AA10" s="155" t="s">
        <v>151</v>
      </c>
      <c r="AB10" s="155" t="s">
        <v>152</v>
      </c>
      <c r="AC10" s="155" t="s">
        <v>153</v>
      </c>
      <c r="AD10" s="139"/>
      <c r="AE10" s="155" t="s">
        <v>145</v>
      </c>
      <c r="AF10" s="155" t="s">
        <v>146</v>
      </c>
      <c r="AG10" s="155" t="s">
        <v>147</v>
      </c>
      <c r="AH10" s="155" t="s">
        <v>148</v>
      </c>
      <c r="AI10" s="155" t="s">
        <v>149</v>
      </c>
      <c r="AJ10" s="155" t="s">
        <v>150</v>
      </c>
      <c r="AK10" s="155" t="s">
        <v>151</v>
      </c>
      <c r="AL10" s="155" t="s">
        <v>152</v>
      </c>
      <c r="AM10" s="155" t="s">
        <v>153</v>
      </c>
      <c r="AN10" s="139"/>
      <c r="AO10" s="155" t="s">
        <v>145</v>
      </c>
      <c r="AP10" s="155" t="s">
        <v>146</v>
      </c>
      <c r="AQ10" s="155" t="s">
        <v>147</v>
      </c>
      <c r="AR10" s="155" t="s">
        <v>148</v>
      </c>
      <c r="AS10" s="155" t="s">
        <v>149</v>
      </c>
      <c r="AT10" s="155" t="s">
        <v>150</v>
      </c>
      <c r="AU10" s="155" t="s">
        <v>151</v>
      </c>
      <c r="AV10" s="155" t="s">
        <v>152</v>
      </c>
      <c r="AW10" s="155" t="s">
        <v>153</v>
      </c>
      <c r="AX10" s="139"/>
      <c r="AY10" s="155" t="s">
        <v>145</v>
      </c>
      <c r="AZ10" s="155" t="s">
        <v>146</v>
      </c>
      <c r="BA10" s="155" t="s">
        <v>147</v>
      </c>
      <c r="BB10" s="155" t="s">
        <v>148</v>
      </c>
      <c r="BC10" s="155" t="s">
        <v>149</v>
      </c>
      <c r="BD10" s="155" t="s">
        <v>150</v>
      </c>
      <c r="BE10" s="155" t="s">
        <v>151</v>
      </c>
      <c r="BF10" s="155" t="s">
        <v>152</v>
      </c>
      <c r="BG10" s="155" t="s">
        <v>153</v>
      </c>
    </row>
    <row r="11" spans="1:61" ht="13.5" thickTop="1" x14ac:dyDescent="0.2">
      <c r="D11" s="156"/>
      <c r="E11" s="157" t="s">
        <v>156</v>
      </c>
      <c r="F11" s="158"/>
      <c r="G11" s="158"/>
      <c r="H11" s="158"/>
      <c r="I11" s="158"/>
      <c r="K11" s="158"/>
      <c r="L11" s="158"/>
      <c r="M11" s="158"/>
      <c r="N11" s="158"/>
      <c r="O11" s="158"/>
      <c r="P11" s="158"/>
      <c r="Q11" s="158"/>
      <c r="R11" s="158"/>
      <c r="S11" s="158"/>
      <c r="U11" s="158"/>
      <c r="V11" s="158"/>
      <c r="W11" s="158"/>
      <c r="X11" s="158"/>
      <c r="Y11" s="158"/>
      <c r="Z11" s="158"/>
      <c r="AA11" s="158"/>
      <c r="AB11" s="158"/>
      <c r="AC11" s="158"/>
      <c r="AE11" s="158"/>
      <c r="AF11" s="158"/>
      <c r="AG11" s="158"/>
      <c r="AH11" s="158"/>
      <c r="AI11" s="158"/>
      <c r="AJ11" s="158"/>
      <c r="AK11" s="158"/>
      <c r="AL11" s="158"/>
      <c r="AM11" s="158"/>
      <c r="AO11" s="158"/>
      <c r="AP11" s="158"/>
      <c r="AQ11" s="158"/>
      <c r="AR11" s="158"/>
      <c r="AS11" s="158"/>
      <c r="AT11" s="158"/>
      <c r="AU11" s="158"/>
      <c r="AV11" s="158"/>
      <c r="AW11" s="158"/>
      <c r="AY11" s="158"/>
      <c r="AZ11" s="158"/>
      <c r="BA11" s="158"/>
      <c r="BB11" s="158"/>
      <c r="BC11" s="158"/>
      <c r="BD11" s="158"/>
      <c r="BE11" s="158"/>
      <c r="BF11" s="158"/>
      <c r="BG11" s="158"/>
    </row>
    <row r="12" spans="1:61" x14ac:dyDescent="0.2">
      <c r="B12" s="132" t="s">
        <v>157</v>
      </c>
      <c r="C12" s="129" t="s">
        <v>158</v>
      </c>
      <c r="D12" s="159" t="s">
        <v>159</v>
      </c>
      <c r="E12" s="160" t="s">
        <v>160</v>
      </c>
      <c r="F12" s="161">
        <v>18543.286</v>
      </c>
      <c r="G12" s="162">
        <v>18750.261999999999</v>
      </c>
      <c r="H12" s="162">
        <v>18834.16</v>
      </c>
      <c r="I12" s="162">
        <v>18955.746999999999</v>
      </c>
      <c r="J12" s="163"/>
      <c r="K12" s="162">
        <v>17141.353999999999</v>
      </c>
      <c r="L12" s="162">
        <v>17345.37</v>
      </c>
      <c r="M12" s="162">
        <v>17954.067999999999</v>
      </c>
      <c r="N12" s="162">
        <v>18062.339</v>
      </c>
      <c r="O12" s="162">
        <v>18114.712</v>
      </c>
      <c r="P12" s="162">
        <v>18159.13</v>
      </c>
      <c r="Q12" s="162">
        <v>18204.260999999999</v>
      </c>
      <c r="R12" s="162">
        <v>18267.714</v>
      </c>
      <c r="S12" s="162">
        <v>18501.113000000001</v>
      </c>
      <c r="T12" s="163"/>
      <c r="U12" s="162">
        <v>17141.353999999999</v>
      </c>
      <c r="V12" s="162">
        <v>16875.969000000001</v>
      </c>
      <c r="W12" s="162">
        <v>16853.407999999999</v>
      </c>
      <c r="X12" s="162">
        <v>16428.291000000001</v>
      </c>
      <c r="Y12" s="162">
        <v>16022.914000000001</v>
      </c>
      <c r="Z12" s="162">
        <v>15659.348</v>
      </c>
      <c r="AA12" s="162">
        <v>15249.767</v>
      </c>
      <c r="AB12" s="162">
        <v>14732.416999999999</v>
      </c>
      <c r="AC12" s="162">
        <v>14349.433000000001</v>
      </c>
      <c r="AD12" s="163"/>
      <c r="AE12" s="162">
        <v>17141.353999999999</v>
      </c>
      <c r="AF12" s="162">
        <v>17345.37</v>
      </c>
      <c r="AG12" s="162">
        <v>17954.067999999999</v>
      </c>
      <c r="AH12" s="162">
        <v>18062.338999999902</v>
      </c>
      <c r="AI12" s="162">
        <v>18114.711999999901</v>
      </c>
      <c r="AJ12" s="162">
        <v>18159.13</v>
      </c>
      <c r="AK12" s="162">
        <v>18204.2609999999</v>
      </c>
      <c r="AL12" s="162">
        <v>18267.713999999902</v>
      </c>
      <c r="AM12" s="162">
        <v>18501.113000000001</v>
      </c>
      <c r="AN12" s="163"/>
      <c r="AO12" s="162">
        <v>17141.353999999999</v>
      </c>
      <c r="AP12" s="162">
        <v>17137.137999999999</v>
      </c>
      <c r="AQ12" s="162">
        <v>17457.904999999999</v>
      </c>
      <c r="AR12" s="162">
        <v>17363.879000000001</v>
      </c>
      <c r="AS12" s="162">
        <v>17173.652999999998</v>
      </c>
      <c r="AT12" s="162">
        <v>17129.830000000002</v>
      </c>
      <c r="AU12" s="162">
        <v>17019.581999999999</v>
      </c>
      <c r="AV12" s="162">
        <v>16806.010999999999</v>
      </c>
      <c r="AW12" s="162">
        <v>16652.356</v>
      </c>
      <c r="AX12" s="163"/>
      <c r="AY12" s="162">
        <v>17141.353999999999</v>
      </c>
      <c r="AZ12" s="162">
        <v>17091.151999999998</v>
      </c>
      <c r="BA12" s="162">
        <v>17106.113000000001</v>
      </c>
      <c r="BB12" s="162">
        <v>16844.296999999999</v>
      </c>
      <c r="BC12" s="162">
        <v>16441.205000000002</v>
      </c>
      <c r="BD12" s="162">
        <v>16200.031999999999</v>
      </c>
      <c r="BE12" s="162">
        <v>15931.186</v>
      </c>
      <c r="BF12" s="162">
        <v>15504.909</v>
      </c>
      <c r="BG12" s="162">
        <v>15065.098</v>
      </c>
      <c r="BI12" s="134" t="s">
        <v>161</v>
      </c>
    </row>
    <row r="13" spans="1:61" x14ac:dyDescent="0.2">
      <c r="B13" s="132" t="s">
        <v>162</v>
      </c>
      <c r="C13" s="129" t="s">
        <v>163</v>
      </c>
      <c r="D13" s="164" t="s">
        <v>164</v>
      </c>
      <c r="E13" s="160" t="s">
        <v>165</v>
      </c>
      <c r="F13" s="161">
        <v>0</v>
      </c>
      <c r="G13" s="162">
        <v>0</v>
      </c>
      <c r="H13" s="162">
        <v>0</v>
      </c>
      <c r="I13" s="162">
        <v>27.878</v>
      </c>
      <c r="J13" s="163"/>
      <c r="K13" s="162">
        <v>0</v>
      </c>
      <c r="L13" s="162">
        <v>0</v>
      </c>
      <c r="M13" s="162">
        <v>0</v>
      </c>
      <c r="N13" s="162">
        <v>0</v>
      </c>
      <c r="O13" s="162">
        <v>0</v>
      </c>
      <c r="P13" s="162">
        <v>0</v>
      </c>
      <c r="Q13" s="162">
        <v>0</v>
      </c>
      <c r="R13" s="162">
        <v>0</v>
      </c>
      <c r="S13" s="162">
        <v>0</v>
      </c>
      <c r="T13" s="163"/>
      <c r="U13" s="162">
        <v>0</v>
      </c>
      <c r="V13" s="162">
        <v>0</v>
      </c>
      <c r="W13" s="162">
        <v>0</v>
      </c>
      <c r="X13" s="162">
        <v>0</v>
      </c>
      <c r="Y13" s="162">
        <v>0</v>
      </c>
      <c r="Z13" s="162">
        <v>0</v>
      </c>
      <c r="AA13" s="162">
        <v>0</v>
      </c>
      <c r="AB13" s="162">
        <v>0</v>
      </c>
      <c r="AC13" s="162">
        <v>0</v>
      </c>
      <c r="AD13" s="163"/>
      <c r="AE13" s="162">
        <v>0</v>
      </c>
      <c r="AF13" s="162">
        <v>0</v>
      </c>
      <c r="AG13" s="162">
        <v>0</v>
      </c>
      <c r="AH13" s="162">
        <v>0</v>
      </c>
      <c r="AI13" s="162">
        <v>0</v>
      </c>
      <c r="AJ13" s="162">
        <v>0</v>
      </c>
      <c r="AK13" s="162">
        <v>0</v>
      </c>
      <c r="AL13" s="162">
        <v>0</v>
      </c>
      <c r="AM13" s="162">
        <v>0</v>
      </c>
      <c r="AN13" s="163"/>
      <c r="AO13" s="162">
        <v>0</v>
      </c>
      <c r="AP13" s="162">
        <v>0</v>
      </c>
      <c r="AQ13" s="162">
        <v>0</v>
      </c>
      <c r="AR13" s="162">
        <v>0</v>
      </c>
      <c r="AS13" s="162">
        <v>0</v>
      </c>
      <c r="AT13" s="162">
        <v>0</v>
      </c>
      <c r="AU13" s="162">
        <v>0</v>
      </c>
      <c r="AV13" s="162">
        <v>0</v>
      </c>
      <c r="AW13" s="162">
        <v>0</v>
      </c>
      <c r="AX13" s="163"/>
      <c r="AY13" s="162">
        <v>0</v>
      </c>
      <c r="AZ13" s="162">
        <v>0</v>
      </c>
      <c r="BA13" s="162">
        <v>0</v>
      </c>
      <c r="BB13" s="162">
        <v>0</v>
      </c>
      <c r="BC13" s="162">
        <v>0</v>
      </c>
      <c r="BD13" s="162">
        <v>0</v>
      </c>
      <c r="BE13" s="162">
        <v>0</v>
      </c>
      <c r="BF13" s="162">
        <v>0</v>
      </c>
      <c r="BG13" s="162">
        <v>0</v>
      </c>
      <c r="BI13" s="134" t="s">
        <v>161</v>
      </c>
    </row>
    <row r="14" spans="1:61" x14ac:dyDescent="0.2">
      <c r="B14" s="132" t="s">
        <v>166</v>
      </c>
      <c r="C14" s="129" t="s">
        <v>167</v>
      </c>
      <c r="D14" s="159" t="s">
        <v>168</v>
      </c>
      <c r="E14" s="160" t="s">
        <v>169</v>
      </c>
      <c r="F14" s="161">
        <v>18543.286</v>
      </c>
      <c r="G14" s="162">
        <v>18750.261999999999</v>
      </c>
      <c r="H14" s="162">
        <v>18834.16</v>
      </c>
      <c r="I14" s="162">
        <v>18983.625</v>
      </c>
      <c r="J14" s="163"/>
      <c r="K14" s="162">
        <v>17141.353999999999</v>
      </c>
      <c r="L14" s="162">
        <v>17345.37</v>
      </c>
      <c r="M14" s="162">
        <v>17954.067999999999</v>
      </c>
      <c r="N14" s="162">
        <v>18062.339</v>
      </c>
      <c r="O14" s="162">
        <v>18114.712</v>
      </c>
      <c r="P14" s="162">
        <v>18159.13</v>
      </c>
      <c r="Q14" s="162">
        <v>18204.260999999999</v>
      </c>
      <c r="R14" s="162">
        <v>18267.714</v>
      </c>
      <c r="S14" s="162">
        <v>18501.113000000001</v>
      </c>
      <c r="T14" s="163"/>
      <c r="U14" s="162">
        <v>17141.353999999999</v>
      </c>
      <c r="V14" s="162">
        <v>16875.969000000001</v>
      </c>
      <c r="W14" s="162">
        <v>16853.407999999999</v>
      </c>
      <c r="X14" s="162">
        <v>16428.291000000001</v>
      </c>
      <c r="Y14" s="162">
        <v>16022.914000000001</v>
      </c>
      <c r="Z14" s="162">
        <v>15659.348</v>
      </c>
      <c r="AA14" s="162">
        <v>15249.767</v>
      </c>
      <c r="AB14" s="162">
        <v>14732.416999999999</v>
      </c>
      <c r="AC14" s="162">
        <v>14349.433000000001</v>
      </c>
      <c r="AD14" s="163"/>
      <c r="AE14" s="162">
        <v>17141.353999999999</v>
      </c>
      <c r="AF14" s="162">
        <v>17345.37</v>
      </c>
      <c r="AG14" s="162">
        <v>17954.067999999999</v>
      </c>
      <c r="AH14" s="162">
        <v>18062.338999999902</v>
      </c>
      <c r="AI14" s="162">
        <v>18114.711999999901</v>
      </c>
      <c r="AJ14" s="162">
        <v>18159.13</v>
      </c>
      <c r="AK14" s="162">
        <v>18204.2609999999</v>
      </c>
      <c r="AL14" s="162">
        <v>18267.713999999902</v>
      </c>
      <c r="AM14" s="162">
        <v>18501.113000000001</v>
      </c>
      <c r="AN14" s="163"/>
      <c r="AO14" s="162">
        <v>17141.353999999999</v>
      </c>
      <c r="AP14" s="162">
        <v>17137.137999999999</v>
      </c>
      <c r="AQ14" s="162">
        <v>17457.904999999999</v>
      </c>
      <c r="AR14" s="162">
        <v>17363.879000000001</v>
      </c>
      <c r="AS14" s="162">
        <v>17173.652999999998</v>
      </c>
      <c r="AT14" s="162">
        <v>17129.830000000002</v>
      </c>
      <c r="AU14" s="162">
        <v>17019.581999999999</v>
      </c>
      <c r="AV14" s="162">
        <v>16806.010999999999</v>
      </c>
      <c r="AW14" s="162">
        <v>16652.356</v>
      </c>
      <c r="AX14" s="163"/>
      <c r="AY14" s="162">
        <v>17141.353999999999</v>
      </c>
      <c r="AZ14" s="162">
        <v>17091.151999999998</v>
      </c>
      <c r="BA14" s="162">
        <v>17106.113000000001</v>
      </c>
      <c r="BB14" s="162">
        <v>16844.296999999999</v>
      </c>
      <c r="BC14" s="162">
        <v>16441.205000000002</v>
      </c>
      <c r="BD14" s="162">
        <v>16200.031999999999</v>
      </c>
      <c r="BE14" s="162">
        <v>15931.186</v>
      </c>
      <c r="BF14" s="162">
        <v>15504.909</v>
      </c>
      <c r="BG14" s="162">
        <v>15065.098</v>
      </c>
      <c r="BI14" s="134" t="s">
        <v>161</v>
      </c>
    </row>
    <row r="15" spans="1:61" x14ac:dyDescent="0.2">
      <c r="B15" s="132" t="s">
        <v>170</v>
      </c>
      <c r="C15" s="129" t="s">
        <v>171</v>
      </c>
      <c r="D15" s="164" t="s">
        <v>172</v>
      </c>
      <c r="E15" s="160" t="s">
        <v>173</v>
      </c>
      <c r="F15" s="161">
        <v>158.589</v>
      </c>
      <c r="G15" s="162">
        <v>167.44300000000001</v>
      </c>
      <c r="H15" s="162">
        <v>81.8870000000001</v>
      </c>
      <c r="I15" s="162">
        <v>-1767.91399999999</v>
      </c>
      <c r="K15" s="162">
        <v>-129.38300000000001</v>
      </c>
      <c r="L15" s="162">
        <v>127.18300000000001</v>
      </c>
      <c r="M15" s="162">
        <v>112.238</v>
      </c>
      <c r="N15" s="162">
        <v>66.156000000000006</v>
      </c>
      <c r="O15" s="162">
        <v>173.005</v>
      </c>
      <c r="P15" s="162">
        <v>195.90100000000001</v>
      </c>
      <c r="Q15" s="162">
        <v>120.199</v>
      </c>
      <c r="R15" s="162">
        <v>145.958</v>
      </c>
      <c r="S15" s="162">
        <v>243.49</v>
      </c>
      <c r="U15" s="162">
        <v>-607.55399999999997</v>
      </c>
      <c r="V15" s="162">
        <v>-443.47199999999998</v>
      </c>
      <c r="W15" s="162">
        <v>-421.15</v>
      </c>
      <c r="X15" s="162">
        <v>-391.59399999999999</v>
      </c>
      <c r="Y15" s="162">
        <v>-234.97900000000001</v>
      </c>
      <c r="Z15" s="162">
        <v>-258.81099999999998</v>
      </c>
      <c r="AA15" s="162">
        <v>-460.60399999999998</v>
      </c>
      <c r="AB15" s="162">
        <v>-470.42500000000001</v>
      </c>
      <c r="AC15" s="162">
        <v>-213.87</v>
      </c>
      <c r="AE15" s="162">
        <v>-129.38300000000001</v>
      </c>
      <c r="AF15" s="162">
        <v>127.18300000000001</v>
      </c>
      <c r="AG15" s="162">
        <v>112.237999999999</v>
      </c>
      <c r="AH15" s="162">
        <v>66.155999999999906</v>
      </c>
      <c r="AI15" s="162">
        <v>173.004999999999</v>
      </c>
      <c r="AJ15" s="162">
        <v>195.90099999999899</v>
      </c>
      <c r="AK15" s="162">
        <v>120.199</v>
      </c>
      <c r="AL15" s="162">
        <v>145.958</v>
      </c>
      <c r="AM15" s="162">
        <v>243.49</v>
      </c>
      <c r="AO15" s="162">
        <v>-497.75700000000001</v>
      </c>
      <c r="AP15" s="162">
        <v>-57.128</v>
      </c>
      <c r="AQ15" s="162">
        <v>-102.655</v>
      </c>
      <c r="AR15" s="162">
        <v>-107.97799999999999</v>
      </c>
      <c r="AS15" s="162">
        <v>-25.908000000000001</v>
      </c>
      <c r="AT15" s="162">
        <v>-39.704999999999998</v>
      </c>
      <c r="AU15" s="162">
        <v>-105.253</v>
      </c>
      <c r="AV15" s="162">
        <v>-124.515</v>
      </c>
      <c r="AW15" s="162">
        <v>72.707999999999998</v>
      </c>
      <c r="AY15" s="162">
        <v>-608.71600000000001</v>
      </c>
      <c r="AZ15" s="162">
        <v>-559.92600000000004</v>
      </c>
      <c r="BA15" s="162">
        <v>-355.78199999999998</v>
      </c>
      <c r="BB15" s="162">
        <v>-391.95299999999997</v>
      </c>
      <c r="BC15" s="162">
        <v>-205.297</v>
      </c>
      <c r="BD15" s="162">
        <v>-277.738</v>
      </c>
      <c r="BE15" s="162">
        <v>-376.41899999999998</v>
      </c>
      <c r="BF15" s="162">
        <v>-402.26400000000001</v>
      </c>
      <c r="BG15" s="162">
        <v>-162.822</v>
      </c>
      <c r="BI15" s="134" t="s">
        <v>161</v>
      </c>
    </row>
    <row r="16" spans="1:61" x14ac:dyDescent="0.2">
      <c r="D16" s="164" t="s">
        <v>174</v>
      </c>
      <c r="E16" s="160" t="s">
        <v>175</v>
      </c>
      <c r="F16" s="163"/>
      <c r="G16" s="163"/>
      <c r="H16" s="163"/>
      <c r="I16" s="163"/>
      <c r="K16" s="163"/>
      <c r="L16" s="163"/>
      <c r="M16" s="163"/>
      <c r="N16" s="163"/>
      <c r="O16" s="163"/>
      <c r="P16" s="163"/>
      <c r="Q16" s="163"/>
      <c r="R16" s="163"/>
      <c r="S16" s="163"/>
      <c r="U16" s="163"/>
      <c r="V16" s="163"/>
      <c r="W16" s="163"/>
      <c r="X16" s="163"/>
      <c r="Y16" s="163"/>
      <c r="Z16" s="163"/>
      <c r="AA16" s="163"/>
      <c r="AB16" s="163"/>
      <c r="AC16" s="163"/>
      <c r="AE16" s="163"/>
      <c r="AF16" s="163"/>
      <c r="AG16" s="163"/>
      <c r="AH16" s="163"/>
      <c r="AI16" s="163"/>
      <c r="AJ16" s="163"/>
      <c r="AK16" s="163"/>
      <c r="AL16" s="163"/>
      <c r="AM16" s="163"/>
      <c r="AO16" s="163"/>
      <c r="AP16" s="163"/>
      <c r="AQ16" s="163"/>
      <c r="AR16" s="163"/>
      <c r="AS16" s="163"/>
      <c r="AT16" s="163"/>
      <c r="AU16" s="163"/>
      <c r="AV16" s="163"/>
      <c r="AW16" s="163"/>
      <c r="AY16" s="163"/>
      <c r="AZ16" s="163"/>
      <c r="BA16" s="163"/>
      <c r="BB16" s="163"/>
      <c r="BC16" s="163"/>
      <c r="BD16" s="163"/>
      <c r="BE16" s="163"/>
      <c r="BF16" s="163"/>
      <c r="BG16" s="163"/>
    </row>
    <row r="17" spans="1:61" x14ac:dyDescent="0.2">
      <c r="B17" s="132" t="s">
        <v>176</v>
      </c>
      <c r="C17" s="129" t="s">
        <v>177</v>
      </c>
      <c r="D17" s="164" t="s">
        <v>178</v>
      </c>
      <c r="E17" s="165" t="s">
        <v>179</v>
      </c>
      <c r="F17" s="166">
        <v>0</v>
      </c>
      <c r="G17" s="167">
        <v>0</v>
      </c>
      <c r="H17" s="167">
        <v>0</v>
      </c>
      <c r="I17" s="167">
        <v>0</v>
      </c>
      <c r="K17" s="167">
        <v>0</v>
      </c>
      <c r="L17" s="167">
        <v>0</v>
      </c>
      <c r="M17" s="167">
        <v>0</v>
      </c>
      <c r="N17" s="167">
        <v>0</v>
      </c>
      <c r="O17" s="167">
        <v>0</v>
      </c>
      <c r="P17" s="167">
        <v>0</v>
      </c>
      <c r="Q17" s="167">
        <v>0</v>
      </c>
      <c r="R17" s="167">
        <v>0</v>
      </c>
      <c r="S17" s="167">
        <v>0</v>
      </c>
      <c r="U17" s="167">
        <v>0</v>
      </c>
      <c r="V17" s="167">
        <v>0</v>
      </c>
      <c r="W17" s="167">
        <v>0</v>
      </c>
      <c r="X17" s="167">
        <v>0</v>
      </c>
      <c r="Y17" s="167">
        <v>0</v>
      </c>
      <c r="Z17" s="167">
        <v>0</v>
      </c>
      <c r="AA17" s="167">
        <v>0</v>
      </c>
      <c r="AB17" s="167">
        <v>0</v>
      </c>
      <c r="AC17" s="167">
        <v>0</v>
      </c>
      <c r="AE17" s="167">
        <v>0</v>
      </c>
      <c r="AF17" s="167">
        <v>0</v>
      </c>
      <c r="AG17" s="167">
        <v>0</v>
      </c>
      <c r="AH17" s="167">
        <v>0</v>
      </c>
      <c r="AI17" s="167">
        <v>0</v>
      </c>
      <c r="AJ17" s="167">
        <v>0</v>
      </c>
      <c r="AK17" s="167">
        <v>0</v>
      </c>
      <c r="AL17" s="167">
        <v>0</v>
      </c>
      <c r="AM17" s="167">
        <v>0</v>
      </c>
      <c r="AO17" s="167">
        <v>0</v>
      </c>
      <c r="AP17" s="167">
        <v>0</v>
      </c>
      <c r="AQ17" s="167">
        <v>0</v>
      </c>
      <c r="AR17" s="167">
        <v>0</v>
      </c>
      <c r="AS17" s="167">
        <v>0</v>
      </c>
      <c r="AT17" s="167">
        <v>0</v>
      </c>
      <c r="AU17" s="167">
        <v>0</v>
      </c>
      <c r="AV17" s="167">
        <v>0</v>
      </c>
      <c r="AW17" s="167">
        <v>0</v>
      </c>
      <c r="AY17" s="167">
        <v>0</v>
      </c>
      <c r="AZ17" s="167">
        <v>0</v>
      </c>
      <c r="BA17" s="167">
        <v>0</v>
      </c>
      <c r="BB17" s="167">
        <v>0</v>
      </c>
      <c r="BC17" s="167">
        <v>0</v>
      </c>
      <c r="BD17" s="167">
        <v>0</v>
      </c>
      <c r="BE17" s="167">
        <v>0</v>
      </c>
      <c r="BF17" s="167">
        <v>0</v>
      </c>
      <c r="BG17" s="167">
        <v>0</v>
      </c>
      <c r="BI17" s="134" t="s">
        <v>161</v>
      </c>
    </row>
    <row r="18" spans="1:61" x14ac:dyDescent="0.2">
      <c r="B18" s="132" t="s">
        <v>180</v>
      </c>
      <c r="C18" s="129" t="s">
        <v>181</v>
      </c>
      <c r="D18" s="164" t="s">
        <v>182</v>
      </c>
      <c r="E18" s="165" t="s">
        <v>183</v>
      </c>
      <c r="F18" s="166">
        <v>0</v>
      </c>
      <c r="G18" s="167">
        <v>0</v>
      </c>
      <c r="H18" s="167">
        <v>0</v>
      </c>
      <c r="I18" s="167">
        <v>0</v>
      </c>
      <c r="J18" s="163"/>
      <c r="K18" s="167">
        <v>0</v>
      </c>
      <c r="L18" s="167">
        <v>0</v>
      </c>
      <c r="M18" s="167">
        <v>0</v>
      </c>
      <c r="N18" s="167">
        <v>0</v>
      </c>
      <c r="O18" s="167">
        <v>0</v>
      </c>
      <c r="P18" s="167">
        <v>0</v>
      </c>
      <c r="Q18" s="167">
        <v>0</v>
      </c>
      <c r="R18" s="167">
        <v>0</v>
      </c>
      <c r="S18" s="167">
        <v>0</v>
      </c>
      <c r="T18" s="163"/>
      <c r="U18" s="167">
        <v>0</v>
      </c>
      <c r="V18" s="167">
        <v>0</v>
      </c>
      <c r="W18" s="167">
        <v>0</v>
      </c>
      <c r="X18" s="167">
        <v>0</v>
      </c>
      <c r="Y18" s="167">
        <v>0</v>
      </c>
      <c r="Z18" s="167">
        <v>0</v>
      </c>
      <c r="AA18" s="167">
        <v>0</v>
      </c>
      <c r="AB18" s="167">
        <v>0</v>
      </c>
      <c r="AC18" s="167">
        <v>0</v>
      </c>
      <c r="AD18" s="163"/>
      <c r="AE18" s="167">
        <v>0</v>
      </c>
      <c r="AF18" s="167">
        <v>0</v>
      </c>
      <c r="AG18" s="167">
        <v>0</v>
      </c>
      <c r="AH18" s="167">
        <v>0</v>
      </c>
      <c r="AI18" s="167">
        <v>0</v>
      </c>
      <c r="AJ18" s="167">
        <v>0</v>
      </c>
      <c r="AK18" s="167">
        <v>0</v>
      </c>
      <c r="AL18" s="167">
        <v>0</v>
      </c>
      <c r="AM18" s="167">
        <v>0</v>
      </c>
      <c r="AN18" s="163"/>
      <c r="AO18" s="167">
        <v>0</v>
      </c>
      <c r="AP18" s="167">
        <v>0</v>
      </c>
      <c r="AQ18" s="167">
        <v>0</v>
      </c>
      <c r="AR18" s="167">
        <v>0</v>
      </c>
      <c r="AS18" s="167">
        <v>0</v>
      </c>
      <c r="AT18" s="167">
        <v>0</v>
      </c>
      <c r="AU18" s="167">
        <v>0</v>
      </c>
      <c r="AV18" s="167">
        <v>0</v>
      </c>
      <c r="AW18" s="167">
        <v>0</v>
      </c>
      <c r="AX18" s="163"/>
      <c r="AY18" s="167">
        <v>0</v>
      </c>
      <c r="AZ18" s="167">
        <v>0</v>
      </c>
      <c r="BA18" s="167">
        <v>0</v>
      </c>
      <c r="BB18" s="167">
        <v>0</v>
      </c>
      <c r="BC18" s="167">
        <v>0</v>
      </c>
      <c r="BD18" s="167">
        <v>0</v>
      </c>
      <c r="BE18" s="167">
        <v>0</v>
      </c>
      <c r="BF18" s="167">
        <v>0</v>
      </c>
      <c r="BG18" s="167">
        <v>0</v>
      </c>
      <c r="BI18" s="134" t="s">
        <v>161</v>
      </c>
    </row>
    <row r="19" spans="1:61" x14ac:dyDescent="0.2">
      <c r="D19" s="164" t="s">
        <v>174</v>
      </c>
      <c r="E19" s="160" t="s">
        <v>184</v>
      </c>
      <c r="F19" s="163"/>
      <c r="G19" s="163"/>
      <c r="H19" s="163"/>
      <c r="I19" s="163"/>
      <c r="K19" s="163"/>
      <c r="L19" s="163"/>
      <c r="M19" s="163"/>
      <c r="N19" s="163"/>
      <c r="O19" s="163"/>
      <c r="P19" s="163"/>
      <c r="Q19" s="163"/>
      <c r="R19" s="163"/>
      <c r="S19" s="163"/>
      <c r="U19" s="163"/>
      <c r="V19" s="163"/>
      <c r="W19" s="163"/>
      <c r="X19" s="163"/>
      <c r="Y19" s="163"/>
      <c r="Z19" s="163"/>
      <c r="AA19" s="163"/>
      <c r="AB19" s="163"/>
      <c r="AC19" s="163"/>
      <c r="AE19" s="163"/>
      <c r="AF19" s="163"/>
      <c r="AG19" s="163"/>
      <c r="AH19" s="163"/>
      <c r="AI19" s="163"/>
      <c r="AJ19" s="163"/>
      <c r="AK19" s="163"/>
      <c r="AL19" s="163"/>
      <c r="AM19" s="163"/>
      <c r="AO19" s="163"/>
      <c r="AP19" s="163"/>
      <c r="AQ19" s="163"/>
      <c r="AR19" s="163"/>
      <c r="AS19" s="163"/>
      <c r="AT19" s="163"/>
      <c r="AU19" s="163"/>
      <c r="AV19" s="163"/>
      <c r="AW19" s="163"/>
      <c r="AY19" s="163"/>
      <c r="AZ19" s="163"/>
      <c r="BA19" s="163"/>
      <c r="BB19" s="163"/>
      <c r="BC19" s="163"/>
      <c r="BD19" s="163"/>
      <c r="BE19" s="163"/>
      <c r="BF19" s="163"/>
      <c r="BG19" s="163"/>
    </row>
    <row r="20" spans="1:61" x14ac:dyDescent="0.2">
      <c r="B20" s="132" t="s">
        <v>185</v>
      </c>
      <c r="C20" s="129" t="s">
        <v>186</v>
      </c>
      <c r="D20" s="164" t="s">
        <v>187</v>
      </c>
      <c r="E20" s="165" t="s">
        <v>188</v>
      </c>
      <c r="F20" s="166">
        <v>0</v>
      </c>
      <c r="G20" s="167">
        <v>0</v>
      </c>
      <c r="H20" s="167">
        <v>0</v>
      </c>
      <c r="I20" s="167">
        <v>0</v>
      </c>
      <c r="K20" s="167">
        <v>0</v>
      </c>
      <c r="L20" s="167">
        <v>0</v>
      </c>
      <c r="M20" s="167">
        <v>0</v>
      </c>
      <c r="N20" s="167">
        <v>0</v>
      </c>
      <c r="O20" s="167">
        <v>0</v>
      </c>
      <c r="P20" s="167">
        <v>0</v>
      </c>
      <c r="Q20" s="167">
        <v>0</v>
      </c>
      <c r="R20" s="167">
        <v>0</v>
      </c>
      <c r="S20" s="167">
        <v>0</v>
      </c>
      <c r="U20" s="167">
        <v>0</v>
      </c>
      <c r="V20" s="167">
        <v>0</v>
      </c>
      <c r="W20" s="167">
        <v>0</v>
      </c>
      <c r="X20" s="167">
        <v>0</v>
      </c>
      <c r="Y20" s="167">
        <v>0</v>
      </c>
      <c r="Z20" s="167">
        <v>0</v>
      </c>
      <c r="AA20" s="167">
        <v>0</v>
      </c>
      <c r="AB20" s="167">
        <v>0</v>
      </c>
      <c r="AC20" s="167">
        <v>0</v>
      </c>
      <c r="AE20" s="167">
        <v>0</v>
      </c>
      <c r="AF20" s="167">
        <v>0</v>
      </c>
      <c r="AG20" s="167">
        <v>0</v>
      </c>
      <c r="AH20" s="167">
        <v>0</v>
      </c>
      <c r="AI20" s="167">
        <v>0</v>
      </c>
      <c r="AJ20" s="167">
        <v>0</v>
      </c>
      <c r="AK20" s="167">
        <v>0</v>
      </c>
      <c r="AL20" s="167">
        <v>0</v>
      </c>
      <c r="AM20" s="167">
        <v>0</v>
      </c>
      <c r="AO20" s="167">
        <v>0</v>
      </c>
      <c r="AP20" s="167">
        <v>0</v>
      </c>
      <c r="AQ20" s="167">
        <v>0</v>
      </c>
      <c r="AR20" s="167">
        <v>0</v>
      </c>
      <c r="AS20" s="167">
        <v>0</v>
      </c>
      <c r="AT20" s="167">
        <v>0</v>
      </c>
      <c r="AU20" s="167">
        <v>0</v>
      </c>
      <c r="AV20" s="167">
        <v>0</v>
      </c>
      <c r="AW20" s="167">
        <v>0</v>
      </c>
      <c r="AY20" s="167">
        <v>0</v>
      </c>
      <c r="AZ20" s="167">
        <v>0</v>
      </c>
      <c r="BA20" s="167">
        <v>0</v>
      </c>
      <c r="BB20" s="167">
        <v>0</v>
      </c>
      <c r="BC20" s="167">
        <v>0</v>
      </c>
      <c r="BD20" s="167">
        <v>0</v>
      </c>
      <c r="BE20" s="167">
        <v>0</v>
      </c>
      <c r="BF20" s="167">
        <v>0</v>
      </c>
      <c r="BG20" s="167">
        <v>0</v>
      </c>
      <c r="BI20" s="134" t="s">
        <v>161</v>
      </c>
    </row>
    <row r="21" spans="1:61" x14ac:dyDescent="0.2">
      <c r="B21" s="132" t="s">
        <v>189</v>
      </c>
      <c r="C21" s="129" t="s">
        <v>190</v>
      </c>
      <c r="D21" s="164" t="s">
        <v>191</v>
      </c>
      <c r="E21" s="165" t="s">
        <v>192</v>
      </c>
      <c r="F21" s="161">
        <v>0.54700000000000004</v>
      </c>
      <c r="G21" s="162">
        <v>0.68700000000000006</v>
      </c>
      <c r="H21" s="162">
        <v>0.66700000000000004</v>
      </c>
      <c r="I21" s="162">
        <v>1.105</v>
      </c>
      <c r="K21" s="162">
        <v>0</v>
      </c>
      <c r="L21" s="162">
        <v>0</v>
      </c>
      <c r="M21" s="162">
        <v>0</v>
      </c>
      <c r="N21" s="162">
        <v>0</v>
      </c>
      <c r="O21" s="162">
        <v>0</v>
      </c>
      <c r="P21" s="162">
        <v>0</v>
      </c>
      <c r="Q21" s="162">
        <v>0</v>
      </c>
      <c r="R21" s="162">
        <v>0</v>
      </c>
      <c r="S21" s="162">
        <v>0</v>
      </c>
      <c r="U21" s="162">
        <v>0</v>
      </c>
      <c r="V21" s="162">
        <v>0</v>
      </c>
      <c r="W21" s="162">
        <v>0</v>
      </c>
      <c r="X21" s="162">
        <v>0</v>
      </c>
      <c r="Y21" s="162">
        <v>0</v>
      </c>
      <c r="Z21" s="162">
        <v>0</v>
      </c>
      <c r="AA21" s="162">
        <v>0</v>
      </c>
      <c r="AB21" s="162">
        <v>0</v>
      </c>
      <c r="AC21" s="162">
        <v>0</v>
      </c>
      <c r="AE21" s="162">
        <v>0</v>
      </c>
      <c r="AF21" s="162">
        <v>0</v>
      </c>
      <c r="AG21" s="162">
        <v>0</v>
      </c>
      <c r="AH21" s="162">
        <v>0</v>
      </c>
      <c r="AI21" s="162">
        <v>0</v>
      </c>
      <c r="AJ21" s="162">
        <v>0</v>
      </c>
      <c r="AK21" s="162">
        <v>0</v>
      </c>
      <c r="AL21" s="162">
        <v>0</v>
      </c>
      <c r="AM21" s="162">
        <v>0</v>
      </c>
      <c r="AO21" s="162">
        <v>0</v>
      </c>
      <c r="AP21" s="162">
        <v>0</v>
      </c>
      <c r="AQ21" s="162">
        <v>0</v>
      </c>
      <c r="AR21" s="162">
        <v>0</v>
      </c>
      <c r="AS21" s="162">
        <v>0</v>
      </c>
      <c r="AT21" s="162">
        <v>0</v>
      </c>
      <c r="AU21" s="162">
        <v>0</v>
      </c>
      <c r="AV21" s="162">
        <v>0</v>
      </c>
      <c r="AW21" s="162">
        <v>0</v>
      </c>
      <c r="AY21" s="162">
        <v>0</v>
      </c>
      <c r="AZ21" s="162">
        <v>0</v>
      </c>
      <c r="BA21" s="162">
        <v>0</v>
      </c>
      <c r="BB21" s="162">
        <v>0</v>
      </c>
      <c r="BC21" s="162">
        <v>0</v>
      </c>
      <c r="BD21" s="162">
        <v>0</v>
      </c>
      <c r="BE21" s="162">
        <v>0</v>
      </c>
      <c r="BF21" s="162">
        <v>0</v>
      </c>
      <c r="BG21" s="162">
        <v>0</v>
      </c>
      <c r="BI21" s="134" t="s">
        <v>161</v>
      </c>
    </row>
    <row r="22" spans="1:61" x14ac:dyDescent="0.2">
      <c r="B22" s="132" t="s">
        <v>193</v>
      </c>
      <c r="C22" s="129" t="s">
        <v>194</v>
      </c>
      <c r="D22" s="164" t="s">
        <v>195</v>
      </c>
      <c r="E22" s="160" t="s">
        <v>196</v>
      </c>
      <c r="F22" s="161">
        <v>0</v>
      </c>
      <c r="G22" s="162">
        <v>0</v>
      </c>
      <c r="H22" s="162">
        <v>0</v>
      </c>
      <c r="I22" s="162">
        <v>0</v>
      </c>
      <c r="K22" s="162">
        <v>0</v>
      </c>
      <c r="L22" s="162">
        <v>0</v>
      </c>
      <c r="M22" s="162">
        <v>0</v>
      </c>
      <c r="N22" s="162">
        <v>0</v>
      </c>
      <c r="O22" s="162">
        <v>0</v>
      </c>
      <c r="P22" s="162">
        <v>0</v>
      </c>
      <c r="Q22" s="162">
        <v>0</v>
      </c>
      <c r="R22" s="162">
        <v>0</v>
      </c>
      <c r="S22" s="162">
        <v>0</v>
      </c>
      <c r="U22" s="162">
        <v>0</v>
      </c>
      <c r="V22" s="162">
        <v>0</v>
      </c>
      <c r="W22" s="162">
        <v>0</v>
      </c>
      <c r="X22" s="162">
        <v>0</v>
      </c>
      <c r="Y22" s="162">
        <v>0</v>
      </c>
      <c r="Z22" s="162">
        <v>0</v>
      </c>
      <c r="AA22" s="162">
        <v>0</v>
      </c>
      <c r="AB22" s="162">
        <v>0</v>
      </c>
      <c r="AC22" s="162">
        <v>0</v>
      </c>
      <c r="AE22" s="162">
        <v>0</v>
      </c>
      <c r="AF22" s="162">
        <v>0</v>
      </c>
      <c r="AG22" s="162">
        <v>0</v>
      </c>
      <c r="AH22" s="162">
        <v>0</v>
      </c>
      <c r="AI22" s="162">
        <v>0</v>
      </c>
      <c r="AJ22" s="162">
        <v>0</v>
      </c>
      <c r="AK22" s="162">
        <v>0</v>
      </c>
      <c r="AL22" s="162">
        <v>0</v>
      </c>
      <c r="AM22" s="162">
        <v>0</v>
      </c>
      <c r="AO22" s="162">
        <v>0</v>
      </c>
      <c r="AP22" s="162">
        <v>0</v>
      </c>
      <c r="AQ22" s="162">
        <v>0</v>
      </c>
      <c r="AR22" s="162">
        <v>0</v>
      </c>
      <c r="AS22" s="162">
        <v>0</v>
      </c>
      <c r="AT22" s="162">
        <v>0</v>
      </c>
      <c r="AU22" s="162">
        <v>0</v>
      </c>
      <c r="AV22" s="162">
        <v>0</v>
      </c>
      <c r="AW22" s="162">
        <v>0</v>
      </c>
      <c r="AY22" s="162">
        <v>0</v>
      </c>
      <c r="AZ22" s="162">
        <v>0</v>
      </c>
      <c r="BA22" s="162">
        <v>0</v>
      </c>
      <c r="BB22" s="162">
        <v>0</v>
      </c>
      <c r="BC22" s="162">
        <v>0</v>
      </c>
      <c r="BD22" s="162">
        <v>0</v>
      </c>
      <c r="BE22" s="162">
        <v>0</v>
      </c>
      <c r="BF22" s="162">
        <v>0</v>
      </c>
      <c r="BG22" s="162">
        <v>0</v>
      </c>
      <c r="BI22" s="134" t="s">
        <v>161</v>
      </c>
    </row>
    <row r="23" spans="1:61" x14ac:dyDescent="0.2">
      <c r="B23" s="132" t="s">
        <v>197</v>
      </c>
      <c r="C23" s="129" t="s">
        <v>198</v>
      </c>
      <c r="D23" s="164" t="s">
        <v>199</v>
      </c>
      <c r="E23" s="160" t="s">
        <v>200</v>
      </c>
      <c r="F23" s="161">
        <v>0</v>
      </c>
      <c r="G23" s="162">
        <v>0</v>
      </c>
      <c r="H23" s="162">
        <v>0</v>
      </c>
      <c r="I23" s="162">
        <v>0</v>
      </c>
      <c r="J23" s="163"/>
      <c r="K23" s="162">
        <v>0</v>
      </c>
      <c r="L23" s="162">
        <v>0</v>
      </c>
      <c r="M23" s="162">
        <v>0</v>
      </c>
      <c r="N23" s="162">
        <v>0</v>
      </c>
      <c r="O23" s="162">
        <v>0</v>
      </c>
      <c r="P23" s="162">
        <v>0</v>
      </c>
      <c r="Q23" s="162">
        <v>0</v>
      </c>
      <c r="R23" s="162">
        <v>0</v>
      </c>
      <c r="S23" s="162">
        <v>0</v>
      </c>
      <c r="T23" s="163"/>
      <c r="U23" s="162">
        <v>0</v>
      </c>
      <c r="V23" s="162">
        <v>0</v>
      </c>
      <c r="W23" s="162">
        <v>0</v>
      </c>
      <c r="X23" s="162">
        <v>0</v>
      </c>
      <c r="Y23" s="162">
        <v>0</v>
      </c>
      <c r="Z23" s="162">
        <v>0</v>
      </c>
      <c r="AA23" s="162">
        <v>0</v>
      </c>
      <c r="AB23" s="162">
        <v>0</v>
      </c>
      <c r="AC23" s="162">
        <v>0</v>
      </c>
      <c r="AD23" s="163"/>
      <c r="AE23" s="162">
        <v>0</v>
      </c>
      <c r="AF23" s="162">
        <v>0</v>
      </c>
      <c r="AG23" s="162">
        <v>0</v>
      </c>
      <c r="AH23" s="162">
        <v>0</v>
      </c>
      <c r="AI23" s="162">
        <v>0</v>
      </c>
      <c r="AJ23" s="162">
        <v>0</v>
      </c>
      <c r="AK23" s="162">
        <v>0</v>
      </c>
      <c r="AL23" s="162">
        <v>0</v>
      </c>
      <c r="AM23" s="162">
        <v>0</v>
      </c>
      <c r="AN23" s="163"/>
      <c r="AO23" s="162">
        <v>0</v>
      </c>
      <c r="AP23" s="162">
        <v>0</v>
      </c>
      <c r="AQ23" s="162">
        <v>0</v>
      </c>
      <c r="AR23" s="162">
        <v>0</v>
      </c>
      <c r="AS23" s="162">
        <v>0</v>
      </c>
      <c r="AT23" s="162">
        <v>0</v>
      </c>
      <c r="AU23" s="162">
        <v>0</v>
      </c>
      <c r="AV23" s="162">
        <v>0</v>
      </c>
      <c r="AW23" s="162">
        <v>0</v>
      </c>
      <c r="AX23" s="163"/>
      <c r="AY23" s="162">
        <v>0</v>
      </c>
      <c r="AZ23" s="162">
        <v>0</v>
      </c>
      <c r="BA23" s="162">
        <v>0</v>
      </c>
      <c r="BB23" s="162">
        <v>0</v>
      </c>
      <c r="BC23" s="162">
        <v>0</v>
      </c>
      <c r="BD23" s="162">
        <v>0</v>
      </c>
      <c r="BE23" s="162">
        <v>0</v>
      </c>
      <c r="BF23" s="162">
        <v>0</v>
      </c>
      <c r="BG23" s="162">
        <v>0</v>
      </c>
      <c r="BI23" s="134" t="s">
        <v>161</v>
      </c>
    </row>
    <row r="24" spans="1:61" x14ac:dyDescent="0.2">
      <c r="B24" s="132" t="s">
        <v>201</v>
      </c>
      <c r="C24" s="129" t="s">
        <v>202</v>
      </c>
      <c r="D24" s="164" t="s">
        <v>203</v>
      </c>
      <c r="E24" s="160" t="s">
        <v>204</v>
      </c>
      <c r="F24" s="161">
        <v>0</v>
      </c>
      <c r="G24" s="162">
        <v>0</v>
      </c>
      <c r="H24" s="162">
        <v>0</v>
      </c>
      <c r="I24" s="162">
        <v>0</v>
      </c>
      <c r="K24" s="162">
        <v>0</v>
      </c>
      <c r="L24" s="162">
        <v>0</v>
      </c>
      <c r="M24" s="162">
        <v>0</v>
      </c>
      <c r="N24" s="162">
        <v>0</v>
      </c>
      <c r="O24" s="162">
        <v>0</v>
      </c>
      <c r="P24" s="162">
        <v>0</v>
      </c>
      <c r="Q24" s="162">
        <v>0</v>
      </c>
      <c r="R24" s="162">
        <v>0</v>
      </c>
      <c r="S24" s="162">
        <v>0</v>
      </c>
      <c r="U24" s="162">
        <v>0</v>
      </c>
      <c r="V24" s="162">
        <v>0</v>
      </c>
      <c r="W24" s="162">
        <v>0</v>
      </c>
      <c r="X24" s="162">
        <v>0</v>
      </c>
      <c r="Y24" s="162">
        <v>0</v>
      </c>
      <c r="Z24" s="162">
        <v>0</v>
      </c>
      <c r="AA24" s="162">
        <v>0</v>
      </c>
      <c r="AB24" s="162">
        <v>0</v>
      </c>
      <c r="AC24" s="162">
        <v>0</v>
      </c>
      <c r="AE24" s="162">
        <v>0</v>
      </c>
      <c r="AF24" s="162">
        <v>0</v>
      </c>
      <c r="AG24" s="162">
        <v>0</v>
      </c>
      <c r="AH24" s="162">
        <v>0</v>
      </c>
      <c r="AI24" s="162">
        <v>0</v>
      </c>
      <c r="AJ24" s="162">
        <v>0</v>
      </c>
      <c r="AK24" s="162">
        <v>0</v>
      </c>
      <c r="AL24" s="162">
        <v>0</v>
      </c>
      <c r="AM24" s="162">
        <v>0</v>
      </c>
      <c r="AO24" s="162">
        <v>0</v>
      </c>
      <c r="AP24" s="162">
        <v>0</v>
      </c>
      <c r="AQ24" s="162">
        <v>0</v>
      </c>
      <c r="AR24" s="162">
        <v>0</v>
      </c>
      <c r="AS24" s="162">
        <v>0</v>
      </c>
      <c r="AT24" s="162">
        <v>0</v>
      </c>
      <c r="AU24" s="162">
        <v>0</v>
      </c>
      <c r="AV24" s="162">
        <v>0</v>
      </c>
      <c r="AW24" s="162">
        <v>0</v>
      </c>
      <c r="AY24" s="162">
        <v>0</v>
      </c>
      <c r="AZ24" s="162">
        <v>0</v>
      </c>
      <c r="BA24" s="162">
        <v>0</v>
      </c>
      <c r="BB24" s="162">
        <v>0</v>
      </c>
      <c r="BC24" s="162">
        <v>0</v>
      </c>
      <c r="BD24" s="162">
        <v>0</v>
      </c>
      <c r="BE24" s="162">
        <v>0</v>
      </c>
      <c r="BF24" s="162">
        <v>0</v>
      </c>
      <c r="BG24" s="162">
        <v>0</v>
      </c>
      <c r="BI24" s="134" t="s">
        <v>161</v>
      </c>
    </row>
    <row r="25" spans="1:61" x14ac:dyDescent="0.2">
      <c r="B25" s="132" t="s">
        <v>205</v>
      </c>
      <c r="C25" s="129" t="s">
        <v>206</v>
      </c>
      <c r="D25" s="164" t="s">
        <v>207</v>
      </c>
      <c r="E25" s="160" t="s">
        <v>208</v>
      </c>
      <c r="F25" s="166">
        <v>3.65</v>
      </c>
      <c r="G25" s="167">
        <v>3.65</v>
      </c>
      <c r="H25" s="167">
        <v>3.65</v>
      </c>
      <c r="I25" s="167">
        <v>3.65</v>
      </c>
      <c r="K25" s="167">
        <v>3.65</v>
      </c>
      <c r="L25" s="167">
        <v>3.65</v>
      </c>
      <c r="M25" s="167">
        <v>3.65</v>
      </c>
      <c r="N25" s="167">
        <v>3.65</v>
      </c>
      <c r="O25" s="167">
        <v>3.65</v>
      </c>
      <c r="P25" s="167">
        <v>3.65</v>
      </c>
      <c r="Q25" s="167">
        <v>3.65</v>
      </c>
      <c r="R25" s="167">
        <v>3.65</v>
      </c>
      <c r="S25" s="167">
        <v>3.65</v>
      </c>
      <c r="U25" s="167">
        <v>3.65</v>
      </c>
      <c r="V25" s="167">
        <v>3.65</v>
      </c>
      <c r="W25" s="167">
        <v>3.65</v>
      </c>
      <c r="X25" s="167">
        <v>3.65</v>
      </c>
      <c r="Y25" s="167">
        <v>3.65</v>
      </c>
      <c r="Z25" s="167">
        <v>3.65</v>
      </c>
      <c r="AA25" s="167">
        <v>3.65</v>
      </c>
      <c r="AB25" s="167">
        <v>3.65</v>
      </c>
      <c r="AC25" s="167">
        <v>3.65</v>
      </c>
      <c r="AE25" s="167">
        <v>3.65</v>
      </c>
      <c r="AF25" s="167">
        <v>3.65</v>
      </c>
      <c r="AG25" s="167">
        <v>3.65</v>
      </c>
      <c r="AH25" s="167">
        <v>3.65</v>
      </c>
      <c r="AI25" s="167">
        <v>3.65</v>
      </c>
      <c r="AJ25" s="167">
        <v>3.65</v>
      </c>
      <c r="AK25" s="167">
        <v>3.65</v>
      </c>
      <c r="AL25" s="167">
        <v>3.65</v>
      </c>
      <c r="AM25" s="167">
        <v>3.65</v>
      </c>
      <c r="AO25" s="167">
        <v>3.65</v>
      </c>
      <c r="AP25" s="167">
        <v>3.65</v>
      </c>
      <c r="AQ25" s="167">
        <v>3.65</v>
      </c>
      <c r="AR25" s="167">
        <v>3.65</v>
      </c>
      <c r="AS25" s="167">
        <v>3.65</v>
      </c>
      <c r="AT25" s="167">
        <v>3.65</v>
      </c>
      <c r="AU25" s="167">
        <v>3.65</v>
      </c>
      <c r="AV25" s="167">
        <v>3.65</v>
      </c>
      <c r="AW25" s="167">
        <v>3.65</v>
      </c>
      <c r="AY25" s="167">
        <v>3.65</v>
      </c>
      <c r="AZ25" s="167">
        <v>3.65</v>
      </c>
      <c r="BA25" s="167">
        <v>3.65</v>
      </c>
      <c r="BB25" s="167">
        <v>3.65</v>
      </c>
      <c r="BC25" s="167">
        <v>3.65</v>
      </c>
      <c r="BD25" s="167">
        <v>3.65</v>
      </c>
      <c r="BE25" s="167">
        <v>3.65</v>
      </c>
      <c r="BF25" s="167">
        <v>3.65</v>
      </c>
      <c r="BG25" s="167">
        <v>3.65</v>
      </c>
      <c r="BI25" s="134" t="s">
        <v>161</v>
      </c>
    </row>
    <row r="26" spans="1:61" x14ac:dyDescent="0.2">
      <c r="B26" s="132" t="s">
        <v>209</v>
      </c>
      <c r="C26" s="129" t="s">
        <v>210</v>
      </c>
      <c r="D26" s="164" t="s">
        <v>211</v>
      </c>
      <c r="E26" s="160" t="s">
        <v>212</v>
      </c>
      <c r="F26" s="166">
        <v>0</v>
      </c>
      <c r="G26" s="167">
        <v>0</v>
      </c>
      <c r="H26" s="167">
        <v>0</v>
      </c>
      <c r="I26" s="167">
        <v>0</v>
      </c>
      <c r="J26" s="163"/>
      <c r="K26" s="167">
        <v>0</v>
      </c>
      <c r="L26" s="167">
        <v>0</v>
      </c>
      <c r="M26" s="167">
        <v>0</v>
      </c>
      <c r="N26" s="167">
        <v>0</v>
      </c>
      <c r="O26" s="167">
        <v>0</v>
      </c>
      <c r="P26" s="167">
        <v>0</v>
      </c>
      <c r="Q26" s="167">
        <v>0</v>
      </c>
      <c r="R26" s="167">
        <v>0</v>
      </c>
      <c r="S26" s="167">
        <v>0</v>
      </c>
      <c r="T26" s="163"/>
      <c r="U26" s="167">
        <v>0</v>
      </c>
      <c r="V26" s="167">
        <v>0</v>
      </c>
      <c r="W26" s="167">
        <v>0</v>
      </c>
      <c r="X26" s="167">
        <v>0</v>
      </c>
      <c r="Y26" s="167">
        <v>0</v>
      </c>
      <c r="Z26" s="167">
        <v>0</v>
      </c>
      <c r="AA26" s="167">
        <v>0</v>
      </c>
      <c r="AB26" s="167">
        <v>0</v>
      </c>
      <c r="AC26" s="167">
        <v>0</v>
      </c>
      <c r="AD26" s="163"/>
      <c r="AE26" s="167">
        <v>0</v>
      </c>
      <c r="AF26" s="167">
        <v>0</v>
      </c>
      <c r="AG26" s="167">
        <v>0</v>
      </c>
      <c r="AH26" s="167">
        <v>0</v>
      </c>
      <c r="AI26" s="167">
        <v>0</v>
      </c>
      <c r="AJ26" s="167">
        <v>0</v>
      </c>
      <c r="AK26" s="167">
        <v>0</v>
      </c>
      <c r="AL26" s="167">
        <v>0</v>
      </c>
      <c r="AM26" s="167">
        <v>0</v>
      </c>
      <c r="AN26" s="163"/>
      <c r="AO26" s="167">
        <v>0</v>
      </c>
      <c r="AP26" s="167">
        <v>0</v>
      </c>
      <c r="AQ26" s="167">
        <v>0</v>
      </c>
      <c r="AR26" s="167">
        <v>0</v>
      </c>
      <c r="AS26" s="167">
        <v>0</v>
      </c>
      <c r="AT26" s="167">
        <v>0</v>
      </c>
      <c r="AU26" s="167">
        <v>0</v>
      </c>
      <c r="AV26" s="167">
        <v>0</v>
      </c>
      <c r="AW26" s="167">
        <v>0</v>
      </c>
      <c r="AX26" s="163"/>
      <c r="AY26" s="167">
        <v>0</v>
      </c>
      <c r="AZ26" s="167">
        <v>0</v>
      </c>
      <c r="BA26" s="167">
        <v>0</v>
      </c>
      <c r="BB26" s="167">
        <v>0</v>
      </c>
      <c r="BC26" s="167">
        <v>0</v>
      </c>
      <c r="BD26" s="167">
        <v>0</v>
      </c>
      <c r="BE26" s="167">
        <v>0</v>
      </c>
      <c r="BF26" s="167">
        <v>0</v>
      </c>
      <c r="BG26" s="167">
        <v>0</v>
      </c>
      <c r="BI26" s="134" t="s">
        <v>161</v>
      </c>
    </row>
    <row r="27" spans="1:61" x14ac:dyDescent="0.2">
      <c r="A27" s="135"/>
      <c r="B27" s="132" t="s">
        <v>213</v>
      </c>
      <c r="C27" s="129" t="s">
        <v>214</v>
      </c>
      <c r="D27" s="164" t="s">
        <v>215</v>
      </c>
      <c r="E27" s="160" t="s">
        <v>216</v>
      </c>
      <c r="F27" s="166">
        <v>51.49</v>
      </c>
      <c r="G27" s="167">
        <v>-80.581999999999994</v>
      </c>
      <c r="H27" s="167">
        <v>56.628999999999998</v>
      </c>
      <c r="I27" s="167">
        <v>-70.768000000000001</v>
      </c>
      <c r="K27" s="167">
        <v>337.04899999999998</v>
      </c>
      <c r="L27" s="167">
        <v>-37.082000000000001</v>
      </c>
      <c r="M27" s="167">
        <v>-0.317</v>
      </c>
      <c r="N27" s="167">
        <v>-10.132999999999999</v>
      </c>
      <c r="O27" s="167">
        <v>-124.937</v>
      </c>
      <c r="P27" s="167">
        <v>-147.12</v>
      </c>
      <c r="Q27" s="167">
        <v>-53.095999999999997</v>
      </c>
      <c r="R27" s="167">
        <v>91.090999999999994</v>
      </c>
      <c r="S27" s="167">
        <v>62.996000000000002</v>
      </c>
      <c r="U27" s="167">
        <v>345.81900000000002</v>
      </c>
      <c r="V27" s="167">
        <v>-37.082000000000001</v>
      </c>
      <c r="W27" s="167">
        <v>-0.317</v>
      </c>
      <c r="X27" s="167">
        <v>-10.132999999999999</v>
      </c>
      <c r="Y27" s="167">
        <v>-124.937</v>
      </c>
      <c r="Z27" s="167">
        <v>-147.12</v>
      </c>
      <c r="AA27" s="167">
        <v>-53.095999999999997</v>
      </c>
      <c r="AB27" s="167">
        <v>91.090999999999994</v>
      </c>
      <c r="AC27" s="167">
        <v>62.996000000000002</v>
      </c>
      <c r="AE27" s="167">
        <v>337.04899999999998</v>
      </c>
      <c r="AF27" s="167">
        <v>-37.082000000000001</v>
      </c>
      <c r="AG27" s="167">
        <v>-0.317</v>
      </c>
      <c r="AH27" s="167">
        <v>-10.132999999999999</v>
      </c>
      <c r="AI27" s="167">
        <v>-124.937</v>
      </c>
      <c r="AJ27" s="167">
        <v>-147.12</v>
      </c>
      <c r="AK27" s="167">
        <v>-53.095999999999997</v>
      </c>
      <c r="AL27" s="167">
        <v>91.090999999999994</v>
      </c>
      <c r="AM27" s="167">
        <v>62.996000000000002</v>
      </c>
      <c r="AO27" s="167">
        <v>497.19099999999997</v>
      </c>
      <c r="AP27" s="167">
        <v>-96.540999999999997</v>
      </c>
      <c r="AQ27" s="167">
        <v>12.279</v>
      </c>
      <c r="AR27" s="167">
        <v>-78.597999999999999</v>
      </c>
      <c r="AS27" s="167">
        <v>-14.265000000000001</v>
      </c>
      <c r="AT27" s="167">
        <v>-66.893000000000001</v>
      </c>
      <c r="AU27" s="167">
        <v>-104.66800000000001</v>
      </c>
      <c r="AV27" s="167">
        <v>-25.49</v>
      </c>
      <c r="AW27" s="167">
        <v>-64.786000000000001</v>
      </c>
      <c r="AY27" s="167">
        <v>562.16399999999999</v>
      </c>
      <c r="AZ27" s="167">
        <v>115.657</v>
      </c>
      <c r="BA27" s="167">
        <v>97.616</v>
      </c>
      <c r="BB27" s="167">
        <v>-7.4889999999999999</v>
      </c>
      <c r="BC27" s="167">
        <v>-32.225999999999999</v>
      </c>
      <c r="BD27" s="167">
        <v>12.542</v>
      </c>
      <c r="BE27" s="167">
        <v>-46.207999999999998</v>
      </c>
      <c r="BF27" s="167">
        <v>-33.896999999999998</v>
      </c>
      <c r="BG27" s="167">
        <v>-44.456000000000003</v>
      </c>
      <c r="BI27" s="134" t="s">
        <v>161</v>
      </c>
    </row>
    <row r="28" spans="1:61" x14ac:dyDescent="0.2">
      <c r="A28" s="135"/>
      <c r="B28" s="132" t="s">
        <v>217</v>
      </c>
      <c r="C28" s="129" t="s">
        <v>218</v>
      </c>
      <c r="D28" s="164" t="s">
        <v>219</v>
      </c>
      <c r="E28" s="160" t="s">
        <v>220</v>
      </c>
      <c r="F28" s="166">
        <v>0</v>
      </c>
      <c r="G28" s="167">
        <v>0</v>
      </c>
      <c r="H28" s="167">
        <v>0</v>
      </c>
      <c r="I28" s="167">
        <v>0</v>
      </c>
      <c r="J28" s="163"/>
      <c r="K28" s="167">
        <v>0</v>
      </c>
      <c r="L28" s="167">
        <v>0</v>
      </c>
      <c r="M28" s="167">
        <v>0</v>
      </c>
      <c r="N28" s="167">
        <v>0</v>
      </c>
      <c r="O28" s="167">
        <v>0</v>
      </c>
      <c r="P28" s="167">
        <v>0</v>
      </c>
      <c r="Q28" s="167">
        <v>0</v>
      </c>
      <c r="R28" s="167">
        <v>0</v>
      </c>
      <c r="S28" s="167">
        <v>0</v>
      </c>
      <c r="T28" s="163"/>
      <c r="U28" s="167">
        <v>0</v>
      </c>
      <c r="V28" s="167">
        <v>0</v>
      </c>
      <c r="W28" s="167">
        <v>0</v>
      </c>
      <c r="X28" s="167">
        <v>0</v>
      </c>
      <c r="Y28" s="167">
        <v>0</v>
      </c>
      <c r="Z28" s="167">
        <v>0</v>
      </c>
      <c r="AA28" s="167">
        <v>0</v>
      </c>
      <c r="AB28" s="167">
        <v>0</v>
      </c>
      <c r="AC28" s="167">
        <v>0</v>
      </c>
      <c r="AD28" s="163"/>
      <c r="AE28" s="167">
        <v>0</v>
      </c>
      <c r="AF28" s="167">
        <v>0</v>
      </c>
      <c r="AG28" s="167">
        <v>0</v>
      </c>
      <c r="AH28" s="167">
        <v>0</v>
      </c>
      <c r="AI28" s="167">
        <v>0</v>
      </c>
      <c r="AJ28" s="167">
        <v>0</v>
      </c>
      <c r="AK28" s="167">
        <v>0</v>
      </c>
      <c r="AL28" s="167">
        <v>0</v>
      </c>
      <c r="AM28" s="167">
        <v>0</v>
      </c>
      <c r="AN28" s="163"/>
      <c r="AO28" s="167">
        <v>0</v>
      </c>
      <c r="AP28" s="167">
        <v>0</v>
      </c>
      <c r="AQ28" s="167">
        <v>0</v>
      </c>
      <c r="AR28" s="167">
        <v>0</v>
      </c>
      <c r="AS28" s="167">
        <v>0</v>
      </c>
      <c r="AT28" s="167">
        <v>0</v>
      </c>
      <c r="AU28" s="167">
        <v>0</v>
      </c>
      <c r="AV28" s="167">
        <v>0</v>
      </c>
      <c r="AW28" s="167">
        <v>0</v>
      </c>
      <c r="AX28" s="163"/>
      <c r="AY28" s="167">
        <v>0</v>
      </c>
      <c r="AZ28" s="167">
        <v>0</v>
      </c>
      <c r="BA28" s="167">
        <v>0</v>
      </c>
      <c r="BB28" s="167">
        <v>0</v>
      </c>
      <c r="BC28" s="167">
        <v>0</v>
      </c>
      <c r="BD28" s="167">
        <v>0</v>
      </c>
      <c r="BE28" s="167">
        <v>0</v>
      </c>
      <c r="BF28" s="167">
        <v>0</v>
      </c>
      <c r="BG28" s="167">
        <v>0</v>
      </c>
      <c r="BI28" s="134" t="s">
        <v>161</v>
      </c>
    </row>
    <row r="29" spans="1:61" x14ac:dyDescent="0.2">
      <c r="A29" s="135"/>
      <c r="B29" s="132" t="s">
        <v>221</v>
      </c>
      <c r="C29" s="129" t="s">
        <v>222</v>
      </c>
      <c r="D29" s="164" t="s">
        <v>223</v>
      </c>
      <c r="E29" s="168" t="s">
        <v>224</v>
      </c>
      <c r="F29" s="169">
        <v>0</v>
      </c>
      <c r="G29" s="170">
        <v>0</v>
      </c>
      <c r="H29" s="170">
        <v>-13.946</v>
      </c>
      <c r="I29" s="170">
        <v>-1.0440000000014</v>
      </c>
      <c r="K29" s="170">
        <v>0</v>
      </c>
      <c r="L29" s="170">
        <v>522.24699999999996</v>
      </c>
      <c r="M29" s="170">
        <v>0</v>
      </c>
      <c r="N29" s="170">
        <v>0</v>
      </c>
      <c r="O29" s="170">
        <v>0</v>
      </c>
      <c r="P29" s="170">
        <v>0</v>
      </c>
      <c r="Q29" s="170">
        <v>0</v>
      </c>
      <c r="R29" s="170">
        <v>0</v>
      </c>
      <c r="S29" s="170">
        <v>0</v>
      </c>
      <c r="U29" s="170">
        <v>0</v>
      </c>
      <c r="V29" s="170">
        <v>461.64299999999997</v>
      </c>
      <c r="W29" s="170">
        <v>0</v>
      </c>
      <c r="X29" s="170">
        <v>0</v>
      </c>
      <c r="Y29" s="170">
        <v>0</v>
      </c>
      <c r="Z29" s="170">
        <v>0</v>
      </c>
      <c r="AA29" s="170">
        <v>0</v>
      </c>
      <c r="AB29" s="170">
        <v>0</v>
      </c>
      <c r="AC29" s="170">
        <v>0</v>
      </c>
      <c r="AE29" s="170">
        <v>0</v>
      </c>
      <c r="AF29" s="170">
        <v>522.24699999999996</v>
      </c>
      <c r="AG29" s="170">
        <v>0</v>
      </c>
      <c r="AH29" s="170">
        <v>0</v>
      </c>
      <c r="AI29" s="170">
        <v>0</v>
      </c>
      <c r="AJ29" s="170">
        <v>0</v>
      </c>
      <c r="AK29" s="170">
        <v>0</v>
      </c>
      <c r="AL29" s="170">
        <v>0</v>
      </c>
      <c r="AM29" s="170">
        <v>0</v>
      </c>
      <c r="AO29" s="170">
        <v>0</v>
      </c>
      <c r="AP29" s="170">
        <v>478.08600000000001</v>
      </c>
      <c r="AQ29" s="170">
        <v>0</v>
      </c>
      <c r="AR29" s="170">
        <v>0</v>
      </c>
      <c r="AS29" s="170">
        <v>0</v>
      </c>
      <c r="AT29" s="170">
        <v>0</v>
      </c>
      <c r="AU29" s="170">
        <v>0</v>
      </c>
      <c r="AV29" s="170">
        <v>0</v>
      </c>
      <c r="AW29" s="170">
        <v>0</v>
      </c>
      <c r="AY29" s="170">
        <v>0</v>
      </c>
      <c r="AZ29" s="170">
        <v>462.88</v>
      </c>
      <c r="BA29" s="170">
        <v>0</v>
      </c>
      <c r="BB29" s="170">
        <v>0</v>
      </c>
      <c r="BC29" s="170">
        <v>0</v>
      </c>
      <c r="BD29" s="170">
        <v>0</v>
      </c>
      <c r="BE29" s="170">
        <v>0</v>
      </c>
      <c r="BF29" s="170">
        <v>0</v>
      </c>
      <c r="BG29" s="170">
        <v>0</v>
      </c>
      <c r="BI29" s="134" t="s">
        <v>161</v>
      </c>
    </row>
    <row r="30" spans="1:61" x14ac:dyDescent="0.2">
      <c r="B30" s="132" t="s">
        <v>225</v>
      </c>
      <c r="C30" s="129" t="s">
        <v>226</v>
      </c>
      <c r="D30" s="164" t="s">
        <v>227</v>
      </c>
      <c r="E30" s="171" t="s">
        <v>228</v>
      </c>
      <c r="F30" s="172">
        <v>18750.261999999999</v>
      </c>
      <c r="G30" s="173">
        <v>18834.16</v>
      </c>
      <c r="H30" s="173">
        <v>18955.746999999999</v>
      </c>
      <c r="I30" s="173">
        <v>17141.353999999901</v>
      </c>
      <c r="K30" s="173">
        <v>17345.37</v>
      </c>
      <c r="L30" s="173">
        <v>17954.067999999999</v>
      </c>
      <c r="M30" s="173">
        <v>18062.339</v>
      </c>
      <c r="N30" s="173">
        <v>18114.712</v>
      </c>
      <c r="O30" s="173">
        <v>18159.13</v>
      </c>
      <c r="P30" s="173">
        <v>18204.260999999999</v>
      </c>
      <c r="Q30" s="173">
        <v>18267.714</v>
      </c>
      <c r="R30" s="173">
        <v>18501.113000000001</v>
      </c>
      <c r="S30" s="173">
        <v>18803.949000000001</v>
      </c>
      <c r="U30" s="173">
        <v>16875.969000000001</v>
      </c>
      <c r="V30" s="173">
        <v>16853.407999999999</v>
      </c>
      <c r="W30" s="173">
        <v>16428.291000000001</v>
      </c>
      <c r="X30" s="173">
        <v>16022.914000000001</v>
      </c>
      <c r="Y30" s="173">
        <v>15659.348</v>
      </c>
      <c r="Z30" s="173">
        <v>15249.767</v>
      </c>
      <c r="AA30" s="173">
        <v>14732.416999999999</v>
      </c>
      <c r="AB30" s="173">
        <v>14349.433000000001</v>
      </c>
      <c r="AC30" s="173">
        <v>14194.909</v>
      </c>
      <c r="AE30" s="173">
        <v>17345.37</v>
      </c>
      <c r="AF30" s="173">
        <v>17954.067999999999</v>
      </c>
      <c r="AG30" s="173">
        <v>18062.338999999902</v>
      </c>
      <c r="AH30" s="173">
        <v>18114.712</v>
      </c>
      <c r="AI30" s="173">
        <v>18159.13</v>
      </c>
      <c r="AJ30" s="173">
        <v>18204.2609999999</v>
      </c>
      <c r="AK30" s="173">
        <v>18267.714</v>
      </c>
      <c r="AL30" s="173">
        <v>18501.113000000001</v>
      </c>
      <c r="AM30" s="173">
        <v>18803.949000000001</v>
      </c>
      <c r="AO30" s="173">
        <v>17137.137999999999</v>
      </c>
      <c r="AP30" s="173">
        <v>17457.904999999999</v>
      </c>
      <c r="AQ30" s="173">
        <v>17363.879000000001</v>
      </c>
      <c r="AR30" s="173">
        <v>17173.652999999998</v>
      </c>
      <c r="AS30" s="173">
        <v>17129.830000000002</v>
      </c>
      <c r="AT30" s="173">
        <v>17019.581999999999</v>
      </c>
      <c r="AU30" s="173">
        <v>16806.010999999999</v>
      </c>
      <c r="AV30" s="173">
        <v>16652.356</v>
      </c>
      <c r="AW30" s="173">
        <v>16656.628000000001</v>
      </c>
      <c r="AY30" s="173">
        <v>17091.151999999998</v>
      </c>
      <c r="AZ30" s="173">
        <v>17106.113000000001</v>
      </c>
      <c r="BA30" s="173">
        <v>16844.296999999999</v>
      </c>
      <c r="BB30" s="173">
        <v>16441.205000000002</v>
      </c>
      <c r="BC30" s="173">
        <v>16200.031999999999</v>
      </c>
      <c r="BD30" s="173">
        <v>15931.186</v>
      </c>
      <c r="BE30" s="173">
        <v>15504.909</v>
      </c>
      <c r="BF30" s="173">
        <v>15065.098</v>
      </c>
      <c r="BG30" s="173">
        <v>14854.17</v>
      </c>
      <c r="BI30" s="134" t="s">
        <v>161</v>
      </c>
    </row>
    <row r="31" spans="1:61" x14ac:dyDescent="0.2">
      <c r="D31" s="164" t="s">
        <v>174</v>
      </c>
      <c r="E31" s="165"/>
      <c r="F31" s="163"/>
      <c r="G31" s="163"/>
      <c r="H31" s="163"/>
      <c r="I31" s="163"/>
      <c r="K31" s="163"/>
      <c r="L31" s="163"/>
      <c r="M31" s="163"/>
      <c r="N31" s="163"/>
      <c r="O31" s="163"/>
      <c r="P31" s="163"/>
      <c r="Q31" s="163"/>
      <c r="R31" s="163"/>
      <c r="S31" s="163"/>
      <c r="U31" s="163"/>
      <c r="V31" s="163"/>
      <c r="W31" s="163"/>
      <c r="X31" s="163"/>
      <c r="Y31" s="163"/>
      <c r="Z31" s="163"/>
      <c r="AA31" s="163"/>
      <c r="AB31" s="163"/>
      <c r="AC31" s="163"/>
      <c r="AE31" s="163"/>
      <c r="AF31" s="163"/>
      <c r="AG31" s="163"/>
      <c r="AH31" s="163"/>
      <c r="AI31" s="163"/>
      <c r="AJ31" s="163"/>
      <c r="AK31" s="163"/>
      <c r="AL31" s="163"/>
      <c r="AM31" s="163"/>
      <c r="AO31" s="163"/>
      <c r="AP31" s="163"/>
      <c r="AQ31" s="163"/>
      <c r="AR31" s="163"/>
      <c r="AS31" s="163"/>
      <c r="AT31" s="163"/>
      <c r="AU31" s="163"/>
      <c r="AV31" s="163"/>
      <c r="AW31" s="163"/>
      <c r="AY31" s="163"/>
      <c r="AZ31" s="163"/>
      <c r="BA31" s="163"/>
      <c r="BB31" s="163"/>
      <c r="BC31" s="163"/>
      <c r="BD31" s="163"/>
      <c r="BE31" s="163"/>
      <c r="BF31" s="163"/>
      <c r="BG31" s="163"/>
    </row>
    <row r="32" spans="1:61" hidden="1" x14ac:dyDescent="0.2">
      <c r="B32" s="132" t="s">
        <v>118</v>
      </c>
      <c r="D32" s="159" t="s">
        <v>174</v>
      </c>
      <c r="E32" s="132" t="str">
        <f>+VLOOKUP($E$2,[1]Sheet1!$B$1:$C$11,2,FALSE)</f>
        <v>SHUSA Stand-Alone</v>
      </c>
      <c r="F32" s="133" t="str">
        <f>+$E$32</f>
        <v>SHUSA Stand-Alone</v>
      </c>
      <c r="G32" s="133" t="str">
        <f t="shared" ref="G32:I32" si="2">+$E$32</f>
        <v>SHUSA Stand-Alone</v>
      </c>
      <c r="H32" s="133" t="str">
        <f t="shared" si="2"/>
        <v>SHUSA Stand-Alone</v>
      </c>
      <c r="I32" s="133" t="str">
        <f t="shared" si="2"/>
        <v>SHUSA Stand-Alone</v>
      </c>
      <c r="J32" s="133"/>
      <c r="K32" s="133" t="str">
        <f t="shared" ref="K32:S32" si="3">+$E$32</f>
        <v>SHUSA Stand-Alone</v>
      </c>
      <c r="L32" s="133" t="str">
        <f t="shared" si="3"/>
        <v>SHUSA Stand-Alone</v>
      </c>
      <c r="M32" s="133" t="str">
        <f t="shared" si="3"/>
        <v>SHUSA Stand-Alone</v>
      </c>
      <c r="N32" s="133" t="str">
        <f t="shared" si="3"/>
        <v>SHUSA Stand-Alone</v>
      </c>
      <c r="O32" s="133" t="str">
        <f t="shared" si="3"/>
        <v>SHUSA Stand-Alone</v>
      </c>
      <c r="P32" s="133" t="str">
        <f t="shared" si="3"/>
        <v>SHUSA Stand-Alone</v>
      </c>
      <c r="Q32" s="133" t="str">
        <f t="shared" si="3"/>
        <v>SHUSA Stand-Alone</v>
      </c>
      <c r="R32" s="133" t="str">
        <f t="shared" si="3"/>
        <v>SHUSA Stand-Alone</v>
      </c>
      <c r="S32" s="133" t="str">
        <f t="shared" si="3"/>
        <v>SHUSA Stand-Alone</v>
      </c>
      <c r="T32" s="133"/>
      <c r="U32" s="133" t="str">
        <f t="shared" ref="U32:AC32" si="4">+$E$32</f>
        <v>SHUSA Stand-Alone</v>
      </c>
      <c r="V32" s="133" t="str">
        <f t="shared" si="4"/>
        <v>SHUSA Stand-Alone</v>
      </c>
      <c r="W32" s="133" t="str">
        <f t="shared" si="4"/>
        <v>SHUSA Stand-Alone</v>
      </c>
      <c r="X32" s="133" t="str">
        <f t="shared" si="4"/>
        <v>SHUSA Stand-Alone</v>
      </c>
      <c r="Y32" s="133" t="str">
        <f t="shared" si="4"/>
        <v>SHUSA Stand-Alone</v>
      </c>
      <c r="Z32" s="133" t="str">
        <f t="shared" si="4"/>
        <v>SHUSA Stand-Alone</v>
      </c>
      <c r="AA32" s="133" t="str">
        <f t="shared" si="4"/>
        <v>SHUSA Stand-Alone</v>
      </c>
      <c r="AB32" s="133" t="str">
        <f t="shared" si="4"/>
        <v>SHUSA Stand-Alone</v>
      </c>
      <c r="AC32" s="133" t="str">
        <f t="shared" si="4"/>
        <v>SHUSA Stand-Alone</v>
      </c>
      <c r="AD32" s="133"/>
      <c r="AE32" s="133" t="str">
        <f t="shared" ref="AE32:AM32" si="5">+$E$32</f>
        <v>SHUSA Stand-Alone</v>
      </c>
      <c r="AF32" s="133" t="str">
        <f t="shared" si="5"/>
        <v>SHUSA Stand-Alone</v>
      </c>
      <c r="AG32" s="133" t="str">
        <f t="shared" si="5"/>
        <v>SHUSA Stand-Alone</v>
      </c>
      <c r="AH32" s="133" t="str">
        <f t="shared" si="5"/>
        <v>SHUSA Stand-Alone</v>
      </c>
      <c r="AI32" s="133" t="str">
        <f t="shared" si="5"/>
        <v>SHUSA Stand-Alone</v>
      </c>
      <c r="AJ32" s="133" t="str">
        <f t="shared" si="5"/>
        <v>SHUSA Stand-Alone</v>
      </c>
      <c r="AK32" s="133" t="str">
        <f t="shared" si="5"/>
        <v>SHUSA Stand-Alone</v>
      </c>
      <c r="AL32" s="133" t="str">
        <f t="shared" si="5"/>
        <v>SHUSA Stand-Alone</v>
      </c>
      <c r="AM32" s="133" t="str">
        <f t="shared" si="5"/>
        <v>SHUSA Stand-Alone</v>
      </c>
      <c r="AN32" s="133"/>
      <c r="AO32" s="133" t="str">
        <f t="shared" ref="AO32:AW32" si="6">+$E$32</f>
        <v>SHUSA Stand-Alone</v>
      </c>
      <c r="AP32" s="133" t="str">
        <f t="shared" si="6"/>
        <v>SHUSA Stand-Alone</v>
      </c>
      <c r="AQ32" s="133" t="str">
        <f t="shared" si="6"/>
        <v>SHUSA Stand-Alone</v>
      </c>
      <c r="AR32" s="133" t="str">
        <f t="shared" si="6"/>
        <v>SHUSA Stand-Alone</v>
      </c>
      <c r="AS32" s="133" t="str">
        <f t="shared" si="6"/>
        <v>SHUSA Stand-Alone</v>
      </c>
      <c r="AT32" s="133" t="str">
        <f t="shared" si="6"/>
        <v>SHUSA Stand-Alone</v>
      </c>
      <c r="AU32" s="133" t="str">
        <f t="shared" si="6"/>
        <v>SHUSA Stand-Alone</v>
      </c>
      <c r="AV32" s="133" t="str">
        <f t="shared" si="6"/>
        <v>SHUSA Stand-Alone</v>
      </c>
      <c r="AW32" s="133" t="str">
        <f t="shared" si="6"/>
        <v>SHUSA Stand-Alone</v>
      </c>
      <c r="AX32" s="133"/>
      <c r="AY32" s="133" t="str">
        <f t="shared" ref="AY32:BG32" si="7">+$E$32</f>
        <v>SHUSA Stand-Alone</v>
      </c>
      <c r="AZ32" s="133" t="str">
        <f t="shared" si="7"/>
        <v>SHUSA Stand-Alone</v>
      </c>
      <c r="BA32" s="133" t="str">
        <f t="shared" si="7"/>
        <v>SHUSA Stand-Alone</v>
      </c>
      <c r="BB32" s="133" t="str">
        <f t="shared" si="7"/>
        <v>SHUSA Stand-Alone</v>
      </c>
      <c r="BC32" s="133" t="str">
        <f t="shared" si="7"/>
        <v>SHUSA Stand-Alone</v>
      </c>
      <c r="BD32" s="133" t="str">
        <f t="shared" si="7"/>
        <v>SHUSA Stand-Alone</v>
      </c>
      <c r="BE32" s="133" t="str">
        <f t="shared" si="7"/>
        <v>SHUSA Stand-Alone</v>
      </c>
      <c r="BF32" s="133" t="str">
        <f t="shared" si="7"/>
        <v>SHUSA Stand-Alone</v>
      </c>
      <c r="BG32" s="133" t="str">
        <f t="shared" si="7"/>
        <v>SHUSA Stand-Alone</v>
      </c>
      <c r="BH32" s="132"/>
    </row>
    <row r="33" spans="2:61" hidden="1" x14ac:dyDescent="0.2">
      <c r="B33" s="132" t="s">
        <v>118</v>
      </c>
      <c r="D33" s="131" t="s">
        <v>174</v>
      </c>
      <c r="F33" s="133" t="s">
        <v>120</v>
      </c>
      <c r="G33" s="133" t="s">
        <v>120</v>
      </c>
      <c r="H33" s="133" t="s">
        <v>120</v>
      </c>
      <c r="I33" s="133" t="s">
        <v>121</v>
      </c>
      <c r="J33" s="133"/>
      <c r="K33" s="133" t="s">
        <v>121</v>
      </c>
      <c r="L33" s="133" t="s">
        <v>121</v>
      </c>
      <c r="M33" s="133" t="s">
        <v>121</v>
      </c>
      <c r="N33" s="133" t="s">
        <v>121</v>
      </c>
      <c r="O33" s="133" t="s">
        <v>121</v>
      </c>
      <c r="P33" s="133" t="s">
        <v>121</v>
      </c>
      <c r="Q33" s="133" t="s">
        <v>121</v>
      </c>
      <c r="R33" s="133" t="s">
        <v>121</v>
      </c>
      <c r="S33" s="133" t="s">
        <v>121</v>
      </c>
      <c r="T33" s="133"/>
      <c r="U33" s="133" t="s">
        <v>121</v>
      </c>
      <c r="V33" s="133" t="s">
        <v>121</v>
      </c>
      <c r="W33" s="133" t="s">
        <v>121</v>
      </c>
      <c r="X33" s="133" t="s">
        <v>121</v>
      </c>
      <c r="Y33" s="133" t="s">
        <v>121</v>
      </c>
      <c r="Z33" s="133" t="s">
        <v>121</v>
      </c>
      <c r="AA33" s="133" t="s">
        <v>121</v>
      </c>
      <c r="AB33" s="133" t="s">
        <v>121</v>
      </c>
      <c r="AC33" s="133" t="s">
        <v>121</v>
      </c>
      <c r="AD33" s="133"/>
      <c r="AE33" s="133" t="s">
        <v>121</v>
      </c>
      <c r="AF33" s="133" t="s">
        <v>121</v>
      </c>
      <c r="AG33" s="133" t="s">
        <v>121</v>
      </c>
      <c r="AH33" s="133" t="s">
        <v>121</v>
      </c>
      <c r="AI33" s="133" t="s">
        <v>121</v>
      </c>
      <c r="AJ33" s="133" t="s">
        <v>121</v>
      </c>
      <c r="AK33" s="133" t="s">
        <v>121</v>
      </c>
      <c r="AL33" s="133" t="s">
        <v>121</v>
      </c>
      <c r="AM33" s="133" t="s">
        <v>121</v>
      </c>
      <c r="AN33" s="133"/>
      <c r="AO33" s="133" t="s">
        <v>121</v>
      </c>
      <c r="AP33" s="133" t="s">
        <v>121</v>
      </c>
      <c r="AQ33" s="133" t="s">
        <v>121</v>
      </c>
      <c r="AR33" s="133" t="s">
        <v>121</v>
      </c>
      <c r="AS33" s="133" t="s">
        <v>121</v>
      </c>
      <c r="AT33" s="133" t="s">
        <v>121</v>
      </c>
      <c r="AU33" s="133" t="s">
        <v>121</v>
      </c>
      <c r="AV33" s="133" t="s">
        <v>121</v>
      </c>
      <c r="AW33" s="133" t="s">
        <v>121</v>
      </c>
      <c r="AX33" s="133"/>
      <c r="AY33" s="133" t="s">
        <v>121</v>
      </c>
      <c r="AZ33" s="133" t="s">
        <v>121</v>
      </c>
      <c r="BA33" s="133" t="s">
        <v>121</v>
      </c>
      <c r="BB33" s="133" t="s">
        <v>121</v>
      </c>
      <c r="BC33" s="133" t="s">
        <v>121</v>
      </c>
      <c r="BD33" s="133" t="s">
        <v>121</v>
      </c>
      <c r="BE33" s="133" t="s">
        <v>121</v>
      </c>
      <c r="BF33" s="133" t="s">
        <v>121</v>
      </c>
      <c r="BG33" s="133" t="s">
        <v>121</v>
      </c>
      <c r="BH33" s="132"/>
    </row>
    <row r="34" spans="2:61" hidden="1" x14ac:dyDescent="0.2">
      <c r="B34" s="132" t="s">
        <v>118</v>
      </c>
      <c r="D34" s="131" t="s">
        <v>174</v>
      </c>
      <c r="E34" s="132"/>
      <c r="F34" s="133" t="s">
        <v>123</v>
      </c>
      <c r="G34" s="133" t="s">
        <v>123</v>
      </c>
      <c r="H34" s="133" t="s">
        <v>123</v>
      </c>
      <c r="I34" s="133" t="s">
        <v>123</v>
      </c>
      <c r="J34" s="133"/>
      <c r="K34" s="133" t="s">
        <v>124</v>
      </c>
      <c r="L34" s="133" t="s">
        <v>124</v>
      </c>
      <c r="M34" s="133" t="s">
        <v>124</v>
      </c>
      <c r="N34" s="133" t="s">
        <v>124</v>
      </c>
      <c r="O34" s="133" t="s">
        <v>124</v>
      </c>
      <c r="P34" s="133" t="s">
        <v>124</v>
      </c>
      <c r="Q34" s="133" t="s">
        <v>124</v>
      </c>
      <c r="R34" s="133" t="s">
        <v>124</v>
      </c>
      <c r="S34" s="133" t="s">
        <v>124</v>
      </c>
      <c r="T34" s="133"/>
      <c r="U34" s="133" t="s">
        <v>125</v>
      </c>
      <c r="V34" s="133" t="s">
        <v>125</v>
      </c>
      <c r="W34" s="133" t="s">
        <v>125</v>
      </c>
      <c r="X34" s="133" t="s">
        <v>125</v>
      </c>
      <c r="Y34" s="133" t="s">
        <v>125</v>
      </c>
      <c r="Z34" s="133" t="s">
        <v>125</v>
      </c>
      <c r="AA34" s="133" t="s">
        <v>125</v>
      </c>
      <c r="AB34" s="133" t="s">
        <v>125</v>
      </c>
      <c r="AC34" s="133" t="s">
        <v>125</v>
      </c>
      <c r="AD34" s="133"/>
      <c r="AE34" s="133" t="s">
        <v>126</v>
      </c>
      <c r="AF34" s="133" t="s">
        <v>126</v>
      </c>
      <c r="AG34" s="133" t="s">
        <v>126</v>
      </c>
      <c r="AH34" s="133" t="s">
        <v>126</v>
      </c>
      <c r="AI34" s="133" t="s">
        <v>126</v>
      </c>
      <c r="AJ34" s="133" t="s">
        <v>126</v>
      </c>
      <c r="AK34" s="133" t="s">
        <v>126</v>
      </c>
      <c r="AL34" s="133" t="s">
        <v>126</v>
      </c>
      <c r="AM34" s="133" t="s">
        <v>126</v>
      </c>
      <c r="AN34" s="133"/>
      <c r="AO34" s="133" t="s">
        <v>127</v>
      </c>
      <c r="AP34" s="133" t="s">
        <v>127</v>
      </c>
      <c r="AQ34" s="133" t="s">
        <v>127</v>
      </c>
      <c r="AR34" s="133" t="s">
        <v>127</v>
      </c>
      <c r="AS34" s="133" t="s">
        <v>127</v>
      </c>
      <c r="AT34" s="133" t="s">
        <v>127</v>
      </c>
      <c r="AU34" s="133" t="s">
        <v>127</v>
      </c>
      <c r="AV34" s="133" t="s">
        <v>127</v>
      </c>
      <c r="AW34" s="133" t="s">
        <v>127</v>
      </c>
      <c r="AX34" s="133"/>
      <c r="AY34" s="133" t="s">
        <v>128</v>
      </c>
      <c r="AZ34" s="133" t="s">
        <v>128</v>
      </c>
      <c r="BA34" s="133" t="s">
        <v>128</v>
      </c>
      <c r="BB34" s="133" t="s">
        <v>128</v>
      </c>
      <c r="BC34" s="133" t="s">
        <v>128</v>
      </c>
      <c r="BD34" s="133" t="s">
        <v>128</v>
      </c>
      <c r="BE34" s="133" t="s">
        <v>128</v>
      </c>
      <c r="BF34" s="133" t="s">
        <v>128</v>
      </c>
      <c r="BG34" s="133" t="s">
        <v>128</v>
      </c>
      <c r="BH34" s="132"/>
    </row>
    <row r="35" spans="2:61" hidden="1" x14ac:dyDescent="0.2">
      <c r="B35" s="132" t="s">
        <v>118</v>
      </c>
      <c r="D35" s="131" t="s">
        <v>174</v>
      </c>
      <c r="E35" s="132"/>
      <c r="F35" s="133" t="s">
        <v>130</v>
      </c>
      <c r="G35" s="133" t="s">
        <v>131</v>
      </c>
      <c r="H35" s="133" t="s">
        <v>132</v>
      </c>
      <c r="I35" s="133" t="s">
        <v>133</v>
      </c>
      <c r="J35" s="133"/>
      <c r="K35" s="133" t="s">
        <v>134</v>
      </c>
      <c r="L35" s="133" t="s">
        <v>135</v>
      </c>
      <c r="M35" s="133" t="s">
        <v>136</v>
      </c>
      <c r="N35" s="133" t="s">
        <v>137</v>
      </c>
      <c r="O35" s="133" t="s">
        <v>138</v>
      </c>
      <c r="P35" s="133" t="s">
        <v>139</v>
      </c>
      <c r="Q35" s="133" t="s">
        <v>140</v>
      </c>
      <c r="R35" s="133" t="s">
        <v>141</v>
      </c>
      <c r="S35" s="133" t="s">
        <v>142</v>
      </c>
      <c r="T35" s="133"/>
      <c r="U35" s="133" t="s">
        <v>134</v>
      </c>
      <c r="V35" s="133" t="s">
        <v>135</v>
      </c>
      <c r="W35" s="133" t="s">
        <v>136</v>
      </c>
      <c r="X35" s="133" t="s">
        <v>137</v>
      </c>
      <c r="Y35" s="133" t="s">
        <v>138</v>
      </c>
      <c r="Z35" s="133" t="s">
        <v>139</v>
      </c>
      <c r="AA35" s="133" t="s">
        <v>140</v>
      </c>
      <c r="AB35" s="133" t="s">
        <v>141</v>
      </c>
      <c r="AC35" s="133" t="s">
        <v>142</v>
      </c>
      <c r="AD35" s="133"/>
      <c r="AE35" s="133" t="s">
        <v>134</v>
      </c>
      <c r="AF35" s="133" t="s">
        <v>135</v>
      </c>
      <c r="AG35" s="133" t="s">
        <v>136</v>
      </c>
      <c r="AH35" s="133" t="s">
        <v>137</v>
      </c>
      <c r="AI35" s="133" t="s">
        <v>138</v>
      </c>
      <c r="AJ35" s="133" t="s">
        <v>139</v>
      </c>
      <c r="AK35" s="133" t="s">
        <v>140</v>
      </c>
      <c r="AL35" s="133" t="s">
        <v>141</v>
      </c>
      <c r="AM35" s="133" t="s">
        <v>142</v>
      </c>
      <c r="AN35" s="133"/>
      <c r="AO35" s="133" t="s">
        <v>134</v>
      </c>
      <c r="AP35" s="133" t="s">
        <v>135</v>
      </c>
      <c r="AQ35" s="133" t="s">
        <v>136</v>
      </c>
      <c r="AR35" s="133" t="s">
        <v>137</v>
      </c>
      <c r="AS35" s="133" t="s">
        <v>138</v>
      </c>
      <c r="AT35" s="133" t="s">
        <v>139</v>
      </c>
      <c r="AU35" s="133" t="s">
        <v>140</v>
      </c>
      <c r="AV35" s="133" t="s">
        <v>141</v>
      </c>
      <c r="AW35" s="133" t="s">
        <v>142</v>
      </c>
      <c r="AX35" s="133"/>
      <c r="AY35" s="133" t="s">
        <v>134</v>
      </c>
      <c r="AZ35" s="133" t="s">
        <v>135</v>
      </c>
      <c r="BA35" s="133" t="s">
        <v>136</v>
      </c>
      <c r="BB35" s="133" t="s">
        <v>137</v>
      </c>
      <c r="BC35" s="133" t="s">
        <v>138</v>
      </c>
      <c r="BD35" s="133" t="s">
        <v>139</v>
      </c>
      <c r="BE35" s="133" t="s">
        <v>140</v>
      </c>
      <c r="BF35" s="133" t="s">
        <v>141</v>
      </c>
      <c r="BG35" s="133" t="s">
        <v>142</v>
      </c>
      <c r="BH35" s="132"/>
    </row>
    <row r="36" spans="2:61" hidden="1" x14ac:dyDescent="0.2">
      <c r="B36" s="132" t="s">
        <v>118</v>
      </c>
      <c r="D36" s="131" t="s">
        <v>174</v>
      </c>
      <c r="E36" s="132"/>
      <c r="F36" s="133" t="s">
        <v>143</v>
      </c>
      <c r="G36" s="133" t="s">
        <v>143</v>
      </c>
      <c r="H36" s="133" t="s">
        <v>143</v>
      </c>
      <c r="I36" s="133" t="s">
        <v>144</v>
      </c>
      <c r="J36" s="133"/>
      <c r="K36" s="133" t="s">
        <v>145</v>
      </c>
      <c r="L36" s="133" t="s">
        <v>146</v>
      </c>
      <c r="M36" s="133" t="s">
        <v>147</v>
      </c>
      <c r="N36" s="133" t="s">
        <v>148</v>
      </c>
      <c r="O36" s="133" t="s">
        <v>149</v>
      </c>
      <c r="P36" s="133" t="s">
        <v>150</v>
      </c>
      <c r="Q36" s="133" t="s">
        <v>151</v>
      </c>
      <c r="R36" s="133" t="s">
        <v>152</v>
      </c>
      <c r="S36" s="133" t="s">
        <v>153</v>
      </c>
      <c r="T36" s="133"/>
      <c r="U36" s="133" t="s">
        <v>145</v>
      </c>
      <c r="V36" s="133" t="s">
        <v>146</v>
      </c>
      <c r="W36" s="133" t="s">
        <v>147</v>
      </c>
      <c r="X36" s="133" t="s">
        <v>148</v>
      </c>
      <c r="Y36" s="133" t="s">
        <v>149</v>
      </c>
      <c r="Z36" s="133" t="s">
        <v>150</v>
      </c>
      <c r="AA36" s="133" t="s">
        <v>151</v>
      </c>
      <c r="AB36" s="133" t="s">
        <v>152</v>
      </c>
      <c r="AC36" s="133" t="s">
        <v>153</v>
      </c>
      <c r="AD36" s="133"/>
      <c r="AE36" s="133" t="s">
        <v>145</v>
      </c>
      <c r="AF36" s="133" t="s">
        <v>146</v>
      </c>
      <c r="AG36" s="133" t="s">
        <v>147</v>
      </c>
      <c r="AH36" s="133" t="s">
        <v>148</v>
      </c>
      <c r="AI36" s="133" t="s">
        <v>149</v>
      </c>
      <c r="AJ36" s="133" t="s">
        <v>150</v>
      </c>
      <c r="AK36" s="133" t="s">
        <v>151</v>
      </c>
      <c r="AL36" s="133" t="s">
        <v>152</v>
      </c>
      <c r="AM36" s="133" t="s">
        <v>153</v>
      </c>
      <c r="AN36" s="133"/>
      <c r="AO36" s="133" t="s">
        <v>145</v>
      </c>
      <c r="AP36" s="133" t="s">
        <v>146</v>
      </c>
      <c r="AQ36" s="133" t="s">
        <v>147</v>
      </c>
      <c r="AR36" s="133" t="s">
        <v>148</v>
      </c>
      <c r="AS36" s="133" t="s">
        <v>149</v>
      </c>
      <c r="AT36" s="133" t="s">
        <v>150</v>
      </c>
      <c r="AU36" s="133" t="s">
        <v>151</v>
      </c>
      <c r="AV36" s="133" t="s">
        <v>152</v>
      </c>
      <c r="AW36" s="133" t="s">
        <v>153</v>
      </c>
      <c r="AX36" s="133"/>
      <c r="AY36" s="133" t="s">
        <v>145</v>
      </c>
      <c r="AZ36" s="133" t="s">
        <v>146</v>
      </c>
      <c r="BA36" s="133" t="s">
        <v>147</v>
      </c>
      <c r="BB36" s="133" t="s">
        <v>148</v>
      </c>
      <c r="BC36" s="133" t="s">
        <v>149</v>
      </c>
      <c r="BD36" s="133" t="s">
        <v>150</v>
      </c>
      <c r="BE36" s="133" t="s">
        <v>151</v>
      </c>
      <c r="BF36" s="133" t="s">
        <v>152</v>
      </c>
      <c r="BG36" s="133" t="s">
        <v>153</v>
      </c>
      <c r="BH36" s="132"/>
    </row>
    <row r="37" spans="2:61" hidden="1" x14ac:dyDescent="0.2">
      <c r="B37" s="132" t="s">
        <v>118</v>
      </c>
      <c r="D37" s="156" t="s">
        <v>174</v>
      </c>
      <c r="E37" s="165"/>
      <c r="F37" s="163"/>
      <c r="G37" s="163"/>
      <c r="H37" s="163"/>
      <c r="I37" s="163"/>
      <c r="K37" s="163"/>
      <c r="L37" s="163"/>
      <c r="M37" s="163"/>
      <c r="N37" s="163"/>
      <c r="O37" s="163"/>
      <c r="P37" s="163"/>
      <c r="Q37" s="163"/>
      <c r="R37" s="163"/>
      <c r="S37" s="163"/>
      <c r="U37" s="163"/>
      <c r="V37" s="163"/>
      <c r="W37" s="163"/>
      <c r="X37" s="163"/>
      <c r="Y37" s="163"/>
      <c r="Z37" s="163"/>
      <c r="AA37" s="163"/>
      <c r="AB37" s="163"/>
      <c r="AC37" s="163"/>
      <c r="AE37" s="163"/>
      <c r="AF37" s="163"/>
      <c r="AG37" s="163"/>
      <c r="AH37" s="163"/>
      <c r="AI37" s="163"/>
      <c r="AJ37" s="163"/>
      <c r="AK37" s="163"/>
      <c r="AL37" s="163"/>
      <c r="AM37" s="163"/>
      <c r="AO37" s="163"/>
      <c r="AP37" s="163"/>
      <c r="AQ37" s="163"/>
      <c r="AR37" s="163"/>
      <c r="AS37" s="163"/>
      <c r="AT37" s="163"/>
      <c r="AU37" s="163"/>
      <c r="AV37" s="163"/>
      <c r="AW37" s="163"/>
      <c r="AY37" s="163"/>
      <c r="AZ37" s="163"/>
      <c r="BA37" s="163"/>
      <c r="BB37" s="163"/>
      <c r="BC37" s="163"/>
      <c r="BD37" s="163"/>
      <c r="BE37" s="163"/>
      <c r="BF37" s="163"/>
      <c r="BG37" s="163"/>
    </row>
    <row r="38" spans="2:61" x14ac:dyDescent="0.2">
      <c r="B38" s="132"/>
      <c r="D38" s="156" t="s">
        <v>174</v>
      </c>
      <c r="E38" s="160" t="s">
        <v>229</v>
      </c>
      <c r="F38" s="163"/>
      <c r="G38" s="163"/>
      <c r="H38" s="163"/>
      <c r="I38" s="163"/>
      <c r="K38" s="163"/>
      <c r="L38" s="163"/>
      <c r="M38" s="163"/>
      <c r="N38" s="163"/>
      <c r="O38" s="163"/>
      <c r="P38" s="163"/>
      <c r="Q38" s="163"/>
      <c r="R38" s="163"/>
      <c r="S38" s="163"/>
      <c r="U38" s="163"/>
      <c r="V38" s="163"/>
      <c r="W38" s="163"/>
      <c r="X38" s="163"/>
      <c r="Y38" s="163"/>
      <c r="Z38" s="163"/>
      <c r="AA38" s="163"/>
      <c r="AB38" s="163"/>
      <c r="AC38" s="163"/>
      <c r="AE38" s="163"/>
      <c r="AF38" s="163"/>
      <c r="AG38" s="163"/>
      <c r="AH38" s="163"/>
      <c r="AI38" s="163"/>
      <c r="AJ38" s="163"/>
      <c r="AK38" s="163"/>
      <c r="AL38" s="163"/>
      <c r="AM38" s="163"/>
      <c r="AO38" s="163"/>
      <c r="AP38" s="163"/>
      <c r="AQ38" s="163"/>
      <c r="AR38" s="163"/>
      <c r="AS38" s="163"/>
      <c r="AT38" s="163"/>
      <c r="AU38" s="163"/>
      <c r="AV38" s="163"/>
      <c r="AW38" s="163"/>
      <c r="AY38" s="163"/>
      <c r="AZ38" s="163"/>
      <c r="BA38" s="163"/>
      <c r="BB38" s="163"/>
      <c r="BC38" s="163"/>
      <c r="BD38" s="163"/>
      <c r="BE38" s="163"/>
      <c r="BF38" s="163"/>
      <c r="BG38" s="163"/>
    </row>
    <row r="39" spans="2:61" x14ac:dyDescent="0.2">
      <c r="B39" s="132" t="s">
        <v>230</v>
      </c>
      <c r="C39" s="129" t="s">
        <v>231</v>
      </c>
      <c r="D39" s="164" t="s">
        <v>232</v>
      </c>
      <c r="E39" s="174" t="s">
        <v>233</v>
      </c>
      <c r="F39" s="166">
        <v>14730.156000000001</v>
      </c>
      <c r="G39" s="167">
        <v>14730.843000000001</v>
      </c>
      <c r="H39" s="167">
        <v>14717.564</v>
      </c>
      <c r="I39" s="167">
        <v>14716.3</v>
      </c>
      <c r="J39" s="163"/>
      <c r="K39" s="167">
        <v>14716.402</v>
      </c>
      <c r="L39" s="167">
        <v>15238.648999999999</v>
      </c>
      <c r="M39" s="167">
        <v>15238.648999999999</v>
      </c>
      <c r="N39" s="167">
        <v>15238.648999999999</v>
      </c>
      <c r="O39" s="167">
        <v>15238.648999999999</v>
      </c>
      <c r="P39" s="167">
        <v>15238.648999999999</v>
      </c>
      <c r="Q39" s="167">
        <v>15238.648999999999</v>
      </c>
      <c r="R39" s="167">
        <v>15238.648999999999</v>
      </c>
      <c r="S39" s="167">
        <v>15238.648999999999</v>
      </c>
      <c r="T39" s="163"/>
      <c r="U39" s="167">
        <v>14716.402</v>
      </c>
      <c r="V39" s="167">
        <v>15178.045</v>
      </c>
      <c r="W39" s="167">
        <v>15178.045</v>
      </c>
      <c r="X39" s="167">
        <v>15178.045</v>
      </c>
      <c r="Y39" s="167">
        <v>15178.045</v>
      </c>
      <c r="Z39" s="167">
        <v>15178.045</v>
      </c>
      <c r="AA39" s="167">
        <v>15178.045</v>
      </c>
      <c r="AB39" s="167">
        <v>15178.045</v>
      </c>
      <c r="AC39" s="167">
        <v>15178.045</v>
      </c>
      <c r="AD39" s="163"/>
      <c r="AE39" s="167">
        <v>14716.402</v>
      </c>
      <c r="AF39" s="167">
        <v>15238.648999999999</v>
      </c>
      <c r="AG39" s="167">
        <v>15238.648999999999</v>
      </c>
      <c r="AH39" s="167">
        <v>15238.648999999999</v>
      </c>
      <c r="AI39" s="167">
        <v>15238.648999999999</v>
      </c>
      <c r="AJ39" s="167">
        <v>15238.648999999999</v>
      </c>
      <c r="AK39" s="167">
        <v>15238.648999999999</v>
      </c>
      <c r="AL39" s="167">
        <v>15238.648999999999</v>
      </c>
      <c r="AM39" s="167">
        <v>15238.648999999999</v>
      </c>
      <c r="AN39" s="163"/>
      <c r="AO39" s="167">
        <v>14716.402</v>
      </c>
      <c r="AP39" s="167">
        <v>15194.487999999999</v>
      </c>
      <c r="AQ39" s="167">
        <v>15194.487999999999</v>
      </c>
      <c r="AR39" s="167">
        <v>15194.487999999999</v>
      </c>
      <c r="AS39" s="167">
        <v>15194.487999999999</v>
      </c>
      <c r="AT39" s="167">
        <v>15194.487999999999</v>
      </c>
      <c r="AU39" s="167">
        <v>15194.487999999999</v>
      </c>
      <c r="AV39" s="167">
        <v>15194.487999999999</v>
      </c>
      <c r="AW39" s="167">
        <v>15194.487999999999</v>
      </c>
      <c r="AX39" s="163"/>
      <c r="AY39" s="167">
        <v>14716.402</v>
      </c>
      <c r="AZ39" s="167">
        <v>15179.281999999999</v>
      </c>
      <c r="BA39" s="167">
        <v>15179.281999999999</v>
      </c>
      <c r="BB39" s="167">
        <v>15179.281999999999</v>
      </c>
      <c r="BC39" s="167">
        <v>15179.281999999999</v>
      </c>
      <c r="BD39" s="167">
        <v>15179.281999999999</v>
      </c>
      <c r="BE39" s="167">
        <v>15179.281999999999</v>
      </c>
      <c r="BF39" s="167">
        <v>15179.281999999999</v>
      </c>
      <c r="BG39" s="167">
        <v>15179.281999999999</v>
      </c>
      <c r="BI39" s="134" t="s">
        <v>234</v>
      </c>
    </row>
    <row r="40" spans="2:61" x14ac:dyDescent="0.2">
      <c r="B40" s="132" t="s">
        <v>235</v>
      </c>
      <c r="C40" s="129" t="s">
        <v>236</v>
      </c>
      <c r="D40" s="164" t="s">
        <v>237</v>
      </c>
      <c r="E40" s="174" t="s">
        <v>238</v>
      </c>
      <c r="F40" s="166">
        <v>3869.5810000000001</v>
      </c>
      <c r="G40" s="167">
        <v>4033.3739999999998</v>
      </c>
      <c r="H40" s="167">
        <v>4111.6109999999999</v>
      </c>
      <c r="I40" s="167">
        <v>2369.25</v>
      </c>
      <c r="K40" s="167">
        <v>2236.1149999999998</v>
      </c>
      <c r="L40" s="167">
        <v>2359.6480000000001</v>
      </c>
      <c r="M40" s="167">
        <v>2468.2359999999999</v>
      </c>
      <c r="N40" s="167">
        <v>2530.7420000000002</v>
      </c>
      <c r="O40" s="167">
        <v>2700.0970000000002</v>
      </c>
      <c r="P40" s="167">
        <v>2892.348</v>
      </c>
      <c r="Q40" s="167">
        <v>3008.8969999999999</v>
      </c>
      <c r="R40" s="167">
        <v>3151.2049999999999</v>
      </c>
      <c r="S40" s="167">
        <v>3391.0450000000001</v>
      </c>
      <c r="U40" s="167">
        <v>1757.944</v>
      </c>
      <c r="V40" s="167">
        <v>1310.8219999999999</v>
      </c>
      <c r="W40" s="167">
        <v>886.02200000000005</v>
      </c>
      <c r="X40" s="167">
        <v>490.77800000000002</v>
      </c>
      <c r="Y40" s="167">
        <v>252.149</v>
      </c>
      <c r="Z40" s="167">
        <v>-10.311999999999999</v>
      </c>
      <c r="AA40" s="167">
        <v>-474.56599999999997</v>
      </c>
      <c r="AB40" s="167">
        <v>-948.64099999999996</v>
      </c>
      <c r="AC40" s="167">
        <v>-1166.1610000000001</v>
      </c>
      <c r="AE40" s="167">
        <v>2236.1149999999998</v>
      </c>
      <c r="AF40" s="167">
        <v>2359.6480000000001</v>
      </c>
      <c r="AG40" s="167">
        <v>2468.2359999999999</v>
      </c>
      <c r="AH40" s="167">
        <v>2530.7420000000002</v>
      </c>
      <c r="AI40" s="167">
        <v>2700.0970000000002</v>
      </c>
      <c r="AJ40" s="167">
        <v>2892.348</v>
      </c>
      <c r="AK40" s="167">
        <v>3008.8969999999999</v>
      </c>
      <c r="AL40" s="167">
        <v>3151.2049999999999</v>
      </c>
      <c r="AM40" s="167">
        <v>3391.0450000000001</v>
      </c>
      <c r="AO40" s="167">
        <v>1867.741</v>
      </c>
      <c r="AP40" s="167">
        <v>1806.963</v>
      </c>
      <c r="AQ40" s="167">
        <v>1700.6579999999999</v>
      </c>
      <c r="AR40" s="167">
        <v>1589.03</v>
      </c>
      <c r="AS40" s="167">
        <v>1559.472</v>
      </c>
      <c r="AT40" s="167">
        <v>1516.117</v>
      </c>
      <c r="AU40" s="167">
        <v>1407.2139999999999</v>
      </c>
      <c r="AV40" s="167">
        <v>1279.049</v>
      </c>
      <c r="AW40" s="167">
        <v>1348.107</v>
      </c>
      <c r="AY40" s="167">
        <v>1756.7819999999999</v>
      </c>
      <c r="AZ40" s="167">
        <v>1193.2059999999999</v>
      </c>
      <c r="BA40" s="167">
        <v>833.774</v>
      </c>
      <c r="BB40" s="167">
        <v>438.17099999999999</v>
      </c>
      <c r="BC40" s="167">
        <v>229.22399999999999</v>
      </c>
      <c r="BD40" s="167">
        <v>-52.164000000000001</v>
      </c>
      <c r="BE40" s="167">
        <v>-432.233</v>
      </c>
      <c r="BF40" s="167">
        <v>-838.14700000000005</v>
      </c>
      <c r="BG40" s="167">
        <v>-1004.619</v>
      </c>
      <c r="BI40" s="134" t="s">
        <v>234</v>
      </c>
    </row>
    <row r="41" spans="2:61" x14ac:dyDescent="0.2">
      <c r="B41" s="132" t="s">
        <v>239</v>
      </c>
      <c r="C41" s="129" t="s">
        <v>240</v>
      </c>
      <c r="D41" s="164" t="s">
        <v>241</v>
      </c>
      <c r="E41" s="174" t="s">
        <v>242</v>
      </c>
      <c r="F41" s="166">
        <v>-44.92</v>
      </c>
      <c r="G41" s="167">
        <v>-125.502</v>
      </c>
      <c r="H41" s="167">
        <v>-68.873000000000005</v>
      </c>
      <c r="I41" s="167">
        <v>-139.64099999999999</v>
      </c>
      <c r="K41" s="167">
        <v>197.40799999999999</v>
      </c>
      <c r="L41" s="167">
        <v>160.32599999999999</v>
      </c>
      <c r="M41" s="167">
        <v>160.00899999999999</v>
      </c>
      <c r="N41" s="167">
        <v>149.876</v>
      </c>
      <c r="O41" s="167">
        <v>24.939</v>
      </c>
      <c r="P41" s="167">
        <v>-122.181</v>
      </c>
      <c r="Q41" s="167">
        <v>-175.27699999999999</v>
      </c>
      <c r="R41" s="167">
        <v>-84.186000000000007</v>
      </c>
      <c r="S41" s="167">
        <v>-21.19</v>
      </c>
      <c r="U41" s="167">
        <v>206.178</v>
      </c>
      <c r="V41" s="167">
        <v>169.096</v>
      </c>
      <c r="W41" s="167">
        <v>168.779</v>
      </c>
      <c r="X41" s="167">
        <v>158.64599999999999</v>
      </c>
      <c r="Y41" s="167">
        <v>33.709000000000003</v>
      </c>
      <c r="Z41" s="167">
        <v>-113.411</v>
      </c>
      <c r="AA41" s="167">
        <v>-166.50700000000001</v>
      </c>
      <c r="AB41" s="167">
        <v>-75.415999999999997</v>
      </c>
      <c r="AC41" s="167">
        <v>-12.42</v>
      </c>
      <c r="AE41" s="167">
        <v>197.40799999999999</v>
      </c>
      <c r="AF41" s="167">
        <v>160.32599999999999</v>
      </c>
      <c r="AG41" s="167">
        <v>160.00899999999999</v>
      </c>
      <c r="AH41" s="167">
        <v>149.876</v>
      </c>
      <c r="AI41" s="167">
        <v>24.939</v>
      </c>
      <c r="AJ41" s="167">
        <v>-122.181</v>
      </c>
      <c r="AK41" s="167">
        <v>-175.27699999999999</v>
      </c>
      <c r="AL41" s="167">
        <v>-84.186000000000007</v>
      </c>
      <c r="AM41" s="167">
        <v>-21.19</v>
      </c>
      <c r="AO41" s="167">
        <v>357.55</v>
      </c>
      <c r="AP41" s="167">
        <v>261.00900000000001</v>
      </c>
      <c r="AQ41" s="167">
        <v>273.28800000000001</v>
      </c>
      <c r="AR41" s="167">
        <v>194.69</v>
      </c>
      <c r="AS41" s="167">
        <v>180.42500000000001</v>
      </c>
      <c r="AT41" s="167">
        <v>113.532</v>
      </c>
      <c r="AU41" s="167">
        <v>8.8640000000000008</v>
      </c>
      <c r="AV41" s="167">
        <v>-16.626000000000001</v>
      </c>
      <c r="AW41" s="167">
        <v>-81.412000000000006</v>
      </c>
      <c r="AY41" s="167">
        <v>422.52300000000002</v>
      </c>
      <c r="AZ41" s="167">
        <v>538.17999999999995</v>
      </c>
      <c r="BA41" s="167">
        <v>635.79600000000005</v>
      </c>
      <c r="BB41" s="167">
        <v>628.30700000000002</v>
      </c>
      <c r="BC41" s="167">
        <v>596.08100000000002</v>
      </c>
      <c r="BD41" s="167">
        <v>608.62300000000005</v>
      </c>
      <c r="BE41" s="167">
        <v>562.41499999999996</v>
      </c>
      <c r="BF41" s="167">
        <v>528.51800000000003</v>
      </c>
      <c r="BG41" s="167">
        <v>484.06200000000001</v>
      </c>
      <c r="BI41" s="134" t="s">
        <v>234</v>
      </c>
    </row>
    <row r="42" spans="2:61" x14ac:dyDescent="0.2">
      <c r="B42" s="132" t="s">
        <v>243</v>
      </c>
      <c r="C42" s="129" t="s">
        <v>244</v>
      </c>
      <c r="D42" s="164" t="s">
        <v>245</v>
      </c>
      <c r="E42" s="174" t="s">
        <v>246</v>
      </c>
      <c r="F42" s="166">
        <v>0</v>
      </c>
      <c r="G42" s="167">
        <v>0</v>
      </c>
      <c r="H42" s="167">
        <v>0</v>
      </c>
      <c r="I42" s="167">
        <v>0</v>
      </c>
      <c r="K42" s="167">
        <v>0</v>
      </c>
      <c r="L42" s="167">
        <v>0</v>
      </c>
      <c r="M42" s="167">
        <v>0</v>
      </c>
      <c r="N42" s="167">
        <v>0</v>
      </c>
      <c r="O42" s="167">
        <v>0</v>
      </c>
      <c r="P42" s="167">
        <v>0</v>
      </c>
      <c r="Q42" s="167">
        <v>0</v>
      </c>
      <c r="R42" s="167">
        <v>0</v>
      </c>
      <c r="S42" s="167">
        <v>0</v>
      </c>
      <c r="U42" s="167">
        <v>0</v>
      </c>
      <c r="V42" s="167">
        <v>0</v>
      </c>
      <c r="W42" s="167">
        <v>0</v>
      </c>
      <c r="X42" s="167">
        <v>0</v>
      </c>
      <c r="Y42" s="167">
        <v>0</v>
      </c>
      <c r="Z42" s="167">
        <v>0</v>
      </c>
      <c r="AA42" s="167">
        <v>0</v>
      </c>
      <c r="AB42" s="167">
        <v>0</v>
      </c>
      <c r="AC42" s="167">
        <v>0</v>
      </c>
      <c r="AE42" s="167">
        <v>0</v>
      </c>
      <c r="AF42" s="167">
        <v>0</v>
      </c>
      <c r="AG42" s="167">
        <v>0</v>
      </c>
      <c r="AH42" s="167">
        <v>0</v>
      </c>
      <c r="AI42" s="167">
        <v>0</v>
      </c>
      <c r="AJ42" s="167">
        <v>0</v>
      </c>
      <c r="AK42" s="167">
        <v>0</v>
      </c>
      <c r="AL42" s="167">
        <v>0</v>
      </c>
      <c r="AM42" s="167">
        <v>0</v>
      </c>
      <c r="AO42" s="167">
        <v>0</v>
      </c>
      <c r="AP42" s="167">
        <v>0</v>
      </c>
      <c r="AQ42" s="167">
        <v>0</v>
      </c>
      <c r="AR42" s="167">
        <v>0</v>
      </c>
      <c r="AS42" s="167">
        <v>0</v>
      </c>
      <c r="AT42" s="167">
        <v>0</v>
      </c>
      <c r="AU42" s="167">
        <v>0</v>
      </c>
      <c r="AV42" s="167">
        <v>0</v>
      </c>
      <c r="AW42" s="167">
        <v>0</v>
      </c>
      <c r="AY42" s="167">
        <v>0</v>
      </c>
      <c r="AZ42" s="167">
        <v>0</v>
      </c>
      <c r="BA42" s="167">
        <v>0</v>
      </c>
      <c r="BB42" s="167">
        <v>0</v>
      </c>
      <c r="BC42" s="167">
        <v>0</v>
      </c>
      <c r="BD42" s="167">
        <v>0</v>
      </c>
      <c r="BE42" s="167">
        <v>0</v>
      </c>
      <c r="BF42" s="167">
        <v>0</v>
      </c>
      <c r="BG42" s="167">
        <v>0</v>
      </c>
      <c r="BI42" s="134" t="s">
        <v>234</v>
      </c>
    </row>
    <row r="43" spans="2:61" x14ac:dyDescent="0.2">
      <c r="B43" s="132" t="s">
        <v>247</v>
      </c>
      <c r="C43" s="129" t="s">
        <v>248</v>
      </c>
      <c r="D43" s="164" t="s">
        <v>249</v>
      </c>
      <c r="E43" s="174" t="s">
        <v>250</v>
      </c>
      <c r="F43" s="166">
        <v>18554.816999999999</v>
      </c>
      <c r="G43" s="167">
        <v>18638.715</v>
      </c>
      <c r="H43" s="167">
        <v>18760.302</v>
      </c>
      <c r="I43" s="167">
        <v>16945.909</v>
      </c>
      <c r="K43" s="167">
        <v>17149.924999999999</v>
      </c>
      <c r="L43" s="167">
        <v>17758.623</v>
      </c>
      <c r="M43" s="167">
        <v>17866.894</v>
      </c>
      <c r="N43" s="167">
        <v>17919.267</v>
      </c>
      <c r="O43" s="167">
        <v>17963.685000000001</v>
      </c>
      <c r="P43" s="167">
        <v>18008.815999999999</v>
      </c>
      <c r="Q43" s="167">
        <v>18072.269</v>
      </c>
      <c r="R43" s="167">
        <v>18305.668000000001</v>
      </c>
      <c r="S43" s="167">
        <v>18608.504000000001</v>
      </c>
      <c r="U43" s="167">
        <v>16680.524000000001</v>
      </c>
      <c r="V43" s="167">
        <v>16657.963</v>
      </c>
      <c r="W43" s="167">
        <v>16232.846</v>
      </c>
      <c r="X43" s="167">
        <v>15827.468999999999</v>
      </c>
      <c r="Y43" s="167">
        <v>15463.903</v>
      </c>
      <c r="Z43" s="167">
        <v>15054.322</v>
      </c>
      <c r="AA43" s="167">
        <v>14536.972</v>
      </c>
      <c r="AB43" s="167">
        <v>14153.987999999999</v>
      </c>
      <c r="AC43" s="167">
        <v>13999.464</v>
      </c>
      <c r="AE43" s="167">
        <v>17149.924999999999</v>
      </c>
      <c r="AF43" s="167">
        <v>17758.623</v>
      </c>
      <c r="AG43" s="167">
        <v>17866.894</v>
      </c>
      <c r="AH43" s="167">
        <v>17919.267</v>
      </c>
      <c r="AI43" s="167">
        <v>17963.685000000001</v>
      </c>
      <c r="AJ43" s="167">
        <v>18008.815999999999</v>
      </c>
      <c r="AK43" s="167">
        <v>18072.269</v>
      </c>
      <c r="AL43" s="167">
        <v>18305.668000000001</v>
      </c>
      <c r="AM43" s="167">
        <v>18608.504000000001</v>
      </c>
      <c r="AO43" s="167">
        <v>16941.692999999999</v>
      </c>
      <c r="AP43" s="167">
        <v>17262.46</v>
      </c>
      <c r="AQ43" s="167">
        <v>17168.434000000001</v>
      </c>
      <c r="AR43" s="167">
        <v>16978.207999999999</v>
      </c>
      <c r="AS43" s="167">
        <v>16934.384999999998</v>
      </c>
      <c r="AT43" s="167">
        <v>16824.136999999999</v>
      </c>
      <c r="AU43" s="167">
        <v>16610.565999999999</v>
      </c>
      <c r="AV43" s="167">
        <v>16456.911</v>
      </c>
      <c r="AW43" s="167">
        <v>16461.183000000001</v>
      </c>
      <c r="AY43" s="167">
        <v>16895.706999999999</v>
      </c>
      <c r="AZ43" s="167">
        <v>16910.668000000001</v>
      </c>
      <c r="BA43" s="167">
        <v>16648.851999999999</v>
      </c>
      <c r="BB43" s="167">
        <v>16245.76</v>
      </c>
      <c r="BC43" s="167">
        <v>16004.587</v>
      </c>
      <c r="BD43" s="167">
        <v>15735.741</v>
      </c>
      <c r="BE43" s="167">
        <v>15309.464</v>
      </c>
      <c r="BF43" s="167">
        <v>14869.653</v>
      </c>
      <c r="BG43" s="167">
        <v>14658.725</v>
      </c>
      <c r="BI43" s="134" t="s">
        <v>234</v>
      </c>
    </row>
    <row r="44" spans="2:61" x14ac:dyDescent="0.2">
      <c r="B44" s="132"/>
      <c r="D44" s="156" t="s">
        <v>174</v>
      </c>
      <c r="E44" s="165"/>
      <c r="F44" s="175"/>
      <c r="G44" s="175"/>
      <c r="H44" s="175"/>
      <c r="I44" s="175"/>
      <c r="K44" s="175"/>
      <c r="L44" s="175"/>
      <c r="M44" s="175"/>
      <c r="N44" s="175"/>
      <c r="O44" s="175"/>
      <c r="P44" s="175"/>
      <c r="Q44" s="175"/>
      <c r="R44" s="175"/>
      <c r="S44" s="175"/>
      <c r="U44" s="175"/>
      <c r="V44" s="175"/>
      <c r="W44" s="175"/>
      <c r="X44" s="175"/>
      <c r="Y44" s="175"/>
      <c r="Z44" s="175"/>
      <c r="AA44" s="175"/>
      <c r="AB44" s="175"/>
      <c r="AC44" s="175"/>
      <c r="AE44" s="175"/>
      <c r="AF44" s="175"/>
      <c r="AG44" s="175"/>
      <c r="AH44" s="175"/>
      <c r="AI44" s="175"/>
      <c r="AJ44" s="175"/>
      <c r="AK44" s="175"/>
      <c r="AL44" s="175"/>
      <c r="AM44" s="175"/>
      <c r="AO44" s="175"/>
      <c r="AP44" s="175"/>
      <c r="AQ44" s="175"/>
      <c r="AR44" s="175"/>
      <c r="AS44" s="175"/>
      <c r="AT44" s="175"/>
      <c r="AU44" s="175"/>
      <c r="AV44" s="175"/>
      <c r="AW44" s="175"/>
      <c r="AY44" s="175"/>
      <c r="AZ44" s="175"/>
      <c r="BA44" s="175"/>
      <c r="BB44" s="175"/>
      <c r="BC44" s="175"/>
      <c r="BD44" s="175"/>
      <c r="BE44" s="175"/>
      <c r="BF44" s="175"/>
      <c r="BG44" s="175"/>
    </row>
    <row r="45" spans="2:61" x14ac:dyDescent="0.2">
      <c r="B45" s="132"/>
      <c r="D45" s="156" t="s">
        <v>174</v>
      </c>
      <c r="E45" s="160" t="s">
        <v>251</v>
      </c>
      <c r="F45" s="163"/>
      <c r="G45" s="163"/>
      <c r="H45" s="163"/>
      <c r="I45" s="163"/>
      <c r="K45" s="163"/>
      <c r="L45" s="163"/>
      <c r="M45" s="163"/>
      <c r="N45" s="163"/>
      <c r="O45" s="163"/>
      <c r="P45" s="163"/>
      <c r="Q45" s="163"/>
      <c r="R45" s="163"/>
      <c r="S45" s="163"/>
      <c r="U45" s="163"/>
      <c r="V45" s="163"/>
      <c r="W45" s="163"/>
      <c r="X45" s="163"/>
      <c r="Y45" s="163"/>
      <c r="Z45" s="163"/>
      <c r="AA45" s="163"/>
      <c r="AB45" s="163"/>
      <c r="AC45" s="163"/>
      <c r="AE45" s="163"/>
      <c r="AF45" s="163"/>
      <c r="AG45" s="163"/>
      <c r="AH45" s="163"/>
      <c r="AI45" s="163"/>
      <c r="AJ45" s="163"/>
      <c r="AK45" s="163"/>
      <c r="AL45" s="163"/>
      <c r="AM45" s="163"/>
      <c r="AO45" s="163"/>
      <c r="AP45" s="163"/>
      <c r="AQ45" s="163"/>
      <c r="AR45" s="163"/>
      <c r="AS45" s="163"/>
      <c r="AT45" s="163"/>
      <c r="AU45" s="163"/>
      <c r="AV45" s="163"/>
      <c r="AW45" s="163"/>
      <c r="AY45" s="163"/>
      <c r="AZ45" s="163"/>
      <c r="BA45" s="163"/>
      <c r="BB45" s="163"/>
      <c r="BC45" s="163"/>
      <c r="BD45" s="163"/>
      <c r="BE45" s="163"/>
      <c r="BF45" s="163"/>
      <c r="BG45" s="163"/>
    </row>
    <row r="46" spans="2:61" x14ac:dyDescent="0.2">
      <c r="B46" s="132"/>
      <c r="D46" s="164" t="s">
        <v>174</v>
      </c>
      <c r="E46" s="165"/>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163"/>
      <c r="AO46" s="163"/>
      <c r="AP46" s="163"/>
      <c r="AQ46" s="163"/>
      <c r="AR46" s="163"/>
      <c r="AS46" s="163"/>
      <c r="AT46" s="163"/>
      <c r="AU46" s="163"/>
      <c r="AV46" s="163"/>
      <c r="AW46" s="163"/>
      <c r="AX46" s="163"/>
      <c r="AY46" s="163"/>
      <c r="AZ46" s="163"/>
      <c r="BA46" s="163"/>
      <c r="BB46" s="163"/>
      <c r="BC46" s="163"/>
      <c r="BD46" s="163"/>
      <c r="BE46" s="163"/>
      <c r="BF46" s="163"/>
      <c r="BG46" s="163"/>
    </row>
    <row r="47" spans="2:61" x14ac:dyDescent="0.2">
      <c r="B47" s="132" t="s">
        <v>252</v>
      </c>
      <c r="C47" s="129" t="s">
        <v>253</v>
      </c>
      <c r="D47" s="164" t="s">
        <v>254</v>
      </c>
      <c r="E47" s="176" t="s">
        <v>255</v>
      </c>
      <c r="F47" s="166">
        <v>5009.3220000000001</v>
      </c>
      <c r="G47" s="167">
        <v>5045.6909999999998</v>
      </c>
      <c r="H47" s="167">
        <v>4940.1000000000004</v>
      </c>
      <c r="I47" s="167">
        <v>3443.154</v>
      </c>
      <c r="J47" s="163"/>
      <c r="K47" s="167">
        <v>3067.3679999999999</v>
      </c>
      <c r="L47" s="167">
        <v>3067.3679999999999</v>
      </c>
      <c r="M47" s="167">
        <v>3067.3679999999999</v>
      </c>
      <c r="N47" s="167">
        <v>3067.3679999999999</v>
      </c>
      <c r="O47" s="167">
        <v>3067.3679999999999</v>
      </c>
      <c r="P47" s="167">
        <v>3067.3679999999999</v>
      </c>
      <c r="Q47" s="167">
        <v>3067.3679999999999</v>
      </c>
      <c r="R47" s="167">
        <v>3067.3679999999999</v>
      </c>
      <c r="S47" s="167">
        <v>3067.3679999999999</v>
      </c>
      <c r="T47" s="163"/>
      <c r="U47" s="167">
        <v>3067.3679999999999</v>
      </c>
      <c r="V47" s="167">
        <v>3067.3679999999999</v>
      </c>
      <c r="W47" s="167">
        <v>3067.3679999999999</v>
      </c>
      <c r="X47" s="167">
        <v>3067.3679999999999</v>
      </c>
      <c r="Y47" s="167">
        <v>3067.3679999999999</v>
      </c>
      <c r="Z47" s="167">
        <v>3067.3679999999999</v>
      </c>
      <c r="AA47" s="167">
        <v>3067.3679999999999</v>
      </c>
      <c r="AB47" s="167">
        <v>3067.3679999999999</v>
      </c>
      <c r="AC47" s="167">
        <v>3067.3679999999999</v>
      </c>
      <c r="AD47" s="163"/>
      <c r="AE47" s="167">
        <v>3067.3679999999999</v>
      </c>
      <c r="AF47" s="167">
        <v>3067.3679999999999</v>
      </c>
      <c r="AG47" s="167">
        <v>3067.3679999999999</v>
      </c>
      <c r="AH47" s="167">
        <v>3067.3679999999999</v>
      </c>
      <c r="AI47" s="167">
        <v>3067.3679999999999</v>
      </c>
      <c r="AJ47" s="167">
        <v>3067.3679999999999</v>
      </c>
      <c r="AK47" s="167">
        <v>3067.3679999999999</v>
      </c>
      <c r="AL47" s="167">
        <v>3067.3679999999999</v>
      </c>
      <c r="AM47" s="167">
        <v>3067.3679999999999</v>
      </c>
      <c r="AN47" s="163"/>
      <c r="AO47" s="167">
        <v>3067.3679999999999</v>
      </c>
      <c r="AP47" s="167">
        <v>3067.3679999999999</v>
      </c>
      <c r="AQ47" s="167">
        <v>3067.3679999999999</v>
      </c>
      <c r="AR47" s="167">
        <v>3067.3679999999999</v>
      </c>
      <c r="AS47" s="167">
        <v>3067.3679999999999</v>
      </c>
      <c r="AT47" s="167">
        <v>3067.3679999999999</v>
      </c>
      <c r="AU47" s="167">
        <v>3067.3679999999999</v>
      </c>
      <c r="AV47" s="167">
        <v>3067.3679999999999</v>
      </c>
      <c r="AW47" s="167">
        <v>3067.3679999999999</v>
      </c>
      <c r="AX47" s="163"/>
      <c r="AY47" s="167">
        <v>3067.3679999999999</v>
      </c>
      <c r="AZ47" s="167">
        <v>3067.3679999999999</v>
      </c>
      <c r="BA47" s="167">
        <v>3067.3679999999999</v>
      </c>
      <c r="BB47" s="167">
        <v>3067.3679999999999</v>
      </c>
      <c r="BC47" s="167">
        <v>3067.3679999999999</v>
      </c>
      <c r="BD47" s="167">
        <v>3067.3679999999999</v>
      </c>
      <c r="BE47" s="167">
        <v>3067.3679999999999</v>
      </c>
      <c r="BF47" s="167">
        <v>3067.3679999999999</v>
      </c>
      <c r="BG47" s="167">
        <v>3067.3679999999999</v>
      </c>
      <c r="BI47" s="134" t="s">
        <v>234</v>
      </c>
    </row>
    <row r="48" spans="2:61" x14ac:dyDescent="0.2">
      <c r="B48" s="132" t="s">
        <v>256</v>
      </c>
      <c r="C48" s="129" t="s">
        <v>257</v>
      </c>
      <c r="D48" s="177" t="s">
        <v>258</v>
      </c>
      <c r="E48" s="176" t="s">
        <v>259</v>
      </c>
      <c r="F48" s="166">
        <v>420.029</v>
      </c>
      <c r="G48" s="167">
        <v>415.92899999999997</v>
      </c>
      <c r="H48" s="167">
        <v>417.08600000000001</v>
      </c>
      <c r="I48" s="167">
        <v>424.30500000000001</v>
      </c>
      <c r="J48" s="143"/>
      <c r="K48" s="167">
        <v>624.322</v>
      </c>
      <c r="L48" s="167">
        <v>613.80899999999997</v>
      </c>
      <c r="M48" s="167">
        <v>603.27200000000005</v>
      </c>
      <c r="N48" s="167">
        <v>592.74699999999996</v>
      </c>
      <c r="O48" s="167">
        <v>776.31200000000001</v>
      </c>
      <c r="P48" s="167">
        <v>762.28899999999999</v>
      </c>
      <c r="Q48" s="167">
        <v>748.24199999999996</v>
      </c>
      <c r="R48" s="167">
        <v>734.21199999999999</v>
      </c>
      <c r="S48" s="167">
        <v>900.24800000000005</v>
      </c>
      <c r="U48" s="167">
        <v>624.322</v>
      </c>
      <c r="V48" s="167">
        <v>613.80899999999997</v>
      </c>
      <c r="W48" s="167">
        <v>603.27200000000005</v>
      </c>
      <c r="X48" s="167">
        <v>592.74699999999996</v>
      </c>
      <c r="Y48" s="167">
        <v>776.31200000000001</v>
      </c>
      <c r="Z48" s="167">
        <v>762.28899999999999</v>
      </c>
      <c r="AA48" s="167">
        <v>748.24199999999996</v>
      </c>
      <c r="AB48" s="167">
        <v>734.21199999999999</v>
      </c>
      <c r="AC48" s="167">
        <v>900.24800000000005</v>
      </c>
      <c r="AE48" s="167">
        <v>624.322</v>
      </c>
      <c r="AF48" s="167">
        <v>613.80899999999997</v>
      </c>
      <c r="AG48" s="167">
        <v>603.27200000000005</v>
      </c>
      <c r="AH48" s="167">
        <v>592.74699999999996</v>
      </c>
      <c r="AI48" s="167">
        <v>776.31200000000001</v>
      </c>
      <c r="AJ48" s="167">
        <v>762.28899999999999</v>
      </c>
      <c r="AK48" s="167">
        <v>748.24199999999996</v>
      </c>
      <c r="AL48" s="167">
        <v>734.21199999999999</v>
      </c>
      <c r="AM48" s="167">
        <v>900.24800000000005</v>
      </c>
      <c r="AO48" s="167">
        <v>624.322</v>
      </c>
      <c r="AP48" s="167">
        <v>613.80899999999997</v>
      </c>
      <c r="AQ48" s="167">
        <v>603.27200000000005</v>
      </c>
      <c r="AR48" s="167">
        <v>592.74699999999996</v>
      </c>
      <c r="AS48" s="167">
        <v>776.31200000000001</v>
      </c>
      <c r="AT48" s="167">
        <v>762.28899999999999</v>
      </c>
      <c r="AU48" s="167">
        <v>748.24199999999996</v>
      </c>
      <c r="AV48" s="167">
        <v>734.21199999999999</v>
      </c>
      <c r="AW48" s="167">
        <v>900.24800000000005</v>
      </c>
      <c r="AY48" s="167">
        <v>624.322</v>
      </c>
      <c r="AZ48" s="167">
        <v>613.80899999999997</v>
      </c>
      <c r="BA48" s="167">
        <v>603.27200000000005</v>
      </c>
      <c r="BB48" s="167">
        <v>592.74699999999996</v>
      </c>
      <c r="BC48" s="167">
        <v>776.31200000000001</v>
      </c>
      <c r="BD48" s="167">
        <v>762.28899999999999</v>
      </c>
      <c r="BE48" s="167">
        <v>748.24199999999996</v>
      </c>
      <c r="BF48" s="167">
        <v>734.21199999999999</v>
      </c>
      <c r="BG48" s="167">
        <v>900.24800000000005</v>
      </c>
      <c r="BI48" s="134" t="s">
        <v>234</v>
      </c>
    </row>
    <row r="49" spans="1:61" x14ac:dyDescent="0.2">
      <c r="B49" s="132" t="s">
        <v>260</v>
      </c>
      <c r="C49" s="129" t="s">
        <v>261</v>
      </c>
      <c r="D49" s="164" t="s">
        <v>262</v>
      </c>
      <c r="E49" s="176" t="s">
        <v>263</v>
      </c>
      <c r="F49" s="166">
        <v>258.47399999999999</v>
      </c>
      <c r="G49" s="167">
        <v>265.48700000000002</v>
      </c>
      <c r="H49" s="167">
        <v>273.13099999999997</v>
      </c>
      <c r="I49" s="167">
        <v>245.15199999999999</v>
      </c>
      <c r="J49" s="163"/>
      <c r="K49" s="167">
        <v>381.84500000000003</v>
      </c>
      <c r="L49" s="167">
        <v>402.77300000000002</v>
      </c>
      <c r="M49" s="167">
        <v>429.64100000000002</v>
      </c>
      <c r="N49" s="167">
        <v>464.36799999999999</v>
      </c>
      <c r="O49" s="167">
        <v>633.923</v>
      </c>
      <c r="P49" s="167">
        <v>664.70299999999997</v>
      </c>
      <c r="Q49" s="167">
        <v>700.35400000000004</v>
      </c>
      <c r="R49" s="167">
        <v>744.471</v>
      </c>
      <c r="S49" s="167">
        <v>948.04300000000001</v>
      </c>
      <c r="T49" s="163"/>
      <c r="U49" s="167">
        <v>402.536</v>
      </c>
      <c r="V49" s="167">
        <v>446.75599999999997</v>
      </c>
      <c r="W49" s="167">
        <v>505.64699999999999</v>
      </c>
      <c r="X49" s="167">
        <v>583.476</v>
      </c>
      <c r="Y49" s="167">
        <v>863.00900000000001</v>
      </c>
      <c r="Z49" s="167">
        <v>980.45500000000004</v>
      </c>
      <c r="AA49" s="167">
        <v>1119.4590000000001</v>
      </c>
      <c r="AB49" s="167">
        <v>1322.444</v>
      </c>
      <c r="AC49" s="167">
        <v>1785.973</v>
      </c>
      <c r="AD49" s="163"/>
      <c r="AE49" s="167">
        <v>381.84500000000003</v>
      </c>
      <c r="AF49" s="167">
        <v>402.77300000000002</v>
      </c>
      <c r="AG49" s="167">
        <v>429.64100000000002</v>
      </c>
      <c r="AH49" s="167">
        <v>464.36799999999999</v>
      </c>
      <c r="AI49" s="167">
        <v>633.923</v>
      </c>
      <c r="AJ49" s="167">
        <v>664.70299999999997</v>
      </c>
      <c r="AK49" s="167">
        <v>700.35400000000004</v>
      </c>
      <c r="AL49" s="167">
        <v>744.471</v>
      </c>
      <c r="AM49" s="167">
        <v>948.04300000000001</v>
      </c>
      <c r="AN49" s="163"/>
      <c r="AO49" s="167">
        <v>398.654</v>
      </c>
      <c r="AP49" s="167">
        <v>440.505</v>
      </c>
      <c r="AQ49" s="167">
        <v>493.82799999999997</v>
      </c>
      <c r="AR49" s="167">
        <v>557.38199999999995</v>
      </c>
      <c r="AS49" s="167">
        <v>801.29899999999998</v>
      </c>
      <c r="AT49" s="167">
        <v>879.79899999999998</v>
      </c>
      <c r="AU49" s="167">
        <v>964.76800000000003</v>
      </c>
      <c r="AV49" s="167">
        <v>1063.057</v>
      </c>
      <c r="AW49" s="167">
        <v>1408.203</v>
      </c>
      <c r="AX49" s="163"/>
      <c r="AY49" s="167">
        <v>403.19299999999998</v>
      </c>
      <c r="AZ49" s="167">
        <v>461.19200000000001</v>
      </c>
      <c r="BA49" s="167">
        <v>540.22</v>
      </c>
      <c r="BB49" s="167">
        <v>634.38</v>
      </c>
      <c r="BC49" s="167">
        <v>957.97500000000002</v>
      </c>
      <c r="BD49" s="167">
        <v>1096.8230000000001</v>
      </c>
      <c r="BE49" s="167">
        <v>1238.1780000000001</v>
      </c>
      <c r="BF49" s="167">
        <v>1395.2429999999999</v>
      </c>
      <c r="BG49" s="167">
        <v>1892.3520000000001</v>
      </c>
      <c r="BI49" s="134" t="s">
        <v>234</v>
      </c>
    </row>
    <row r="50" spans="1:61" x14ac:dyDescent="0.2">
      <c r="B50" s="132"/>
      <c r="D50" s="177" t="s">
        <v>174</v>
      </c>
      <c r="E50" s="176" t="s">
        <v>264</v>
      </c>
      <c r="F50" s="163"/>
      <c r="G50" s="163"/>
      <c r="H50" s="163"/>
      <c r="I50" s="163"/>
      <c r="J50" s="143"/>
      <c r="K50" s="163"/>
      <c r="L50" s="163"/>
      <c r="M50" s="163"/>
      <c r="N50" s="163"/>
      <c r="O50" s="163"/>
      <c r="P50" s="163"/>
      <c r="Q50" s="163"/>
      <c r="R50" s="163"/>
      <c r="S50" s="163"/>
      <c r="U50" s="163"/>
      <c r="V50" s="163"/>
      <c r="W50" s="163"/>
      <c r="X50" s="163"/>
      <c r="Y50" s="163"/>
      <c r="Z50" s="163"/>
      <c r="AA50" s="163"/>
      <c r="AB50" s="163"/>
      <c r="AC50" s="163"/>
      <c r="AE50" s="163"/>
      <c r="AF50" s="163"/>
      <c r="AG50" s="163"/>
      <c r="AH50" s="163"/>
      <c r="AI50" s="163"/>
      <c r="AJ50" s="163"/>
      <c r="AK50" s="163"/>
      <c r="AL50" s="163"/>
      <c r="AM50" s="163"/>
      <c r="AO50" s="163"/>
      <c r="AP50" s="163"/>
      <c r="AQ50" s="163"/>
      <c r="AR50" s="163"/>
      <c r="AS50" s="163"/>
      <c r="AT50" s="163"/>
      <c r="AU50" s="163"/>
      <c r="AV50" s="163"/>
      <c r="AW50" s="163"/>
      <c r="AY50" s="163"/>
      <c r="AZ50" s="163"/>
      <c r="BA50" s="163"/>
      <c r="BB50" s="163"/>
      <c r="BC50" s="163"/>
      <c r="BD50" s="163"/>
      <c r="BE50" s="163"/>
      <c r="BF50" s="163"/>
      <c r="BG50" s="163"/>
    </row>
    <row r="51" spans="1:61" x14ac:dyDescent="0.2">
      <c r="B51" s="132" t="s">
        <v>265</v>
      </c>
      <c r="C51" s="129" t="s">
        <v>266</v>
      </c>
      <c r="D51" s="164" t="s">
        <v>267</v>
      </c>
      <c r="E51" s="176" t="s">
        <v>268</v>
      </c>
      <c r="F51" s="166">
        <v>13.475</v>
      </c>
      <c r="G51" s="167">
        <v>-74.757999999999996</v>
      </c>
      <c r="H51" s="167">
        <v>8.9640000000000004</v>
      </c>
      <c r="I51" s="167">
        <v>-96.027000000000001</v>
      </c>
      <c r="J51" s="143"/>
      <c r="K51" s="167">
        <v>241.02199999999999</v>
      </c>
      <c r="L51" s="167">
        <v>203.94</v>
      </c>
      <c r="M51" s="167">
        <v>203.62299999999999</v>
      </c>
      <c r="N51" s="167">
        <v>193.49</v>
      </c>
      <c r="O51" s="167">
        <v>68.552999999999997</v>
      </c>
      <c r="P51" s="167">
        <v>-78.566999999999993</v>
      </c>
      <c r="Q51" s="167">
        <v>-131.66300000000001</v>
      </c>
      <c r="R51" s="167">
        <v>-40.572000000000003</v>
      </c>
      <c r="S51" s="167">
        <v>22.423999999999999</v>
      </c>
      <c r="U51" s="167">
        <v>249.792</v>
      </c>
      <c r="V51" s="167">
        <v>212.71</v>
      </c>
      <c r="W51" s="167">
        <v>212.393</v>
      </c>
      <c r="X51" s="167">
        <v>202.26</v>
      </c>
      <c r="Y51" s="167">
        <v>77.322999999999993</v>
      </c>
      <c r="Z51" s="167">
        <v>-69.796999999999997</v>
      </c>
      <c r="AA51" s="167">
        <v>-122.893</v>
      </c>
      <c r="AB51" s="167">
        <v>-31.802</v>
      </c>
      <c r="AC51" s="167">
        <v>31.193999999999999</v>
      </c>
      <c r="AE51" s="167">
        <v>241.02199999999999</v>
      </c>
      <c r="AF51" s="167">
        <v>203.94</v>
      </c>
      <c r="AG51" s="167">
        <v>203.62299999999999</v>
      </c>
      <c r="AH51" s="167">
        <v>193.49</v>
      </c>
      <c r="AI51" s="167">
        <v>68.552999999999997</v>
      </c>
      <c r="AJ51" s="167">
        <v>-78.566999999999993</v>
      </c>
      <c r="AK51" s="167">
        <v>-131.66300000000001</v>
      </c>
      <c r="AL51" s="167">
        <v>-40.572000000000003</v>
      </c>
      <c r="AM51" s="167">
        <v>22.423999999999999</v>
      </c>
      <c r="AO51" s="167">
        <v>401.16399999999999</v>
      </c>
      <c r="AP51" s="167">
        <v>304.62299999999999</v>
      </c>
      <c r="AQ51" s="167">
        <v>316.90199999999999</v>
      </c>
      <c r="AR51" s="167">
        <v>238.304</v>
      </c>
      <c r="AS51" s="167">
        <v>224.03899999999999</v>
      </c>
      <c r="AT51" s="167">
        <v>157.14599999999999</v>
      </c>
      <c r="AU51" s="167">
        <v>52.478000000000002</v>
      </c>
      <c r="AV51" s="167">
        <v>26.988</v>
      </c>
      <c r="AW51" s="167">
        <v>-37.798000000000002</v>
      </c>
      <c r="AY51" s="167">
        <v>466.137</v>
      </c>
      <c r="AZ51" s="167">
        <v>581.79399999999998</v>
      </c>
      <c r="BA51" s="167">
        <v>679.41</v>
      </c>
      <c r="BB51" s="167">
        <v>671.92100000000005</v>
      </c>
      <c r="BC51" s="167">
        <v>639.69500000000005</v>
      </c>
      <c r="BD51" s="167">
        <v>652.23699999999997</v>
      </c>
      <c r="BE51" s="167">
        <v>606.029</v>
      </c>
      <c r="BF51" s="167">
        <v>572.13199999999995</v>
      </c>
      <c r="BG51" s="167">
        <v>527.67600000000004</v>
      </c>
      <c r="BI51" s="134" t="s">
        <v>234</v>
      </c>
    </row>
    <row r="52" spans="1:61" x14ac:dyDescent="0.2">
      <c r="B52" s="132" t="s">
        <v>269</v>
      </c>
      <c r="C52" s="129" t="s">
        <v>270</v>
      </c>
      <c r="D52" s="156" t="s">
        <v>271</v>
      </c>
      <c r="E52" s="176" t="s">
        <v>272</v>
      </c>
      <c r="F52" s="166">
        <v>0.21099999999999999</v>
      </c>
      <c r="G52" s="167">
        <v>0.34499999999999997</v>
      </c>
      <c r="H52" s="167">
        <v>0.29799999999999999</v>
      </c>
      <c r="I52" s="167">
        <v>0.40699999999999997</v>
      </c>
      <c r="J52" s="163"/>
      <c r="K52" s="167">
        <v>0</v>
      </c>
      <c r="L52" s="167">
        <v>0</v>
      </c>
      <c r="M52" s="167">
        <v>0</v>
      </c>
      <c r="N52" s="167">
        <v>0</v>
      </c>
      <c r="O52" s="167">
        <v>0</v>
      </c>
      <c r="P52" s="167">
        <v>0</v>
      </c>
      <c r="Q52" s="167">
        <v>0</v>
      </c>
      <c r="R52" s="167">
        <v>0</v>
      </c>
      <c r="S52" s="167">
        <v>0</v>
      </c>
      <c r="T52" s="163"/>
      <c r="U52" s="167">
        <v>0</v>
      </c>
      <c r="V52" s="167">
        <v>0</v>
      </c>
      <c r="W52" s="167">
        <v>0</v>
      </c>
      <c r="X52" s="167">
        <v>0</v>
      </c>
      <c r="Y52" s="167">
        <v>0</v>
      </c>
      <c r="Z52" s="167">
        <v>0</v>
      </c>
      <c r="AA52" s="167">
        <v>0</v>
      </c>
      <c r="AB52" s="167">
        <v>0</v>
      </c>
      <c r="AC52" s="167">
        <v>0</v>
      </c>
      <c r="AD52" s="163"/>
      <c r="AE52" s="167">
        <v>0</v>
      </c>
      <c r="AF52" s="167">
        <v>0</v>
      </c>
      <c r="AG52" s="167">
        <v>0</v>
      </c>
      <c r="AH52" s="167">
        <v>0</v>
      </c>
      <c r="AI52" s="167">
        <v>0</v>
      </c>
      <c r="AJ52" s="167">
        <v>0</v>
      </c>
      <c r="AK52" s="167">
        <v>0</v>
      </c>
      <c r="AL52" s="167">
        <v>0</v>
      </c>
      <c r="AM52" s="167">
        <v>0</v>
      </c>
      <c r="AN52" s="163"/>
      <c r="AO52" s="167">
        <v>0</v>
      </c>
      <c r="AP52" s="167">
        <v>0</v>
      </c>
      <c r="AQ52" s="167">
        <v>0</v>
      </c>
      <c r="AR52" s="167">
        <v>0</v>
      </c>
      <c r="AS52" s="167">
        <v>0</v>
      </c>
      <c r="AT52" s="167">
        <v>0</v>
      </c>
      <c r="AU52" s="167">
        <v>0</v>
      </c>
      <c r="AV52" s="167">
        <v>0</v>
      </c>
      <c r="AW52" s="167">
        <v>0</v>
      </c>
      <c r="AX52" s="163"/>
      <c r="AY52" s="167">
        <v>0</v>
      </c>
      <c r="AZ52" s="167">
        <v>0</v>
      </c>
      <c r="BA52" s="167">
        <v>0</v>
      </c>
      <c r="BB52" s="167">
        <v>0</v>
      </c>
      <c r="BC52" s="167">
        <v>0</v>
      </c>
      <c r="BD52" s="167">
        <v>0</v>
      </c>
      <c r="BE52" s="167">
        <v>0</v>
      </c>
      <c r="BF52" s="167">
        <v>0</v>
      </c>
      <c r="BG52" s="167">
        <v>0</v>
      </c>
      <c r="BI52" s="134" t="s">
        <v>234</v>
      </c>
    </row>
    <row r="53" spans="1:61" x14ac:dyDescent="0.2">
      <c r="B53" s="132" t="s">
        <v>273</v>
      </c>
      <c r="C53" s="129" t="s">
        <v>274</v>
      </c>
      <c r="D53" s="156" t="s">
        <v>275</v>
      </c>
      <c r="E53" s="176" t="s">
        <v>276</v>
      </c>
      <c r="F53" s="166">
        <v>-29.375</v>
      </c>
      <c r="G53" s="167">
        <v>-22.161000000000001</v>
      </c>
      <c r="H53" s="167">
        <v>-49.874000000000002</v>
      </c>
      <c r="I53" s="167">
        <v>-16.581</v>
      </c>
      <c r="K53" s="167">
        <v>-16.582000000000001</v>
      </c>
      <c r="L53" s="167">
        <v>-16.582000000000001</v>
      </c>
      <c r="M53" s="167">
        <v>-16.582000000000001</v>
      </c>
      <c r="N53" s="167">
        <v>-16.582000000000001</v>
      </c>
      <c r="O53" s="167">
        <v>-16.582000000000001</v>
      </c>
      <c r="P53" s="167">
        <v>-16.582000000000001</v>
      </c>
      <c r="Q53" s="167">
        <v>-16.582000000000001</v>
      </c>
      <c r="R53" s="167">
        <v>-16.582000000000001</v>
      </c>
      <c r="S53" s="167">
        <v>-16.582000000000001</v>
      </c>
      <c r="U53" s="167">
        <v>-16.582000000000001</v>
      </c>
      <c r="V53" s="167">
        <v>-16.582000000000001</v>
      </c>
      <c r="W53" s="167">
        <v>-16.582000000000001</v>
      </c>
      <c r="X53" s="167">
        <v>-16.582000000000001</v>
      </c>
      <c r="Y53" s="167">
        <v>-16.582000000000001</v>
      </c>
      <c r="Z53" s="167">
        <v>-16.582000000000001</v>
      </c>
      <c r="AA53" s="167">
        <v>-16.582000000000001</v>
      </c>
      <c r="AB53" s="167">
        <v>-16.582000000000001</v>
      </c>
      <c r="AC53" s="167">
        <v>-16.582000000000001</v>
      </c>
      <c r="AE53" s="167">
        <v>-16.582000000000001</v>
      </c>
      <c r="AF53" s="167">
        <v>-16.582000000000001</v>
      </c>
      <c r="AG53" s="167">
        <v>-16.582000000000001</v>
      </c>
      <c r="AH53" s="167">
        <v>-16.582000000000001</v>
      </c>
      <c r="AI53" s="167">
        <v>-16.582000000000001</v>
      </c>
      <c r="AJ53" s="167">
        <v>-16.582000000000001</v>
      </c>
      <c r="AK53" s="167">
        <v>-16.582000000000001</v>
      </c>
      <c r="AL53" s="167">
        <v>-16.582000000000001</v>
      </c>
      <c r="AM53" s="167">
        <v>-16.582000000000001</v>
      </c>
      <c r="AO53" s="167">
        <v>-16.582000000000001</v>
      </c>
      <c r="AP53" s="167">
        <v>-16.582000000000001</v>
      </c>
      <c r="AQ53" s="167">
        <v>-16.582000000000001</v>
      </c>
      <c r="AR53" s="167">
        <v>-16.582000000000001</v>
      </c>
      <c r="AS53" s="167">
        <v>-16.582000000000001</v>
      </c>
      <c r="AT53" s="167">
        <v>-16.582000000000001</v>
      </c>
      <c r="AU53" s="167">
        <v>-16.582000000000001</v>
      </c>
      <c r="AV53" s="167">
        <v>-16.582000000000001</v>
      </c>
      <c r="AW53" s="167">
        <v>-16.582000000000001</v>
      </c>
      <c r="AY53" s="167">
        <v>-16.582000000000001</v>
      </c>
      <c r="AZ53" s="167">
        <v>-16.582000000000001</v>
      </c>
      <c r="BA53" s="167">
        <v>-16.582000000000001</v>
      </c>
      <c r="BB53" s="167">
        <v>-16.582000000000001</v>
      </c>
      <c r="BC53" s="167">
        <v>-16.582000000000001</v>
      </c>
      <c r="BD53" s="167">
        <v>-16.582000000000001</v>
      </c>
      <c r="BE53" s="167">
        <v>-16.582000000000001</v>
      </c>
      <c r="BF53" s="167">
        <v>-16.582000000000001</v>
      </c>
      <c r="BG53" s="167">
        <v>-16.582000000000001</v>
      </c>
      <c r="BI53" s="134" t="s">
        <v>234</v>
      </c>
    </row>
    <row r="54" spans="1:61" x14ac:dyDescent="0.2">
      <c r="B54" s="132" t="s">
        <v>277</v>
      </c>
      <c r="C54" s="129" t="s">
        <v>278</v>
      </c>
      <c r="D54" s="164" t="s">
        <v>279</v>
      </c>
      <c r="E54" s="176" t="s">
        <v>280</v>
      </c>
      <c r="F54" s="166">
        <v>-29.02</v>
      </c>
      <c r="G54" s="167">
        <v>-28.582999999999998</v>
      </c>
      <c r="H54" s="167">
        <v>-27.963000000000001</v>
      </c>
      <c r="I54" s="167">
        <v>-27.033000000000001</v>
      </c>
      <c r="K54" s="167">
        <v>-27.032</v>
      </c>
      <c r="L54" s="167">
        <v>-27.032</v>
      </c>
      <c r="M54" s="167">
        <v>-27.032</v>
      </c>
      <c r="N54" s="167">
        <v>-27.032</v>
      </c>
      <c r="O54" s="167">
        <v>-27.032</v>
      </c>
      <c r="P54" s="167">
        <v>-27.032</v>
      </c>
      <c r="Q54" s="167">
        <v>-27.032</v>
      </c>
      <c r="R54" s="167">
        <v>-27.032</v>
      </c>
      <c r="S54" s="167">
        <v>-27.032</v>
      </c>
      <c r="U54" s="167">
        <v>-27.032</v>
      </c>
      <c r="V54" s="167">
        <v>-27.032</v>
      </c>
      <c r="W54" s="167">
        <v>-27.032</v>
      </c>
      <c r="X54" s="167">
        <v>-27.032</v>
      </c>
      <c r="Y54" s="167">
        <v>-27.032</v>
      </c>
      <c r="Z54" s="167">
        <v>-27.032</v>
      </c>
      <c r="AA54" s="167">
        <v>-27.032</v>
      </c>
      <c r="AB54" s="167">
        <v>-27.032</v>
      </c>
      <c r="AC54" s="167">
        <v>-27.032</v>
      </c>
      <c r="AE54" s="167">
        <v>-27.032</v>
      </c>
      <c r="AF54" s="167">
        <v>-27.032</v>
      </c>
      <c r="AG54" s="167">
        <v>-27.032</v>
      </c>
      <c r="AH54" s="167">
        <v>-27.032</v>
      </c>
      <c r="AI54" s="167">
        <v>-27.032</v>
      </c>
      <c r="AJ54" s="167">
        <v>-27.032</v>
      </c>
      <c r="AK54" s="167">
        <v>-27.032</v>
      </c>
      <c r="AL54" s="167">
        <v>-27.032</v>
      </c>
      <c r="AM54" s="167">
        <v>-27.032</v>
      </c>
      <c r="AO54" s="167">
        <v>-27.032</v>
      </c>
      <c r="AP54" s="167">
        <v>-27.032</v>
      </c>
      <c r="AQ54" s="167">
        <v>-27.032</v>
      </c>
      <c r="AR54" s="167">
        <v>-27.032</v>
      </c>
      <c r="AS54" s="167">
        <v>-27.032</v>
      </c>
      <c r="AT54" s="167">
        <v>-27.032</v>
      </c>
      <c r="AU54" s="167">
        <v>-27.032</v>
      </c>
      <c r="AV54" s="167">
        <v>-27.032</v>
      </c>
      <c r="AW54" s="167">
        <v>-27.032</v>
      </c>
      <c r="AY54" s="167">
        <v>-27.032</v>
      </c>
      <c r="AZ54" s="167">
        <v>-27.032</v>
      </c>
      <c r="BA54" s="167">
        <v>-27.032</v>
      </c>
      <c r="BB54" s="167">
        <v>-27.032</v>
      </c>
      <c r="BC54" s="167">
        <v>-27.032</v>
      </c>
      <c r="BD54" s="167">
        <v>-27.032</v>
      </c>
      <c r="BE54" s="167">
        <v>-27.032</v>
      </c>
      <c r="BF54" s="167">
        <v>-27.032</v>
      </c>
      <c r="BG54" s="167">
        <v>-27.032</v>
      </c>
      <c r="BI54" s="134" t="s">
        <v>234</v>
      </c>
    </row>
    <row r="55" spans="1:61" x14ac:dyDescent="0.2">
      <c r="B55" s="132" t="s">
        <v>281</v>
      </c>
      <c r="C55" s="129" t="s">
        <v>282</v>
      </c>
      <c r="D55" s="164" t="s">
        <v>283</v>
      </c>
      <c r="E55" s="176" t="s">
        <v>284</v>
      </c>
      <c r="F55" s="166">
        <v>0</v>
      </c>
      <c r="G55" s="167">
        <v>0</v>
      </c>
      <c r="H55" s="167">
        <v>0</v>
      </c>
      <c r="I55" s="167">
        <v>0</v>
      </c>
      <c r="K55" s="167">
        <v>0</v>
      </c>
      <c r="L55" s="167">
        <v>0</v>
      </c>
      <c r="M55" s="167">
        <v>0</v>
      </c>
      <c r="N55" s="167">
        <v>0</v>
      </c>
      <c r="O55" s="167">
        <v>0</v>
      </c>
      <c r="P55" s="167">
        <v>0</v>
      </c>
      <c r="Q55" s="167">
        <v>0</v>
      </c>
      <c r="R55" s="167">
        <v>0</v>
      </c>
      <c r="S55" s="167">
        <v>0</v>
      </c>
      <c r="U55" s="167">
        <v>0</v>
      </c>
      <c r="V55" s="167">
        <v>0</v>
      </c>
      <c r="W55" s="167">
        <v>0</v>
      </c>
      <c r="X55" s="167">
        <v>0</v>
      </c>
      <c r="Y55" s="167">
        <v>0</v>
      </c>
      <c r="Z55" s="167">
        <v>0</v>
      </c>
      <c r="AA55" s="167">
        <v>0</v>
      </c>
      <c r="AB55" s="167">
        <v>0</v>
      </c>
      <c r="AC55" s="167">
        <v>0</v>
      </c>
      <c r="AE55" s="167">
        <v>0</v>
      </c>
      <c r="AF55" s="167">
        <v>0</v>
      </c>
      <c r="AG55" s="167">
        <v>0</v>
      </c>
      <c r="AH55" s="167">
        <v>0</v>
      </c>
      <c r="AI55" s="167">
        <v>0</v>
      </c>
      <c r="AJ55" s="167">
        <v>0</v>
      </c>
      <c r="AK55" s="167">
        <v>0</v>
      </c>
      <c r="AL55" s="167">
        <v>0</v>
      </c>
      <c r="AM55" s="167">
        <v>0</v>
      </c>
      <c r="AO55" s="167">
        <v>0</v>
      </c>
      <c r="AP55" s="167">
        <v>0</v>
      </c>
      <c r="AQ55" s="167">
        <v>0</v>
      </c>
      <c r="AR55" s="167">
        <v>0</v>
      </c>
      <c r="AS55" s="167">
        <v>0</v>
      </c>
      <c r="AT55" s="167">
        <v>0</v>
      </c>
      <c r="AU55" s="167">
        <v>0</v>
      </c>
      <c r="AV55" s="167">
        <v>0</v>
      </c>
      <c r="AW55" s="167">
        <v>0</v>
      </c>
      <c r="AY55" s="167">
        <v>0</v>
      </c>
      <c r="AZ55" s="167">
        <v>0</v>
      </c>
      <c r="BA55" s="167">
        <v>0</v>
      </c>
      <c r="BB55" s="167">
        <v>0</v>
      </c>
      <c r="BC55" s="167">
        <v>0</v>
      </c>
      <c r="BD55" s="167">
        <v>0</v>
      </c>
      <c r="BE55" s="167">
        <v>0</v>
      </c>
      <c r="BF55" s="167">
        <v>0</v>
      </c>
      <c r="BG55" s="167">
        <v>0</v>
      </c>
      <c r="BI55" s="134" t="s">
        <v>234</v>
      </c>
    </row>
    <row r="56" spans="1:61" x14ac:dyDescent="0.2">
      <c r="A56" s="135"/>
      <c r="B56" s="132"/>
      <c r="D56" s="164" t="s">
        <v>174</v>
      </c>
      <c r="E56" s="176" t="s">
        <v>285</v>
      </c>
      <c r="F56" s="163"/>
      <c r="G56" s="163"/>
      <c r="H56" s="163"/>
      <c r="I56" s="163"/>
      <c r="K56" s="163"/>
      <c r="L56" s="163"/>
      <c r="M56" s="163"/>
      <c r="N56" s="163"/>
      <c r="O56" s="163"/>
      <c r="P56" s="163"/>
      <c r="Q56" s="163"/>
      <c r="R56" s="163"/>
      <c r="S56" s="163"/>
      <c r="U56" s="163"/>
      <c r="V56" s="163"/>
      <c r="W56" s="163"/>
      <c r="X56" s="163"/>
      <c r="Y56" s="163"/>
      <c r="Z56" s="163"/>
      <c r="AA56" s="163"/>
      <c r="AB56" s="163"/>
      <c r="AC56" s="163"/>
      <c r="AE56" s="163"/>
      <c r="AF56" s="163"/>
      <c r="AG56" s="163"/>
      <c r="AH56" s="163"/>
      <c r="AI56" s="163"/>
      <c r="AJ56" s="163"/>
      <c r="AK56" s="163"/>
      <c r="AL56" s="163"/>
      <c r="AM56" s="163"/>
      <c r="AO56" s="163"/>
      <c r="AP56" s="163"/>
      <c r="AQ56" s="163"/>
      <c r="AR56" s="163"/>
      <c r="AS56" s="163"/>
      <c r="AT56" s="163"/>
      <c r="AU56" s="163"/>
      <c r="AV56" s="163"/>
      <c r="AW56" s="163"/>
      <c r="AY56" s="163"/>
      <c r="AZ56" s="163"/>
      <c r="BA56" s="163"/>
      <c r="BB56" s="163"/>
      <c r="BC56" s="163"/>
      <c r="BD56" s="163"/>
      <c r="BE56" s="163"/>
      <c r="BF56" s="163"/>
      <c r="BG56" s="163"/>
    </row>
    <row r="57" spans="1:61" x14ac:dyDescent="0.2">
      <c r="A57" s="135"/>
      <c r="B57" s="132" t="s">
        <v>286</v>
      </c>
      <c r="C57" s="129" t="s">
        <v>287</v>
      </c>
      <c r="D57" s="178" t="s">
        <v>288</v>
      </c>
      <c r="E57" s="176" t="s">
        <v>289</v>
      </c>
      <c r="F57" s="166">
        <v>0</v>
      </c>
      <c r="G57" s="167">
        <v>0</v>
      </c>
      <c r="H57" s="167">
        <v>0</v>
      </c>
      <c r="I57" s="167">
        <v>0</v>
      </c>
      <c r="K57" s="167">
        <v>0</v>
      </c>
      <c r="L57" s="167">
        <v>0</v>
      </c>
      <c r="M57" s="167">
        <v>0</v>
      </c>
      <c r="N57" s="167">
        <v>0</v>
      </c>
      <c r="O57" s="167">
        <v>0</v>
      </c>
      <c r="P57" s="167">
        <v>0</v>
      </c>
      <c r="Q57" s="167">
        <v>0</v>
      </c>
      <c r="R57" s="167">
        <v>0</v>
      </c>
      <c r="S57" s="167">
        <v>0</v>
      </c>
      <c r="U57" s="167">
        <v>0</v>
      </c>
      <c r="V57" s="167">
        <v>0</v>
      </c>
      <c r="W57" s="167">
        <v>0</v>
      </c>
      <c r="X57" s="167">
        <v>0</v>
      </c>
      <c r="Y57" s="167">
        <v>0</v>
      </c>
      <c r="Z57" s="167">
        <v>0</v>
      </c>
      <c r="AA57" s="167">
        <v>0</v>
      </c>
      <c r="AB57" s="167">
        <v>0</v>
      </c>
      <c r="AC57" s="167">
        <v>0</v>
      </c>
      <c r="AE57" s="167">
        <v>0</v>
      </c>
      <c r="AF57" s="167">
        <v>0</v>
      </c>
      <c r="AG57" s="167">
        <v>0</v>
      </c>
      <c r="AH57" s="167">
        <v>0</v>
      </c>
      <c r="AI57" s="167">
        <v>0</v>
      </c>
      <c r="AJ57" s="167">
        <v>0</v>
      </c>
      <c r="AK57" s="167">
        <v>0</v>
      </c>
      <c r="AL57" s="167">
        <v>0</v>
      </c>
      <c r="AM57" s="167">
        <v>0</v>
      </c>
      <c r="AO57" s="167">
        <v>0</v>
      </c>
      <c r="AP57" s="167">
        <v>0</v>
      </c>
      <c r="AQ57" s="167">
        <v>0</v>
      </c>
      <c r="AR57" s="167">
        <v>0</v>
      </c>
      <c r="AS57" s="167">
        <v>0</v>
      </c>
      <c r="AT57" s="167">
        <v>0</v>
      </c>
      <c r="AU57" s="167">
        <v>0</v>
      </c>
      <c r="AV57" s="167">
        <v>0</v>
      </c>
      <c r="AW57" s="167">
        <v>0</v>
      </c>
      <c r="AY57" s="167">
        <v>0</v>
      </c>
      <c r="AZ57" s="167">
        <v>0</v>
      </c>
      <c r="BA57" s="167">
        <v>0</v>
      </c>
      <c r="BB57" s="167">
        <v>0</v>
      </c>
      <c r="BC57" s="167">
        <v>0</v>
      </c>
      <c r="BD57" s="167">
        <v>0</v>
      </c>
      <c r="BE57" s="167">
        <v>0</v>
      </c>
      <c r="BF57" s="167">
        <v>0</v>
      </c>
      <c r="BG57" s="167">
        <v>0</v>
      </c>
      <c r="BI57" s="134" t="s">
        <v>234</v>
      </c>
    </row>
    <row r="58" spans="1:61" x14ac:dyDescent="0.2">
      <c r="B58" s="132" t="s">
        <v>290</v>
      </c>
      <c r="C58" s="129" t="s">
        <v>291</v>
      </c>
      <c r="D58" s="179" t="s">
        <v>292</v>
      </c>
      <c r="E58" s="176" t="s">
        <v>293</v>
      </c>
      <c r="F58" s="166">
        <v>0</v>
      </c>
      <c r="G58" s="167">
        <v>0</v>
      </c>
      <c r="H58" s="167">
        <v>0</v>
      </c>
      <c r="I58" s="167">
        <v>0</v>
      </c>
      <c r="K58" s="167">
        <v>0</v>
      </c>
      <c r="L58" s="167">
        <v>0</v>
      </c>
      <c r="M58" s="167">
        <v>0</v>
      </c>
      <c r="N58" s="167">
        <v>0</v>
      </c>
      <c r="O58" s="167">
        <v>0</v>
      </c>
      <c r="P58" s="167">
        <v>0</v>
      </c>
      <c r="Q58" s="167">
        <v>0</v>
      </c>
      <c r="R58" s="167">
        <v>0</v>
      </c>
      <c r="S58" s="167">
        <v>0</v>
      </c>
      <c r="U58" s="167">
        <v>0</v>
      </c>
      <c r="V58" s="167">
        <v>0</v>
      </c>
      <c r="W58" s="167">
        <v>0</v>
      </c>
      <c r="X58" s="167">
        <v>0</v>
      </c>
      <c r="Y58" s="167">
        <v>0</v>
      </c>
      <c r="Z58" s="167">
        <v>0</v>
      </c>
      <c r="AA58" s="167">
        <v>0</v>
      </c>
      <c r="AB58" s="167">
        <v>0</v>
      </c>
      <c r="AC58" s="167">
        <v>0</v>
      </c>
      <c r="AE58" s="167">
        <v>0</v>
      </c>
      <c r="AF58" s="167">
        <v>0</v>
      </c>
      <c r="AG58" s="167">
        <v>0</v>
      </c>
      <c r="AH58" s="167">
        <v>0</v>
      </c>
      <c r="AI58" s="167">
        <v>0</v>
      </c>
      <c r="AJ58" s="167">
        <v>0</v>
      </c>
      <c r="AK58" s="167">
        <v>0</v>
      </c>
      <c r="AL58" s="167">
        <v>0</v>
      </c>
      <c r="AM58" s="167">
        <v>0</v>
      </c>
      <c r="AO58" s="167">
        <v>0</v>
      </c>
      <c r="AP58" s="167">
        <v>0</v>
      </c>
      <c r="AQ58" s="167">
        <v>0</v>
      </c>
      <c r="AR58" s="167">
        <v>0</v>
      </c>
      <c r="AS58" s="167">
        <v>0</v>
      </c>
      <c r="AT58" s="167">
        <v>0</v>
      </c>
      <c r="AU58" s="167">
        <v>0</v>
      </c>
      <c r="AV58" s="167">
        <v>0</v>
      </c>
      <c r="AW58" s="167">
        <v>0</v>
      </c>
      <c r="AY58" s="167">
        <v>0</v>
      </c>
      <c r="AZ58" s="167">
        <v>0</v>
      </c>
      <c r="BA58" s="167">
        <v>0</v>
      </c>
      <c r="BB58" s="167">
        <v>0</v>
      </c>
      <c r="BC58" s="167">
        <v>0</v>
      </c>
      <c r="BD58" s="167">
        <v>0</v>
      </c>
      <c r="BE58" s="167">
        <v>0</v>
      </c>
      <c r="BF58" s="167">
        <v>0</v>
      </c>
      <c r="BG58" s="167">
        <v>0</v>
      </c>
      <c r="BI58" s="134" t="s">
        <v>234</v>
      </c>
    </row>
    <row r="59" spans="1:61" x14ac:dyDescent="0.2">
      <c r="B59" s="132" t="s">
        <v>294</v>
      </c>
      <c r="C59" s="129" t="s">
        <v>295</v>
      </c>
      <c r="D59" s="179" t="s">
        <v>296</v>
      </c>
      <c r="E59" s="176" t="s">
        <v>297</v>
      </c>
      <c r="F59" s="166">
        <v>0</v>
      </c>
      <c r="G59" s="167">
        <v>0</v>
      </c>
      <c r="H59" s="167">
        <v>0</v>
      </c>
      <c r="I59" s="167">
        <v>0</v>
      </c>
      <c r="K59" s="167">
        <v>0</v>
      </c>
      <c r="L59" s="167">
        <v>0</v>
      </c>
      <c r="M59" s="167">
        <v>0</v>
      </c>
      <c r="N59" s="167">
        <v>0</v>
      </c>
      <c r="O59" s="167">
        <v>0</v>
      </c>
      <c r="P59" s="167">
        <v>0</v>
      </c>
      <c r="Q59" s="167">
        <v>0</v>
      </c>
      <c r="R59" s="167">
        <v>0</v>
      </c>
      <c r="S59" s="167">
        <v>0</v>
      </c>
      <c r="U59" s="167">
        <v>0</v>
      </c>
      <c r="V59" s="167">
        <v>0</v>
      </c>
      <c r="W59" s="167">
        <v>0</v>
      </c>
      <c r="X59" s="167">
        <v>0</v>
      </c>
      <c r="Y59" s="167">
        <v>0</v>
      </c>
      <c r="Z59" s="167">
        <v>0</v>
      </c>
      <c r="AA59" s="167">
        <v>0</v>
      </c>
      <c r="AB59" s="167">
        <v>0</v>
      </c>
      <c r="AC59" s="167">
        <v>0</v>
      </c>
      <c r="AE59" s="167">
        <v>0</v>
      </c>
      <c r="AF59" s="167">
        <v>0</v>
      </c>
      <c r="AG59" s="167">
        <v>0</v>
      </c>
      <c r="AH59" s="167">
        <v>0</v>
      </c>
      <c r="AI59" s="167">
        <v>0</v>
      </c>
      <c r="AJ59" s="167">
        <v>0</v>
      </c>
      <c r="AK59" s="167">
        <v>0</v>
      </c>
      <c r="AL59" s="167">
        <v>0</v>
      </c>
      <c r="AM59" s="167">
        <v>0</v>
      </c>
      <c r="AO59" s="167">
        <v>0</v>
      </c>
      <c r="AP59" s="167">
        <v>0</v>
      </c>
      <c r="AQ59" s="167">
        <v>0</v>
      </c>
      <c r="AR59" s="167">
        <v>0</v>
      </c>
      <c r="AS59" s="167">
        <v>0</v>
      </c>
      <c r="AT59" s="167">
        <v>0</v>
      </c>
      <c r="AU59" s="167">
        <v>0</v>
      </c>
      <c r="AV59" s="167">
        <v>0</v>
      </c>
      <c r="AW59" s="167">
        <v>0</v>
      </c>
      <c r="AY59" s="167">
        <v>0</v>
      </c>
      <c r="AZ59" s="167">
        <v>0</v>
      </c>
      <c r="BA59" s="167">
        <v>0</v>
      </c>
      <c r="BB59" s="167">
        <v>0</v>
      </c>
      <c r="BC59" s="167">
        <v>0</v>
      </c>
      <c r="BD59" s="167">
        <v>0</v>
      </c>
      <c r="BE59" s="167">
        <v>0</v>
      </c>
      <c r="BF59" s="167">
        <v>0</v>
      </c>
      <c r="BG59" s="167">
        <v>0</v>
      </c>
      <c r="BI59" s="134" t="s">
        <v>234</v>
      </c>
    </row>
    <row r="60" spans="1:61" x14ac:dyDescent="0.2">
      <c r="A60" s="135"/>
      <c r="B60" s="132" t="s">
        <v>298</v>
      </c>
      <c r="C60" s="129" t="s">
        <v>299</v>
      </c>
      <c r="D60" s="179" t="s">
        <v>300</v>
      </c>
      <c r="E60" s="176" t="s">
        <v>301</v>
      </c>
      <c r="F60" s="166">
        <v>0</v>
      </c>
      <c r="G60" s="167">
        <v>0</v>
      </c>
      <c r="H60" s="167">
        <v>0</v>
      </c>
      <c r="I60" s="167">
        <v>0</v>
      </c>
      <c r="K60" s="167">
        <v>0</v>
      </c>
      <c r="L60" s="167">
        <v>0</v>
      </c>
      <c r="M60" s="167">
        <v>0</v>
      </c>
      <c r="N60" s="167">
        <v>0</v>
      </c>
      <c r="O60" s="167">
        <v>0</v>
      </c>
      <c r="P60" s="167">
        <v>0</v>
      </c>
      <c r="Q60" s="167">
        <v>0</v>
      </c>
      <c r="R60" s="167">
        <v>0</v>
      </c>
      <c r="S60" s="167">
        <v>0</v>
      </c>
      <c r="U60" s="167">
        <v>0</v>
      </c>
      <c r="V60" s="167">
        <v>0</v>
      </c>
      <c r="W60" s="167">
        <v>0</v>
      </c>
      <c r="X60" s="167">
        <v>0</v>
      </c>
      <c r="Y60" s="167">
        <v>0</v>
      </c>
      <c r="Z60" s="167">
        <v>0</v>
      </c>
      <c r="AA60" s="167">
        <v>0</v>
      </c>
      <c r="AB60" s="167">
        <v>0</v>
      </c>
      <c r="AC60" s="167">
        <v>0</v>
      </c>
      <c r="AE60" s="167">
        <v>0</v>
      </c>
      <c r="AF60" s="167">
        <v>0</v>
      </c>
      <c r="AG60" s="167">
        <v>0</v>
      </c>
      <c r="AH60" s="167">
        <v>0</v>
      </c>
      <c r="AI60" s="167">
        <v>0</v>
      </c>
      <c r="AJ60" s="167">
        <v>0</v>
      </c>
      <c r="AK60" s="167">
        <v>0</v>
      </c>
      <c r="AL60" s="167">
        <v>0</v>
      </c>
      <c r="AM60" s="167">
        <v>0</v>
      </c>
      <c r="AO60" s="167">
        <v>0</v>
      </c>
      <c r="AP60" s="167">
        <v>0</v>
      </c>
      <c r="AQ60" s="167">
        <v>0</v>
      </c>
      <c r="AR60" s="167">
        <v>0</v>
      </c>
      <c r="AS60" s="167">
        <v>0</v>
      </c>
      <c r="AT60" s="167">
        <v>0</v>
      </c>
      <c r="AU60" s="167">
        <v>0</v>
      </c>
      <c r="AV60" s="167">
        <v>0</v>
      </c>
      <c r="AW60" s="167">
        <v>0</v>
      </c>
      <c r="AY60" s="167">
        <v>0</v>
      </c>
      <c r="AZ60" s="167">
        <v>0</v>
      </c>
      <c r="BA60" s="167">
        <v>0</v>
      </c>
      <c r="BB60" s="167">
        <v>0</v>
      </c>
      <c r="BC60" s="167">
        <v>0</v>
      </c>
      <c r="BD60" s="167">
        <v>0</v>
      </c>
      <c r="BE60" s="167">
        <v>0</v>
      </c>
      <c r="BF60" s="167">
        <v>0</v>
      </c>
      <c r="BG60" s="167">
        <v>0</v>
      </c>
      <c r="BI60" s="134" t="s">
        <v>234</v>
      </c>
    </row>
    <row r="61" spans="1:61" x14ac:dyDescent="0.2">
      <c r="A61" s="135"/>
      <c r="B61" s="132" t="s">
        <v>302</v>
      </c>
      <c r="C61" s="129" t="s">
        <v>303</v>
      </c>
      <c r="D61" s="179" t="s">
        <v>304</v>
      </c>
      <c r="E61" s="176" t="s">
        <v>305</v>
      </c>
      <c r="F61" s="166">
        <v>12911.700999999999</v>
      </c>
      <c r="G61" s="167">
        <v>13036.764999999999</v>
      </c>
      <c r="H61" s="167">
        <v>13198.56</v>
      </c>
      <c r="I61" s="167">
        <v>12972.531999999999</v>
      </c>
      <c r="K61" s="167">
        <v>12878.982</v>
      </c>
      <c r="L61" s="167">
        <v>13514.347</v>
      </c>
      <c r="M61" s="167">
        <v>13606.603999999999</v>
      </c>
      <c r="N61" s="167">
        <v>13644.907999999999</v>
      </c>
      <c r="O61" s="167">
        <v>13461.143</v>
      </c>
      <c r="P61" s="167">
        <v>13636.637000000001</v>
      </c>
      <c r="Q61" s="167">
        <v>13731.582</v>
      </c>
      <c r="R61" s="167">
        <v>13843.803</v>
      </c>
      <c r="S61" s="167">
        <v>13714.035</v>
      </c>
      <c r="U61" s="167">
        <v>12380.12</v>
      </c>
      <c r="V61" s="167">
        <v>12360.933999999999</v>
      </c>
      <c r="W61" s="167">
        <v>11887.78</v>
      </c>
      <c r="X61" s="167">
        <v>11425.232</v>
      </c>
      <c r="Y61" s="167">
        <v>10723.504999999999</v>
      </c>
      <c r="Z61" s="167">
        <v>10357.620999999999</v>
      </c>
      <c r="AA61" s="167">
        <v>9768.41</v>
      </c>
      <c r="AB61" s="167">
        <v>9105.3799999999992</v>
      </c>
      <c r="AC61" s="167">
        <v>8258.2950000000001</v>
      </c>
      <c r="AE61" s="167">
        <v>12878.982</v>
      </c>
      <c r="AF61" s="167">
        <v>13514.347</v>
      </c>
      <c r="AG61" s="167">
        <v>13606.603999999999</v>
      </c>
      <c r="AH61" s="167">
        <v>13644.907999999999</v>
      </c>
      <c r="AI61" s="167">
        <v>13461.143</v>
      </c>
      <c r="AJ61" s="167">
        <v>13636.637000000001</v>
      </c>
      <c r="AK61" s="167">
        <v>13731.582</v>
      </c>
      <c r="AL61" s="167">
        <v>13843.803</v>
      </c>
      <c r="AM61" s="167">
        <v>13714.035</v>
      </c>
      <c r="AO61" s="167">
        <v>12493.799000000001</v>
      </c>
      <c r="AP61" s="167">
        <v>12879.769</v>
      </c>
      <c r="AQ61" s="167">
        <v>12730.678</v>
      </c>
      <c r="AR61" s="167">
        <v>12566.021000000001</v>
      </c>
      <c r="AS61" s="167">
        <v>12108.981</v>
      </c>
      <c r="AT61" s="167">
        <v>12001.148999999999</v>
      </c>
      <c r="AU61" s="167">
        <v>11821.324000000001</v>
      </c>
      <c r="AV61" s="167">
        <v>11608.9</v>
      </c>
      <c r="AW61" s="167">
        <v>11166.776</v>
      </c>
      <c r="AY61" s="167">
        <v>12378.300999999999</v>
      </c>
      <c r="AZ61" s="167">
        <v>12230.119000000001</v>
      </c>
      <c r="BA61" s="167">
        <v>11802.196</v>
      </c>
      <c r="BB61" s="167">
        <v>11322.958000000001</v>
      </c>
      <c r="BC61" s="167">
        <v>10606.851000000001</v>
      </c>
      <c r="BD61" s="167">
        <v>10200.638000000001</v>
      </c>
      <c r="BE61" s="167">
        <v>9693.2610000000004</v>
      </c>
      <c r="BF61" s="167">
        <v>9144.3119999999999</v>
      </c>
      <c r="BG61" s="167">
        <v>8314.6949999999997</v>
      </c>
      <c r="BI61" s="134" t="s">
        <v>234</v>
      </c>
    </row>
    <row r="62" spans="1:61" x14ac:dyDescent="0.2">
      <c r="A62" s="135"/>
      <c r="B62" s="132" t="s">
        <v>306</v>
      </c>
      <c r="C62" s="129" t="s">
        <v>307</v>
      </c>
      <c r="D62" s="179" t="s">
        <v>308</v>
      </c>
      <c r="E62" s="176" t="s">
        <v>309</v>
      </c>
      <c r="F62" s="166">
        <v>0</v>
      </c>
      <c r="G62" s="167">
        <v>0</v>
      </c>
      <c r="H62" s="167">
        <v>0</v>
      </c>
      <c r="I62" s="167">
        <v>0</v>
      </c>
      <c r="K62" s="167">
        <v>0</v>
      </c>
      <c r="L62" s="167">
        <v>0</v>
      </c>
      <c r="M62" s="167">
        <v>0</v>
      </c>
      <c r="N62" s="167">
        <v>0</v>
      </c>
      <c r="O62" s="167">
        <v>0</v>
      </c>
      <c r="P62" s="167">
        <v>0</v>
      </c>
      <c r="Q62" s="167">
        <v>0</v>
      </c>
      <c r="R62" s="167">
        <v>0</v>
      </c>
      <c r="S62" s="167">
        <v>0</v>
      </c>
      <c r="U62" s="167">
        <v>0</v>
      </c>
      <c r="V62" s="167">
        <v>0</v>
      </c>
      <c r="W62" s="167">
        <v>0</v>
      </c>
      <c r="X62" s="167">
        <v>0</v>
      </c>
      <c r="Y62" s="167">
        <v>0</v>
      </c>
      <c r="Z62" s="167">
        <v>0</v>
      </c>
      <c r="AA62" s="167">
        <v>0</v>
      </c>
      <c r="AB62" s="167">
        <v>0</v>
      </c>
      <c r="AC62" s="167">
        <v>0</v>
      </c>
      <c r="AE62" s="167">
        <v>0</v>
      </c>
      <c r="AF62" s="167">
        <v>0</v>
      </c>
      <c r="AG62" s="167">
        <v>0</v>
      </c>
      <c r="AH62" s="167">
        <v>0</v>
      </c>
      <c r="AI62" s="167">
        <v>0</v>
      </c>
      <c r="AJ62" s="167">
        <v>0</v>
      </c>
      <c r="AK62" s="167">
        <v>0</v>
      </c>
      <c r="AL62" s="167">
        <v>0</v>
      </c>
      <c r="AM62" s="167">
        <v>0</v>
      </c>
      <c r="AO62" s="167">
        <v>0</v>
      </c>
      <c r="AP62" s="167">
        <v>0</v>
      </c>
      <c r="AQ62" s="167">
        <v>0</v>
      </c>
      <c r="AR62" s="167">
        <v>0</v>
      </c>
      <c r="AS62" s="167">
        <v>0</v>
      </c>
      <c r="AT62" s="167">
        <v>0</v>
      </c>
      <c r="AU62" s="167">
        <v>0</v>
      </c>
      <c r="AV62" s="167">
        <v>0</v>
      </c>
      <c r="AW62" s="167">
        <v>0</v>
      </c>
      <c r="AY62" s="167">
        <v>0</v>
      </c>
      <c r="AZ62" s="167">
        <v>0</v>
      </c>
      <c r="BA62" s="167">
        <v>0</v>
      </c>
      <c r="BB62" s="167">
        <v>0</v>
      </c>
      <c r="BC62" s="167">
        <v>0</v>
      </c>
      <c r="BD62" s="167">
        <v>0</v>
      </c>
      <c r="BE62" s="167">
        <v>0</v>
      </c>
      <c r="BF62" s="167">
        <v>0</v>
      </c>
      <c r="BG62" s="167">
        <v>0</v>
      </c>
      <c r="BI62" s="134" t="s">
        <v>234</v>
      </c>
    </row>
    <row r="63" spans="1:61" x14ac:dyDescent="0.2">
      <c r="A63" s="135"/>
      <c r="B63" s="132" t="s">
        <v>310</v>
      </c>
      <c r="C63" s="129" t="s">
        <v>311</v>
      </c>
      <c r="D63" s="179" t="s">
        <v>312</v>
      </c>
      <c r="E63" s="176" t="s">
        <v>313</v>
      </c>
      <c r="F63" s="166">
        <v>0</v>
      </c>
      <c r="G63" s="167">
        <v>0</v>
      </c>
      <c r="H63" s="167">
        <v>0</v>
      </c>
      <c r="I63" s="167">
        <v>0</v>
      </c>
      <c r="K63" s="167">
        <v>0</v>
      </c>
      <c r="L63" s="167">
        <v>0</v>
      </c>
      <c r="M63" s="167">
        <v>0</v>
      </c>
      <c r="N63" s="167">
        <v>0</v>
      </c>
      <c r="O63" s="167">
        <v>0</v>
      </c>
      <c r="P63" s="167">
        <v>0</v>
      </c>
      <c r="Q63" s="167">
        <v>0</v>
      </c>
      <c r="R63" s="167">
        <v>0</v>
      </c>
      <c r="S63" s="167">
        <v>0</v>
      </c>
      <c r="U63" s="167">
        <v>0</v>
      </c>
      <c r="V63" s="167">
        <v>0</v>
      </c>
      <c r="W63" s="167">
        <v>0</v>
      </c>
      <c r="X63" s="167">
        <v>0</v>
      </c>
      <c r="Y63" s="167">
        <v>0</v>
      </c>
      <c r="Z63" s="167">
        <v>0</v>
      </c>
      <c r="AA63" s="167">
        <v>0</v>
      </c>
      <c r="AB63" s="167">
        <v>0</v>
      </c>
      <c r="AC63" s="167">
        <v>0</v>
      </c>
      <c r="AE63" s="167">
        <v>0</v>
      </c>
      <c r="AF63" s="167">
        <v>0</v>
      </c>
      <c r="AG63" s="167">
        <v>0</v>
      </c>
      <c r="AH63" s="167">
        <v>0</v>
      </c>
      <c r="AI63" s="167">
        <v>0</v>
      </c>
      <c r="AJ63" s="167">
        <v>0</v>
      </c>
      <c r="AK63" s="167">
        <v>0</v>
      </c>
      <c r="AL63" s="167">
        <v>0</v>
      </c>
      <c r="AM63" s="167">
        <v>0</v>
      </c>
      <c r="AO63" s="167">
        <v>0</v>
      </c>
      <c r="AP63" s="167">
        <v>0</v>
      </c>
      <c r="AQ63" s="167">
        <v>0</v>
      </c>
      <c r="AR63" s="167">
        <v>0</v>
      </c>
      <c r="AS63" s="167">
        <v>0</v>
      </c>
      <c r="AT63" s="167">
        <v>0</v>
      </c>
      <c r="AU63" s="167">
        <v>0</v>
      </c>
      <c r="AV63" s="167">
        <v>0</v>
      </c>
      <c r="AW63" s="167">
        <v>0</v>
      </c>
      <c r="AY63" s="167">
        <v>0</v>
      </c>
      <c r="AZ63" s="167">
        <v>0</v>
      </c>
      <c r="BA63" s="167">
        <v>0</v>
      </c>
      <c r="BB63" s="167">
        <v>0</v>
      </c>
      <c r="BC63" s="167">
        <v>0</v>
      </c>
      <c r="BD63" s="167">
        <v>0</v>
      </c>
      <c r="BE63" s="167">
        <v>0</v>
      </c>
      <c r="BF63" s="167">
        <v>0</v>
      </c>
      <c r="BG63" s="167">
        <v>0</v>
      </c>
      <c r="BI63" s="134" t="s">
        <v>234</v>
      </c>
    </row>
    <row r="64" spans="1:61" x14ac:dyDescent="0.2">
      <c r="A64" s="135"/>
      <c r="B64" s="132" t="s">
        <v>314</v>
      </c>
      <c r="C64" s="129" t="s">
        <v>315</v>
      </c>
      <c r="D64" s="179" t="s">
        <v>316</v>
      </c>
      <c r="E64" s="176" t="s">
        <v>317</v>
      </c>
      <c r="F64" s="166">
        <v>0</v>
      </c>
      <c r="G64" s="167">
        <v>0</v>
      </c>
      <c r="H64" s="167">
        <v>0</v>
      </c>
      <c r="I64" s="167">
        <v>0</v>
      </c>
      <c r="K64" s="167">
        <v>0</v>
      </c>
      <c r="L64" s="167">
        <v>0</v>
      </c>
      <c r="M64" s="167">
        <v>0</v>
      </c>
      <c r="N64" s="167">
        <v>0</v>
      </c>
      <c r="O64" s="167">
        <v>0</v>
      </c>
      <c r="P64" s="167">
        <v>0</v>
      </c>
      <c r="Q64" s="167">
        <v>0</v>
      </c>
      <c r="R64" s="167">
        <v>0</v>
      </c>
      <c r="S64" s="167">
        <v>0</v>
      </c>
      <c r="U64" s="167">
        <v>0</v>
      </c>
      <c r="V64" s="167">
        <v>0</v>
      </c>
      <c r="W64" s="167">
        <v>0</v>
      </c>
      <c r="X64" s="167">
        <v>0</v>
      </c>
      <c r="Y64" s="167">
        <v>0</v>
      </c>
      <c r="Z64" s="167">
        <v>0</v>
      </c>
      <c r="AA64" s="167">
        <v>0</v>
      </c>
      <c r="AB64" s="167">
        <v>0</v>
      </c>
      <c r="AC64" s="167">
        <v>76.007999999999896</v>
      </c>
      <c r="AE64" s="167">
        <v>0</v>
      </c>
      <c r="AF64" s="167">
        <v>0</v>
      </c>
      <c r="AG64" s="167">
        <v>0</v>
      </c>
      <c r="AH64" s="167">
        <v>0</v>
      </c>
      <c r="AI64" s="167">
        <v>0</v>
      </c>
      <c r="AJ64" s="167">
        <v>0</v>
      </c>
      <c r="AK64" s="167">
        <v>0</v>
      </c>
      <c r="AL64" s="167">
        <v>0</v>
      </c>
      <c r="AM64" s="167">
        <v>0</v>
      </c>
      <c r="AO64" s="167">
        <v>0</v>
      </c>
      <c r="AP64" s="167">
        <v>0</v>
      </c>
      <c r="AQ64" s="167">
        <v>0</v>
      </c>
      <c r="AR64" s="167">
        <v>0</v>
      </c>
      <c r="AS64" s="167">
        <v>0</v>
      </c>
      <c r="AT64" s="167">
        <v>0</v>
      </c>
      <c r="AU64" s="167">
        <v>0</v>
      </c>
      <c r="AV64" s="167">
        <v>0</v>
      </c>
      <c r="AW64" s="167">
        <v>0</v>
      </c>
      <c r="AY64" s="167">
        <v>0</v>
      </c>
      <c r="AZ64" s="167">
        <v>0</v>
      </c>
      <c r="BA64" s="167">
        <v>0</v>
      </c>
      <c r="BB64" s="167">
        <v>0</v>
      </c>
      <c r="BC64" s="167">
        <v>0</v>
      </c>
      <c r="BD64" s="167">
        <v>0</v>
      </c>
      <c r="BE64" s="167">
        <v>0</v>
      </c>
      <c r="BF64" s="167">
        <v>0</v>
      </c>
      <c r="BG64" s="167">
        <v>16.798999999999999</v>
      </c>
      <c r="BI64" s="134" t="s">
        <v>234</v>
      </c>
    </row>
    <row r="65" spans="1:61" x14ac:dyDescent="0.2">
      <c r="A65" s="135"/>
      <c r="B65" s="132"/>
      <c r="C65" s="129" t="s">
        <v>318</v>
      </c>
      <c r="D65" s="179" t="s">
        <v>319</v>
      </c>
      <c r="E65" s="176" t="s">
        <v>320</v>
      </c>
      <c r="F65" s="166"/>
      <c r="G65" s="167"/>
      <c r="H65" s="167"/>
      <c r="I65" s="167"/>
      <c r="K65" s="167"/>
      <c r="L65" s="167"/>
      <c r="M65" s="167"/>
      <c r="N65" s="167"/>
      <c r="O65" s="167"/>
      <c r="P65" s="167"/>
      <c r="Q65" s="167"/>
      <c r="R65" s="167"/>
      <c r="S65" s="167"/>
      <c r="U65" s="167"/>
      <c r="V65" s="167"/>
      <c r="W65" s="167"/>
      <c r="X65" s="167"/>
      <c r="Y65" s="167"/>
      <c r="Z65" s="167"/>
      <c r="AA65" s="167"/>
      <c r="AB65" s="167"/>
      <c r="AC65" s="167"/>
      <c r="AE65" s="167"/>
      <c r="AF65" s="167"/>
      <c r="AG65" s="167"/>
      <c r="AH65" s="167"/>
      <c r="AI65" s="167"/>
      <c r="AJ65" s="167"/>
      <c r="AK65" s="167"/>
      <c r="AL65" s="167"/>
      <c r="AM65" s="167"/>
      <c r="AO65" s="167"/>
      <c r="AP65" s="167"/>
      <c r="AQ65" s="167"/>
      <c r="AR65" s="167"/>
      <c r="AS65" s="167"/>
      <c r="AT65" s="167"/>
      <c r="AU65" s="167"/>
      <c r="AV65" s="167"/>
      <c r="AW65" s="167"/>
      <c r="AY65" s="167"/>
      <c r="AZ65" s="167"/>
      <c r="BA65" s="167"/>
      <c r="BB65" s="167"/>
      <c r="BC65" s="167"/>
      <c r="BD65" s="167"/>
      <c r="BE65" s="167"/>
      <c r="BF65" s="167"/>
      <c r="BG65" s="167"/>
    </row>
    <row r="66" spans="1:61" x14ac:dyDescent="0.2">
      <c r="A66" s="135"/>
      <c r="B66" s="132" t="s">
        <v>321</v>
      </c>
      <c r="C66" s="129" t="s">
        <v>322</v>
      </c>
      <c r="D66" s="179" t="s">
        <v>323</v>
      </c>
      <c r="E66" s="176" t="s">
        <v>324</v>
      </c>
      <c r="F66" s="166">
        <v>0</v>
      </c>
      <c r="G66" s="167">
        <v>0</v>
      </c>
      <c r="H66" s="167">
        <v>0</v>
      </c>
      <c r="I66" s="167">
        <v>0</v>
      </c>
      <c r="K66" s="167">
        <v>0</v>
      </c>
      <c r="L66" s="167">
        <v>0</v>
      </c>
      <c r="M66" s="167">
        <v>0</v>
      </c>
      <c r="N66" s="167">
        <v>0</v>
      </c>
      <c r="O66" s="167">
        <v>0</v>
      </c>
      <c r="P66" s="167">
        <v>0</v>
      </c>
      <c r="Q66" s="167">
        <v>0</v>
      </c>
      <c r="R66" s="167">
        <v>0</v>
      </c>
      <c r="S66" s="167">
        <v>0</v>
      </c>
      <c r="U66" s="167"/>
      <c r="V66" s="167"/>
      <c r="W66" s="167"/>
      <c r="X66" s="167"/>
      <c r="Y66" s="167"/>
      <c r="Z66" s="167"/>
      <c r="AA66" s="167"/>
      <c r="AB66" s="167"/>
      <c r="AC66" s="167"/>
      <c r="AE66" s="167">
        <v>0</v>
      </c>
      <c r="AF66" s="167">
        <v>0</v>
      </c>
      <c r="AG66" s="167">
        <v>0</v>
      </c>
      <c r="AH66" s="167">
        <v>0</v>
      </c>
      <c r="AI66" s="167">
        <v>0</v>
      </c>
      <c r="AJ66" s="167">
        <v>0</v>
      </c>
      <c r="AK66" s="167">
        <v>0</v>
      </c>
      <c r="AL66" s="167">
        <v>0</v>
      </c>
      <c r="AM66" s="167">
        <v>0</v>
      </c>
      <c r="AO66" s="167">
        <v>0</v>
      </c>
      <c r="AP66" s="167">
        <v>0</v>
      </c>
      <c r="AQ66" s="167">
        <v>0</v>
      </c>
      <c r="AR66" s="167">
        <v>0</v>
      </c>
      <c r="AS66" s="167">
        <v>0</v>
      </c>
      <c r="AT66" s="167">
        <v>0</v>
      </c>
      <c r="AU66" s="167">
        <v>0</v>
      </c>
      <c r="AV66" s="167">
        <v>0</v>
      </c>
      <c r="AW66" s="167">
        <v>0</v>
      </c>
      <c r="AY66" s="167">
        <v>0</v>
      </c>
      <c r="AZ66" s="167">
        <v>0</v>
      </c>
      <c r="BA66" s="167">
        <v>0</v>
      </c>
      <c r="BB66" s="167">
        <v>0</v>
      </c>
      <c r="BC66" s="167">
        <v>0</v>
      </c>
      <c r="BD66" s="167">
        <v>0</v>
      </c>
      <c r="BE66" s="167">
        <v>0</v>
      </c>
      <c r="BF66" s="167">
        <v>0</v>
      </c>
      <c r="BG66" s="167">
        <v>0</v>
      </c>
      <c r="BI66" s="134" t="s">
        <v>234</v>
      </c>
    </row>
    <row r="67" spans="1:61" x14ac:dyDescent="0.2">
      <c r="A67" s="135"/>
      <c r="B67" s="132" t="s">
        <v>325</v>
      </c>
      <c r="C67" s="129" t="s">
        <v>326</v>
      </c>
      <c r="D67" s="179" t="s">
        <v>327</v>
      </c>
      <c r="E67" s="176" t="s">
        <v>328</v>
      </c>
      <c r="F67" s="166">
        <v>0</v>
      </c>
      <c r="G67" s="167">
        <v>0</v>
      </c>
      <c r="H67" s="167">
        <v>0</v>
      </c>
      <c r="I67" s="167">
        <v>0</v>
      </c>
      <c r="K67" s="167">
        <v>0</v>
      </c>
      <c r="L67" s="167">
        <v>0</v>
      </c>
      <c r="M67" s="167">
        <v>0</v>
      </c>
      <c r="N67" s="167">
        <v>0</v>
      </c>
      <c r="O67" s="167">
        <v>0</v>
      </c>
      <c r="P67" s="167">
        <v>0</v>
      </c>
      <c r="Q67" s="167">
        <v>0</v>
      </c>
      <c r="R67" s="167">
        <v>0</v>
      </c>
      <c r="S67" s="167">
        <v>0</v>
      </c>
      <c r="U67" s="167">
        <v>0</v>
      </c>
      <c r="V67" s="167">
        <v>0</v>
      </c>
      <c r="W67" s="167">
        <v>0</v>
      </c>
      <c r="X67" s="167">
        <v>0</v>
      </c>
      <c r="Y67" s="167">
        <v>0</v>
      </c>
      <c r="Z67" s="167">
        <v>0</v>
      </c>
      <c r="AA67" s="167">
        <v>0</v>
      </c>
      <c r="AB67" s="167">
        <v>0</v>
      </c>
      <c r="AC67" s="167">
        <v>76.007999999999896</v>
      </c>
      <c r="AE67" s="167">
        <v>0</v>
      </c>
      <c r="AF67" s="167">
        <v>0</v>
      </c>
      <c r="AG67" s="167">
        <v>0</v>
      </c>
      <c r="AH67" s="167">
        <v>0</v>
      </c>
      <c r="AI67" s="167">
        <v>0</v>
      </c>
      <c r="AJ67" s="167">
        <v>0</v>
      </c>
      <c r="AK67" s="167">
        <v>0</v>
      </c>
      <c r="AL67" s="167">
        <v>0</v>
      </c>
      <c r="AM67" s="167">
        <v>0</v>
      </c>
      <c r="AO67" s="167">
        <v>0</v>
      </c>
      <c r="AP67" s="167">
        <v>0</v>
      </c>
      <c r="AQ67" s="167">
        <v>0</v>
      </c>
      <c r="AR67" s="167">
        <v>0</v>
      </c>
      <c r="AS67" s="167">
        <v>0</v>
      </c>
      <c r="AT67" s="167">
        <v>0</v>
      </c>
      <c r="AU67" s="167">
        <v>0</v>
      </c>
      <c r="AV67" s="167">
        <v>0</v>
      </c>
      <c r="AW67" s="167">
        <v>0</v>
      </c>
      <c r="AY67" s="167">
        <v>0</v>
      </c>
      <c r="AZ67" s="167">
        <v>0</v>
      </c>
      <c r="BA67" s="167">
        <v>0</v>
      </c>
      <c r="BB67" s="167">
        <v>0</v>
      </c>
      <c r="BC67" s="167">
        <v>0</v>
      </c>
      <c r="BD67" s="167">
        <v>0</v>
      </c>
      <c r="BE67" s="167">
        <v>0</v>
      </c>
      <c r="BF67" s="167">
        <v>0</v>
      </c>
      <c r="BG67" s="167">
        <v>16.798999999999999</v>
      </c>
      <c r="BI67" s="134" t="s">
        <v>234</v>
      </c>
    </row>
    <row r="68" spans="1:61" x14ac:dyDescent="0.2">
      <c r="A68" s="135"/>
      <c r="B68" s="132" t="s">
        <v>329</v>
      </c>
      <c r="C68" s="129" t="s">
        <v>330</v>
      </c>
      <c r="D68" s="179" t="s">
        <v>331</v>
      </c>
      <c r="E68" s="176" t="s">
        <v>332</v>
      </c>
      <c r="F68" s="166">
        <v>12911.700999999999</v>
      </c>
      <c r="G68" s="167">
        <v>13036.764999999999</v>
      </c>
      <c r="H68" s="167">
        <v>13198.56</v>
      </c>
      <c r="I68" s="167">
        <v>12972.531999999999</v>
      </c>
      <c r="K68" s="167">
        <v>12878.982</v>
      </c>
      <c r="L68" s="167">
        <v>13514.347</v>
      </c>
      <c r="M68" s="167">
        <v>13606.603999999999</v>
      </c>
      <c r="N68" s="167">
        <v>13644.907999999999</v>
      </c>
      <c r="O68" s="167">
        <v>13461.143</v>
      </c>
      <c r="P68" s="167">
        <v>13636.637000000001</v>
      </c>
      <c r="Q68" s="167">
        <v>13731.582</v>
      </c>
      <c r="R68" s="167">
        <v>13843.803</v>
      </c>
      <c r="S68" s="167">
        <v>13714.035</v>
      </c>
      <c r="U68" s="167">
        <v>12380.12</v>
      </c>
      <c r="V68" s="167">
        <v>12360.933999999999</v>
      </c>
      <c r="W68" s="167">
        <v>11887.78</v>
      </c>
      <c r="X68" s="167">
        <v>11425.232</v>
      </c>
      <c r="Y68" s="167">
        <v>10723.504999999999</v>
      </c>
      <c r="Z68" s="167">
        <v>10357.620999999999</v>
      </c>
      <c r="AA68" s="167">
        <v>9768.41</v>
      </c>
      <c r="AB68" s="167">
        <v>9105.3799999999992</v>
      </c>
      <c r="AC68" s="167">
        <v>8182.2870000000003</v>
      </c>
      <c r="AE68" s="167">
        <v>12878.982</v>
      </c>
      <c r="AF68" s="167">
        <v>13514.347</v>
      </c>
      <c r="AG68" s="167">
        <v>13606.603999999999</v>
      </c>
      <c r="AH68" s="167">
        <v>13644.907999999999</v>
      </c>
      <c r="AI68" s="167">
        <v>13461.143</v>
      </c>
      <c r="AJ68" s="167">
        <v>13636.637000000001</v>
      </c>
      <c r="AK68" s="167">
        <v>13731.582</v>
      </c>
      <c r="AL68" s="167">
        <v>13843.803</v>
      </c>
      <c r="AM68" s="167">
        <v>13714.035</v>
      </c>
      <c r="AO68" s="167">
        <v>12493.799000000001</v>
      </c>
      <c r="AP68" s="167">
        <v>12879.769</v>
      </c>
      <c r="AQ68" s="167">
        <v>12730.678</v>
      </c>
      <c r="AR68" s="167">
        <v>12566.021000000001</v>
      </c>
      <c r="AS68" s="167">
        <v>12108.981</v>
      </c>
      <c r="AT68" s="167">
        <v>12001.148999999999</v>
      </c>
      <c r="AU68" s="167">
        <v>11821.324000000001</v>
      </c>
      <c r="AV68" s="167">
        <v>11608.9</v>
      </c>
      <c r="AW68" s="167">
        <v>11166.776</v>
      </c>
      <c r="AY68" s="167">
        <v>12378.300999999999</v>
      </c>
      <c r="AZ68" s="167">
        <v>12230.119000000001</v>
      </c>
      <c r="BA68" s="167">
        <v>11802.196</v>
      </c>
      <c r="BB68" s="167">
        <v>11322.958000000001</v>
      </c>
      <c r="BC68" s="167">
        <v>10606.851000000001</v>
      </c>
      <c r="BD68" s="167">
        <v>10200.638000000001</v>
      </c>
      <c r="BE68" s="167">
        <v>9693.2610000000004</v>
      </c>
      <c r="BF68" s="167">
        <v>9144.3119999999999</v>
      </c>
      <c r="BG68" s="167">
        <v>8297.8960000000006</v>
      </c>
      <c r="BI68" s="134" t="s">
        <v>234</v>
      </c>
    </row>
    <row r="69" spans="1:61" x14ac:dyDescent="0.2">
      <c r="A69" s="135"/>
      <c r="B69" s="132"/>
      <c r="D69" s="179" t="s">
        <v>174</v>
      </c>
    </row>
    <row r="70" spans="1:61" x14ac:dyDescent="0.2">
      <c r="A70" s="135"/>
      <c r="B70" s="132"/>
      <c r="D70" s="179" t="s">
        <v>174</v>
      </c>
      <c r="E70" s="160" t="s">
        <v>333</v>
      </c>
    </row>
    <row r="71" spans="1:61" x14ac:dyDescent="0.2">
      <c r="A71" s="135"/>
      <c r="B71" s="132" t="s">
        <v>334</v>
      </c>
      <c r="C71" s="129" t="s">
        <v>335</v>
      </c>
      <c r="D71" s="179" t="s">
        <v>336</v>
      </c>
      <c r="E71" s="136" t="s">
        <v>337</v>
      </c>
      <c r="F71" s="166">
        <v>195.44499999999999</v>
      </c>
      <c r="G71" s="167">
        <v>195.44499999999999</v>
      </c>
      <c r="H71" s="167">
        <v>195.44499999999999</v>
      </c>
      <c r="I71" s="167">
        <v>195.44499999999999</v>
      </c>
      <c r="K71" s="167">
        <v>195.44499999999999</v>
      </c>
      <c r="L71" s="167">
        <v>195.44499999999999</v>
      </c>
      <c r="M71" s="167">
        <v>195.44499999999999</v>
      </c>
      <c r="N71" s="167">
        <v>195.44499999999999</v>
      </c>
      <c r="O71" s="167">
        <v>195.44499999999999</v>
      </c>
      <c r="P71" s="167">
        <v>195.44499999999999</v>
      </c>
      <c r="Q71" s="167">
        <v>195.44499999999999</v>
      </c>
      <c r="R71" s="167">
        <v>195.44499999999999</v>
      </c>
      <c r="S71" s="167">
        <v>195.44499999999999</v>
      </c>
      <c r="U71" s="167">
        <v>195.44499999999999</v>
      </c>
      <c r="V71" s="167">
        <v>195.44499999999999</v>
      </c>
      <c r="W71" s="167">
        <v>195.44499999999999</v>
      </c>
      <c r="X71" s="167">
        <v>195.44499999999999</v>
      </c>
      <c r="Y71" s="167">
        <v>195.44499999999999</v>
      </c>
      <c r="Z71" s="167">
        <v>195.44499999999999</v>
      </c>
      <c r="AA71" s="167">
        <v>195.44499999999999</v>
      </c>
      <c r="AB71" s="167">
        <v>195.44499999999999</v>
      </c>
      <c r="AC71" s="167">
        <v>195.44499999999999</v>
      </c>
      <c r="AE71" s="167">
        <v>195.44499999999999</v>
      </c>
      <c r="AF71" s="167">
        <v>195.44499999999999</v>
      </c>
      <c r="AG71" s="167">
        <v>195.44499999999999</v>
      </c>
      <c r="AH71" s="167">
        <v>195.44499999999999</v>
      </c>
      <c r="AI71" s="167">
        <v>195.44499999999999</v>
      </c>
      <c r="AJ71" s="167">
        <v>195.44499999999999</v>
      </c>
      <c r="AK71" s="167">
        <v>195.44499999999999</v>
      </c>
      <c r="AL71" s="167">
        <v>195.44499999999999</v>
      </c>
      <c r="AM71" s="167">
        <v>195.44499999999999</v>
      </c>
      <c r="AO71" s="167">
        <v>195.44499999999999</v>
      </c>
      <c r="AP71" s="167">
        <v>195.44499999999999</v>
      </c>
      <c r="AQ71" s="167">
        <v>195.44499999999999</v>
      </c>
      <c r="AR71" s="167">
        <v>195.44499999999999</v>
      </c>
      <c r="AS71" s="167">
        <v>195.44499999999999</v>
      </c>
      <c r="AT71" s="167">
        <v>195.44499999999999</v>
      </c>
      <c r="AU71" s="167">
        <v>195.44499999999999</v>
      </c>
      <c r="AV71" s="167">
        <v>195.44499999999999</v>
      </c>
      <c r="AW71" s="167">
        <v>195.44499999999999</v>
      </c>
      <c r="AY71" s="167">
        <v>195.44499999999999</v>
      </c>
      <c r="AZ71" s="167">
        <v>195.44499999999999</v>
      </c>
      <c r="BA71" s="167">
        <v>195.44499999999999</v>
      </c>
      <c r="BB71" s="167">
        <v>195.44499999999999</v>
      </c>
      <c r="BC71" s="167">
        <v>195.44499999999999</v>
      </c>
      <c r="BD71" s="167">
        <v>195.44499999999999</v>
      </c>
      <c r="BE71" s="167">
        <v>195.44499999999999</v>
      </c>
      <c r="BF71" s="167">
        <v>195.44499999999999</v>
      </c>
      <c r="BG71" s="167">
        <v>195.44499999999999</v>
      </c>
      <c r="BI71" s="134" t="s">
        <v>234</v>
      </c>
    </row>
    <row r="72" spans="1:61" x14ac:dyDescent="0.2">
      <c r="A72" s="135"/>
      <c r="B72" s="132" t="s">
        <v>338</v>
      </c>
      <c r="C72" s="129" t="s">
        <v>339</v>
      </c>
      <c r="D72" s="179" t="s">
        <v>340</v>
      </c>
      <c r="E72" s="136" t="s">
        <v>341</v>
      </c>
      <c r="F72" s="166">
        <v>55.066000000000003</v>
      </c>
      <c r="G72" s="167">
        <v>55.066000000000003</v>
      </c>
      <c r="H72" s="167">
        <v>54.790999999999997</v>
      </c>
      <c r="I72" s="167">
        <v>54.795000000000002</v>
      </c>
      <c r="K72" s="167">
        <v>0</v>
      </c>
      <c r="L72" s="167">
        <v>0</v>
      </c>
      <c r="M72" s="167">
        <v>0</v>
      </c>
      <c r="N72" s="167">
        <v>0</v>
      </c>
      <c r="O72" s="167">
        <v>0</v>
      </c>
      <c r="P72" s="167">
        <v>0</v>
      </c>
      <c r="Q72" s="167">
        <v>0</v>
      </c>
      <c r="R72" s="167">
        <v>0</v>
      </c>
      <c r="S72" s="167">
        <v>0</v>
      </c>
      <c r="U72" s="167">
        <v>0</v>
      </c>
      <c r="V72" s="167">
        <v>0</v>
      </c>
      <c r="W72" s="167">
        <v>0</v>
      </c>
      <c r="X72" s="167">
        <v>0</v>
      </c>
      <c r="Y72" s="167">
        <v>0</v>
      </c>
      <c r="Z72" s="167">
        <v>0</v>
      </c>
      <c r="AA72" s="167">
        <v>0</v>
      </c>
      <c r="AB72" s="167">
        <v>0</v>
      </c>
      <c r="AC72" s="167">
        <v>0</v>
      </c>
      <c r="AE72" s="167">
        <v>0</v>
      </c>
      <c r="AF72" s="167">
        <v>0</v>
      </c>
      <c r="AG72" s="167">
        <v>0</v>
      </c>
      <c r="AH72" s="167">
        <v>0</v>
      </c>
      <c r="AI72" s="167">
        <v>0</v>
      </c>
      <c r="AJ72" s="167">
        <v>0</v>
      </c>
      <c r="AK72" s="167">
        <v>0</v>
      </c>
      <c r="AL72" s="167">
        <v>0</v>
      </c>
      <c r="AM72" s="167">
        <v>0</v>
      </c>
      <c r="AO72" s="167">
        <v>0</v>
      </c>
      <c r="AP72" s="167">
        <v>0</v>
      </c>
      <c r="AQ72" s="167">
        <v>0</v>
      </c>
      <c r="AR72" s="167">
        <v>0</v>
      </c>
      <c r="AS72" s="167">
        <v>0</v>
      </c>
      <c r="AT72" s="167">
        <v>0</v>
      </c>
      <c r="AU72" s="167">
        <v>0</v>
      </c>
      <c r="AV72" s="167">
        <v>0</v>
      </c>
      <c r="AW72" s="167">
        <v>0</v>
      </c>
      <c r="AY72" s="167">
        <v>0</v>
      </c>
      <c r="AZ72" s="167">
        <v>0</v>
      </c>
      <c r="BA72" s="167">
        <v>0</v>
      </c>
      <c r="BB72" s="167">
        <v>0</v>
      </c>
      <c r="BC72" s="167">
        <v>0</v>
      </c>
      <c r="BD72" s="167">
        <v>0</v>
      </c>
      <c r="BE72" s="167">
        <v>0</v>
      </c>
      <c r="BF72" s="167">
        <v>0</v>
      </c>
      <c r="BG72" s="167">
        <v>0</v>
      </c>
      <c r="BI72" s="134" t="s">
        <v>234</v>
      </c>
    </row>
    <row r="73" spans="1:61" x14ac:dyDescent="0.2">
      <c r="A73" s="135"/>
      <c r="B73" s="132" t="s">
        <v>342</v>
      </c>
      <c r="C73" s="129" t="s">
        <v>343</v>
      </c>
      <c r="D73" s="179" t="s">
        <v>344</v>
      </c>
      <c r="E73" s="136" t="s">
        <v>345</v>
      </c>
      <c r="F73" s="166">
        <v>1558.6569999999999</v>
      </c>
      <c r="G73" s="167">
        <v>1719.0340000000001</v>
      </c>
      <c r="H73" s="167">
        <v>1638.95</v>
      </c>
      <c r="I73" s="167">
        <v>1801.615</v>
      </c>
      <c r="K73" s="167">
        <v>1366.6690000000001</v>
      </c>
      <c r="L73" s="167">
        <v>1030.76</v>
      </c>
      <c r="M73" s="167">
        <v>1049.923</v>
      </c>
      <c r="N73" s="167">
        <v>1073.182</v>
      </c>
      <c r="O73" s="167">
        <v>962.22400000000005</v>
      </c>
      <c r="P73" s="167">
        <v>996.19100000000003</v>
      </c>
      <c r="Q73" s="167">
        <v>1023.821</v>
      </c>
      <c r="R73" s="167">
        <v>1052.5999999999999</v>
      </c>
      <c r="S73" s="167">
        <v>877.69600000000003</v>
      </c>
      <c r="U73" s="167">
        <v>1263.5619999999999</v>
      </c>
      <c r="V73" s="167">
        <v>869.68299999999999</v>
      </c>
      <c r="W73" s="167">
        <v>831.96699999999998</v>
      </c>
      <c r="X73" s="167">
        <v>798.26700000000005</v>
      </c>
      <c r="Y73" s="167">
        <v>770.25599999999997</v>
      </c>
      <c r="Z73" s="167">
        <v>761.03599999999994</v>
      </c>
      <c r="AA73" s="167">
        <v>730.11300000000006</v>
      </c>
      <c r="AB73" s="167">
        <v>703.79300000000001</v>
      </c>
      <c r="AC73" s="167">
        <v>670.10799999999995</v>
      </c>
      <c r="AE73" s="167">
        <v>1366.6690000000001</v>
      </c>
      <c r="AF73" s="167">
        <v>1030.76</v>
      </c>
      <c r="AG73" s="167">
        <v>1049.923</v>
      </c>
      <c r="AH73" s="167">
        <v>1073.182</v>
      </c>
      <c r="AI73" s="167">
        <v>962.22400000000005</v>
      </c>
      <c r="AJ73" s="167">
        <v>996.19100000000003</v>
      </c>
      <c r="AK73" s="167">
        <v>1023.821</v>
      </c>
      <c r="AL73" s="167">
        <v>1052.5999999999999</v>
      </c>
      <c r="AM73" s="167">
        <v>877.69600000000003</v>
      </c>
      <c r="AO73" s="167">
        <v>1298.0170000000001</v>
      </c>
      <c r="AP73" s="167">
        <v>968.94399999999996</v>
      </c>
      <c r="AQ73" s="167">
        <v>978.577</v>
      </c>
      <c r="AR73" s="167">
        <v>984.41899999999998</v>
      </c>
      <c r="AS73" s="167">
        <v>898.91300000000001</v>
      </c>
      <c r="AT73" s="167">
        <v>902.39200000000005</v>
      </c>
      <c r="AU73" s="167">
        <v>895.947</v>
      </c>
      <c r="AV73" s="167">
        <v>891.63</v>
      </c>
      <c r="AW73" s="167">
        <v>746.15599999999995</v>
      </c>
      <c r="AY73" s="167">
        <v>1263.748</v>
      </c>
      <c r="AZ73" s="167">
        <v>865.33799999999997</v>
      </c>
      <c r="BA73" s="167">
        <v>850.43600000000004</v>
      </c>
      <c r="BB73" s="167">
        <v>822.13699999999994</v>
      </c>
      <c r="BC73" s="167">
        <v>795.404</v>
      </c>
      <c r="BD73" s="167">
        <v>786.15599999999995</v>
      </c>
      <c r="BE73" s="167">
        <v>762.12400000000002</v>
      </c>
      <c r="BF73" s="167">
        <v>737.60500000000002</v>
      </c>
      <c r="BG73" s="167">
        <v>682.62099999999998</v>
      </c>
      <c r="BI73" s="134" t="s">
        <v>234</v>
      </c>
    </row>
    <row r="74" spans="1:61" x14ac:dyDescent="0.2">
      <c r="A74" s="135"/>
      <c r="B74" s="132" t="s">
        <v>346</v>
      </c>
      <c r="C74" s="129" t="s">
        <v>347</v>
      </c>
      <c r="D74" s="179" t="s">
        <v>348</v>
      </c>
      <c r="E74" s="136" t="s">
        <v>349</v>
      </c>
      <c r="F74" s="166">
        <v>1809.1679999999999</v>
      </c>
      <c r="G74" s="167">
        <v>1969.5450000000001</v>
      </c>
      <c r="H74" s="167">
        <v>1889.1859999999999</v>
      </c>
      <c r="I74" s="167">
        <v>2051.855</v>
      </c>
      <c r="K74" s="167">
        <v>1562.114</v>
      </c>
      <c r="L74" s="167">
        <v>1226.2049999999999</v>
      </c>
      <c r="M74" s="167">
        <v>1245.3679999999999</v>
      </c>
      <c r="N74" s="167">
        <v>1268.627</v>
      </c>
      <c r="O74" s="167">
        <v>1157.6690000000001</v>
      </c>
      <c r="P74" s="167">
        <v>1191.636</v>
      </c>
      <c r="Q74" s="167">
        <v>1219.2660000000001</v>
      </c>
      <c r="R74" s="167">
        <v>1248.0450000000001</v>
      </c>
      <c r="S74" s="167">
        <v>1073.1410000000001</v>
      </c>
      <c r="U74" s="167">
        <v>1459.0070000000001</v>
      </c>
      <c r="V74" s="167">
        <v>1065.1279999999999</v>
      </c>
      <c r="W74" s="167">
        <v>1027.412</v>
      </c>
      <c r="X74" s="167">
        <v>993.71199999999999</v>
      </c>
      <c r="Y74" s="167">
        <v>965.70100000000002</v>
      </c>
      <c r="Z74" s="167">
        <v>956.48099999999999</v>
      </c>
      <c r="AA74" s="167">
        <v>925.55799999999999</v>
      </c>
      <c r="AB74" s="167">
        <v>899.23800000000006</v>
      </c>
      <c r="AC74" s="167">
        <v>865.553</v>
      </c>
      <c r="AE74" s="167">
        <v>1562.114</v>
      </c>
      <c r="AF74" s="167">
        <v>1226.2049999999999</v>
      </c>
      <c r="AG74" s="167">
        <v>1245.3679999999999</v>
      </c>
      <c r="AH74" s="167">
        <v>1268.627</v>
      </c>
      <c r="AI74" s="167">
        <v>1157.6690000000001</v>
      </c>
      <c r="AJ74" s="167">
        <v>1191.636</v>
      </c>
      <c r="AK74" s="167">
        <v>1219.2660000000001</v>
      </c>
      <c r="AL74" s="167">
        <v>1248.0450000000001</v>
      </c>
      <c r="AM74" s="167">
        <v>1073.1410000000001</v>
      </c>
      <c r="AO74" s="167">
        <v>1493.462</v>
      </c>
      <c r="AP74" s="167">
        <v>1164.3889999999999</v>
      </c>
      <c r="AQ74" s="167">
        <v>1174.0219999999999</v>
      </c>
      <c r="AR74" s="167">
        <v>1179.864</v>
      </c>
      <c r="AS74" s="167">
        <v>1094.3579999999999</v>
      </c>
      <c r="AT74" s="167">
        <v>1097.837</v>
      </c>
      <c r="AU74" s="167">
        <v>1091.3920000000001</v>
      </c>
      <c r="AV74" s="167">
        <v>1087.075</v>
      </c>
      <c r="AW74" s="167">
        <v>941.601</v>
      </c>
      <c r="AY74" s="167">
        <v>1459.193</v>
      </c>
      <c r="AZ74" s="167">
        <v>1060.7829999999999</v>
      </c>
      <c r="BA74" s="167">
        <v>1045.8810000000001</v>
      </c>
      <c r="BB74" s="167">
        <v>1017.582</v>
      </c>
      <c r="BC74" s="167">
        <v>990.84900000000005</v>
      </c>
      <c r="BD74" s="167">
        <v>981.601</v>
      </c>
      <c r="BE74" s="167">
        <v>957.56899999999996</v>
      </c>
      <c r="BF74" s="167">
        <v>933.05</v>
      </c>
      <c r="BG74" s="167">
        <v>878.06600000000003</v>
      </c>
      <c r="BI74" s="134" t="s">
        <v>234</v>
      </c>
    </row>
    <row r="75" spans="1:61" x14ac:dyDescent="0.2">
      <c r="A75" s="135"/>
      <c r="B75" s="132" t="s">
        <v>350</v>
      </c>
      <c r="C75" s="129" t="s">
        <v>351</v>
      </c>
      <c r="D75" s="179" t="s">
        <v>352</v>
      </c>
      <c r="E75" s="136" t="s">
        <v>353</v>
      </c>
      <c r="F75" s="166">
        <v>387.71199999999999</v>
      </c>
      <c r="G75" s="167">
        <v>398.23099999999999</v>
      </c>
      <c r="H75" s="167">
        <v>409.697</v>
      </c>
      <c r="I75" s="167">
        <v>367.72800000000001</v>
      </c>
      <c r="K75" s="167">
        <v>254.56299999999999</v>
      </c>
      <c r="L75" s="167">
        <v>268.51499999999999</v>
      </c>
      <c r="M75" s="167">
        <v>286.42700000000002</v>
      </c>
      <c r="N75" s="167">
        <v>309.57900000000001</v>
      </c>
      <c r="O75" s="167">
        <v>158.48099999999999</v>
      </c>
      <c r="P75" s="167">
        <v>166.17599999999999</v>
      </c>
      <c r="Q75" s="167">
        <v>175.089</v>
      </c>
      <c r="R75" s="167">
        <v>186.11799999999999</v>
      </c>
      <c r="S75" s="167">
        <v>0</v>
      </c>
      <c r="U75" s="167">
        <v>268.358</v>
      </c>
      <c r="V75" s="167">
        <v>297.83699999999999</v>
      </c>
      <c r="W75" s="167">
        <v>337.09800000000001</v>
      </c>
      <c r="X75" s="167">
        <v>388.98399999999998</v>
      </c>
      <c r="Y75" s="167">
        <v>215.75200000000001</v>
      </c>
      <c r="Z75" s="167">
        <v>245.114</v>
      </c>
      <c r="AA75" s="167">
        <v>279.86500000000001</v>
      </c>
      <c r="AB75" s="167">
        <v>320.02999999999997</v>
      </c>
      <c r="AC75" s="167">
        <v>0</v>
      </c>
      <c r="AE75" s="167">
        <v>254.56299999999999</v>
      </c>
      <c r="AF75" s="167">
        <v>268.51499999999999</v>
      </c>
      <c r="AG75" s="167">
        <v>286.42700000000002</v>
      </c>
      <c r="AH75" s="167">
        <v>309.57900000000001</v>
      </c>
      <c r="AI75" s="167">
        <v>158.48099999999999</v>
      </c>
      <c r="AJ75" s="167">
        <v>166.17599999999999</v>
      </c>
      <c r="AK75" s="167">
        <v>175.089</v>
      </c>
      <c r="AL75" s="167">
        <v>186.11799999999999</v>
      </c>
      <c r="AM75" s="167">
        <v>0</v>
      </c>
      <c r="AO75" s="167">
        <v>265.77</v>
      </c>
      <c r="AP75" s="167">
        <v>293.67</v>
      </c>
      <c r="AQ75" s="167">
        <v>329.21899999999999</v>
      </c>
      <c r="AR75" s="167">
        <v>371.58800000000002</v>
      </c>
      <c r="AS75" s="167">
        <v>200.32499999999999</v>
      </c>
      <c r="AT75" s="167">
        <v>219.95</v>
      </c>
      <c r="AU75" s="167">
        <v>241.19200000000001</v>
      </c>
      <c r="AV75" s="167">
        <v>265.76400000000001</v>
      </c>
      <c r="AW75" s="167">
        <v>0</v>
      </c>
      <c r="AY75" s="167">
        <v>268.79500000000002</v>
      </c>
      <c r="AZ75" s="167">
        <v>307.46199999999999</v>
      </c>
      <c r="BA75" s="167">
        <v>360.14600000000002</v>
      </c>
      <c r="BB75" s="167">
        <v>422.92</v>
      </c>
      <c r="BC75" s="167">
        <v>239.494</v>
      </c>
      <c r="BD75" s="167">
        <v>274.20600000000002</v>
      </c>
      <c r="BE75" s="167">
        <v>309.54399999999998</v>
      </c>
      <c r="BF75" s="167">
        <v>348.81099999999998</v>
      </c>
      <c r="BG75" s="167">
        <v>0</v>
      </c>
      <c r="BI75" s="134" t="s">
        <v>234</v>
      </c>
    </row>
    <row r="76" spans="1:61" x14ac:dyDescent="0.2">
      <c r="A76" s="135"/>
      <c r="B76" s="132" t="s">
        <v>354</v>
      </c>
      <c r="C76" s="129" t="s">
        <v>355</v>
      </c>
      <c r="D76" s="179" t="s">
        <v>356</v>
      </c>
      <c r="E76" s="136" t="s">
        <v>333</v>
      </c>
      <c r="F76" s="166">
        <v>1421.4559999999999</v>
      </c>
      <c r="G76" s="167">
        <v>1571.3140000000001</v>
      </c>
      <c r="H76" s="167">
        <v>1479.489</v>
      </c>
      <c r="I76" s="167">
        <v>1684.127</v>
      </c>
      <c r="K76" s="167">
        <v>1307.5509999999999</v>
      </c>
      <c r="L76" s="167">
        <v>957.69</v>
      </c>
      <c r="M76" s="167">
        <v>958.94100000000003</v>
      </c>
      <c r="N76" s="167">
        <v>959.048</v>
      </c>
      <c r="O76" s="167">
        <v>999.18799999999999</v>
      </c>
      <c r="P76" s="167">
        <v>1025.46</v>
      </c>
      <c r="Q76" s="167">
        <v>1044.1769999999999</v>
      </c>
      <c r="R76" s="167">
        <v>1061.9269999999999</v>
      </c>
      <c r="S76" s="167">
        <v>1073.1410000000001</v>
      </c>
      <c r="U76" s="167">
        <v>1190.6489999999999</v>
      </c>
      <c r="V76" s="167">
        <v>767.29100000000005</v>
      </c>
      <c r="W76" s="167">
        <v>690.31399999999996</v>
      </c>
      <c r="X76" s="167">
        <v>604.72799999999995</v>
      </c>
      <c r="Y76" s="167">
        <v>749.94899999999996</v>
      </c>
      <c r="Z76" s="167">
        <v>711.36699999999996</v>
      </c>
      <c r="AA76" s="167">
        <v>645.69299999999998</v>
      </c>
      <c r="AB76" s="167">
        <v>579.20799999999997</v>
      </c>
      <c r="AC76" s="167">
        <v>865.553</v>
      </c>
      <c r="AE76" s="167">
        <v>1307.5509999999999</v>
      </c>
      <c r="AF76" s="167">
        <v>957.69</v>
      </c>
      <c r="AG76" s="167">
        <v>958.94100000000003</v>
      </c>
      <c r="AH76" s="167">
        <v>959.048</v>
      </c>
      <c r="AI76" s="167">
        <v>999.18799999999999</v>
      </c>
      <c r="AJ76" s="167">
        <v>1025.46</v>
      </c>
      <c r="AK76" s="167">
        <v>1044.1769999999999</v>
      </c>
      <c r="AL76" s="167">
        <v>1061.9269999999999</v>
      </c>
      <c r="AM76" s="167">
        <v>1073.1410000000001</v>
      </c>
      <c r="AO76" s="167">
        <v>1227.692</v>
      </c>
      <c r="AP76" s="167">
        <v>870.71900000000005</v>
      </c>
      <c r="AQ76" s="167">
        <v>844.803</v>
      </c>
      <c r="AR76" s="167">
        <v>808.27599999999995</v>
      </c>
      <c r="AS76" s="167">
        <v>894.03300000000002</v>
      </c>
      <c r="AT76" s="167">
        <v>877.88699999999994</v>
      </c>
      <c r="AU76" s="167">
        <v>850.2</v>
      </c>
      <c r="AV76" s="167">
        <v>821.31100000000004</v>
      </c>
      <c r="AW76" s="167">
        <v>941.601</v>
      </c>
      <c r="AY76" s="167">
        <v>1190.3979999999999</v>
      </c>
      <c r="AZ76" s="167">
        <v>753.32100000000003</v>
      </c>
      <c r="BA76" s="167">
        <v>685.73500000000001</v>
      </c>
      <c r="BB76" s="167">
        <v>594.66200000000003</v>
      </c>
      <c r="BC76" s="167">
        <v>751.35500000000002</v>
      </c>
      <c r="BD76" s="167">
        <v>707.39499999999998</v>
      </c>
      <c r="BE76" s="167">
        <v>648.02499999999998</v>
      </c>
      <c r="BF76" s="167">
        <v>584.23900000000003</v>
      </c>
      <c r="BG76" s="167">
        <v>878.06600000000003</v>
      </c>
      <c r="BI76" s="134" t="s">
        <v>234</v>
      </c>
    </row>
    <row r="77" spans="1:61" x14ac:dyDescent="0.2">
      <c r="A77" s="135"/>
      <c r="B77" s="132"/>
      <c r="D77" s="179" t="s">
        <v>174</v>
      </c>
    </row>
    <row r="78" spans="1:61" x14ac:dyDescent="0.2">
      <c r="A78" s="135"/>
      <c r="B78" s="132"/>
      <c r="D78" s="179" t="s">
        <v>174</v>
      </c>
      <c r="E78" s="160" t="s">
        <v>357</v>
      </c>
    </row>
    <row r="79" spans="1:61" x14ac:dyDescent="0.2">
      <c r="A79" s="135"/>
      <c r="B79" s="132" t="s">
        <v>358</v>
      </c>
      <c r="C79" s="129" t="s">
        <v>359</v>
      </c>
      <c r="D79" s="179" t="s">
        <v>360</v>
      </c>
      <c r="E79" s="136" t="s">
        <v>361</v>
      </c>
      <c r="F79" s="166">
        <v>14333.156999999999</v>
      </c>
      <c r="G79" s="167">
        <v>14608.079</v>
      </c>
      <c r="H79" s="167">
        <v>14678.049000000001</v>
      </c>
      <c r="I79" s="167">
        <v>14656.659</v>
      </c>
      <c r="K79" s="167">
        <v>14186.532999999999</v>
      </c>
      <c r="L79" s="167">
        <v>14472.037</v>
      </c>
      <c r="M79" s="167">
        <v>14565.545</v>
      </c>
      <c r="N79" s="167">
        <v>14603.956</v>
      </c>
      <c r="O79" s="167">
        <v>14460.331</v>
      </c>
      <c r="P79" s="167">
        <v>14662.097</v>
      </c>
      <c r="Q79" s="167">
        <v>14775.759</v>
      </c>
      <c r="R79" s="167">
        <v>14905.73</v>
      </c>
      <c r="S79" s="167">
        <v>14787.175999999999</v>
      </c>
      <c r="U79" s="167">
        <v>13570.769</v>
      </c>
      <c r="V79" s="167">
        <v>13128.225</v>
      </c>
      <c r="W79" s="167">
        <v>12578.093999999999</v>
      </c>
      <c r="X79" s="167">
        <v>12029.96</v>
      </c>
      <c r="Y79" s="167">
        <v>11473.454</v>
      </c>
      <c r="Z79" s="167">
        <v>11068.987999999999</v>
      </c>
      <c r="AA79" s="167">
        <v>10414.102999999999</v>
      </c>
      <c r="AB79" s="167">
        <v>9684.5879999999997</v>
      </c>
      <c r="AC79" s="167">
        <v>9047.84</v>
      </c>
      <c r="AE79" s="167">
        <v>14186.532999999999</v>
      </c>
      <c r="AF79" s="167">
        <v>14472.037</v>
      </c>
      <c r="AG79" s="167">
        <v>14565.545</v>
      </c>
      <c r="AH79" s="167">
        <v>14603.956</v>
      </c>
      <c r="AI79" s="167">
        <v>14460.331</v>
      </c>
      <c r="AJ79" s="167">
        <v>14662.097</v>
      </c>
      <c r="AK79" s="167">
        <v>14775.759</v>
      </c>
      <c r="AL79" s="167">
        <v>14905.73</v>
      </c>
      <c r="AM79" s="167">
        <v>14787.175999999999</v>
      </c>
      <c r="AO79" s="167">
        <v>13721.491</v>
      </c>
      <c r="AP79" s="167">
        <v>13750.487999999999</v>
      </c>
      <c r="AQ79" s="167">
        <v>13575.481</v>
      </c>
      <c r="AR79" s="167">
        <v>13374.297</v>
      </c>
      <c r="AS79" s="167">
        <v>13003.013999999999</v>
      </c>
      <c r="AT79" s="167">
        <v>12879.036</v>
      </c>
      <c r="AU79" s="167">
        <v>12671.523999999999</v>
      </c>
      <c r="AV79" s="167">
        <v>12430.210999999999</v>
      </c>
      <c r="AW79" s="167">
        <v>12108.377</v>
      </c>
      <c r="AY79" s="167">
        <v>13568.699000000001</v>
      </c>
      <c r="AZ79" s="167">
        <v>12983.44</v>
      </c>
      <c r="BA79" s="167">
        <v>12487.931</v>
      </c>
      <c r="BB79" s="167">
        <v>11917.62</v>
      </c>
      <c r="BC79" s="167">
        <v>11358.206</v>
      </c>
      <c r="BD79" s="167">
        <v>10908.032999999999</v>
      </c>
      <c r="BE79" s="167">
        <v>10341.286</v>
      </c>
      <c r="BF79" s="167">
        <v>9728.5509999999995</v>
      </c>
      <c r="BG79" s="167">
        <v>9175.9619999999995</v>
      </c>
      <c r="BI79" s="134" t="s">
        <v>234</v>
      </c>
    </row>
    <row r="80" spans="1:61" x14ac:dyDescent="0.2">
      <c r="A80" s="135"/>
      <c r="B80" s="132"/>
      <c r="D80" s="179" t="s">
        <v>174</v>
      </c>
    </row>
    <row r="81" spans="1:61" x14ac:dyDescent="0.2">
      <c r="A81" s="135"/>
      <c r="B81" s="132"/>
      <c r="D81" s="179" t="s">
        <v>174</v>
      </c>
      <c r="E81" s="160" t="s">
        <v>362</v>
      </c>
    </row>
    <row r="82" spans="1:61" x14ac:dyDescent="0.2">
      <c r="A82" s="135"/>
      <c r="B82" s="132" t="s">
        <v>363</v>
      </c>
      <c r="C82" s="129" t="s">
        <v>364</v>
      </c>
      <c r="D82" s="179" t="s">
        <v>365</v>
      </c>
      <c r="E82" s="136" t="s">
        <v>366</v>
      </c>
      <c r="F82" s="166">
        <v>464.03</v>
      </c>
      <c r="G82" s="167">
        <v>364.47199999999998</v>
      </c>
      <c r="H82" s="167">
        <v>363.577</v>
      </c>
      <c r="I82" s="167">
        <v>363.654</v>
      </c>
      <c r="K82" s="167">
        <v>418.44900000000001</v>
      </c>
      <c r="L82" s="167">
        <v>318.81400000000002</v>
      </c>
      <c r="M82" s="167">
        <v>1318.8140000000001</v>
      </c>
      <c r="N82" s="167">
        <v>1318.8140000000001</v>
      </c>
      <c r="O82" s="167">
        <v>2818.8139999999999</v>
      </c>
      <c r="P82" s="167">
        <v>2719.1790000000001</v>
      </c>
      <c r="Q82" s="167">
        <v>5219.1790000000001</v>
      </c>
      <c r="R82" s="167">
        <v>5219.1790000000001</v>
      </c>
      <c r="S82" s="167">
        <v>6219.1790000000001</v>
      </c>
      <c r="U82" s="167">
        <v>418.44900000000001</v>
      </c>
      <c r="V82" s="167">
        <v>318.81400000000002</v>
      </c>
      <c r="W82" s="167">
        <v>1318.8140000000001</v>
      </c>
      <c r="X82" s="167">
        <v>1318.8140000000001</v>
      </c>
      <c r="Y82" s="167">
        <v>2818.8139999999999</v>
      </c>
      <c r="Z82" s="167">
        <v>2719.1790000000001</v>
      </c>
      <c r="AA82" s="167">
        <v>5219.1790000000001</v>
      </c>
      <c r="AB82" s="167">
        <v>5219.1790000000001</v>
      </c>
      <c r="AC82" s="167">
        <v>6219.1790000000001</v>
      </c>
      <c r="AE82" s="167">
        <v>418.44900000000001</v>
      </c>
      <c r="AF82" s="167">
        <v>318.81400000000002</v>
      </c>
      <c r="AG82" s="167">
        <v>1318.8140000000001</v>
      </c>
      <c r="AH82" s="167">
        <v>1318.8140000000001</v>
      </c>
      <c r="AI82" s="167">
        <v>2818.8139999999999</v>
      </c>
      <c r="AJ82" s="167">
        <v>2719.1790000000001</v>
      </c>
      <c r="AK82" s="167">
        <v>5219.1790000000001</v>
      </c>
      <c r="AL82" s="167">
        <v>5219.1790000000001</v>
      </c>
      <c r="AM82" s="167">
        <v>6219.1790000000001</v>
      </c>
      <c r="AO82" s="167">
        <v>418.44900000000001</v>
      </c>
      <c r="AP82" s="167">
        <v>318.81400000000002</v>
      </c>
      <c r="AQ82" s="167">
        <v>1318.8140000000001</v>
      </c>
      <c r="AR82" s="167">
        <v>1318.8140000000001</v>
      </c>
      <c r="AS82" s="167">
        <v>2818.8139999999999</v>
      </c>
      <c r="AT82" s="167">
        <v>2719.1790000000001</v>
      </c>
      <c r="AU82" s="167">
        <v>5219.1790000000001</v>
      </c>
      <c r="AV82" s="167">
        <v>5219.1790000000001</v>
      </c>
      <c r="AW82" s="167">
        <v>6219.1790000000001</v>
      </c>
      <c r="AY82" s="167">
        <v>418.44900000000001</v>
      </c>
      <c r="AZ82" s="167">
        <v>318.81400000000002</v>
      </c>
      <c r="BA82" s="167">
        <v>1318.8140000000001</v>
      </c>
      <c r="BB82" s="167">
        <v>1318.8140000000001</v>
      </c>
      <c r="BC82" s="167">
        <v>2818.8139999999999</v>
      </c>
      <c r="BD82" s="167">
        <v>2719.1790000000001</v>
      </c>
      <c r="BE82" s="167">
        <v>5219.1790000000001</v>
      </c>
      <c r="BF82" s="167">
        <v>5219.1790000000001</v>
      </c>
      <c r="BG82" s="167">
        <v>6219.1790000000001</v>
      </c>
      <c r="BI82" s="134" t="s">
        <v>234</v>
      </c>
    </row>
    <row r="83" spans="1:61" x14ac:dyDescent="0.2">
      <c r="A83" s="135"/>
      <c r="B83" s="132" t="s">
        <v>367</v>
      </c>
      <c r="C83" s="129" t="s">
        <v>368</v>
      </c>
      <c r="D83" s="179" t="s">
        <v>369</v>
      </c>
      <c r="E83" s="136" t="s">
        <v>370</v>
      </c>
      <c r="F83" s="166">
        <v>0</v>
      </c>
      <c r="G83" s="167">
        <v>0</v>
      </c>
      <c r="H83" s="167">
        <v>0</v>
      </c>
      <c r="I83" s="167">
        <v>0</v>
      </c>
      <c r="K83" s="167">
        <v>0</v>
      </c>
      <c r="L83" s="167">
        <v>0</v>
      </c>
      <c r="M83" s="167">
        <v>0</v>
      </c>
      <c r="N83" s="167">
        <v>0</v>
      </c>
      <c r="O83" s="167">
        <v>0</v>
      </c>
      <c r="P83" s="167">
        <v>0</v>
      </c>
      <c r="Q83" s="167">
        <v>0</v>
      </c>
      <c r="R83" s="167">
        <v>0</v>
      </c>
      <c r="S83" s="167">
        <v>0</v>
      </c>
      <c r="U83" s="167">
        <v>0</v>
      </c>
      <c r="V83" s="167">
        <v>0</v>
      </c>
      <c r="W83" s="167">
        <v>0</v>
      </c>
      <c r="X83" s="167">
        <v>0</v>
      </c>
      <c r="Y83" s="167">
        <v>0</v>
      </c>
      <c r="Z83" s="167">
        <v>0</v>
      </c>
      <c r="AA83" s="167">
        <v>0</v>
      </c>
      <c r="AB83" s="167">
        <v>0</v>
      </c>
      <c r="AC83" s="167">
        <v>0</v>
      </c>
      <c r="AE83" s="167">
        <v>0</v>
      </c>
      <c r="AF83" s="167">
        <v>0</v>
      </c>
      <c r="AG83" s="167">
        <v>0</v>
      </c>
      <c r="AH83" s="167">
        <v>0</v>
      </c>
      <c r="AI83" s="167">
        <v>0</v>
      </c>
      <c r="AJ83" s="167">
        <v>0</v>
      </c>
      <c r="AK83" s="167">
        <v>0</v>
      </c>
      <c r="AL83" s="167">
        <v>0</v>
      </c>
      <c r="AM83" s="167">
        <v>0</v>
      </c>
      <c r="AO83" s="167">
        <v>0</v>
      </c>
      <c r="AP83" s="167">
        <v>0</v>
      </c>
      <c r="AQ83" s="167">
        <v>0</v>
      </c>
      <c r="AR83" s="167">
        <v>0</v>
      </c>
      <c r="AS83" s="167">
        <v>0</v>
      </c>
      <c r="AT83" s="167">
        <v>0</v>
      </c>
      <c r="AU83" s="167">
        <v>0</v>
      </c>
      <c r="AV83" s="167">
        <v>0</v>
      </c>
      <c r="AW83" s="167">
        <v>0</v>
      </c>
      <c r="AY83" s="167">
        <v>0</v>
      </c>
      <c r="AZ83" s="167">
        <v>0</v>
      </c>
      <c r="BA83" s="167">
        <v>0</v>
      </c>
      <c r="BB83" s="167">
        <v>0</v>
      </c>
      <c r="BC83" s="167">
        <v>0</v>
      </c>
      <c r="BD83" s="167">
        <v>0</v>
      </c>
      <c r="BE83" s="167">
        <v>0</v>
      </c>
      <c r="BF83" s="167">
        <v>0</v>
      </c>
      <c r="BG83" s="167">
        <v>0</v>
      </c>
      <c r="BI83" s="134" t="s">
        <v>234</v>
      </c>
    </row>
    <row r="84" spans="1:61" x14ac:dyDescent="0.2">
      <c r="A84" s="135"/>
      <c r="B84" s="132" t="s">
        <v>371</v>
      </c>
      <c r="C84" s="129" t="s">
        <v>372</v>
      </c>
      <c r="D84" s="179" t="s">
        <v>373</v>
      </c>
      <c r="E84" s="136" t="s">
        <v>374</v>
      </c>
      <c r="F84" s="166">
        <v>281.08999999999997</v>
      </c>
      <c r="G84" s="167">
        <v>304.25700000000001</v>
      </c>
      <c r="H84" s="167">
        <v>278.995</v>
      </c>
      <c r="I84" s="167">
        <v>232.024</v>
      </c>
      <c r="K84" s="167">
        <v>0</v>
      </c>
      <c r="L84" s="167">
        <v>0</v>
      </c>
      <c r="M84" s="167">
        <v>0</v>
      </c>
      <c r="N84" s="167">
        <v>0</v>
      </c>
      <c r="O84" s="167">
        <v>0</v>
      </c>
      <c r="P84" s="167">
        <v>0</v>
      </c>
      <c r="Q84" s="167">
        <v>0</v>
      </c>
      <c r="R84" s="167">
        <v>0</v>
      </c>
      <c r="S84" s="167">
        <v>0</v>
      </c>
      <c r="U84" s="167">
        <v>0</v>
      </c>
      <c r="V84" s="167">
        <v>0</v>
      </c>
      <c r="W84" s="167">
        <v>0</v>
      </c>
      <c r="X84" s="167">
        <v>0</v>
      </c>
      <c r="Y84" s="167">
        <v>0</v>
      </c>
      <c r="Z84" s="167">
        <v>0</v>
      </c>
      <c r="AA84" s="167">
        <v>0</v>
      </c>
      <c r="AB84" s="167">
        <v>0</v>
      </c>
      <c r="AC84" s="167">
        <v>0</v>
      </c>
      <c r="AE84" s="167">
        <v>0</v>
      </c>
      <c r="AF84" s="167">
        <v>0</v>
      </c>
      <c r="AG84" s="167">
        <v>0</v>
      </c>
      <c r="AH84" s="167">
        <v>0</v>
      </c>
      <c r="AI84" s="167">
        <v>0</v>
      </c>
      <c r="AJ84" s="167">
        <v>0</v>
      </c>
      <c r="AK84" s="167">
        <v>0</v>
      </c>
      <c r="AL84" s="167">
        <v>0</v>
      </c>
      <c r="AM84" s="167">
        <v>0</v>
      </c>
      <c r="AO84" s="167">
        <v>0</v>
      </c>
      <c r="AP84" s="167">
        <v>0</v>
      </c>
      <c r="AQ84" s="167">
        <v>0</v>
      </c>
      <c r="AR84" s="167">
        <v>0</v>
      </c>
      <c r="AS84" s="167">
        <v>0</v>
      </c>
      <c r="AT84" s="167">
        <v>0</v>
      </c>
      <c r="AU84" s="167">
        <v>0</v>
      </c>
      <c r="AV84" s="167">
        <v>0</v>
      </c>
      <c r="AW84" s="167">
        <v>0</v>
      </c>
      <c r="AY84" s="167">
        <v>0</v>
      </c>
      <c r="AZ84" s="167">
        <v>0</v>
      </c>
      <c r="BA84" s="167">
        <v>0</v>
      </c>
      <c r="BB84" s="167">
        <v>0</v>
      </c>
      <c r="BC84" s="167">
        <v>0</v>
      </c>
      <c r="BD84" s="167">
        <v>0</v>
      </c>
      <c r="BE84" s="167">
        <v>0</v>
      </c>
      <c r="BF84" s="167">
        <v>0</v>
      </c>
      <c r="BG84" s="167">
        <v>0</v>
      </c>
      <c r="BI84" s="134" t="s">
        <v>234</v>
      </c>
    </row>
    <row r="85" spans="1:61" x14ac:dyDescent="0.2">
      <c r="A85" s="135"/>
      <c r="B85" s="132" t="s">
        <v>375</v>
      </c>
      <c r="C85" s="129" t="s">
        <v>376</v>
      </c>
      <c r="D85" s="179" t="s">
        <v>377</v>
      </c>
      <c r="E85" s="136" t="s">
        <v>378</v>
      </c>
      <c r="F85" s="166">
        <v>1382.151525</v>
      </c>
      <c r="G85" s="167">
        <v>1394.0864999999999</v>
      </c>
      <c r="H85" s="167">
        <v>1390.5296625000001</v>
      </c>
      <c r="I85" s="167">
        <v>1384.8616750000001</v>
      </c>
      <c r="K85" s="167">
        <v>1342.021</v>
      </c>
      <c r="L85" s="167">
        <v>1331.567</v>
      </c>
      <c r="M85" s="167">
        <v>1336.789</v>
      </c>
      <c r="N85" s="167">
        <v>1346.403</v>
      </c>
      <c r="O85" s="167">
        <v>1334.0319999999999</v>
      </c>
      <c r="P85" s="167">
        <v>1349.8150000000001</v>
      </c>
      <c r="Q85" s="167">
        <v>1366.1880000000001</v>
      </c>
      <c r="R85" s="167">
        <v>1381.3130000000001</v>
      </c>
      <c r="S85" s="167">
        <v>1382.223</v>
      </c>
      <c r="U85" s="167">
        <v>1344.145</v>
      </c>
      <c r="V85" s="167">
        <v>1336.623</v>
      </c>
      <c r="W85" s="167">
        <v>1344.963</v>
      </c>
      <c r="X85" s="167">
        <v>1331.607</v>
      </c>
      <c r="Y85" s="167">
        <v>1283.7280000000001</v>
      </c>
      <c r="Z85" s="167">
        <v>1264.8009999999999</v>
      </c>
      <c r="AA85" s="167">
        <v>1247.6279999999999</v>
      </c>
      <c r="AB85" s="167">
        <v>1225.3879999999999</v>
      </c>
      <c r="AC85" s="167">
        <v>1192.396</v>
      </c>
      <c r="AE85" s="167">
        <v>1342.021</v>
      </c>
      <c r="AF85" s="167">
        <v>1331.567</v>
      </c>
      <c r="AG85" s="167">
        <v>1336.789</v>
      </c>
      <c r="AH85" s="167">
        <v>1346.403</v>
      </c>
      <c r="AI85" s="167">
        <v>1334.0319999999999</v>
      </c>
      <c r="AJ85" s="167">
        <v>1349.8150000000001</v>
      </c>
      <c r="AK85" s="167">
        <v>1366.1880000000001</v>
      </c>
      <c r="AL85" s="167">
        <v>1381.3130000000001</v>
      </c>
      <c r="AM85" s="167">
        <v>1382.223</v>
      </c>
      <c r="AO85" s="167">
        <v>1345.4259999999999</v>
      </c>
      <c r="AP85" s="167">
        <v>1332.9480000000001</v>
      </c>
      <c r="AQ85" s="167">
        <v>1337.0050000000001</v>
      </c>
      <c r="AR85" s="167">
        <v>1328.356</v>
      </c>
      <c r="AS85" s="167">
        <v>1289.606</v>
      </c>
      <c r="AT85" s="167">
        <v>1280.123</v>
      </c>
      <c r="AU85" s="167">
        <v>1268.4469999999999</v>
      </c>
      <c r="AV85" s="167">
        <v>1257.9010000000001</v>
      </c>
      <c r="AW85" s="167">
        <v>1228.7460000000001</v>
      </c>
      <c r="AY85" s="167">
        <v>1336.8409999999999</v>
      </c>
      <c r="AZ85" s="167">
        <v>1326.307</v>
      </c>
      <c r="BA85" s="167">
        <v>1328.5930000000001</v>
      </c>
      <c r="BB85" s="167">
        <v>1311.0329999999999</v>
      </c>
      <c r="BC85" s="167">
        <v>1259.7950000000001</v>
      </c>
      <c r="BD85" s="167">
        <v>1237.8710000000001</v>
      </c>
      <c r="BE85" s="167">
        <v>1216.7919999999999</v>
      </c>
      <c r="BF85" s="167">
        <v>1194.7149999999999</v>
      </c>
      <c r="BG85" s="167">
        <v>1157.809</v>
      </c>
      <c r="BI85" s="134" t="s">
        <v>234</v>
      </c>
    </row>
    <row r="86" spans="1:61" x14ac:dyDescent="0.2">
      <c r="A86" s="135"/>
      <c r="B86" s="132"/>
      <c r="C86" s="129" t="s">
        <v>379</v>
      </c>
      <c r="D86" s="179" t="s">
        <v>380</v>
      </c>
      <c r="E86" s="136" t="s">
        <v>381</v>
      </c>
      <c r="F86" s="166"/>
      <c r="G86" s="167"/>
      <c r="H86" s="167"/>
      <c r="I86" s="167"/>
      <c r="K86" s="167"/>
      <c r="L86" s="167"/>
      <c r="M86" s="167"/>
      <c r="N86" s="167"/>
      <c r="O86" s="167"/>
      <c r="P86" s="167"/>
      <c r="Q86" s="167"/>
      <c r="R86" s="167"/>
      <c r="S86" s="167"/>
      <c r="U86" s="167"/>
      <c r="V86" s="167"/>
      <c r="W86" s="167"/>
      <c r="X86" s="167"/>
      <c r="Y86" s="167"/>
      <c r="Z86" s="167"/>
      <c r="AA86" s="167"/>
      <c r="AB86" s="167"/>
      <c r="AC86" s="167"/>
      <c r="AE86" s="167"/>
      <c r="AF86" s="167"/>
      <c r="AG86" s="167"/>
      <c r="AH86" s="167"/>
      <c r="AI86" s="167"/>
      <c r="AJ86" s="167"/>
      <c r="AK86" s="167"/>
      <c r="AL86" s="167"/>
      <c r="AM86" s="167"/>
      <c r="AO86" s="167"/>
      <c r="AP86" s="167"/>
      <c r="AQ86" s="167"/>
      <c r="AR86" s="167"/>
      <c r="AS86" s="167"/>
      <c r="AT86" s="167"/>
      <c r="AU86" s="167"/>
      <c r="AV86" s="167"/>
      <c r="AW86" s="167"/>
      <c r="AY86" s="167"/>
      <c r="AZ86" s="167"/>
      <c r="BA86" s="167"/>
      <c r="BB86" s="167"/>
      <c r="BC86" s="167"/>
      <c r="BD86" s="167"/>
      <c r="BE86" s="167"/>
      <c r="BF86" s="167"/>
      <c r="BG86" s="167"/>
    </row>
    <row r="87" spans="1:61" x14ac:dyDescent="0.2">
      <c r="A87" s="135"/>
      <c r="B87" s="132" t="s">
        <v>382</v>
      </c>
      <c r="C87" s="129" t="s">
        <v>383</v>
      </c>
      <c r="D87" s="179" t="s">
        <v>384</v>
      </c>
      <c r="E87" s="136" t="s">
        <v>385</v>
      </c>
      <c r="F87" s="166">
        <v>0</v>
      </c>
      <c r="G87" s="167">
        <v>0</v>
      </c>
      <c r="H87" s="167">
        <v>0</v>
      </c>
      <c r="I87" s="167">
        <v>0</v>
      </c>
      <c r="K87" s="167">
        <v>0</v>
      </c>
      <c r="L87" s="167">
        <v>0</v>
      </c>
      <c r="M87" s="167">
        <v>0</v>
      </c>
      <c r="N87" s="167">
        <v>0</v>
      </c>
      <c r="O87" s="167">
        <v>0</v>
      </c>
      <c r="P87" s="167">
        <v>0</v>
      </c>
      <c r="Q87" s="167">
        <v>0</v>
      </c>
      <c r="R87" s="167">
        <v>0</v>
      </c>
      <c r="S87" s="167">
        <v>0</v>
      </c>
      <c r="U87" s="167">
        <v>0</v>
      </c>
      <c r="V87" s="167">
        <v>0</v>
      </c>
      <c r="W87" s="167">
        <v>0</v>
      </c>
      <c r="X87" s="167">
        <v>0</v>
      </c>
      <c r="Y87" s="167">
        <v>0</v>
      </c>
      <c r="Z87" s="167">
        <v>0</v>
      </c>
      <c r="AA87" s="167">
        <v>0</v>
      </c>
      <c r="AB87" s="167">
        <v>0</v>
      </c>
      <c r="AC87" s="167">
        <v>0</v>
      </c>
      <c r="AE87" s="167">
        <v>0</v>
      </c>
      <c r="AF87" s="167">
        <v>0</v>
      </c>
      <c r="AG87" s="167">
        <v>0</v>
      </c>
      <c r="AH87" s="167">
        <v>0</v>
      </c>
      <c r="AI87" s="167">
        <v>0</v>
      </c>
      <c r="AJ87" s="167">
        <v>0</v>
      </c>
      <c r="AK87" s="167">
        <v>0</v>
      </c>
      <c r="AL87" s="167">
        <v>0</v>
      </c>
      <c r="AM87" s="167">
        <v>0</v>
      </c>
      <c r="AO87" s="167">
        <v>0</v>
      </c>
      <c r="AP87" s="167">
        <v>0</v>
      </c>
      <c r="AQ87" s="167">
        <v>0</v>
      </c>
      <c r="AR87" s="167">
        <v>0</v>
      </c>
      <c r="AS87" s="167">
        <v>0</v>
      </c>
      <c r="AT87" s="167">
        <v>0</v>
      </c>
      <c r="AU87" s="167">
        <v>0</v>
      </c>
      <c r="AV87" s="167">
        <v>0</v>
      </c>
      <c r="AW87" s="167">
        <v>0</v>
      </c>
      <c r="AY87" s="167">
        <v>0</v>
      </c>
      <c r="AZ87" s="167">
        <v>0</v>
      </c>
      <c r="BA87" s="167">
        <v>0</v>
      </c>
      <c r="BB87" s="167">
        <v>0</v>
      </c>
      <c r="BC87" s="167">
        <v>0</v>
      </c>
      <c r="BD87" s="167">
        <v>0</v>
      </c>
      <c r="BE87" s="167">
        <v>0</v>
      </c>
      <c r="BF87" s="167">
        <v>0</v>
      </c>
      <c r="BG87" s="167">
        <v>0</v>
      </c>
      <c r="BI87" s="134" t="s">
        <v>234</v>
      </c>
    </row>
    <row r="88" spans="1:61" x14ac:dyDescent="0.2">
      <c r="A88" s="135"/>
      <c r="B88" s="132" t="s">
        <v>386</v>
      </c>
      <c r="C88" s="129" t="s">
        <v>387</v>
      </c>
      <c r="D88" s="179" t="s">
        <v>388</v>
      </c>
      <c r="E88" s="136" t="s">
        <v>389</v>
      </c>
      <c r="F88" s="166">
        <v>2127.2715250000001</v>
      </c>
      <c r="G88" s="167">
        <v>2062.8155000000002</v>
      </c>
      <c r="H88" s="167">
        <v>2033.1016625</v>
      </c>
      <c r="I88" s="167">
        <v>1980.53967499999</v>
      </c>
      <c r="K88" s="167">
        <v>1760.47</v>
      </c>
      <c r="L88" s="167">
        <v>1650.3810000000001</v>
      </c>
      <c r="M88" s="167">
        <v>2655.6030000000001</v>
      </c>
      <c r="N88" s="167">
        <v>2665.2170000000001</v>
      </c>
      <c r="O88" s="167">
        <v>4152.8459999999995</v>
      </c>
      <c r="P88" s="167">
        <v>4068.9940000000001</v>
      </c>
      <c r="Q88" s="167">
        <v>6585.3670000000002</v>
      </c>
      <c r="R88" s="167">
        <v>6600.4920000000002</v>
      </c>
      <c r="S88" s="167">
        <v>7601.402</v>
      </c>
      <c r="U88" s="167">
        <v>1762.5940000000001</v>
      </c>
      <c r="V88" s="167">
        <v>1655.4369999999999</v>
      </c>
      <c r="W88" s="167">
        <v>2663.777</v>
      </c>
      <c r="X88" s="167">
        <v>2650.4209999999998</v>
      </c>
      <c r="Y88" s="167">
        <v>4102.5420000000004</v>
      </c>
      <c r="Z88" s="167">
        <v>3983.98</v>
      </c>
      <c r="AA88" s="167">
        <v>6466.8069999999998</v>
      </c>
      <c r="AB88" s="167">
        <v>6444.567</v>
      </c>
      <c r="AC88" s="167">
        <v>7411.5749999999998</v>
      </c>
      <c r="AE88" s="167">
        <v>1760.47</v>
      </c>
      <c r="AF88" s="167">
        <v>1650.3810000000001</v>
      </c>
      <c r="AG88" s="167">
        <v>2655.6030000000001</v>
      </c>
      <c r="AH88" s="167">
        <v>2665.2170000000001</v>
      </c>
      <c r="AI88" s="167">
        <v>4152.8459999999995</v>
      </c>
      <c r="AJ88" s="167">
        <v>4068.9940000000001</v>
      </c>
      <c r="AK88" s="167">
        <v>6585.3670000000002</v>
      </c>
      <c r="AL88" s="167">
        <v>6600.4920000000002</v>
      </c>
      <c r="AM88" s="167">
        <v>7601.402</v>
      </c>
      <c r="AO88" s="167">
        <v>1763.875</v>
      </c>
      <c r="AP88" s="167">
        <v>1651.7619999999999</v>
      </c>
      <c r="AQ88" s="167">
        <v>2655.819</v>
      </c>
      <c r="AR88" s="167">
        <v>2647.17</v>
      </c>
      <c r="AS88" s="167">
        <v>4108.42</v>
      </c>
      <c r="AT88" s="167">
        <v>3999.3020000000001</v>
      </c>
      <c r="AU88" s="167">
        <v>6487.6260000000002</v>
      </c>
      <c r="AV88" s="167">
        <v>6477.08</v>
      </c>
      <c r="AW88" s="167">
        <v>7447.9250000000002</v>
      </c>
      <c r="AY88" s="167">
        <v>1755.28999999999</v>
      </c>
      <c r="AZ88" s="167">
        <v>1645.1210000000001</v>
      </c>
      <c r="BA88" s="167">
        <v>2647.4070000000002</v>
      </c>
      <c r="BB88" s="167">
        <v>2629.8470000000002</v>
      </c>
      <c r="BC88" s="167">
        <v>4078.6089999999999</v>
      </c>
      <c r="BD88" s="167">
        <v>3957.05</v>
      </c>
      <c r="BE88" s="167">
        <v>6435.9709999999995</v>
      </c>
      <c r="BF88" s="167">
        <v>6413.8940000000002</v>
      </c>
      <c r="BG88" s="167">
        <v>7376.9880000000003</v>
      </c>
      <c r="BI88" s="134" t="s">
        <v>234</v>
      </c>
    </row>
    <row r="89" spans="1:61" x14ac:dyDescent="0.2">
      <c r="B89" s="132"/>
      <c r="C89" s="129" t="s">
        <v>390</v>
      </c>
      <c r="D89" s="179" t="s">
        <v>391</v>
      </c>
      <c r="E89" s="136" t="s">
        <v>392</v>
      </c>
      <c r="F89" s="166"/>
      <c r="G89" s="167"/>
      <c r="H89" s="167"/>
      <c r="I89" s="167"/>
      <c r="K89" s="167"/>
      <c r="L89" s="167"/>
      <c r="M89" s="167"/>
      <c r="N89" s="167"/>
      <c r="O89" s="167"/>
      <c r="P89" s="167"/>
      <c r="Q89" s="167"/>
      <c r="R89" s="167"/>
      <c r="S89" s="167"/>
      <c r="U89" s="167"/>
      <c r="V89" s="167"/>
      <c r="W89" s="167"/>
      <c r="X89" s="167"/>
      <c r="Y89" s="167"/>
      <c r="Z89" s="167"/>
      <c r="AA89" s="167"/>
      <c r="AB89" s="167"/>
      <c r="AC89" s="167"/>
      <c r="AE89" s="167"/>
      <c r="AF89" s="167"/>
      <c r="AG89" s="167"/>
      <c r="AH89" s="167"/>
      <c r="AI89" s="167"/>
      <c r="AJ89" s="167"/>
      <c r="AK89" s="167"/>
      <c r="AL89" s="167"/>
      <c r="AM89" s="167"/>
      <c r="AO89" s="167"/>
      <c r="AP89" s="167"/>
      <c r="AQ89" s="167"/>
      <c r="AR89" s="167"/>
      <c r="AS89" s="167"/>
      <c r="AT89" s="167"/>
      <c r="AU89" s="167"/>
      <c r="AV89" s="167"/>
      <c r="AW89" s="167"/>
      <c r="AY89" s="167"/>
      <c r="AZ89" s="167"/>
      <c r="BA89" s="167"/>
      <c r="BB89" s="167"/>
      <c r="BC89" s="167"/>
      <c r="BD89" s="167"/>
      <c r="BE89" s="167"/>
      <c r="BF89" s="167"/>
      <c r="BG89" s="167"/>
    </row>
    <row r="90" spans="1:61" x14ac:dyDescent="0.2">
      <c r="B90" s="132" t="s">
        <v>393</v>
      </c>
      <c r="C90" s="129" t="s">
        <v>394</v>
      </c>
      <c r="D90" s="179" t="s">
        <v>395</v>
      </c>
      <c r="E90" s="136" t="s">
        <v>396</v>
      </c>
      <c r="F90" s="166">
        <v>0</v>
      </c>
      <c r="G90" s="167">
        <v>0</v>
      </c>
      <c r="H90" s="167">
        <v>0</v>
      </c>
      <c r="I90" s="167">
        <v>0</v>
      </c>
      <c r="K90" s="167">
        <v>0</v>
      </c>
      <c r="L90" s="167">
        <v>0</v>
      </c>
      <c r="M90" s="167">
        <v>0</v>
      </c>
      <c r="N90" s="167">
        <v>0</v>
      </c>
      <c r="O90" s="167">
        <v>0</v>
      </c>
      <c r="P90" s="167">
        <v>0</v>
      </c>
      <c r="Q90" s="167">
        <v>0</v>
      </c>
      <c r="R90" s="167">
        <v>0</v>
      </c>
      <c r="S90" s="167">
        <v>0</v>
      </c>
      <c r="U90" s="167">
        <v>0</v>
      </c>
      <c r="V90" s="167">
        <v>0</v>
      </c>
      <c r="W90" s="167">
        <v>0</v>
      </c>
      <c r="X90" s="167">
        <v>0</v>
      </c>
      <c r="Y90" s="167">
        <v>0</v>
      </c>
      <c r="Z90" s="167">
        <v>0</v>
      </c>
      <c r="AA90" s="167">
        <v>0</v>
      </c>
      <c r="AB90" s="167">
        <v>0</v>
      </c>
      <c r="AC90" s="167">
        <v>0</v>
      </c>
      <c r="AE90" s="167">
        <v>0</v>
      </c>
      <c r="AF90" s="167">
        <v>0</v>
      </c>
      <c r="AG90" s="167">
        <v>0</v>
      </c>
      <c r="AH90" s="167">
        <v>0</v>
      </c>
      <c r="AI90" s="167">
        <v>0</v>
      </c>
      <c r="AJ90" s="167">
        <v>0</v>
      </c>
      <c r="AK90" s="167">
        <v>0</v>
      </c>
      <c r="AL90" s="167">
        <v>0</v>
      </c>
      <c r="AM90" s="167">
        <v>0</v>
      </c>
      <c r="AO90" s="167">
        <v>0</v>
      </c>
      <c r="AP90" s="167">
        <v>0</v>
      </c>
      <c r="AQ90" s="167">
        <v>0</v>
      </c>
      <c r="AR90" s="167">
        <v>0</v>
      </c>
      <c r="AS90" s="167">
        <v>0</v>
      </c>
      <c r="AT90" s="167">
        <v>0</v>
      </c>
      <c r="AU90" s="167">
        <v>0</v>
      </c>
      <c r="AV90" s="167">
        <v>0</v>
      </c>
      <c r="AW90" s="167">
        <v>0</v>
      </c>
      <c r="AY90" s="167">
        <v>0</v>
      </c>
      <c r="AZ90" s="167">
        <v>0</v>
      </c>
      <c r="BA90" s="167">
        <v>0</v>
      </c>
      <c r="BB90" s="167">
        <v>0</v>
      </c>
      <c r="BC90" s="167">
        <v>0</v>
      </c>
      <c r="BD90" s="167">
        <v>0</v>
      </c>
      <c r="BE90" s="167">
        <v>0</v>
      </c>
      <c r="BF90" s="167">
        <v>0</v>
      </c>
      <c r="BG90" s="167">
        <v>0</v>
      </c>
      <c r="BI90" s="134" t="s">
        <v>234</v>
      </c>
    </row>
    <row r="91" spans="1:61" x14ac:dyDescent="0.2">
      <c r="B91" s="132" t="s">
        <v>397</v>
      </c>
      <c r="C91" s="129" t="s">
        <v>398</v>
      </c>
      <c r="D91" s="179" t="s">
        <v>399</v>
      </c>
      <c r="E91" s="136" t="s">
        <v>362</v>
      </c>
      <c r="F91" s="166">
        <v>2127.2715250000001</v>
      </c>
      <c r="G91" s="167">
        <v>2062.8155000000002</v>
      </c>
      <c r="H91" s="167">
        <v>2033.1016625</v>
      </c>
      <c r="I91" s="167">
        <v>1980.53967499999</v>
      </c>
      <c r="K91" s="167">
        <v>1760.47</v>
      </c>
      <c r="L91" s="167">
        <v>1650.3810000000001</v>
      </c>
      <c r="M91" s="167">
        <v>2655.6030000000001</v>
      </c>
      <c r="N91" s="167">
        <v>2665.2170000000001</v>
      </c>
      <c r="O91" s="167">
        <v>4152.8459999999995</v>
      </c>
      <c r="P91" s="167">
        <v>4068.9940000000001</v>
      </c>
      <c r="Q91" s="167">
        <v>6585.3670000000002</v>
      </c>
      <c r="R91" s="167">
        <v>6600.4920000000002</v>
      </c>
      <c r="S91" s="167">
        <v>7601.402</v>
      </c>
      <c r="U91" s="167">
        <v>1762.5940000000001</v>
      </c>
      <c r="V91" s="167">
        <v>1655.4369999999999</v>
      </c>
      <c r="W91" s="167">
        <v>2663.777</v>
      </c>
      <c r="X91" s="167">
        <v>2650.4209999999998</v>
      </c>
      <c r="Y91" s="167">
        <v>4102.5420000000004</v>
      </c>
      <c r="Z91" s="167">
        <v>3983.98</v>
      </c>
      <c r="AA91" s="167">
        <v>6466.8069999999998</v>
      </c>
      <c r="AB91" s="167">
        <v>6444.567</v>
      </c>
      <c r="AC91" s="167">
        <v>7411.5749999999998</v>
      </c>
      <c r="AE91" s="167">
        <v>1760.47</v>
      </c>
      <c r="AF91" s="167">
        <v>1650.3810000000001</v>
      </c>
      <c r="AG91" s="167">
        <v>2655.6030000000001</v>
      </c>
      <c r="AH91" s="167">
        <v>2665.2170000000001</v>
      </c>
      <c r="AI91" s="167">
        <v>4152.8459999999995</v>
      </c>
      <c r="AJ91" s="167">
        <v>4068.9940000000001</v>
      </c>
      <c r="AK91" s="167">
        <v>6585.3670000000002</v>
      </c>
      <c r="AL91" s="167">
        <v>6600.4920000000002</v>
      </c>
      <c r="AM91" s="167">
        <v>7601.402</v>
      </c>
      <c r="AO91" s="167">
        <v>1763.875</v>
      </c>
      <c r="AP91" s="167">
        <v>1651.7619999999999</v>
      </c>
      <c r="AQ91" s="167">
        <v>2655.819</v>
      </c>
      <c r="AR91" s="167">
        <v>2647.17</v>
      </c>
      <c r="AS91" s="167">
        <v>4108.42</v>
      </c>
      <c r="AT91" s="167">
        <v>3999.3020000000001</v>
      </c>
      <c r="AU91" s="167">
        <v>6487.6260000000002</v>
      </c>
      <c r="AV91" s="167">
        <v>6477.08</v>
      </c>
      <c r="AW91" s="167">
        <v>7447.9250000000002</v>
      </c>
      <c r="AY91" s="167">
        <v>1755.28999999999</v>
      </c>
      <c r="AZ91" s="167">
        <v>1645.1210000000001</v>
      </c>
      <c r="BA91" s="167">
        <v>2647.4070000000002</v>
      </c>
      <c r="BB91" s="167">
        <v>2629.8470000000002</v>
      </c>
      <c r="BC91" s="167">
        <v>4078.6089999999999</v>
      </c>
      <c r="BD91" s="167">
        <v>3957.05</v>
      </c>
      <c r="BE91" s="167">
        <v>6435.9709999999995</v>
      </c>
      <c r="BF91" s="167">
        <v>6413.8940000000002</v>
      </c>
      <c r="BG91" s="167">
        <v>7376.9880000000003</v>
      </c>
      <c r="BI91" s="134" t="s">
        <v>234</v>
      </c>
    </row>
    <row r="92" spans="1:61" x14ac:dyDescent="0.2">
      <c r="B92" s="132"/>
      <c r="C92" s="129" t="s">
        <v>400</v>
      </c>
      <c r="D92" s="179" t="s">
        <v>401</v>
      </c>
      <c r="E92" s="136" t="s">
        <v>402</v>
      </c>
      <c r="F92" s="166"/>
      <c r="G92" s="167"/>
      <c r="H92" s="167"/>
      <c r="I92" s="167"/>
      <c r="K92" s="167"/>
      <c r="L92" s="167"/>
      <c r="M92" s="167"/>
      <c r="N92" s="167"/>
      <c r="O92" s="167"/>
      <c r="P92" s="167"/>
      <c r="Q92" s="167"/>
      <c r="R92" s="167"/>
      <c r="S92" s="167"/>
      <c r="U92" s="167"/>
      <c r="V92" s="167"/>
      <c r="W92" s="167"/>
      <c r="X92" s="167"/>
      <c r="Y92" s="167"/>
      <c r="Z92" s="167"/>
      <c r="AA92" s="167"/>
      <c r="AB92" s="167"/>
      <c r="AC92" s="167"/>
      <c r="AE92" s="167"/>
      <c r="AF92" s="167"/>
      <c r="AG92" s="167"/>
      <c r="AH92" s="167"/>
      <c r="AI92" s="167"/>
      <c r="AJ92" s="167"/>
      <c r="AK92" s="167"/>
      <c r="AL92" s="167"/>
      <c r="AM92" s="167"/>
      <c r="AO92" s="167"/>
      <c r="AP92" s="167"/>
      <c r="AQ92" s="167"/>
      <c r="AR92" s="167"/>
      <c r="AS92" s="167"/>
      <c r="AT92" s="167"/>
      <c r="AU92" s="167"/>
      <c r="AV92" s="167"/>
      <c r="AW92" s="167"/>
      <c r="AY92" s="167"/>
      <c r="AZ92" s="167"/>
      <c r="BA92" s="167"/>
      <c r="BB92" s="167"/>
      <c r="BC92" s="167"/>
      <c r="BD92" s="167"/>
      <c r="BE92" s="167"/>
      <c r="BF92" s="167"/>
      <c r="BG92" s="167"/>
    </row>
    <row r="93" spans="1:61" x14ac:dyDescent="0.2">
      <c r="B93" s="132"/>
      <c r="D93" s="179" t="s">
        <v>174</v>
      </c>
    </row>
    <row r="94" spans="1:61" x14ac:dyDescent="0.2">
      <c r="B94" s="132"/>
      <c r="D94" s="179" t="s">
        <v>174</v>
      </c>
      <c r="E94" s="160" t="s">
        <v>403</v>
      </c>
    </row>
    <row r="95" spans="1:61" x14ac:dyDescent="0.2">
      <c r="B95" s="132" t="s">
        <v>404</v>
      </c>
      <c r="C95" s="129" t="s">
        <v>405</v>
      </c>
      <c r="D95" s="179" t="s">
        <v>406</v>
      </c>
      <c r="E95" s="136" t="s">
        <v>407</v>
      </c>
      <c r="F95" s="166">
        <v>16460.428524999999</v>
      </c>
      <c r="G95" s="167">
        <v>16670.894499999999</v>
      </c>
      <c r="H95" s="167">
        <v>16711.1506625</v>
      </c>
      <c r="I95" s="167">
        <v>16637.198675</v>
      </c>
      <c r="K95" s="167">
        <v>15947.003000000001</v>
      </c>
      <c r="L95" s="167">
        <v>16122.418</v>
      </c>
      <c r="M95" s="167">
        <v>17221.148000000001</v>
      </c>
      <c r="N95" s="167">
        <v>17269.172999999999</v>
      </c>
      <c r="O95" s="167">
        <v>18613.177</v>
      </c>
      <c r="P95" s="167">
        <v>18731.091</v>
      </c>
      <c r="Q95" s="167">
        <v>21361.126</v>
      </c>
      <c r="R95" s="167">
        <v>21506.222000000002</v>
      </c>
      <c r="S95" s="167">
        <v>22388.578000000001</v>
      </c>
      <c r="U95" s="167">
        <v>15333.362999999999</v>
      </c>
      <c r="V95" s="167">
        <v>14783.662</v>
      </c>
      <c r="W95" s="167">
        <v>15241.870999999999</v>
      </c>
      <c r="X95" s="167">
        <v>14680.380999999999</v>
      </c>
      <c r="Y95" s="167">
        <v>15575.995999999999</v>
      </c>
      <c r="Z95" s="167">
        <v>15052.968000000001</v>
      </c>
      <c r="AA95" s="167">
        <v>16880.91</v>
      </c>
      <c r="AB95" s="167">
        <v>16129.155000000001</v>
      </c>
      <c r="AC95" s="167">
        <v>16459.415000000001</v>
      </c>
      <c r="AE95" s="167">
        <v>15947.003000000001</v>
      </c>
      <c r="AF95" s="167">
        <v>16122.418</v>
      </c>
      <c r="AG95" s="167">
        <v>17221.148000000001</v>
      </c>
      <c r="AH95" s="167">
        <v>17269.172999999999</v>
      </c>
      <c r="AI95" s="167">
        <v>18613.177</v>
      </c>
      <c r="AJ95" s="167">
        <v>18731.091</v>
      </c>
      <c r="AK95" s="167">
        <v>21361.126</v>
      </c>
      <c r="AL95" s="167">
        <v>21506.222000000002</v>
      </c>
      <c r="AM95" s="167">
        <v>22388.578000000001</v>
      </c>
      <c r="AO95" s="167">
        <v>15485.366</v>
      </c>
      <c r="AP95" s="167">
        <v>15402.25</v>
      </c>
      <c r="AQ95" s="167">
        <v>16231.3</v>
      </c>
      <c r="AR95" s="167">
        <v>16021.467000000001</v>
      </c>
      <c r="AS95" s="167">
        <v>17111.434000000001</v>
      </c>
      <c r="AT95" s="167">
        <v>16878.338</v>
      </c>
      <c r="AU95" s="167">
        <v>19159.150000000001</v>
      </c>
      <c r="AV95" s="167">
        <v>18907.291000000001</v>
      </c>
      <c r="AW95" s="167">
        <v>19556.302</v>
      </c>
      <c r="AY95" s="167">
        <v>15323.9889999999</v>
      </c>
      <c r="AZ95" s="167">
        <v>14628.561</v>
      </c>
      <c r="BA95" s="167">
        <v>15135.338</v>
      </c>
      <c r="BB95" s="167">
        <v>14547.467000000001</v>
      </c>
      <c r="BC95" s="167">
        <v>15436.815000000001</v>
      </c>
      <c r="BD95" s="167">
        <v>14865.083000000001</v>
      </c>
      <c r="BE95" s="167">
        <v>16777.257000000001</v>
      </c>
      <c r="BF95" s="167">
        <v>16142.445</v>
      </c>
      <c r="BG95" s="167">
        <v>16552.95</v>
      </c>
      <c r="BI95" s="134" t="s">
        <v>234</v>
      </c>
    </row>
    <row r="96" spans="1:61" x14ac:dyDescent="0.2">
      <c r="B96" s="132"/>
      <c r="C96" s="129" t="s">
        <v>408</v>
      </c>
      <c r="D96" s="179" t="s">
        <v>409</v>
      </c>
      <c r="E96" s="136" t="s">
        <v>410</v>
      </c>
      <c r="F96" s="166"/>
      <c r="G96" s="167"/>
      <c r="H96" s="167"/>
      <c r="I96" s="167"/>
      <c r="K96" s="167"/>
      <c r="L96" s="167"/>
      <c r="M96" s="167"/>
      <c r="N96" s="167"/>
      <c r="O96" s="167"/>
      <c r="P96" s="167"/>
      <c r="Q96" s="167"/>
      <c r="R96" s="167"/>
      <c r="S96" s="167"/>
      <c r="U96" s="167"/>
      <c r="V96" s="167"/>
      <c r="W96" s="167"/>
      <c r="X96" s="167"/>
      <c r="Y96" s="167"/>
      <c r="Z96" s="167"/>
      <c r="AA96" s="167"/>
      <c r="AB96" s="167"/>
      <c r="AC96" s="167"/>
      <c r="AE96" s="167"/>
      <c r="AF96" s="167"/>
      <c r="AG96" s="167"/>
      <c r="AH96" s="167"/>
      <c r="AI96" s="167"/>
      <c r="AJ96" s="167"/>
      <c r="AK96" s="167"/>
      <c r="AL96" s="167"/>
      <c r="AM96" s="167"/>
      <c r="AO96" s="167"/>
      <c r="AP96" s="167"/>
      <c r="AQ96" s="167"/>
      <c r="AR96" s="167"/>
      <c r="AS96" s="167"/>
      <c r="AT96" s="167"/>
      <c r="AU96" s="167"/>
      <c r="AV96" s="167"/>
      <c r="AW96" s="167"/>
      <c r="AY96" s="167"/>
      <c r="AZ96" s="167"/>
      <c r="BA96" s="167"/>
      <c r="BB96" s="167"/>
      <c r="BC96" s="167"/>
      <c r="BD96" s="167"/>
      <c r="BE96" s="167"/>
      <c r="BF96" s="167"/>
      <c r="BG96" s="167"/>
    </row>
    <row r="97" spans="2:61" x14ac:dyDescent="0.2">
      <c r="B97" s="132"/>
      <c r="D97" s="179" t="s">
        <v>174</v>
      </c>
    </row>
    <row r="98" spans="2:61" x14ac:dyDescent="0.2">
      <c r="B98" s="132"/>
      <c r="D98" s="179" t="s">
        <v>174</v>
      </c>
      <c r="E98" s="160" t="s">
        <v>411</v>
      </c>
    </row>
    <row r="99" spans="2:61" x14ac:dyDescent="0.2">
      <c r="B99" s="132"/>
      <c r="D99" s="179" t="s">
        <v>174</v>
      </c>
      <c r="E99" s="160" t="s">
        <v>412</v>
      </c>
    </row>
    <row r="100" spans="2:61" x14ac:dyDescent="0.2">
      <c r="B100" s="132" t="s">
        <v>413</v>
      </c>
      <c r="C100" s="129" t="s">
        <v>414</v>
      </c>
      <c r="D100" s="179" t="s">
        <v>415</v>
      </c>
      <c r="E100" s="136" t="s">
        <v>416</v>
      </c>
      <c r="F100" s="166">
        <v>0</v>
      </c>
      <c r="G100" s="167">
        <v>0</v>
      </c>
      <c r="H100" s="167">
        <v>0</v>
      </c>
      <c r="I100" s="167"/>
      <c r="K100" s="167"/>
      <c r="L100" s="167"/>
      <c r="M100" s="167"/>
      <c r="N100" s="167"/>
      <c r="O100" s="167"/>
      <c r="P100" s="167"/>
      <c r="Q100" s="167"/>
      <c r="R100" s="167"/>
      <c r="S100" s="167"/>
      <c r="U100" s="167"/>
      <c r="V100" s="167"/>
      <c r="W100" s="167"/>
      <c r="X100" s="167"/>
      <c r="Y100" s="167"/>
      <c r="Z100" s="167"/>
      <c r="AA100" s="167"/>
      <c r="AB100" s="167"/>
      <c r="AC100" s="167"/>
      <c r="AE100" s="167"/>
      <c r="AF100" s="167"/>
      <c r="AG100" s="167"/>
      <c r="AH100" s="167"/>
      <c r="AI100" s="167"/>
      <c r="AJ100" s="167"/>
      <c r="AK100" s="167"/>
      <c r="AL100" s="167"/>
      <c r="AM100" s="167"/>
      <c r="AO100" s="167"/>
      <c r="AP100" s="167"/>
      <c r="AQ100" s="167"/>
      <c r="AR100" s="167"/>
      <c r="AS100" s="167"/>
      <c r="AT100" s="167"/>
      <c r="AU100" s="167"/>
      <c r="AV100" s="167"/>
      <c r="AW100" s="167"/>
      <c r="AY100" s="167"/>
      <c r="AZ100" s="167"/>
      <c r="BA100" s="167"/>
      <c r="BB100" s="167"/>
      <c r="BC100" s="167"/>
      <c r="BD100" s="167"/>
      <c r="BE100" s="167"/>
      <c r="BF100" s="167"/>
      <c r="BG100" s="167"/>
      <c r="BI100" s="134" t="s">
        <v>234</v>
      </c>
    </row>
    <row r="101" spans="2:61" x14ac:dyDescent="0.2">
      <c r="B101" s="132" t="s">
        <v>417</v>
      </c>
      <c r="C101" s="129" t="s">
        <v>418</v>
      </c>
      <c r="D101" s="179" t="s">
        <v>419</v>
      </c>
      <c r="E101" s="136" t="s">
        <v>420</v>
      </c>
      <c r="F101" s="166">
        <v>0</v>
      </c>
      <c r="G101" s="167">
        <v>0</v>
      </c>
      <c r="H101" s="167">
        <v>0</v>
      </c>
      <c r="I101" s="167"/>
      <c r="K101" s="167"/>
      <c r="L101" s="167"/>
      <c r="M101" s="167"/>
      <c r="N101" s="167"/>
      <c r="O101" s="167"/>
      <c r="P101" s="167"/>
      <c r="Q101" s="167"/>
      <c r="R101" s="167"/>
      <c r="S101" s="167"/>
      <c r="U101" s="167"/>
      <c r="V101" s="167"/>
      <c r="W101" s="167"/>
      <c r="X101" s="167"/>
      <c r="Y101" s="167"/>
      <c r="Z101" s="167"/>
      <c r="AA101" s="167"/>
      <c r="AB101" s="167"/>
      <c r="AC101" s="167"/>
      <c r="AE101" s="167"/>
      <c r="AF101" s="167"/>
      <c r="AG101" s="167"/>
      <c r="AH101" s="167"/>
      <c r="AI101" s="167"/>
      <c r="AJ101" s="167"/>
      <c r="AK101" s="167"/>
      <c r="AL101" s="167"/>
      <c r="AM101" s="167"/>
      <c r="AO101" s="167"/>
      <c r="AP101" s="167"/>
      <c r="AQ101" s="167"/>
      <c r="AR101" s="167"/>
      <c r="AS101" s="167"/>
      <c r="AT101" s="167"/>
      <c r="AU101" s="167"/>
      <c r="AV101" s="167"/>
      <c r="AW101" s="167"/>
      <c r="AY101" s="167"/>
      <c r="AZ101" s="167"/>
      <c r="BA101" s="167"/>
      <c r="BB101" s="167"/>
      <c r="BC101" s="167"/>
      <c r="BD101" s="167"/>
      <c r="BE101" s="167"/>
      <c r="BF101" s="167"/>
      <c r="BG101" s="167"/>
      <c r="BI101" s="134" t="s">
        <v>234</v>
      </c>
    </row>
    <row r="102" spans="2:61" x14ac:dyDescent="0.2">
      <c r="B102" s="132" t="s">
        <v>421</v>
      </c>
      <c r="C102" s="129" t="s">
        <v>422</v>
      </c>
      <c r="D102" s="179" t="s">
        <v>423</v>
      </c>
      <c r="E102" s="136" t="s">
        <v>424</v>
      </c>
      <c r="F102" s="166">
        <v>0</v>
      </c>
      <c r="G102" s="167">
        <v>0</v>
      </c>
      <c r="H102" s="167">
        <v>0</v>
      </c>
      <c r="I102" s="167">
        <v>0</v>
      </c>
      <c r="K102" s="167">
        <v>0</v>
      </c>
      <c r="L102" s="167">
        <v>0</v>
      </c>
      <c r="M102" s="167">
        <v>0</v>
      </c>
      <c r="N102" s="167">
        <v>0</v>
      </c>
      <c r="O102" s="167">
        <v>0</v>
      </c>
      <c r="P102" s="167">
        <v>0</v>
      </c>
      <c r="Q102" s="167">
        <v>0</v>
      </c>
      <c r="R102" s="167">
        <v>0</v>
      </c>
      <c r="S102" s="167">
        <v>0</v>
      </c>
      <c r="U102" s="167">
        <v>0</v>
      </c>
      <c r="V102" s="167">
        <v>0</v>
      </c>
      <c r="W102" s="167">
        <v>0</v>
      </c>
      <c r="X102" s="167">
        <v>0</v>
      </c>
      <c r="Y102" s="167">
        <v>0</v>
      </c>
      <c r="Z102" s="167">
        <v>0</v>
      </c>
      <c r="AA102" s="167">
        <v>0</v>
      </c>
      <c r="AB102" s="167">
        <v>0</v>
      </c>
      <c r="AC102" s="167">
        <v>0</v>
      </c>
      <c r="AE102" s="167">
        <v>0</v>
      </c>
      <c r="AF102" s="167">
        <v>0</v>
      </c>
      <c r="AG102" s="167">
        <v>0</v>
      </c>
      <c r="AH102" s="167">
        <v>0</v>
      </c>
      <c r="AI102" s="167">
        <v>0</v>
      </c>
      <c r="AJ102" s="167">
        <v>0</v>
      </c>
      <c r="AK102" s="167">
        <v>0</v>
      </c>
      <c r="AL102" s="167">
        <v>0</v>
      </c>
      <c r="AM102" s="167">
        <v>0</v>
      </c>
      <c r="AO102" s="167">
        <v>0</v>
      </c>
      <c r="AP102" s="167">
        <v>0</v>
      </c>
      <c r="AQ102" s="167">
        <v>0</v>
      </c>
      <c r="AR102" s="167">
        <v>0</v>
      </c>
      <c r="AS102" s="167">
        <v>0</v>
      </c>
      <c r="AT102" s="167">
        <v>0</v>
      </c>
      <c r="AU102" s="167">
        <v>0</v>
      </c>
      <c r="AV102" s="167">
        <v>0</v>
      </c>
      <c r="AW102" s="167">
        <v>0</v>
      </c>
      <c r="AY102" s="167">
        <v>0</v>
      </c>
      <c r="AZ102" s="167">
        <v>0</v>
      </c>
      <c r="BA102" s="167">
        <v>0</v>
      </c>
      <c r="BB102" s="167">
        <v>0</v>
      </c>
      <c r="BC102" s="167">
        <v>0</v>
      </c>
      <c r="BD102" s="167">
        <v>0</v>
      </c>
      <c r="BE102" s="167">
        <v>0</v>
      </c>
      <c r="BF102" s="167">
        <v>0</v>
      </c>
      <c r="BG102" s="167">
        <v>0</v>
      </c>
      <c r="BI102" s="134" t="s">
        <v>234</v>
      </c>
    </row>
    <row r="103" spans="2:61" x14ac:dyDescent="0.2">
      <c r="B103" s="132" t="s">
        <v>425</v>
      </c>
      <c r="C103" s="129" t="s">
        <v>426</v>
      </c>
      <c r="D103" s="179" t="s">
        <v>427</v>
      </c>
      <c r="E103" s="136" t="s">
        <v>428</v>
      </c>
      <c r="F103" s="166">
        <v>1291.1701</v>
      </c>
      <c r="G103" s="167">
        <v>1303.6765</v>
      </c>
      <c r="H103" s="167">
        <v>1319.856</v>
      </c>
      <c r="I103" s="167">
        <v>1297.2532000000001</v>
      </c>
      <c r="K103" s="167">
        <v>1287.8979999999999</v>
      </c>
      <c r="L103" s="167">
        <v>1351.4349999999999</v>
      </c>
      <c r="M103" s="167">
        <v>1360.66</v>
      </c>
      <c r="N103" s="167">
        <v>1364.491</v>
      </c>
      <c r="O103" s="167">
        <v>1346.114</v>
      </c>
      <c r="P103" s="167">
        <v>1363.664</v>
      </c>
      <c r="Q103" s="167">
        <v>1373.1579999999999</v>
      </c>
      <c r="R103" s="167">
        <v>1384.38</v>
      </c>
      <c r="S103" s="167">
        <v>1371.404</v>
      </c>
      <c r="U103" s="167">
        <v>1238.0119999999999</v>
      </c>
      <c r="V103" s="167">
        <v>1236.0930000000001</v>
      </c>
      <c r="W103" s="167">
        <v>1188.778</v>
      </c>
      <c r="X103" s="167">
        <v>1142.5229999999999</v>
      </c>
      <c r="Y103" s="167">
        <v>1072.3510000000001</v>
      </c>
      <c r="Z103" s="167">
        <v>1035.7619999999999</v>
      </c>
      <c r="AA103" s="167">
        <v>976.84100000000001</v>
      </c>
      <c r="AB103" s="167">
        <v>910.53800000000001</v>
      </c>
      <c r="AC103" s="167">
        <v>825.83</v>
      </c>
      <c r="AE103" s="167">
        <v>1287.8979999999999</v>
      </c>
      <c r="AF103" s="167">
        <v>1351.4349999999999</v>
      </c>
      <c r="AG103" s="167">
        <v>1360.66</v>
      </c>
      <c r="AH103" s="167">
        <v>1364.491</v>
      </c>
      <c r="AI103" s="167">
        <v>1346.114</v>
      </c>
      <c r="AJ103" s="167">
        <v>1363.664</v>
      </c>
      <c r="AK103" s="167">
        <v>1373.1579999999999</v>
      </c>
      <c r="AL103" s="167">
        <v>1384.38</v>
      </c>
      <c r="AM103" s="167">
        <v>1371.404</v>
      </c>
      <c r="AO103" s="167">
        <v>1249.3800000000001</v>
      </c>
      <c r="AP103" s="167">
        <v>1287.9770000000001</v>
      </c>
      <c r="AQ103" s="167">
        <v>1273.068</v>
      </c>
      <c r="AR103" s="167">
        <v>1256.6020000000001</v>
      </c>
      <c r="AS103" s="167">
        <v>1210.8979999999999</v>
      </c>
      <c r="AT103" s="167">
        <v>1200.115</v>
      </c>
      <c r="AU103" s="167">
        <v>1182.1320000000001</v>
      </c>
      <c r="AV103" s="167">
        <v>1160.8900000000001</v>
      </c>
      <c r="AW103" s="167">
        <v>1116.6780000000001</v>
      </c>
      <c r="AY103" s="167">
        <v>1237.83</v>
      </c>
      <c r="AZ103" s="167">
        <v>1223.0119999999999</v>
      </c>
      <c r="BA103" s="167">
        <v>1180.22</v>
      </c>
      <c r="BB103" s="167">
        <v>1132.296</v>
      </c>
      <c r="BC103" s="167">
        <v>1060.6849999999999</v>
      </c>
      <c r="BD103" s="167">
        <v>1020.064</v>
      </c>
      <c r="BE103" s="167">
        <v>969.32600000000002</v>
      </c>
      <c r="BF103" s="167">
        <v>914.43100000000004</v>
      </c>
      <c r="BG103" s="167">
        <v>831.47</v>
      </c>
      <c r="BI103" s="134" t="s">
        <v>234</v>
      </c>
    </row>
    <row r="104" spans="2:61" x14ac:dyDescent="0.2">
      <c r="B104" s="132" t="s">
        <v>306</v>
      </c>
      <c r="C104" s="129" t="s">
        <v>429</v>
      </c>
      <c r="D104" s="179" t="s">
        <v>430</v>
      </c>
      <c r="E104" s="136" t="s">
        <v>431</v>
      </c>
      <c r="F104" s="166">
        <v>0</v>
      </c>
      <c r="G104" s="167">
        <v>0</v>
      </c>
      <c r="H104" s="167">
        <v>0</v>
      </c>
      <c r="I104" s="167">
        <v>0</v>
      </c>
      <c r="K104" s="167">
        <v>0</v>
      </c>
      <c r="L104" s="167">
        <v>0</v>
      </c>
      <c r="M104" s="167">
        <v>0</v>
      </c>
      <c r="N104" s="167">
        <v>0</v>
      </c>
      <c r="O104" s="167">
        <v>0</v>
      </c>
      <c r="P104" s="167">
        <v>0</v>
      </c>
      <c r="Q104" s="167">
        <v>0</v>
      </c>
      <c r="R104" s="167">
        <v>0</v>
      </c>
      <c r="S104" s="167">
        <v>0</v>
      </c>
      <c r="U104" s="167">
        <v>0</v>
      </c>
      <c r="V104" s="167">
        <v>0</v>
      </c>
      <c r="W104" s="167">
        <v>0</v>
      </c>
      <c r="X104" s="167">
        <v>0</v>
      </c>
      <c r="Y104" s="167">
        <v>0</v>
      </c>
      <c r="Z104" s="167">
        <v>0</v>
      </c>
      <c r="AA104" s="167">
        <v>0</v>
      </c>
      <c r="AB104" s="167">
        <v>0</v>
      </c>
      <c r="AC104" s="167">
        <v>0</v>
      </c>
      <c r="AE104" s="167">
        <v>0</v>
      </c>
      <c r="AF104" s="167">
        <v>0</v>
      </c>
      <c r="AG104" s="167">
        <v>0</v>
      </c>
      <c r="AH104" s="167">
        <v>0</v>
      </c>
      <c r="AI104" s="167">
        <v>0</v>
      </c>
      <c r="AJ104" s="167">
        <v>0</v>
      </c>
      <c r="AK104" s="167">
        <v>0</v>
      </c>
      <c r="AL104" s="167">
        <v>0</v>
      </c>
      <c r="AM104" s="167">
        <v>0</v>
      </c>
      <c r="AO104" s="167">
        <v>0</v>
      </c>
      <c r="AP104" s="167">
        <v>0</v>
      </c>
      <c r="AQ104" s="167">
        <v>0</v>
      </c>
      <c r="AR104" s="167">
        <v>0</v>
      </c>
      <c r="AS104" s="167">
        <v>0</v>
      </c>
      <c r="AT104" s="167">
        <v>0</v>
      </c>
      <c r="AU104" s="167">
        <v>0</v>
      </c>
      <c r="AV104" s="167">
        <v>0</v>
      </c>
      <c r="AW104" s="167">
        <v>0</v>
      </c>
      <c r="AY104" s="167">
        <v>0</v>
      </c>
      <c r="AZ104" s="167">
        <v>0</v>
      </c>
      <c r="BA104" s="167">
        <v>0</v>
      </c>
      <c r="BB104" s="167">
        <v>0</v>
      </c>
      <c r="BC104" s="167">
        <v>0</v>
      </c>
      <c r="BD104" s="167">
        <v>0</v>
      </c>
      <c r="BE104" s="167">
        <v>0</v>
      </c>
      <c r="BF104" s="167">
        <v>0</v>
      </c>
      <c r="BG104" s="167">
        <v>0</v>
      </c>
      <c r="BI104" s="134" t="s">
        <v>234</v>
      </c>
    </row>
    <row r="105" spans="2:61" x14ac:dyDescent="0.2">
      <c r="B105" s="132"/>
      <c r="D105" s="179" t="s">
        <v>174</v>
      </c>
    </row>
    <row r="106" spans="2:61" x14ac:dyDescent="0.2">
      <c r="B106" s="132"/>
      <c r="D106" s="179" t="s">
        <v>174</v>
      </c>
      <c r="E106" s="160" t="s">
        <v>432</v>
      </c>
    </row>
    <row r="107" spans="2:61" x14ac:dyDescent="0.2">
      <c r="B107" s="132" t="s">
        <v>433</v>
      </c>
      <c r="C107" s="129" t="s">
        <v>434</v>
      </c>
      <c r="D107" s="179" t="s">
        <v>435</v>
      </c>
      <c r="E107" s="136" t="s">
        <v>436</v>
      </c>
      <c r="F107" s="166">
        <v>135.45099999999999</v>
      </c>
      <c r="G107" s="167">
        <v>157.14599999999999</v>
      </c>
      <c r="H107" s="167">
        <v>143.53399999999999</v>
      </c>
      <c r="I107" s="167">
        <v>147.232</v>
      </c>
      <c r="K107" s="167">
        <v>141.68899999999999</v>
      </c>
      <c r="L107" s="167">
        <v>141.44200000000001</v>
      </c>
      <c r="M107" s="167">
        <v>141.65100000000001</v>
      </c>
      <c r="N107" s="167">
        <v>141.339</v>
      </c>
      <c r="O107" s="167">
        <v>140.65700000000001</v>
      </c>
      <c r="P107" s="167">
        <v>141.00200000000001</v>
      </c>
      <c r="Q107" s="167">
        <v>141.351</v>
      </c>
      <c r="R107" s="167">
        <v>141.11199999999999</v>
      </c>
      <c r="S107" s="167">
        <v>140.61600000000001</v>
      </c>
      <c r="U107" s="167">
        <v>141.548</v>
      </c>
      <c r="V107" s="167">
        <v>141.33099999999999</v>
      </c>
      <c r="W107" s="167">
        <v>140.70099999999999</v>
      </c>
      <c r="X107" s="167">
        <v>138.30000000000001</v>
      </c>
      <c r="Y107" s="167">
        <v>135.79</v>
      </c>
      <c r="Z107" s="167">
        <v>133.64500000000001</v>
      </c>
      <c r="AA107" s="167">
        <v>131.297</v>
      </c>
      <c r="AB107" s="167">
        <v>128.88900000000001</v>
      </c>
      <c r="AC107" s="167">
        <v>126.381</v>
      </c>
      <c r="AE107" s="167">
        <v>141.68899999999999</v>
      </c>
      <c r="AF107" s="167">
        <v>141.44200000000001</v>
      </c>
      <c r="AG107" s="167">
        <v>141.65100000000001</v>
      </c>
      <c r="AH107" s="167">
        <v>141.339</v>
      </c>
      <c r="AI107" s="167">
        <v>140.65700000000001</v>
      </c>
      <c r="AJ107" s="167">
        <v>141.00200000000001</v>
      </c>
      <c r="AK107" s="167">
        <v>141.351</v>
      </c>
      <c r="AL107" s="167">
        <v>141.11199999999999</v>
      </c>
      <c r="AM107" s="167">
        <v>140.61600000000001</v>
      </c>
      <c r="AO107" s="167">
        <v>141.357</v>
      </c>
      <c r="AP107" s="167">
        <v>140.64599999999999</v>
      </c>
      <c r="AQ107" s="167">
        <v>139.72800000000001</v>
      </c>
      <c r="AR107" s="167">
        <v>137.898</v>
      </c>
      <c r="AS107" s="167">
        <v>135.57300000000001</v>
      </c>
      <c r="AT107" s="167">
        <v>133.96</v>
      </c>
      <c r="AU107" s="167">
        <v>132.37200000000001</v>
      </c>
      <c r="AV107" s="167">
        <v>130.48400000000001</v>
      </c>
      <c r="AW107" s="167">
        <v>128.53800000000001</v>
      </c>
      <c r="AY107" s="167">
        <v>141.642</v>
      </c>
      <c r="AZ107" s="167">
        <v>141.07599999999999</v>
      </c>
      <c r="BA107" s="167">
        <v>140.08600000000001</v>
      </c>
      <c r="BB107" s="167">
        <v>136.434</v>
      </c>
      <c r="BC107" s="167">
        <v>132.12899999999999</v>
      </c>
      <c r="BD107" s="167">
        <v>128.19499999999999</v>
      </c>
      <c r="BE107" s="167">
        <v>124.264</v>
      </c>
      <c r="BF107" s="167">
        <v>120.53</v>
      </c>
      <c r="BG107" s="167">
        <v>117.14400000000001</v>
      </c>
      <c r="BI107" s="134" t="s">
        <v>234</v>
      </c>
    </row>
    <row r="108" spans="2:61" x14ac:dyDescent="0.2">
      <c r="B108" s="132" t="s">
        <v>437</v>
      </c>
      <c r="C108" s="129" t="s">
        <v>438</v>
      </c>
      <c r="D108" s="179" t="s">
        <v>439</v>
      </c>
      <c r="E108" s="136" t="s">
        <v>440</v>
      </c>
      <c r="F108" s="166">
        <v>0</v>
      </c>
      <c r="G108" s="167">
        <v>0</v>
      </c>
      <c r="H108" s="167">
        <v>0</v>
      </c>
      <c r="I108" s="167"/>
      <c r="K108" s="167"/>
      <c r="L108" s="167"/>
      <c r="M108" s="167"/>
      <c r="N108" s="167"/>
      <c r="O108" s="167"/>
      <c r="P108" s="167"/>
      <c r="Q108" s="167"/>
      <c r="R108" s="167"/>
      <c r="S108" s="167"/>
      <c r="U108" s="167"/>
      <c r="V108" s="167"/>
      <c r="W108" s="167"/>
      <c r="X108" s="167"/>
      <c r="Y108" s="167"/>
      <c r="Z108" s="167"/>
      <c r="AA108" s="167"/>
      <c r="AB108" s="167"/>
      <c r="AC108" s="167"/>
      <c r="AE108" s="167"/>
      <c r="AF108" s="167"/>
      <c r="AG108" s="167"/>
      <c r="AH108" s="167"/>
      <c r="AI108" s="167"/>
      <c r="AJ108" s="167"/>
      <c r="AK108" s="167"/>
      <c r="AL108" s="167"/>
      <c r="AM108" s="167"/>
      <c r="AO108" s="167"/>
      <c r="AP108" s="167"/>
      <c r="AQ108" s="167"/>
      <c r="AR108" s="167"/>
      <c r="AS108" s="167"/>
      <c r="AT108" s="167"/>
      <c r="AU108" s="167"/>
      <c r="AV108" s="167"/>
      <c r="AW108" s="167"/>
      <c r="AY108" s="167"/>
      <c r="AZ108" s="167"/>
      <c r="BA108" s="167"/>
      <c r="BB108" s="167"/>
      <c r="BC108" s="167"/>
      <c r="BD108" s="167"/>
      <c r="BE108" s="167"/>
      <c r="BF108" s="167"/>
      <c r="BG108" s="167"/>
      <c r="BI108" s="134" t="s">
        <v>234</v>
      </c>
    </row>
    <row r="109" spans="2:61" x14ac:dyDescent="0.2">
      <c r="B109" s="132" t="s">
        <v>441</v>
      </c>
      <c r="C109" s="129" t="s">
        <v>442</v>
      </c>
      <c r="D109" s="179" t="s">
        <v>443</v>
      </c>
      <c r="E109" s="136" t="s">
        <v>444</v>
      </c>
      <c r="F109" s="166">
        <v>135.45099999999999</v>
      </c>
      <c r="G109" s="167">
        <v>157.14599999999999</v>
      </c>
      <c r="H109" s="167">
        <v>143.53399999999999</v>
      </c>
      <c r="I109" s="167">
        <v>147.232</v>
      </c>
      <c r="K109" s="167">
        <v>141.68899999999999</v>
      </c>
      <c r="L109" s="167">
        <v>141.44200000000001</v>
      </c>
      <c r="M109" s="167">
        <v>141.65100000000001</v>
      </c>
      <c r="N109" s="167">
        <v>141.339</v>
      </c>
      <c r="O109" s="167">
        <v>140.65700000000001</v>
      </c>
      <c r="P109" s="167">
        <v>141.00200000000001</v>
      </c>
      <c r="Q109" s="167">
        <v>141.351</v>
      </c>
      <c r="R109" s="167">
        <v>141.11199999999999</v>
      </c>
      <c r="S109" s="167">
        <v>140.61600000000001</v>
      </c>
      <c r="U109" s="167">
        <v>141.548</v>
      </c>
      <c r="V109" s="167">
        <v>141.33099999999999</v>
      </c>
      <c r="W109" s="167">
        <v>140.70099999999999</v>
      </c>
      <c r="X109" s="167">
        <v>138.30000000000001</v>
      </c>
      <c r="Y109" s="167">
        <v>135.79</v>
      </c>
      <c r="Z109" s="167">
        <v>133.64500000000001</v>
      </c>
      <c r="AA109" s="167">
        <v>131.297</v>
      </c>
      <c r="AB109" s="167">
        <v>128.88900000000001</v>
      </c>
      <c r="AC109" s="167">
        <v>126.381</v>
      </c>
      <c r="AE109" s="167">
        <v>141.68899999999999</v>
      </c>
      <c r="AF109" s="167">
        <v>141.44200000000001</v>
      </c>
      <c r="AG109" s="167">
        <v>141.65100000000001</v>
      </c>
      <c r="AH109" s="167">
        <v>141.339</v>
      </c>
      <c r="AI109" s="167">
        <v>140.65700000000001</v>
      </c>
      <c r="AJ109" s="167">
        <v>141.00200000000001</v>
      </c>
      <c r="AK109" s="167">
        <v>141.351</v>
      </c>
      <c r="AL109" s="167">
        <v>141.11199999999999</v>
      </c>
      <c r="AM109" s="167">
        <v>140.61600000000001</v>
      </c>
      <c r="AO109" s="167">
        <v>141.357</v>
      </c>
      <c r="AP109" s="167">
        <v>140.64599999999999</v>
      </c>
      <c r="AQ109" s="167">
        <v>139.72800000000001</v>
      </c>
      <c r="AR109" s="167">
        <v>137.898</v>
      </c>
      <c r="AS109" s="167">
        <v>135.57300000000001</v>
      </c>
      <c r="AT109" s="167">
        <v>133.96</v>
      </c>
      <c r="AU109" s="167">
        <v>132.37200000000001</v>
      </c>
      <c r="AV109" s="167">
        <v>130.48400000000001</v>
      </c>
      <c r="AW109" s="167">
        <v>128.53800000000001</v>
      </c>
      <c r="AY109" s="167">
        <v>141.642</v>
      </c>
      <c r="AZ109" s="167">
        <v>141.07599999999999</v>
      </c>
      <c r="BA109" s="167">
        <v>140.08600000000001</v>
      </c>
      <c r="BB109" s="167">
        <v>136.434</v>
      </c>
      <c r="BC109" s="167">
        <v>132.12899999999999</v>
      </c>
      <c r="BD109" s="167">
        <v>128.19499999999999</v>
      </c>
      <c r="BE109" s="167">
        <v>124.264</v>
      </c>
      <c r="BF109" s="167">
        <v>120.53</v>
      </c>
      <c r="BG109" s="167">
        <v>117.14400000000001</v>
      </c>
      <c r="BI109" s="134" t="s">
        <v>234</v>
      </c>
    </row>
    <row r="110" spans="2:61" x14ac:dyDescent="0.2">
      <c r="B110" s="132" t="s">
        <v>425</v>
      </c>
      <c r="C110" s="129" t="s">
        <v>426</v>
      </c>
      <c r="D110" s="179" t="s">
        <v>445</v>
      </c>
      <c r="E110" s="136" t="s">
        <v>428</v>
      </c>
      <c r="F110" s="166">
        <v>1291.1701</v>
      </c>
      <c r="G110" s="167">
        <v>1303.6765</v>
      </c>
      <c r="H110" s="167">
        <v>1319.856</v>
      </c>
      <c r="I110" s="167">
        <v>1297.2532000000001</v>
      </c>
      <c r="K110" s="167">
        <v>1287.8979999999999</v>
      </c>
      <c r="L110" s="167">
        <v>1351.4349999999999</v>
      </c>
      <c r="M110" s="167">
        <v>1360.66</v>
      </c>
      <c r="N110" s="167">
        <v>1364.491</v>
      </c>
      <c r="O110" s="167">
        <v>1346.114</v>
      </c>
      <c r="P110" s="167">
        <v>1363.664</v>
      </c>
      <c r="Q110" s="167">
        <v>1373.1579999999999</v>
      </c>
      <c r="R110" s="167">
        <v>1384.38</v>
      </c>
      <c r="S110" s="167">
        <v>1371.404</v>
      </c>
      <c r="U110" s="167">
        <v>1238.0119999999999</v>
      </c>
      <c r="V110" s="167">
        <v>1236.0930000000001</v>
      </c>
      <c r="W110" s="167">
        <v>1188.778</v>
      </c>
      <c r="X110" s="167">
        <v>1142.5229999999999</v>
      </c>
      <c r="Y110" s="167">
        <v>1072.3510000000001</v>
      </c>
      <c r="Z110" s="167">
        <v>1035.7619999999999</v>
      </c>
      <c r="AA110" s="167">
        <v>976.84100000000001</v>
      </c>
      <c r="AB110" s="167">
        <v>910.53800000000001</v>
      </c>
      <c r="AC110" s="167">
        <v>825.83</v>
      </c>
      <c r="AE110" s="167">
        <v>1287.8979999999999</v>
      </c>
      <c r="AF110" s="167">
        <v>1351.4349999999999</v>
      </c>
      <c r="AG110" s="167">
        <v>1360.66</v>
      </c>
      <c r="AH110" s="167">
        <v>1364.491</v>
      </c>
      <c r="AI110" s="167">
        <v>1346.114</v>
      </c>
      <c r="AJ110" s="167">
        <v>1363.664</v>
      </c>
      <c r="AK110" s="167">
        <v>1373.1579999999999</v>
      </c>
      <c r="AL110" s="167">
        <v>1384.38</v>
      </c>
      <c r="AM110" s="167">
        <v>1371.404</v>
      </c>
      <c r="AO110" s="167">
        <v>1249.3800000000001</v>
      </c>
      <c r="AP110" s="167">
        <v>1287.9770000000001</v>
      </c>
      <c r="AQ110" s="167">
        <v>1273.068</v>
      </c>
      <c r="AR110" s="167">
        <v>1256.6020000000001</v>
      </c>
      <c r="AS110" s="167">
        <v>1210.8979999999999</v>
      </c>
      <c r="AT110" s="167">
        <v>1200.115</v>
      </c>
      <c r="AU110" s="167">
        <v>1182.1320000000001</v>
      </c>
      <c r="AV110" s="167">
        <v>1160.8900000000001</v>
      </c>
      <c r="AW110" s="167">
        <v>1116.6780000000001</v>
      </c>
      <c r="AY110" s="167">
        <v>1237.83</v>
      </c>
      <c r="AZ110" s="167">
        <v>1223.0119999999999</v>
      </c>
      <c r="BA110" s="167">
        <v>1180.22</v>
      </c>
      <c r="BB110" s="167">
        <v>1132.296</v>
      </c>
      <c r="BC110" s="167">
        <v>1060.6849999999999</v>
      </c>
      <c r="BD110" s="167">
        <v>1020.064</v>
      </c>
      <c r="BE110" s="167">
        <v>969.32600000000002</v>
      </c>
      <c r="BF110" s="167">
        <v>914.43100000000004</v>
      </c>
      <c r="BG110" s="167">
        <v>831.47</v>
      </c>
      <c r="BI110" s="134" t="s">
        <v>234</v>
      </c>
    </row>
    <row r="111" spans="2:61" x14ac:dyDescent="0.2">
      <c r="B111" s="132" t="s">
        <v>310</v>
      </c>
      <c r="C111" s="129" t="s">
        <v>446</v>
      </c>
      <c r="D111" s="179" t="s">
        <v>447</v>
      </c>
      <c r="E111" s="136" t="s">
        <v>448</v>
      </c>
      <c r="F111" s="166">
        <v>0</v>
      </c>
      <c r="G111" s="167">
        <v>0</v>
      </c>
      <c r="H111" s="167">
        <v>0</v>
      </c>
      <c r="I111" s="167">
        <v>0</v>
      </c>
      <c r="K111" s="167">
        <v>0</v>
      </c>
      <c r="L111" s="167">
        <v>0</v>
      </c>
      <c r="M111" s="167">
        <v>0</v>
      </c>
      <c r="N111" s="167">
        <v>0</v>
      </c>
      <c r="O111" s="167">
        <v>0</v>
      </c>
      <c r="P111" s="167">
        <v>0</v>
      </c>
      <c r="Q111" s="167">
        <v>0</v>
      </c>
      <c r="R111" s="167">
        <v>0</v>
      </c>
      <c r="S111" s="167">
        <v>0</v>
      </c>
      <c r="U111" s="167">
        <v>0</v>
      </c>
      <c r="V111" s="167">
        <v>0</v>
      </c>
      <c r="W111" s="167">
        <v>0</v>
      </c>
      <c r="X111" s="167">
        <v>0</v>
      </c>
      <c r="Y111" s="167">
        <v>0</v>
      </c>
      <c r="Z111" s="167">
        <v>0</v>
      </c>
      <c r="AA111" s="167">
        <v>0</v>
      </c>
      <c r="AB111" s="167">
        <v>0</v>
      </c>
      <c r="AC111" s="167">
        <v>0</v>
      </c>
      <c r="AE111" s="167">
        <v>0</v>
      </c>
      <c r="AF111" s="167">
        <v>0</v>
      </c>
      <c r="AG111" s="167">
        <v>0</v>
      </c>
      <c r="AH111" s="167">
        <v>0</v>
      </c>
      <c r="AI111" s="167">
        <v>0</v>
      </c>
      <c r="AJ111" s="167">
        <v>0</v>
      </c>
      <c r="AK111" s="167">
        <v>0</v>
      </c>
      <c r="AL111" s="167">
        <v>0</v>
      </c>
      <c r="AM111" s="167">
        <v>0</v>
      </c>
      <c r="AO111" s="167">
        <v>0</v>
      </c>
      <c r="AP111" s="167">
        <v>0</v>
      </c>
      <c r="AQ111" s="167">
        <v>0</v>
      </c>
      <c r="AR111" s="167">
        <v>0</v>
      </c>
      <c r="AS111" s="167">
        <v>0</v>
      </c>
      <c r="AT111" s="167">
        <v>0</v>
      </c>
      <c r="AU111" s="167">
        <v>0</v>
      </c>
      <c r="AV111" s="167">
        <v>0</v>
      </c>
      <c r="AW111" s="167">
        <v>0</v>
      </c>
      <c r="AY111" s="167">
        <v>0</v>
      </c>
      <c r="AZ111" s="167">
        <v>0</v>
      </c>
      <c r="BA111" s="167">
        <v>0</v>
      </c>
      <c r="BB111" s="167">
        <v>0</v>
      </c>
      <c r="BC111" s="167">
        <v>0</v>
      </c>
      <c r="BD111" s="167">
        <v>0</v>
      </c>
      <c r="BE111" s="167">
        <v>0</v>
      </c>
      <c r="BF111" s="167">
        <v>0</v>
      </c>
      <c r="BG111" s="167">
        <v>0</v>
      </c>
      <c r="BI111" s="134" t="s">
        <v>234</v>
      </c>
    </row>
    <row r="112" spans="2:61" x14ac:dyDescent="0.2">
      <c r="B112" s="132"/>
      <c r="D112" s="179" t="s">
        <v>174</v>
      </c>
    </row>
    <row r="113" spans="2:61" x14ac:dyDescent="0.2">
      <c r="B113" s="132"/>
      <c r="D113" s="179" t="s">
        <v>174</v>
      </c>
      <c r="E113" s="160" t="s">
        <v>449</v>
      </c>
    </row>
    <row r="114" spans="2:61" x14ac:dyDescent="0.2">
      <c r="B114" s="132" t="s">
        <v>450</v>
      </c>
      <c r="C114" s="129" t="s">
        <v>451</v>
      </c>
      <c r="D114" s="179" t="s">
        <v>452</v>
      </c>
      <c r="E114" s="136" t="s">
        <v>449</v>
      </c>
      <c r="F114" s="166">
        <v>646.61900000000003</v>
      </c>
      <c r="G114" s="167">
        <v>629.72199999999998</v>
      </c>
      <c r="H114" s="167">
        <v>624.05100000000004</v>
      </c>
      <c r="I114" s="167">
        <v>572.45100000000002</v>
      </c>
      <c r="K114" s="167">
        <v>563.75199999999995</v>
      </c>
      <c r="L114" s="167">
        <v>568.60400000000004</v>
      </c>
      <c r="M114" s="167">
        <v>575.68600000000004</v>
      </c>
      <c r="N114" s="167">
        <v>588.20000000000005</v>
      </c>
      <c r="O114" s="167">
        <v>590.29999999999995</v>
      </c>
      <c r="P114" s="167">
        <v>595.64099999999996</v>
      </c>
      <c r="Q114" s="167">
        <v>600.80399999999997</v>
      </c>
      <c r="R114" s="167">
        <v>605.31799999999998</v>
      </c>
      <c r="S114" s="167">
        <v>605.755</v>
      </c>
      <c r="U114" s="167">
        <v>602.66</v>
      </c>
      <c r="V114" s="167">
        <v>620.05200000000002</v>
      </c>
      <c r="W114" s="167">
        <v>654.31700000000001</v>
      </c>
      <c r="X114" s="167">
        <v>691.65</v>
      </c>
      <c r="Y114" s="167">
        <v>730.81600000000003</v>
      </c>
      <c r="Z114" s="167">
        <v>790.07399999999996</v>
      </c>
      <c r="AA114" s="167">
        <v>838.01099999999997</v>
      </c>
      <c r="AB114" s="167">
        <v>888.36300000000006</v>
      </c>
      <c r="AC114" s="167">
        <v>901.83799999999997</v>
      </c>
      <c r="AE114" s="167">
        <v>563.75199999999995</v>
      </c>
      <c r="AF114" s="167">
        <v>568.60400000000004</v>
      </c>
      <c r="AG114" s="167">
        <v>575.68600000000004</v>
      </c>
      <c r="AH114" s="167">
        <v>588.20000000000005</v>
      </c>
      <c r="AI114" s="167">
        <v>590.29999999999995</v>
      </c>
      <c r="AJ114" s="167">
        <v>595.64099999999996</v>
      </c>
      <c r="AK114" s="167">
        <v>600.80399999999997</v>
      </c>
      <c r="AL114" s="167">
        <v>605.31799999999998</v>
      </c>
      <c r="AM114" s="167">
        <v>605.755</v>
      </c>
      <c r="AO114" s="167">
        <v>601.96699999999998</v>
      </c>
      <c r="AP114" s="167">
        <v>618.85599999999999</v>
      </c>
      <c r="AQ114" s="167">
        <v>642.70000000000005</v>
      </c>
      <c r="AR114" s="167">
        <v>668.81</v>
      </c>
      <c r="AS114" s="167">
        <v>686.52300000000002</v>
      </c>
      <c r="AT114" s="167">
        <v>710.06399999999996</v>
      </c>
      <c r="AU114" s="167">
        <v>723.89800000000002</v>
      </c>
      <c r="AV114" s="167">
        <v>736.34299999999996</v>
      </c>
      <c r="AW114" s="167">
        <v>737.44200000000001</v>
      </c>
      <c r="AY114" s="167">
        <v>607.05100000000004</v>
      </c>
      <c r="AZ114" s="167">
        <v>631.64400000000001</v>
      </c>
      <c r="BA114" s="167">
        <v>670.83500000000004</v>
      </c>
      <c r="BB114" s="167">
        <v>714.51400000000001</v>
      </c>
      <c r="BC114" s="167">
        <v>760.33600000000001</v>
      </c>
      <c r="BD114" s="167">
        <v>800.53599999999994</v>
      </c>
      <c r="BE114" s="167">
        <v>825.26599999999996</v>
      </c>
      <c r="BF114" s="167">
        <v>846.37300000000005</v>
      </c>
      <c r="BG114" s="167">
        <v>848.26900000000001</v>
      </c>
      <c r="BI114" s="134" t="s">
        <v>234</v>
      </c>
    </row>
    <row r="115" spans="2:61" x14ac:dyDescent="0.2">
      <c r="B115" s="132" t="s">
        <v>425</v>
      </c>
      <c r="C115" s="129" t="s">
        <v>426</v>
      </c>
      <c r="D115" s="179" t="s">
        <v>453</v>
      </c>
      <c r="E115" s="136" t="s">
        <v>428</v>
      </c>
      <c r="F115" s="166">
        <v>1291.1701</v>
      </c>
      <c r="G115" s="167">
        <v>1303.6765</v>
      </c>
      <c r="H115" s="167">
        <v>1319.856</v>
      </c>
      <c r="I115" s="167">
        <v>1297.2532000000001</v>
      </c>
      <c r="K115" s="167">
        <v>1287.8979999999999</v>
      </c>
      <c r="L115" s="167">
        <v>1351.4349999999999</v>
      </c>
      <c r="M115" s="167">
        <v>1360.66</v>
      </c>
      <c r="N115" s="167">
        <v>1364.491</v>
      </c>
      <c r="O115" s="167">
        <v>1346.114</v>
      </c>
      <c r="P115" s="167">
        <v>1363.664</v>
      </c>
      <c r="Q115" s="167">
        <v>1373.1579999999999</v>
      </c>
      <c r="R115" s="167">
        <v>1384.38</v>
      </c>
      <c r="S115" s="167">
        <v>1371.404</v>
      </c>
      <c r="U115" s="167">
        <v>1238.0119999999999</v>
      </c>
      <c r="V115" s="167">
        <v>1236.0930000000001</v>
      </c>
      <c r="W115" s="167">
        <v>1188.778</v>
      </c>
      <c r="X115" s="167">
        <v>1142.5229999999999</v>
      </c>
      <c r="Y115" s="167">
        <v>1072.3510000000001</v>
      </c>
      <c r="Z115" s="167">
        <v>1035.7619999999999</v>
      </c>
      <c r="AA115" s="167">
        <v>976.84100000000001</v>
      </c>
      <c r="AB115" s="167">
        <v>910.53800000000001</v>
      </c>
      <c r="AC115" s="167">
        <v>825.83</v>
      </c>
      <c r="AE115" s="167">
        <v>1287.8979999999999</v>
      </c>
      <c r="AF115" s="167">
        <v>1351.4349999999999</v>
      </c>
      <c r="AG115" s="167">
        <v>1360.66</v>
      </c>
      <c r="AH115" s="167">
        <v>1364.491</v>
      </c>
      <c r="AI115" s="167">
        <v>1346.114</v>
      </c>
      <c r="AJ115" s="167">
        <v>1363.664</v>
      </c>
      <c r="AK115" s="167">
        <v>1373.1579999999999</v>
      </c>
      <c r="AL115" s="167">
        <v>1384.38</v>
      </c>
      <c r="AM115" s="167">
        <v>1371.404</v>
      </c>
      <c r="AO115" s="167">
        <v>1249.3800000000001</v>
      </c>
      <c r="AP115" s="167">
        <v>1287.9770000000001</v>
      </c>
      <c r="AQ115" s="167">
        <v>1273.068</v>
      </c>
      <c r="AR115" s="167">
        <v>1256.6020000000001</v>
      </c>
      <c r="AS115" s="167">
        <v>1210.8979999999999</v>
      </c>
      <c r="AT115" s="167">
        <v>1200.115</v>
      </c>
      <c r="AU115" s="167">
        <v>1182.1320000000001</v>
      </c>
      <c r="AV115" s="167">
        <v>1160.8900000000001</v>
      </c>
      <c r="AW115" s="167">
        <v>1116.6780000000001</v>
      </c>
      <c r="AY115" s="167">
        <v>1237.83</v>
      </c>
      <c r="AZ115" s="167">
        <v>1223.0119999999999</v>
      </c>
      <c r="BA115" s="167">
        <v>1180.22</v>
      </c>
      <c r="BB115" s="167">
        <v>1132.296</v>
      </c>
      <c r="BC115" s="167">
        <v>1060.6849999999999</v>
      </c>
      <c r="BD115" s="167">
        <v>1020.064</v>
      </c>
      <c r="BE115" s="167">
        <v>969.32600000000002</v>
      </c>
      <c r="BF115" s="167">
        <v>914.43100000000004</v>
      </c>
      <c r="BG115" s="167">
        <v>831.47</v>
      </c>
      <c r="BI115" s="134" t="s">
        <v>234</v>
      </c>
    </row>
    <row r="116" spans="2:61" x14ac:dyDescent="0.2">
      <c r="B116" s="132" t="s">
        <v>314</v>
      </c>
      <c r="C116" s="129" t="s">
        <v>454</v>
      </c>
      <c r="D116" s="179" t="s">
        <v>455</v>
      </c>
      <c r="E116" s="136" t="s">
        <v>456</v>
      </c>
      <c r="F116" s="166">
        <v>0</v>
      </c>
      <c r="G116" s="167">
        <v>0</v>
      </c>
      <c r="H116" s="167">
        <v>0</v>
      </c>
      <c r="I116" s="167">
        <v>0</v>
      </c>
      <c r="K116" s="167">
        <v>0</v>
      </c>
      <c r="L116" s="167">
        <v>0</v>
      </c>
      <c r="M116" s="167">
        <v>0</v>
      </c>
      <c r="N116" s="167">
        <v>0</v>
      </c>
      <c r="O116" s="167">
        <v>0</v>
      </c>
      <c r="P116" s="167">
        <v>0</v>
      </c>
      <c r="Q116" s="167">
        <v>0</v>
      </c>
      <c r="R116" s="167">
        <v>0</v>
      </c>
      <c r="S116" s="167">
        <v>0</v>
      </c>
      <c r="U116" s="167">
        <v>0</v>
      </c>
      <c r="V116" s="167">
        <v>0</v>
      </c>
      <c r="W116" s="167">
        <v>0</v>
      </c>
      <c r="X116" s="167">
        <v>0</v>
      </c>
      <c r="Y116" s="167">
        <v>0</v>
      </c>
      <c r="Z116" s="167">
        <v>0</v>
      </c>
      <c r="AA116" s="167">
        <v>0</v>
      </c>
      <c r="AB116" s="167">
        <v>0</v>
      </c>
      <c r="AC116" s="167">
        <v>76.007999999999896</v>
      </c>
      <c r="AE116" s="167">
        <v>0</v>
      </c>
      <c r="AF116" s="167">
        <v>0</v>
      </c>
      <c r="AG116" s="167">
        <v>0</v>
      </c>
      <c r="AH116" s="167">
        <v>0</v>
      </c>
      <c r="AI116" s="167">
        <v>0</v>
      </c>
      <c r="AJ116" s="167">
        <v>0</v>
      </c>
      <c r="AK116" s="167">
        <v>0</v>
      </c>
      <c r="AL116" s="167">
        <v>0</v>
      </c>
      <c r="AM116" s="167">
        <v>0</v>
      </c>
      <c r="AO116" s="167">
        <v>0</v>
      </c>
      <c r="AP116" s="167">
        <v>0</v>
      </c>
      <c r="AQ116" s="167">
        <v>0</v>
      </c>
      <c r="AR116" s="167">
        <v>0</v>
      </c>
      <c r="AS116" s="167">
        <v>0</v>
      </c>
      <c r="AT116" s="167">
        <v>0</v>
      </c>
      <c r="AU116" s="167">
        <v>0</v>
      </c>
      <c r="AV116" s="167">
        <v>0</v>
      </c>
      <c r="AW116" s="167">
        <v>0</v>
      </c>
      <c r="AY116" s="167">
        <v>0</v>
      </c>
      <c r="AZ116" s="167">
        <v>0</v>
      </c>
      <c r="BA116" s="167">
        <v>0</v>
      </c>
      <c r="BB116" s="167">
        <v>0</v>
      </c>
      <c r="BC116" s="167">
        <v>0</v>
      </c>
      <c r="BD116" s="167">
        <v>0</v>
      </c>
      <c r="BE116" s="167">
        <v>0</v>
      </c>
      <c r="BF116" s="167">
        <v>0</v>
      </c>
      <c r="BG116" s="167">
        <v>16.798999999999999</v>
      </c>
      <c r="BI116" s="134" t="s">
        <v>234</v>
      </c>
    </row>
    <row r="117" spans="2:61" x14ac:dyDescent="0.2">
      <c r="B117" s="132"/>
      <c r="D117" s="179" t="s">
        <v>174</v>
      </c>
    </row>
    <row r="118" spans="2:61" x14ac:dyDescent="0.2">
      <c r="B118" s="132"/>
      <c r="D118" s="179" t="s">
        <v>174</v>
      </c>
      <c r="E118" s="160" t="s">
        <v>457</v>
      </c>
    </row>
    <row r="119" spans="2:61" x14ac:dyDescent="0.2">
      <c r="B119" s="132" t="s">
        <v>458</v>
      </c>
      <c r="C119" s="129" t="s">
        <v>459</v>
      </c>
      <c r="D119" s="179" t="s">
        <v>460</v>
      </c>
      <c r="E119" s="136" t="s">
        <v>461</v>
      </c>
      <c r="F119" s="166">
        <v>782.07</v>
      </c>
      <c r="G119" s="167">
        <v>786.86800000000005</v>
      </c>
      <c r="H119" s="167">
        <v>767.58500000000004</v>
      </c>
      <c r="I119" s="167">
        <v>719.68299999999999</v>
      </c>
      <c r="K119" s="167">
        <v>705.44100000000003</v>
      </c>
      <c r="L119" s="167">
        <v>710.04600000000005</v>
      </c>
      <c r="M119" s="167">
        <v>717.33699999999999</v>
      </c>
      <c r="N119" s="167">
        <v>729.53899999999999</v>
      </c>
      <c r="O119" s="167">
        <v>730.95699999999999</v>
      </c>
      <c r="P119" s="167">
        <v>736.64300000000003</v>
      </c>
      <c r="Q119" s="167">
        <v>742.15499999999997</v>
      </c>
      <c r="R119" s="167">
        <v>746.43</v>
      </c>
      <c r="S119" s="167">
        <v>746.37099999999998</v>
      </c>
      <c r="U119" s="167">
        <v>744.20799999999997</v>
      </c>
      <c r="V119" s="167">
        <v>761.38300000000004</v>
      </c>
      <c r="W119" s="167">
        <v>795.01800000000003</v>
      </c>
      <c r="X119" s="167">
        <v>829.95</v>
      </c>
      <c r="Y119" s="167">
        <v>866.60599999999999</v>
      </c>
      <c r="Z119" s="167">
        <v>923.71900000000005</v>
      </c>
      <c r="AA119" s="167">
        <v>969.30799999999999</v>
      </c>
      <c r="AB119" s="167">
        <v>1017.252</v>
      </c>
      <c r="AC119" s="167">
        <v>1028.2190000000001</v>
      </c>
      <c r="AE119" s="167">
        <v>705.44100000000003</v>
      </c>
      <c r="AF119" s="167">
        <v>710.04600000000005</v>
      </c>
      <c r="AG119" s="167">
        <v>717.33699999999999</v>
      </c>
      <c r="AH119" s="167">
        <v>729.53899999999999</v>
      </c>
      <c r="AI119" s="167">
        <v>730.95699999999999</v>
      </c>
      <c r="AJ119" s="167">
        <v>736.64300000000003</v>
      </c>
      <c r="AK119" s="167">
        <v>742.15499999999997</v>
      </c>
      <c r="AL119" s="167">
        <v>746.43</v>
      </c>
      <c r="AM119" s="167">
        <v>746.37099999999998</v>
      </c>
      <c r="AO119" s="167">
        <v>743.32399999999996</v>
      </c>
      <c r="AP119" s="167">
        <v>759.50199999999995</v>
      </c>
      <c r="AQ119" s="167">
        <v>782.428</v>
      </c>
      <c r="AR119" s="167">
        <v>806.70799999999997</v>
      </c>
      <c r="AS119" s="167">
        <v>822.096</v>
      </c>
      <c r="AT119" s="167">
        <v>844.024</v>
      </c>
      <c r="AU119" s="167">
        <v>856.27</v>
      </c>
      <c r="AV119" s="167">
        <v>866.827</v>
      </c>
      <c r="AW119" s="167">
        <v>865.98</v>
      </c>
      <c r="AY119" s="167">
        <v>748.69299999999998</v>
      </c>
      <c r="AZ119" s="167">
        <v>772.72</v>
      </c>
      <c r="BA119" s="167">
        <v>810.92100000000005</v>
      </c>
      <c r="BB119" s="167">
        <v>850.94799999999998</v>
      </c>
      <c r="BC119" s="167">
        <v>892.46500000000003</v>
      </c>
      <c r="BD119" s="167">
        <v>928.73099999999999</v>
      </c>
      <c r="BE119" s="167">
        <v>949.53</v>
      </c>
      <c r="BF119" s="167">
        <v>966.90300000000002</v>
      </c>
      <c r="BG119" s="167">
        <v>965.41300000000001</v>
      </c>
      <c r="BI119" s="134" t="s">
        <v>234</v>
      </c>
    </row>
    <row r="120" spans="2:61" x14ac:dyDescent="0.2">
      <c r="B120" s="132" t="s">
        <v>462</v>
      </c>
      <c r="C120" s="129" t="s">
        <v>463</v>
      </c>
      <c r="D120" s="179" t="s">
        <v>464</v>
      </c>
      <c r="E120" s="136" t="s">
        <v>465</v>
      </c>
      <c r="F120" s="166">
        <v>1936.75515</v>
      </c>
      <c r="G120" s="167">
        <v>1955.51475</v>
      </c>
      <c r="H120" s="167">
        <v>1979.7840000000001</v>
      </c>
      <c r="I120" s="167">
        <v>1945.8797999999999</v>
      </c>
      <c r="K120" s="167">
        <v>1931.847</v>
      </c>
      <c r="L120" s="167">
        <v>2027.152</v>
      </c>
      <c r="M120" s="167">
        <v>2040.991</v>
      </c>
      <c r="N120" s="167">
        <v>2046.7360000000001</v>
      </c>
      <c r="O120" s="167">
        <v>2019.171</v>
      </c>
      <c r="P120" s="167">
        <v>2045.4960000000001</v>
      </c>
      <c r="Q120" s="167">
        <v>2059.7370000000001</v>
      </c>
      <c r="R120" s="167">
        <v>2076.5700000000002</v>
      </c>
      <c r="S120" s="167">
        <v>2057.105</v>
      </c>
      <c r="U120" s="167">
        <v>1857.018</v>
      </c>
      <c r="V120" s="167">
        <v>1854.14</v>
      </c>
      <c r="W120" s="167">
        <v>1783.1669999999999</v>
      </c>
      <c r="X120" s="167">
        <v>1713.7850000000001</v>
      </c>
      <c r="Y120" s="167">
        <v>1608.5260000000001</v>
      </c>
      <c r="Z120" s="167">
        <v>1553.643</v>
      </c>
      <c r="AA120" s="167">
        <v>1465.2619999999999</v>
      </c>
      <c r="AB120" s="167">
        <v>1365.807</v>
      </c>
      <c r="AC120" s="167">
        <v>1238.7439999999999</v>
      </c>
      <c r="AE120" s="167">
        <v>1931.847</v>
      </c>
      <c r="AF120" s="167">
        <v>2027.152</v>
      </c>
      <c r="AG120" s="167">
        <v>2040.991</v>
      </c>
      <c r="AH120" s="167">
        <v>2046.7360000000001</v>
      </c>
      <c r="AI120" s="167">
        <v>2019.171</v>
      </c>
      <c r="AJ120" s="167">
        <v>2045.4960000000001</v>
      </c>
      <c r="AK120" s="167">
        <v>2059.7370000000001</v>
      </c>
      <c r="AL120" s="167">
        <v>2076.5700000000002</v>
      </c>
      <c r="AM120" s="167">
        <v>2057.105</v>
      </c>
      <c r="AO120" s="167">
        <v>1874.07</v>
      </c>
      <c r="AP120" s="167">
        <v>1931.9649999999999</v>
      </c>
      <c r="AQ120" s="167">
        <v>1909.6020000000001</v>
      </c>
      <c r="AR120" s="167">
        <v>1884.903</v>
      </c>
      <c r="AS120" s="167">
        <v>1816.347</v>
      </c>
      <c r="AT120" s="167">
        <v>1800.172</v>
      </c>
      <c r="AU120" s="167">
        <v>1773.1990000000001</v>
      </c>
      <c r="AV120" s="167">
        <v>1741.335</v>
      </c>
      <c r="AW120" s="167">
        <v>1675.0160000000001</v>
      </c>
      <c r="AY120" s="167">
        <v>1856.7449999999999</v>
      </c>
      <c r="AZ120" s="167">
        <v>1834.518</v>
      </c>
      <c r="BA120" s="167">
        <v>1770.329</v>
      </c>
      <c r="BB120" s="167">
        <v>1698.444</v>
      </c>
      <c r="BC120" s="167">
        <v>1591.028</v>
      </c>
      <c r="BD120" s="167">
        <v>1530.096</v>
      </c>
      <c r="BE120" s="167">
        <v>1453.989</v>
      </c>
      <c r="BF120" s="167">
        <v>1371.6469999999999</v>
      </c>
      <c r="BG120" s="167">
        <v>1247.204</v>
      </c>
      <c r="BI120" s="134" t="s">
        <v>234</v>
      </c>
    </row>
    <row r="121" spans="2:61" x14ac:dyDescent="0.2">
      <c r="B121" s="132" t="s">
        <v>466</v>
      </c>
      <c r="C121" s="129" t="s">
        <v>467</v>
      </c>
      <c r="D121" s="179" t="s">
        <v>468</v>
      </c>
      <c r="E121" s="136" t="s">
        <v>469</v>
      </c>
      <c r="F121" s="166">
        <v>0</v>
      </c>
      <c r="G121" s="167">
        <v>0</v>
      </c>
      <c r="H121" s="167">
        <v>0</v>
      </c>
      <c r="I121" s="167">
        <v>0</v>
      </c>
      <c r="K121" s="167">
        <v>0</v>
      </c>
      <c r="L121" s="167">
        <v>0</v>
      </c>
      <c r="M121" s="167">
        <v>0</v>
      </c>
      <c r="N121" s="167">
        <v>0</v>
      </c>
      <c r="O121" s="167">
        <v>0</v>
      </c>
      <c r="P121" s="167">
        <v>0</v>
      </c>
      <c r="Q121" s="167">
        <v>0</v>
      </c>
      <c r="R121" s="167">
        <v>0</v>
      </c>
      <c r="S121" s="167">
        <v>0</v>
      </c>
      <c r="U121" s="167">
        <v>0</v>
      </c>
      <c r="V121" s="167">
        <v>0</v>
      </c>
      <c r="W121" s="167">
        <v>0</v>
      </c>
      <c r="X121" s="167">
        <v>0</v>
      </c>
      <c r="Y121" s="167">
        <v>0</v>
      </c>
      <c r="Z121" s="167">
        <v>0</v>
      </c>
      <c r="AA121" s="167">
        <v>0</v>
      </c>
      <c r="AB121" s="167">
        <v>0</v>
      </c>
      <c r="AC121" s="167">
        <v>76.007999999999896</v>
      </c>
      <c r="AE121" s="167">
        <v>0</v>
      </c>
      <c r="AF121" s="167">
        <v>0</v>
      </c>
      <c r="AG121" s="167">
        <v>0</v>
      </c>
      <c r="AH121" s="167">
        <v>0</v>
      </c>
      <c r="AI121" s="167">
        <v>0</v>
      </c>
      <c r="AJ121" s="167">
        <v>0</v>
      </c>
      <c r="AK121" s="167">
        <v>0</v>
      </c>
      <c r="AL121" s="167">
        <v>0</v>
      </c>
      <c r="AM121" s="167">
        <v>0</v>
      </c>
      <c r="AO121" s="167">
        <v>0</v>
      </c>
      <c r="AP121" s="167">
        <v>0</v>
      </c>
      <c r="AQ121" s="167">
        <v>0</v>
      </c>
      <c r="AR121" s="167">
        <v>0</v>
      </c>
      <c r="AS121" s="167">
        <v>0</v>
      </c>
      <c r="AT121" s="167">
        <v>0</v>
      </c>
      <c r="AU121" s="167">
        <v>0</v>
      </c>
      <c r="AV121" s="167">
        <v>0</v>
      </c>
      <c r="AW121" s="167">
        <v>0</v>
      </c>
      <c r="AY121" s="167">
        <v>0</v>
      </c>
      <c r="AZ121" s="167">
        <v>0</v>
      </c>
      <c r="BA121" s="167">
        <v>0</v>
      </c>
      <c r="BB121" s="167">
        <v>0</v>
      </c>
      <c r="BC121" s="167">
        <v>0</v>
      </c>
      <c r="BD121" s="167">
        <v>0</v>
      </c>
      <c r="BE121" s="167">
        <v>0</v>
      </c>
      <c r="BF121" s="167">
        <v>0</v>
      </c>
      <c r="BG121" s="167">
        <v>16.798999999999999</v>
      </c>
      <c r="BI121" s="134" t="s">
        <v>234</v>
      </c>
    </row>
    <row r="122" spans="2:61" x14ac:dyDescent="0.2">
      <c r="B122" s="132" t="s">
        <v>470</v>
      </c>
      <c r="C122" s="129" t="s">
        <v>471</v>
      </c>
      <c r="D122" s="179" t="s">
        <v>472</v>
      </c>
      <c r="E122" s="136" t="s">
        <v>473</v>
      </c>
      <c r="F122" s="166">
        <v>782.07</v>
      </c>
      <c r="G122" s="167">
        <v>786.86800000000005</v>
      </c>
      <c r="H122" s="167">
        <v>767.58500000000004</v>
      </c>
      <c r="I122" s="167">
        <v>719.68299999999999</v>
      </c>
      <c r="K122" s="167">
        <v>705.44100000000003</v>
      </c>
      <c r="L122" s="167">
        <v>710.04600000000005</v>
      </c>
      <c r="M122" s="167">
        <v>717.33699999999999</v>
      </c>
      <c r="N122" s="167">
        <v>729.53899999999999</v>
      </c>
      <c r="O122" s="167">
        <v>730.95699999999999</v>
      </c>
      <c r="P122" s="167">
        <v>736.64300000000003</v>
      </c>
      <c r="Q122" s="167">
        <v>742.15499999999997</v>
      </c>
      <c r="R122" s="167">
        <v>746.43</v>
      </c>
      <c r="S122" s="167">
        <v>746.37099999999998</v>
      </c>
      <c r="U122" s="167">
        <v>744.20799999999997</v>
      </c>
      <c r="V122" s="167">
        <v>761.38300000000004</v>
      </c>
      <c r="W122" s="167">
        <v>795.01800000000003</v>
      </c>
      <c r="X122" s="167">
        <v>829.95</v>
      </c>
      <c r="Y122" s="167">
        <v>866.60599999999999</v>
      </c>
      <c r="Z122" s="167">
        <v>923.71900000000005</v>
      </c>
      <c r="AA122" s="167">
        <v>969.30799999999999</v>
      </c>
      <c r="AB122" s="167">
        <v>1017.252</v>
      </c>
      <c r="AC122" s="167">
        <v>952.21100000000001</v>
      </c>
      <c r="AE122" s="167">
        <v>705.44100000000003</v>
      </c>
      <c r="AF122" s="167">
        <v>710.04600000000005</v>
      </c>
      <c r="AG122" s="167">
        <v>717.33699999999999</v>
      </c>
      <c r="AH122" s="167">
        <v>729.53899999999999</v>
      </c>
      <c r="AI122" s="167">
        <v>730.95699999999999</v>
      </c>
      <c r="AJ122" s="167">
        <v>736.64300000000003</v>
      </c>
      <c r="AK122" s="167">
        <v>742.15499999999997</v>
      </c>
      <c r="AL122" s="167">
        <v>746.43</v>
      </c>
      <c r="AM122" s="167">
        <v>746.37099999999998</v>
      </c>
      <c r="AO122" s="167">
        <v>743.32399999999996</v>
      </c>
      <c r="AP122" s="167">
        <v>759.50199999999995</v>
      </c>
      <c r="AQ122" s="167">
        <v>782.428</v>
      </c>
      <c r="AR122" s="167">
        <v>806.70799999999997</v>
      </c>
      <c r="AS122" s="167">
        <v>822.096</v>
      </c>
      <c r="AT122" s="167">
        <v>844.024</v>
      </c>
      <c r="AU122" s="167">
        <v>856.27</v>
      </c>
      <c r="AV122" s="167">
        <v>866.827</v>
      </c>
      <c r="AW122" s="167">
        <v>865.98</v>
      </c>
      <c r="AY122" s="167">
        <v>748.69299999999998</v>
      </c>
      <c r="AZ122" s="167">
        <v>772.72</v>
      </c>
      <c r="BA122" s="167">
        <v>810.92100000000005</v>
      </c>
      <c r="BB122" s="167">
        <v>850.94799999999998</v>
      </c>
      <c r="BC122" s="167">
        <v>892.46500000000003</v>
      </c>
      <c r="BD122" s="167">
        <v>928.73099999999999</v>
      </c>
      <c r="BE122" s="167">
        <v>949.53</v>
      </c>
      <c r="BF122" s="167">
        <v>966.90300000000002</v>
      </c>
      <c r="BG122" s="167">
        <v>948.61400000000003</v>
      </c>
      <c r="BI122" s="134" t="s">
        <v>234</v>
      </c>
    </row>
    <row r="123" spans="2:61" x14ac:dyDescent="0.2">
      <c r="B123" s="132" t="s">
        <v>474</v>
      </c>
      <c r="C123" s="129" t="s">
        <v>475</v>
      </c>
      <c r="D123" s="179" t="s">
        <v>476</v>
      </c>
      <c r="E123" s="136" t="s">
        <v>477</v>
      </c>
      <c r="F123" s="166">
        <v>0</v>
      </c>
      <c r="G123" s="167">
        <v>0</v>
      </c>
      <c r="H123" s="167">
        <v>0</v>
      </c>
      <c r="I123" s="167">
        <v>0</v>
      </c>
      <c r="K123" s="167">
        <v>0</v>
      </c>
      <c r="L123" s="167">
        <v>0</v>
      </c>
      <c r="M123" s="167">
        <v>0</v>
      </c>
      <c r="N123" s="167">
        <v>0</v>
      </c>
      <c r="O123" s="167">
        <v>0</v>
      </c>
      <c r="P123" s="167">
        <v>0</v>
      </c>
      <c r="Q123" s="167">
        <v>0</v>
      </c>
      <c r="R123" s="167">
        <v>0</v>
      </c>
      <c r="S123" s="167">
        <v>0</v>
      </c>
      <c r="U123" s="167">
        <v>0</v>
      </c>
      <c r="V123" s="167">
        <v>0</v>
      </c>
      <c r="W123" s="167">
        <v>0</v>
      </c>
      <c r="X123" s="167">
        <v>0</v>
      </c>
      <c r="Y123" s="167">
        <v>0</v>
      </c>
      <c r="Z123" s="167">
        <v>0</v>
      </c>
      <c r="AA123" s="167">
        <v>0</v>
      </c>
      <c r="AB123" s="167">
        <v>0</v>
      </c>
      <c r="AC123" s="167">
        <v>0</v>
      </c>
      <c r="AE123" s="167">
        <v>0</v>
      </c>
      <c r="AF123" s="167">
        <v>0</v>
      </c>
      <c r="AG123" s="167">
        <v>0</v>
      </c>
      <c r="AH123" s="167">
        <v>0</v>
      </c>
      <c r="AI123" s="167">
        <v>0</v>
      </c>
      <c r="AJ123" s="167">
        <v>0</v>
      </c>
      <c r="AK123" s="167">
        <v>0</v>
      </c>
      <c r="AL123" s="167">
        <v>0</v>
      </c>
      <c r="AM123" s="167">
        <v>0</v>
      </c>
      <c r="AO123" s="167">
        <v>0</v>
      </c>
      <c r="AP123" s="167">
        <v>0</v>
      </c>
      <c r="AQ123" s="167">
        <v>0</v>
      </c>
      <c r="AR123" s="167">
        <v>0</v>
      </c>
      <c r="AS123" s="167">
        <v>0</v>
      </c>
      <c r="AT123" s="167">
        <v>0</v>
      </c>
      <c r="AU123" s="167">
        <v>0</v>
      </c>
      <c r="AV123" s="167">
        <v>0</v>
      </c>
      <c r="AW123" s="167">
        <v>0</v>
      </c>
      <c r="AY123" s="167">
        <v>0</v>
      </c>
      <c r="AZ123" s="167">
        <v>0</v>
      </c>
      <c r="BA123" s="167">
        <v>0</v>
      </c>
      <c r="BB123" s="167">
        <v>0</v>
      </c>
      <c r="BC123" s="167">
        <v>0</v>
      </c>
      <c r="BD123" s="167">
        <v>0</v>
      </c>
      <c r="BE123" s="167">
        <v>0</v>
      </c>
      <c r="BF123" s="167">
        <v>0</v>
      </c>
      <c r="BG123" s="167">
        <v>0</v>
      </c>
      <c r="BI123" s="134" t="s">
        <v>234</v>
      </c>
    </row>
    <row r="124" spans="2:61" x14ac:dyDescent="0.2">
      <c r="B124" s="132"/>
      <c r="D124" s="179" t="s">
        <v>174</v>
      </c>
    </row>
    <row r="125" spans="2:61" x14ac:dyDescent="0.2">
      <c r="B125" s="132"/>
      <c r="D125" s="179" t="s">
        <v>174</v>
      </c>
      <c r="E125" s="160" t="s">
        <v>478</v>
      </c>
    </row>
    <row r="126" spans="2:61" x14ac:dyDescent="0.2">
      <c r="B126" s="132" t="s">
        <v>479</v>
      </c>
      <c r="C126" s="129" t="s">
        <v>480</v>
      </c>
      <c r="D126" s="179" t="s">
        <v>481</v>
      </c>
      <c r="E126" s="136" t="s">
        <v>482</v>
      </c>
      <c r="F126" s="166">
        <v>118823.391</v>
      </c>
      <c r="G126" s="167">
        <v>124041.853</v>
      </c>
      <c r="H126" s="167">
        <v>129168.804</v>
      </c>
      <c r="I126" s="167">
        <v>131116.54399999999</v>
      </c>
      <c r="K126" s="167">
        <v>128269.90300000001</v>
      </c>
      <c r="L126" s="167">
        <v>130353.155</v>
      </c>
      <c r="M126" s="167">
        <v>130409.1</v>
      </c>
      <c r="N126" s="167">
        <v>130141.93399999999</v>
      </c>
      <c r="O126" s="167">
        <v>130767.238</v>
      </c>
      <c r="P126" s="167">
        <v>131400.56599999999</v>
      </c>
      <c r="Q126" s="167">
        <v>132168.981</v>
      </c>
      <c r="R126" s="167">
        <v>133073.981</v>
      </c>
      <c r="S126" s="167">
        <v>133478.71400000001</v>
      </c>
      <c r="U126" s="167">
        <v>127907.827</v>
      </c>
      <c r="V126" s="167">
        <v>127746.842</v>
      </c>
      <c r="W126" s="167">
        <v>125640.00599999999</v>
      </c>
      <c r="X126" s="167">
        <v>124006.14599999999</v>
      </c>
      <c r="Y126" s="167">
        <v>122344.098</v>
      </c>
      <c r="Z126" s="167">
        <v>120193.277</v>
      </c>
      <c r="AA126" s="167">
        <v>119199.85400000001</v>
      </c>
      <c r="AB126" s="167">
        <v>118031.584</v>
      </c>
      <c r="AC126" s="167">
        <v>115464.109</v>
      </c>
      <c r="AE126" s="167">
        <v>128269.90300000001</v>
      </c>
      <c r="AF126" s="167">
        <v>130353.155</v>
      </c>
      <c r="AG126" s="167">
        <v>130409.1</v>
      </c>
      <c r="AH126" s="167">
        <v>130141.93399999999</v>
      </c>
      <c r="AI126" s="167">
        <v>130767.238</v>
      </c>
      <c r="AJ126" s="167">
        <v>131400.56599999999</v>
      </c>
      <c r="AK126" s="167">
        <v>132168.981</v>
      </c>
      <c r="AL126" s="167">
        <v>133073.981</v>
      </c>
      <c r="AM126" s="167">
        <v>133478.71400000001</v>
      </c>
      <c r="AO126" s="167">
        <v>128054.219</v>
      </c>
      <c r="AP126" s="167">
        <v>128833.181</v>
      </c>
      <c r="AQ126" s="167">
        <v>126943.56299999999</v>
      </c>
      <c r="AR126" s="167">
        <v>125506.121</v>
      </c>
      <c r="AS126" s="167">
        <v>124929.103</v>
      </c>
      <c r="AT126" s="167">
        <v>123996.02499999999</v>
      </c>
      <c r="AU126" s="167">
        <v>123183.44500000001</v>
      </c>
      <c r="AV126" s="167">
        <v>122456.02499999999</v>
      </c>
      <c r="AW126" s="167">
        <v>121108.147</v>
      </c>
      <c r="AY126" s="167">
        <v>127692.03200000001</v>
      </c>
      <c r="AZ126" s="167">
        <v>127303.04399999999</v>
      </c>
      <c r="BA126" s="167">
        <v>125154.485</v>
      </c>
      <c r="BB126" s="167">
        <v>123454.177</v>
      </c>
      <c r="BC126" s="167">
        <v>121572.505</v>
      </c>
      <c r="BD126" s="167">
        <v>119050.678</v>
      </c>
      <c r="BE126" s="167">
        <v>117523.902</v>
      </c>
      <c r="BF126" s="167">
        <v>116147.444</v>
      </c>
      <c r="BG126" s="167">
        <v>113611.637</v>
      </c>
      <c r="BI126" s="134" t="s">
        <v>234</v>
      </c>
    </row>
    <row r="127" spans="2:61" x14ac:dyDescent="0.2">
      <c r="B127" s="132" t="s">
        <v>483</v>
      </c>
      <c r="C127" s="129" t="s">
        <v>484</v>
      </c>
      <c r="D127" s="179" t="s">
        <v>485</v>
      </c>
      <c r="E127" s="136" t="s">
        <v>486</v>
      </c>
      <c r="F127" s="166">
        <v>6075.5370000000003</v>
      </c>
      <c r="G127" s="167">
        <v>6125.3370000000004</v>
      </c>
      <c r="H127" s="167">
        <v>6040.0140000000001</v>
      </c>
      <c r="I127" s="167">
        <v>4480.3389999999999</v>
      </c>
      <c r="K127" s="167">
        <v>4328.098</v>
      </c>
      <c r="L127" s="167">
        <v>4352.4650000000001</v>
      </c>
      <c r="M127" s="167">
        <v>4386.7079999999996</v>
      </c>
      <c r="N127" s="167">
        <v>4434.0619999999999</v>
      </c>
      <c r="O127" s="167">
        <v>4636.0839999999998</v>
      </c>
      <c r="P127" s="167">
        <v>4660.5360000000001</v>
      </c>
      <c r="Q127" s="167">
        <v>4691.0529999999999</v>
      </c>
      <c r="R127" s="167">
        <v>4732.1689999999999</v>
      </c>
      <c r="S127" s="167">
        <v>4915.6589999999997</v>
      </c>
      <c r="U127" s="167">
        <v>4362.5839999999998</v>
      </c>
      <c r="V127" s="167">
        <v>4425.7700000000004</v>
      </c>
      <c r="W127" s="167">
        <v>4513.3850000000002</v>
      </c>
      <c r="X127" s="167">
        <v>4632.5749999999998</v>
      </c>
      <c r="Y127" s="167">
        <v>4922.4409999999998</v>
      </c>
      <c r="Z127" s="167">
        <v>5055.2259999999997</v>
      </c>
      <c r="AA127" s="167">
        <v>5214.9340000000002</v>
      </c>
      <c r="AB127" s="167">
        <v>5444.0540000000001</v>
      </c>
      <c r="AC127" s="167">
        <v>5829.5969999999998</v>
      </c>
      <c r="AE127" s="167">
        <v>4328.098</v>
      </c>
      <c r="AF127" s="167">
        <v>4352.4650000000001</v>
      </c>
      <c r="AG127" s="167">
        <v>4386.7079999999996</v>
      </c>
      <c r="AH127" s="167">
        <v>4434.0619999999999</v>
      </c>
      <c r="AI127" s="167">
        <v>4636.0839999999998</v>
      </c>
      <c r="AJ127" s="167">
        <v>4660.5360000000001</v>
      </c>
      <c r="AK127" s="167">
        <v>4691.0529999999999</v>
      </c>
      <c r="AL127" s="167">
        <v>4732.1689999999999</v>
      </c>
      <c r="AM127" s="167">
        <v>4915.6589999999997</v>
      </c>
      <c r="AO127" s="167">
        <v>4356.1139999999996</v>
      </c>
      <c r="AP127" s="167">
        <v>4415.3519999999999</v>
      </c>
      <c r="AQ127" s="167">
        <v>4493.6869999999999</v>
      </c>
      <c r="AR127" s="167">
        <v>4589.085</v>
      </c>
      <c r="AS127" s="167">
        <v>4845.3040000000001</v>
      </c>
      <c r="AT127" s="167">
        <v>4929.4059999999999</v>
      </c>
      <c r="AU127" s="167">
        <v>5021.57</v>
      </c>
      <c r="AV127" s="167">
        <v>5130.4009999999998</v>
      </c>
      <c r="AW127" s="167">
        <v>5375.8190000000004</v>
      </c>
      <c r="AY127" s="167">
        <v>4363.6779999999999</v>
      </c>
      <c r="AZ127" s="167">
        <v>4449.8310000000001</v>
      </c>
      <c r="BA127" s="167">
        <v>4571.0060000000003</v>
      </c>
      <c r="BB127" s="167">
        <v>4717.415</v>
      </c>
      <c r="BC127" s="167">
        <v>5041.1490000000003</v>
      </c>
      <c r="BD127" s="167">
        <v>5200.6859999999997</v>
      </c>
      <c r="BE127" s="167">
        <v>5363.3320000000003</v>
      </c>
      <c r="BF127" s="167">
        <v>5545.634</v>
      </c>
      <c r="BG127" s="167">
        <v>5876.7669999999998</v>
      </c>
      <c r="BI127" s="134" t="s">
        <v>234</v>
      </c>
    </row>
    <row r="128" spans="2:61" x14ac:dyDescent="0.2">
      <c r="B128" s="132" t="s">
        <v>487</v>
      </c>
      <c r="C128" s="129" t="s">
        <v>488</v>
      </c>
      <c r="D128" s="179" t="s">
        <v>489</v>
      </c>
      <c r="E128" s="136" t="s">
        <v>490</v>
      </c>
      <c r="F128" s="166">
        <v>0</v>
      </c>
      <c r="G128" s="167">
        <v>0</v>
      </c>
      <c r="H128" s="167">
        <v>0</v>
      </c>
      <c r="I128" s="167">
        <v>0</v>
      </c>
      <c r="K128" s="167">
        <v>0</v>
      </c>
      <c r="L128" s="167">
        <v>0</v>
      </c>
      <c r="M128" s="167">
        <v>0</v>
      </c>
      <c r="N128" s="167">
        <v>0</v>
      </c>
      <c r="O128" s="167">
        <v>0</v>
      </c>
      <c r="P128" s="167">
        <v>0</v>
      </c>
      <c r="Q128" s="167">
        <v>0</v>
      </c>
      <c r="R128" s="167">
        <v>0</v>
      </c>
      <c r="S128" s="167">
        <v>0</v>
      </c>
      <c r="U128" s="167">
        <v>0</v>
      </c>
      <c r="V128" s="167">
        <v>0</v>
      </c>
      <c r="W128" s="167">
        <v>0</v>
      </c>
      <c r="X128" s="167">
        <v>0</v>
      </c>
      <c r="Y128" s="167">
        <v>0</v>
      </c>
      <c r="Z128" s="167">
        <v>0</v>
      </c>
      <c r="AA128" s="167">
        <v>0</v>
      </c>
      <c r="AB128" s="167">
        <v>0</v>
      </c>
      <c r="AC128" s="167">
        <v>0</v>
      </c>
      <c r="AE128" s="167">
        <v>0</v>
      </c>
      <c r="AF128" s="167">
        <v>0</v>
      </c>
      <c r="AG128" s="167">
        <v>0</v>
      </c>
      <c r="AH128" s="167">
        <v>0</v>
      </c>
      <c r="AI128" s="167">
        <v>0</v>
      </c>
      <c r="AJ128" s="167">
        <v>0</v>
      </c>
      <c r="AK128" s="167">
        <v>0</v>
      </c>
      <c r="AL128" s="167">
        <v>0</v>
      </c>
      <c r="AM128" s="167">
        <v>0</v>
      </c>
      <c r="AO128" s="167">
        <v>0</v>
      </c>
      <c r="AP128" s="167">
        <v>0</v>
      </c>
      <c r="AQ128" s="167">
        <v>0</v>
      </c>
      <c r="AR128" s="167">
        <v>0</v>
      </c>
      <c r="AS128" s="167">
        <v>0</v>
      </c>
      <c r="AT128" s="167">
        <v>0</v>
      </c>
      <c r="AU128" s="167">
        <v>0</v>
      </c>
      <c r="AV128" s="167">
        <v>0</v>
      </c>
      <c r="AW128" s="167">
        <v>0</v>
      </c>
      <c r="AY128" s="167">
        <v>0</v>
      </c>
      <c r="AZ128" s="167">
        <v>0</v>
      </c>
      <c r="BA128" s="167">
        <v>0</v>
      </c>
      <c r="BB128" s="167">
        <v>0</v>
      </c>
      <c r="BC128" s="167">
        <v>0</v>
      </c>
      <c r="BD128" s="167">
        <v>0</v>
      </c>
      <c r="BE128" s="167">
        <v>0</v>
      </c>
      <c r="BF128" s="167">
        <v>0</v>
      </c>
      <c r="BG128" s="167">
        <v>0</v>
      </c>
      <c r="BI128" s="134" t="s">
        <v>234</v>
      </c>
    </row>
    <row r="129" spans="2:61" x14ac:dyDescent="0.2">
      <c r="B129" s="132" t="s">
        <v>491</v>
      </c>
      <c r="C129" s="129" t="s">
        <v>492</v>
      </c>
      <c r="D129" s="179" t="s">
        <v>493</v>
      </c>
      <c r="E129" s="136" t="s">
        <v>494</v>
      </c>
      <c r="F129" s="166">
        <v>112747.85400000001</v>
      </c>
      <c r="G129" s="167">
        <v>117916.516</v>
      </c>
      <c r="H129" s="167">
        <v>123128.79</v>
      </c>
      <c r="I129" s="167">
        <v>126636.205</v>
      </c>
      <c r="K129" s="167">
        <v>123941.80499999999</v>
      </c>
      <c r="L129" s="167">
        <v>126000.69</v>
      </c>
      <c r="M129" s="167">
        <v>126022.39200000001</v>
      </c>
      <c r="N129" s="167">
        <v>125707.872</v>
      </c>
      <c r="O129" s="167">
        <v>126131.15399999999</v>
      </c>
      <c r="P129" s="167">
        <v>126740.03</v>
      </c>
      <c r="Q129" s="167">
        <v>127477.928</v>
      </c>
      <c r="R129" s="167">
        <v>128341.81200000001</v>
      </c>
      <c r="S129" s="167">
        <v>128563.05499999999</v>
      </c>
      <c r="U129" s="167">
        <v>123545.243</v>
      </c>
      <c r="V129" s="167">
        <v>123321.072</v>
      </c>
      <c r="W129" s="167">
        <v>121126.621</v>
      </c>
      <c r="X129" s="167">
        <v>119373.571</v>
      </c>
      <c r="Y129" s="167">
        <v>117421.65700000001</v>
      </c>
      <c r="Z129" s="167">
        <v>115138.05100000001</v>
      </c>
      <c r="AA129" s="167">
        <v>113984.92</v>
      </c>
      <c r="AB129" s="167">
        <v>112587.53</v>
      </c>
      <c r="AC129" s="167">
        <v>109634.512</v>
      </c>
      <c r="AE129" s="167">
        <v>123941.80499999999</v>
      </c>
      <c r="AF129" s="167">
        <v>126000.69</v>
      </c>
      <c r="AG129" s="167">
        <v>126022.39200000001</v>
      </c>
      <c r="AH129" s="167">
        <v>125707.872</v>
      </c>
      <c r="AI129" s="167">
        <v>126131.15399999999</v>
      </c>
      <c r="AJ129" s="167">
        <v>126740.03</v>
      </c>
      <c r="AK129" s="167">
        <v>127477.928</v>
      </c>
      <c r="AL129" s="167">
        <v>128341.81200000001</v>
      </c>
      <c r="AM129" s="167">
        <v>128563.05499999999</v>
      </c>
      <c r="AO129" s="167">
        <v>123698.105</v>
      </c>
      <c r="AP129" s="167">
        <v>124417.829</v>
      </c>
      <c r="AQ129" s="167">
        <v>122449.876</v>
      </c>
      <c r="AR129" s="167">
        <v>120917.03599999999</v>
      </c>
      <c r="AS129" s="167">
        <v>120083.799</v>
      </c>
      <c r="AT129" s="167">
        <v>119066.61900000001</v>
      </c>
      <c r="AU129" s="167">
        <v>118161.875</v>
      </c>
      <c r="AV129" s="167">
        <v>117325.624</v>
      </c>
      <c r="AW129" s="167">
        <v>115732.32799999999</v>
      </c>
      <c r="AY129" s="167">
        <v>123328.35400000001</v>
      </c>
      <c r="AZ129" s="167">
        <v>122853.213</v>
      </c>
      <c r="BA129" s="167">
        <v>120583.47900000001</v>
      </c>
      <c r="BB129" s="167">
        <v>118736.762</v>
      </c>
      <c r="BC129" s="167">
        <v>116531.356</v>
      </c>
      <c r="BD129" s="167">
        <v>113849.992</v>
      </c>
      <c r="BE129" s="167">
        <v>112160.57</v>
      </c>
      <c r="BF129" s="167">
        <v>110601.81</v>
      </c>
      <c r="BG129" s="167">
        <v>107734.87</v>
      </c>
      <c r="BI129" s="134" t="s">
        <v>234</v>
      </c>
    </row>
    <row r="130" spans="2:61" x14ac:dyDescent="0.2">
      <c r="B130" s="132"/>
      <c r="D130" s="179" t="s">
        <v>174</v>
      </c>
    </row>
    <row r="131" spans="2:61" x14ac:dyDescent="0.2">
      <c r="B131" s="132"/>
      <c r="D131" s="179" t="s">
        <v>174</v>
      </c>
      <c r="E131" s="160" t="s">
        <v>495</v>
      </c>
    </row>
    <row r="132" spans="2:61" x14ac:dyDescent="0.2">
      <c r="B132" s="132" t="s">
        <v>329</v>
      </c>
      <c r="C132" s="129" t="s">
        <v>330</v>
      </c>
      <c r="D132" s="179" t="s">
        <v>496</v>
      </c>
      <c r="E132" s="136" t="s">
        <v>497</v>
      </c>
      <c r="F132" s="166">
        <v>12911.700999999999</v>
      </c>
      <c r="G132" s="167">
        <v>13036.764999999999</v>
      </c>
      <c r="H132" s="167">
        <v>13198.56</v>
      </c>
      <c r="I132" s="167">
        <v>12972.531999999999</v>
      </c>
      <c r="K132" s="167">
        <v>12878.982</v>
      </c>
      <c r="L132" s="167">
        <v>13514.347</v>
      </c>
      <c r="M132" s="167">
        <v>13606.603999999999</v>
      </c>
      <c r="N132" s="167">
        <v>13644.907999999999</v>
      </c>
      <c r="O132" s="167">
        <v>13461.143</v>
      </c>
      <c r="P132" s="167">
        <v>13636.637000000001</v>
      </c>
      <c r="Q132" s="167">
        <v>13731.582</v>
      </c>
      <c r="R132" s="167">
        <v>13843.803</v>
      </c>
      <c r="S132" s="167">
        <v>13714.035</v>
      </c>
      <c r="U132" s="167">
        <v>12380.12</v>
      </c>
      <c r="V132" s="167">
        <v>12360.933999999999</v>
      </c>
      <c r="W132" s="167">
        <v>11887.78</v>
      </c>
      <c r="X132" s="167">
        <v>11425.232</v>
      </c>
      <c r="Y132" s="167">
        <v>10723.504999999999</v>
      </c>
      <c r="Z132" s="167">
        <v>10357.620999999999</v>
      </c>
      <c r="AA132" s="167">
        <v>9768.41</v>
      </c>
      <c r="AB132" s="167">
        <v>9105.3799999999992</v>
      </c>
      <c r="AC132" s="167">
        <v>8182.2870000000003</v>
      </c>
      <c r="AE132" s="167">
        <v>12878.982</v>
      </c>
      <c r="AF132" s="167">
        <v>13514.347</v>
      </c>
      <c r="AG132" s="167">
        <v>13606.603999999999</v>
      </c>
      <c r="AH132" s="167">
        <v>13644.907999999999</v>
      </c>
      <c r="AI132" s="167">
        <v>13461.143</v>
      </c>
      <c r="AJ132" s="167">
        <v>13636.637000000001</v>
      </c>
      <c r="AK132" s="167">
        <v>13731.582</v>
      </c>
      <c r="AL132" s="167">
        <v>13843.803</v>
      </c>
      <c r="AM132" s="167">
        <v>13714.035</v>
      </c>
      <c r="AO132" s="167">
        <v>12493.799000000001</v>
      </c>
      <c r="AP132" s="167">
        <v>12879.769</v>
      </c>
      <c r="AQ132" s="167">
        <v>12730.678</v>
      </c>
      <c r="AR132" s="167">
        <v>12566.021000000001</v>
      </c>
      <c r="AS132" s="167">
        <v>12108.981</v>
      </c>
      <c r="AT132" s="167">
        <v>12001.148999999999</v>
      </c>
      <c r="AU132" s="167">
        <v>11821.324000000001</v>
      </c>
      <c r="AV132" s="167">
        <v>11608.9</v>
      </c>
      <c r="AW132" s="167">
        <v>11166.776</v>
      </c>
      <c r="AY132" s="167">
        <v>12378.300999999999</v>
      </c>
      <c r="AZ132" s="167">
        <v>12230.119000000001</v>
      </c>
      <c r="BA132" s="167">
        <v>11802.196</v>
      </c>
      <c r="BB132" s="167">
        <v>11322.958000000001</v>
      </c>
      <c r="BC132" s="167">
        <v>10606.851000000001</v>
      </c>
      <c r="BD132" s="167">
        <v>10200.638000000001</v>
      </c>
      <c r="BE132" s="167">
        <v>9693.2610000000004</v>
      </c>
      <c r="BF132" s="167">
        <v>9144.3119999999999</v>
      </c>
      <c r="BG132" s="167">
        <v>8297.8960000000006</v>
      </c>
      <c r="BI132" s="134" t="s">
        <v>234</v>
      </c>
    </row>
    <row r="133" spans="2:61" x14ac:dyDescent="0.2">
      <c r="B133" s="132" t="s">
        <v>358</v>
      </c>
      <c r="C133" s="129" t="s">
        <v>359</v>
      </c>
      <c r="D133" s="179" t="s">
        <v>498</v>
      </c>
      <c r="E133" s="136" t="s">
        <v>499</v>
      </c>
      <c r="F133" s="166">
        <v>14333.156999999999</v>
      </c>
      <c r="G133" s="167">
        <v>14608.079</v>
      </c>
      <c r="H133" s="167">
        <v>14678.049000000001</v>
      </c>
      <c r="I133" s="167">
        <v>14656.659</v>
      </c>
      <c r="K133" s="167">
        <v>14186.532999999999</v>
      </c>
      <c r="L133" s="167">
        <v>14472.037</v>
      </c>
      <c r="M133" s="167">
        <v>14565.545</v>
      </c>
      <c r="N133" s="167">
        <v>14603.956</v>
      </c>
      <c r="O133" s="167">
        <v>14460.331</v>
      </c>
      <c r="P133" s="167">
        <v>14662.097</v>
      </c>
      <c r="Q133" s="167">
        <v>14775.759</v>
      </c>
      <c r="R133" s="167">
        <v>14905.73</v>
      </c>
      <c r="S133" s="167">
        <v>14787.175999999999</v>
      </c>
      <c r="U133" s="167">
        <v>13570.769</v>
      </c>
      <c r="V133" s="167">
        <v>13128.225</v>
      </c>
      <c r="W133" s="167">
        <v>12578.093999999999</v>
      </c>
      <c r="X133" s="167">
        <v>12029.96</v>
      </c>
      <c r="Y133" s="167">
        <v>11473.454</v>
      </c>
      <c r="Z133" s="167">
        <v>11068.987999999999</v>
      </c>
      <c r="AA133" s="167">
        <v>10414.102999999999</v>
      </c>
      <c r="AB133" s="167">
        <v>9684.5879999999997</v>
      </c>
      <c r="AC133" s="167">
        <v>9047.84</v>
      </c>
      <c r="AE133" s="167">
        <v>14186.532999999999</v>
      </c>
      <c r="AF133" s="167">
        <v>14472.037</v>
      </c>
      <c r="AG133" s="167">
        <v>14565.545</v>
      </c>
      <c r="AH133" s="167">
        <v>14603.956</v>
      </c>
      <c r="AI133" s="167">
        <v>14460.331</v>
      </c>
      <c r="AJ133" s="167">
        <v>14662.097</v>
      </c>
      <c r="AK133" s="167">
        <v>14775.759</v>
      </c>
      <c r="AL133" s="167">
        <v>14905.73</v>
      </c>
      <c r="AM133" s="167">
        <v>14787.175999999999</v>
      </c>
      <c r="AO133" s="167">
        <v>13721.491</v>
      </c>
      <c r="AP133" s="167">
        <v>13750.487999999999</v>
      </c>
      <c r="AQ133" s="167">
        <v>13575.481</v>
      </c>
      <c r="AR133" s="167">
        <v>13374.297</v>
      </c>
      <c r="AS133" s="167">
        <v>13003.013999999999</v>
      </c>
      <c r="AT133" s="167">
        <v>12879.036</v>
      </c>
      <c r="AU133" s="167">
        <v>12671.523999999999</v>
      </c>
      <c r="AV133" s="167">
        <v>12430.210999999999</v>
      </c>
      <c r="AW133" s="167">
        <v>12108.377</v>
      </c>
      <c r="AY133" s="167">
        <v>13568.699000000001</v>
      </c>
      <c r="AZ133" s="167">
        <v>12983.44</v>
      </c>
      <c r="BA133" s="167">
        <v>12487.931</v>
      </c>
      <c r="BB133" s="167">
        <v>11917.62</v>
      </c>
      <c r="BC133" s="167">
        <v>11358.206</v>
      </c>
      <c r="BD133" s="167">
        <v>10908.032999999999</v>
      </c>
      <c r="BE133" s="167">
        <v>10341.286</v>
      </c>
      <c r="BF133" s="167">
        <v>9728.5509999999995</v>
      </c>
      <c r="BG133" s="167">
        <v>9175.9619999999995</v>
      </c>
      <c r="BI133" s="134" t="s">
        <v>234</v>
      </c>
    </row>
    <row r="134" spans="2:61" x14ac:dyDescent="0.2">
      <c r="B134" s="132" t="s">
        <v>404</v>
      </c>
      <c r="C134" s="129" t="s">
        <v>405</v>
      </c>
      <c r="D134" s="179" t="s">
        <v>500</v>
      </c>
      <c r="E134" s="136" t="s">
        <v>501</v>
      </c>
      <c r="F134" s="166">
        <v>16460.428524999999</v>
      </c>
      <c r="G134" s="167">
        <v>16670.894499999999</v>
      </c>
      <c r="H134" s="167">
        <v>16711.1506625</v>
      </c>
      <c r="I134" s="167">
        <v>16637.198675</v>
      </c>
      <c r="K134" s="167">
        <v>15947.003000000001</v>
      </c>
      <c r="L134" s="167">
        <v>16122.418</v>
      </c>
      <c r="M134" s="167">
        <v>17221.148000000001</v>
      </c>
      <c r="N134" s="167">
        <v>17269.172999999999</v>
      </c>
      <c r="O134" s="167">
        <v>18613.177</v>
      </c>
      <c r="P134" s="167">
        <v>18731.091</v>
      </c>
      <c r="Q134" s="167">
        <v>21361.126</v>
      </c>
      <c r="R134" s="167">
        <v>21506.222000000002</v>
      </c>
      <c r="S134" s="167">
        <v>22388.578000000001</v>
      </c>
      <c r="U134" s="167">
        <v>15333.362999999999</v>
      </c>
      <c r="V134" s="167">
        <v>14783.662</v>
      </c>
      <c r="W134" s="167">
        <v>15241.870999999999</v>
      </c>
      <c r="X134" s="167">
        <v>14680.380999999999</v>
      </c>
      <c r="Y134" s="167">
        <v>15575.995999999999</v>
      </c>
      <c r="Z134" s="167">
        <v>15052.968000000001</v>
      </c>
      <c r="AA134" s="167">
        <v>16880.91</v>
      </c>
      <c r="AB134" s="167">
        <v>16129.155000000001</v>
      </c>
      <c r="AC134" s="167">
        <v>16459.415000000001</v>
      </c>
      <c r="AE134" s="167">
        <v>15947.003000000001</v>
      </c>
      <c r="AF134" s="167">
        <v>16122.418</v>
      </c>
      <c r="AG134" s="167">
        <v>17221.148000000001</v>
      </c>
      <c r="AH134" s="167">
        <v>17269.172999999999</v>
      </c>
      <c r="AI134" s="167">
        <v>18613.177</v>
      </c>
      <c r="AJ134" s="167">
        <v>18731.091</v>
      </c>
      <c r="AK134" s="167">
        <v>21361.126</v>
      </c>
      <c r="AL134" s="167">
        <v>21506.222000000002</v>
      </c>
      <c r="AM134" s="167">
        <v>22388.578000000001</v>
      </c>
      <c r="AO134" s="167">
        <v>15485.366</v>
      </c>
      <c r="AP134" s="167">
        <v>15402.25</v>
      </c>
      <c r="AQ134" s="167">
        <v>16231.3</v>
      </c>
      <c r="AR134" s="167">
        <v>16021.467000000001</v>
      </c>
      <c r="AS134" s="167">
        <v>17111.434000000001</v>
      </c>
      <c r="AT134" s="167">
        <v>16878.338</v>
      </c>
      <c r="AU134" s="167">
        <v>19159.150000000001</v>
      </c>
      <c r="AV134" s="167">
        <v>18907.291000000001</v>
      </c>
      <c r="AW134" s="167">
        <v>19556.302</v>
      </c>
      <c r="AY134" s="167">
        <v>15323.9889999999</v>
      </c>
      <c r="AZ134" s="167">
        <v>14628.561</v>
      </c>
      <c r="BA134" s="167">
        <v>15135.338</v>
      </c>
      <c r="BB134" s="167">
        <v>14547.467000000001</v>
      </c>
      <c r="BC134" s="167">
        <v>15436.815000000001</v>
      </c>
      <c r="BD134" s="167">
        <v>14865.083000000001</v>
      </c>
      <c r="BE134" s="167">
        <v>16777.257000000001</v>
      </c>
      <c r="BF134" s="167">
        <v>16142.445</v>
      </c>
      <c r="BG134" s="167">
        <v>16552.95</v>
      </c>
      <c r="BI134" s="134" t="s">
        <v>234</v>
      </c>
    </row>
    <row r="135" spans="2:61" x14ac:dyDescent="0.2">
      <c r="B135" s="132" t="s">
        <v>502</v>
      </c>
      <c r="C135" s="129" t="s">
        <v>408</v>
      </c>
      <c r="D135" s="179" t="s">
        <v>503</v>
      </c>
      <c r="E135" s="136" t="s">
        <v>504</v>
      </c>
      <c r="F135" s="166" t="s">
        <v>505</v>
      </c>
      <c r="G135" s="167" t="s">
        <v>505</v>
      </c>
      <c r="H135" s="167" t="s">
        <v>505</v>
      </c>
      <c r="I135" s="167"/>
      <c r="K135" s="167"/>
      <c r="L135" s="167"/>
      <c r="M135" s="167"/>
      <c r="N135" s="167"/>
      <c r="O135" s="167"/>
      <c r="P135" s="167"/>
      <c r="Q135" s="167"/>
      <c r="R135" s="167"/>
      <c r="S135" s="167"/>
      <c r="U135" s="167"/>
      <c r="V135" s="167"/>
      <c r="W135" s="167"/>
      <c r="X135" s="167"/>
      <c r="Y135" s="167"/>
      <c r="Z135" s="167"/>
      <c r="AA135" s="167"/>
      <c r="AB135" s="167"/>
      <c r="AC135" s="167"/>
      <c r="AE135" s="167"/>
      <c r="AF135" s="167"/>
      <c r="AG135" s="167"/>
      <c r="AH135" s="167"/>
      <c r="AI135" s="167"/>
      <c r="AJ135" s="167"/>
      <c r="AK135" s="167"/>
      <c r="AL135" s="167"/>
      <c r="AM135" s="167"/>
      <c r="AO135" s="167"/>
      <c r="AP135" s="167"/>
      <c r="AQ135" s="167"/>
      <c r="AR135" s="167"/>
      <c r="AS135" s="167"/>
      <c r="AT135" s="167"/>
      <c r="AU135" s="167"/>
      <c r="AV135" s="167"/>
      <c r="AW135" s="167"/>
      <c r="AY135" s="167"/>
      <c r="AZ135" s="167"/>
      <c r="BA135" s="167"/>
      <c r="BB135" s="167"/>
      <c r="BC135" s="167"/>
      <c r="BD135" s="167"/>
      <c r="BE135" s="167"/>
      <c r="BF135" s="167"/>
      <c r="BG135" s="167"/>
      <c r="BI135" s="134" t="s">
        <v>234</v>
      </c>
    </row>
    <row r="136" spans="2:61" x14ac:dyDescent="0.2">
      <c r="B136" s="132" t="s">
        <v>506</v>
      </c>
      <c r="C136" s="129" t="s">
        <v>507</v>
      </c>
      <c r="D136" s="179" t="s">
        <v>508</v>
      </c>
      <c r="E136" s="136" t="s">
        <v>509</v>
      </c>
      <c r="F136" s="166">
        <v>108945.681</v>
      </c>
      <c r="G136" s="167">
        <v>109314.67600000001</v>
      </c>
      <c r="H136" s="167">
        <v>109173.219</v>
      </c>
      <c r="I136" s="167">
        <v>108454.912</v>
      </c>
      <c r="K136" s="167">
        <v>105217.072</v>
      </c>
      <c r="L136" s="167">
        <v>104233.436</v>
      </c>
      <c r="M136" s="167">
        <v>104695.202</v>
      </c>
      <c r="N136" s="167">
        <v>105428.55</v>
      </c>
      <c r="O136" s="167">
        <v>104530.682</v>
      </c>
      <c r="P136" s="167">
        <v>105640.818</v>
      </c>
      <c r="Q136" s="167">
        <v>106830.33900000001</v>
      </c>
      <c r="R136" s="167">
        <v>107946.44500000001</v>
      </c>
      <c r="S136" s="167">
        <v>108133.78</v>
      </c>
      <c r="U136" s="167">
        <v>104506.08199999999</v>
      </c>
      <c r="V136" s="167">
        <v>102901.976</v>
      </c>
      <c r="W136" s="167">
        <v>103355.993</v>
      </c>
      <c r="X136" s="167">
        <v>102576.19</v>
      </c>
      <c r="Y136" s="167">
        <v>99274.1</v>
      </c>
      <c r="Z136" s="167">
        <v>97903.97</v>
      </c>
      <c r="AA136" s="167">
        <v>96469.210999999996</v>
      </c>
      <c r="AB136" s="167">
        <v>94612.067999999999</v>
      </c>
      <c r="AC136" s="167">
        <v>92354.286999999997</v>
      </c>
      <c r="AE136" s="167">
        <v>105217.072</v>
      </c>
      <c r="AF136" s="167">
        <v>104233.436</v>
      </c>
      <c r="AG136" s="167">
        <v>104695.202</v>
      </c>
      <c r="AH136" s="167">
        <v>105428.55</v>
      </c>
      <c r="AI136" s="167">
        <v>104530.682</v>
      </c>
      <c r="AJ136" s="167">
        <v>105640.818</v>
      </c>
      <c r="AK136" s="167">
        <v>106830.33900000001</v>
      </c>
      <c r="AL136" s="167">
        <v>107946.44500000001</v>
      </c>
      <c r="AM136" s="167">
        <v>108133.78</v>
      </c>
      <c r="AO136" s="167">
        <v>104779.143</v>
      </c>
      <c r="AP136" s="167">
        <v>103543.071</v>
      </c>
      <c r="AQ136" s="167">
        <v>103955.80899999999</v>
      </c>
      <c r="AR136" s="167">
        <v>103500.955</v>
      </c>
      <c r="AS136" s="167">
        <v>100591.681</v>
      </c>
      <c r="AT136" s="167">
        <v>99709.269</v>
      </c>
      <c r="AU136" s="167">
        <v>98728.827000000005</v>
      </c>
      <c r="AV136" s="167">
        <v>97871.491999999998</v>
      </c>
      <c r="AW136" s="167">
        <v>95859.316999999995</v>
      </c>
      <c r="AY136" s="167">
        <v>103924.841</v>
      </c>
      <c r="AZ136" s="167">
        <v>102021.75999999999</v>
      </c>
      <c r="BA136" s="167">
        <v>102312.838</v>
      </c>
      <c r="BB136" s="167">
        <v>101178.136</v>
      </c>
      <c r="BC136" s="167">
        <v>97547.61</v>
      </c>
      <c r="BD136" s="167">
        <v>95672.587</v>
      </c>
      <c r="BE136" s="167">
        <v>93952.62</v>
      </c>
      <c r="BF136" s="167">
        <v>92193.308000000005</v>
      </c>
      <c r="BG136" s="167">
        <v>89684.884999999995</v>
      </c>
      <c r="BI136" s="134" t="s">
        <v>234</v>
      </c>
    </row>
    <row r="137" spans="2:61" x14ac:dyDescent="0.2">
      <c r="B137" s="132" t="s">
        <v>510</v>
      </c>
      <c r="C137" s="129" t="s">
        <v>511</v>
      </c>
      <c r="D137" s="179" t="s">
        <v>512</v>
      </c>
      <c r="E137" s="136" t="s">
        <v>513</v>
      </c>
      <c r="F137" s="166" t="s">
        <v>505</v>
      </c>
      <c r="G137" s="167" t="s">
        <v>505</v>
      </c>
      <c r="H137" s="167" t="s">
        <v>505</v>
      </c>
      <c r="I137" s="167"/>
      <c r="K137" s="167"/>
      <c r="L137" s="167"/>
      <c r="M137" s="167"/>
      <c r="N137" s="167"/>
      <c r="O137" s="167"/>
      <c r="P137" s="167"/>
      <c r="Q137" s="167"/>
      <c r="R137" s="167"/>
      <c r="S137" s="167"/>
      <c r="U137" s="167"/>
      <c r="V137" s="167"/>
      <c r="W137" s="167"/>
      <c r="X137" s="167"/>
      <c r="Y137" s="167"/>
      <c r="Z137" s="167"/>
      <c r="AA137" s="167"/>
      <c r="AB137" s="167"/>
      <c r="AC137" s="167"/>
      <c r="AE137" s="167"/>
      <c r="AF137" s="167"/>
      <c r="AG137" s="167"/>
      <c r="AH137" s="167"/>
      <c r="AI137" s="167"/>
      <c r="AJ137" s="167"/>
      <c r="AK137" s="167"/>
      <c r="AL137" s="167"/>
      <c r="AM137" s="167"/>
      <c r="AO137" s="167"/>
      <c r="AP137" s="167"/>
      <c r="AQ137" s="167"/>
      <c r="AR137" s="167"/>
      <c r="AS137" s="167"/>
      <c r="AT137" s="167"/>
      <c r="AU137" s="167"/>
      <c r="AV137" s="167"/>
      <c r="AW137" s="167"/>
      <c r="AY137" s="167"/>
      <c r="AZ137" s="167"/>
      <c r="BA137" s="167"/>
      <c r="BB137" s="167"/>
      <c r="BC137" s="167"/>
      <c r="BD137" s="167"/>
      <c r="BE137" s="167"/>
      <c r="BF137" s="167"/>
      <c r="BG137" s="167"/>
      <c r="BI137" s="134" t="s">
        <v>234</v>
      </c>
    </row>
    <row r="138" spans="2:61" x14ac:dyDescent="0.2">
      <c r="B138" s="132" t="s">
        <v>514</v>
      </c>
      <c r="C138" s="129" t="s">
        <v>515</v>
      </c>
      <c r="D138" s="179" t="s">
        <v>516</v>
      </c>
      <c r="E138" s="136" t="s">
        <v>517</v>
      </c>
      <c r="F138" s="166">
        <v>112747.85400000001</v>
      </c>
      <c r="G138" s="167">
        <v>117916.516</v>
      </c>
      <c r="H138" s="167">
        <v>123128.79</v>
      </c>
      <c r="I138" s="167">
        <v>126636.205</v>
      </c>
      <c r="K138" s="167">
        <v>123941.80499999999</v>
      </c>
      <c r="L138" s="167">
        <v>126000.69</v>
      </c>
      <c r="M138" s="167">
        <v>126022.39200000001</v>
      </c>
      <c r="N138" s="167">
        <v>125707.872</v>
      </c>
      <c r="O138" s="167">
        <v>126131.15399999999</v>
      </c>
      <c r="P138" s="167">
        <v>126740.03</v>
      </c>
      <c r="Q138" s="167">
        <v>127477.928</v>
      </c>
      <c r="R138" s="167">
        <v>128341.81200000001</v>
      </c>
      <c r="S138" s="167">
        <v>128563.05499999999</v>
      </c>
      <c r="U138" s="167">
        <v>123545.243</v>
      </c>
      <c r="V138" s="167">
        <v>123321.072</v>
      </c>
      <c r="W138" s="167">
        <v>121126.621</v>
      </c>
      <c r="X138" s="167">
        <v>119373.571</v>
      </c>
      <c r="Y138" s="167">
        <v>117421.65700000001</v>
      </c>
      <c r="Z138" s="167">
        <v>115138.05100000001</v>
      </c>
      <c r="AA138" s="167">
        <v>113984.92</v>
      </c>
      <c r="AB138" s="167">
        <v>112587.53</v>
      </c>
      <c r="AC138" s="167">
        <v>109634.512</v>
      </c>
      <c r="AE138" s="167">
        <v>123941.80499999999</v>
      </c>
      <c r="AF138" s="167">
        <v>126000.69</v>
      </c>
      <c r="AG138" s="167">
        <v>126022.39200000001</v>
      </c>
      <c r="AH138" s="167">
        <v>125707.872</v>
      </c>
      <c r="AI138" s="167">
        <v>126131.15399999999</v>
      </c>
      <c r="AJ138" s="167">
        <v>126740.03</v>
      </c>
      <c r="AK138" s="167">
        <v>127477.928</v>
      </c>
      <c r="AL138" s="167">
        <v>128341.81200000001</v>
      </c>
      <c r="AM138" s="167">
        <v>128563.05499999999</v>
      </c>
      <c r="AO138" s="167">
        <v>123698.105</v>
      </c>
      <c r="AP138" s="167">
        <v>124417.829</v>
      </c>
      <c r="AQ138" s="167">
        <v>122449.876</v>
      </c>
      <c r="AR138" s="167">
        <v>120917.03599999999</v>
      </c>
      <c r="AS138" s="167">
        <v>120083.799</v>
      </c>
      <c r="AT138" s="167">
        <v>119066.61900000001</v>
      </c>
      <c r="AU138" s="167">
        <v>118161.875</v>
      </c>
      <c r="AV138" s="167">
        <v>117325.624</v>
      </c>
      <c r="AW138" s="167">
        <v>115732.32799999999</v>
      </c>
      <c r="AY138" s="167">
        <v>123328.35400000001</v>
      </c>
      <c r="AZ138" s="167">
        <v>122853.213</v>
      </c>
      <c r="BA138" s="167">
        <v>120583.47900000001</v>
      </c>
      <c r="BB138" s="167">
        <v>118736.762</v>
      </c>
      <c r="BC138" s="167">
        <v>116531.356</v>
      </c>
      <c r="BD138" s="167">
        <v>113849.992</v>
      </c>
      <c r="BE138" s="167">
        <v>112160.57</v>
      </c>
      <c r="BF138" s="167">
        <v>110601.81</v>
      </c>
      <c r="BG138" s="167">
        <v>107734.87</v>
      </c>
      <c r="BI138" s="134" t="s">
        <v>234</v>
      </c>
    </row>
    <row r="139" spans="2:61" x14ac:dyDescent="0.2">
      <c r="B139" s="132"/>
      <c r="D139" s="179" t="s">
        <v>174</v>
      </c>
    </row>
    <row r="140" spans="2:61" x14ac:dyDescent="0.2">
      <c r="B140" s="132" t="s">
        <v>518</v>
      </c>
      <c r="C140" s="129" t="s">
        <v>519</v>
      </c>
      <c r="D140" s="179" t="s">
        <v>520</v>
      </c>
      <c r="E140" s="136" t="s">
        <v>521</v>
      </c>
      <c r="F140" s="180">
        <v>0.118515033193468</v>
      </c>
      <c r="G140" s="181">
        <v>0.119259055389781</v>
      </c>
      <c r="H140" s="181">
        <v>0.120895583375626</v>
      </c>
      <c r="I140" s="181">
        <v>0.11961221267691401</v>
      </c>
      <c r="K140" s="180">
        <v>0.12240391939437401</v>
      </c>
      <c r="L140" s="181">
        <v>0.129654624452752</v>
      </c>
      <c r="M140" s="181">
        <v>0.12996396912248201</v>
      </c>
      <c r="N140" s="181">
        <v>0.12942327291800901</v>
      </c>
      <c r="O140" s="180">
        <v>0.128776955650208</v>
      </c>
      <c r="P140" s="181">
        <v>0.12908492435187299</v>
      </c>
      <c r="Q140" s="181">
        <v>0.12853635145723899</v>
      </c>
      <c r="R140" s="181">
        <v>0.12824695616423501</v>
      </c>
      <c r="S140" s="181">
        <v>0.126824707320876</v>
      </c>
      <c r="U140" s="180">
        <v>0.11846315317801299</v>
      </c>
      <c r="V140" s="181">
        <v>0.12012338810675501</v>
      </c>
      <c r="W140" s="181">
        <v>0.11501781033635899</v>
      </c>
      <c r="X140" s="181">
        <v>0.111382885248516</v>
      </c>
      <c r="Y140" s="180">
        <v>0.108019161090355</v>
      </c>
      <c r="Z140" s="181">
        <v>0.105793677212477</v>
      </c>
      <c r="AA140" s="181">
        <v>0.101259354137353</v>
      </c>
      <c r="AB140" s="181">
        <v>9.6239097109683702E-2</v>
      </c>
      <c r="AC140" s="181">
        <v>8.8596721016318394E-2</v>
      </c>
      <c r="AE140" s="180">
        <v>0.12240391939437401</v>
      </c>
      <c r="AF140" s="181">
        <v>0.129654624452752</v>
      </c>
      <c r="AG140" s="181">
        <v>0.12996396912248201</v>
      </c>
      <c r="AH140" s="181">
        <v>0.12942327291800901</v>
      </c>
      <c r="AI140" s="180">
        <v>0.128776955650208</v>
      </c>
      <c r="AJ140" s="181">
        <v>0.12908492435187299</v>
      </c>
      <c r="AK140" s="181">
        <v>0.12853635145723899</v>
      </c>
      <c r="AL140" s="181">
        <v>0.12824695616423501</v>
      </c>
      <c r="AM140" s="181">
        <v>0.126824707320876</v>
      </c>
      <c r="AO140" s="180">
        <v>0.11923936999561099</v>
      </c>
      <c r="AP140" s="181">
        <v>0.12439044810637299</v>
      </c>
      <c r="AQ140" s="181">
        <v>0.122462401307463</v>
      </c>
      <c r="AR140" s="181">
        <v>0.12140971066402199</v>
      </c>
      <c r="AS140" s="180">
        <v>0.120377558855985</v>
      </c>
      <c r="AT140" s="181">
        <v>0.120361417954032</v>
      </c>
      <c r="AU140" s="181">
        <v>0.11973528258367699</v>
      </c>
      <c r="AV140" s="181">
        <v>0.118613702139128</v>
      </c>
      <c r="AW140" s="181">
        <v>0.11649129525928099</v>
      </c>
      <c r="AY140" s="180">
        <v>0.119108202436413</v>
      </c>
      <c r="AZ140" s="181">
        <v>0.119877553572885</v>
      </c>
      <c r="BA140" s="181">
        <v>0.115354008653342</v>
      </c>
      <c r="BB140" s="181">
        <v>0.111911114867742</v>
      </c>
      <c r="BC140" s="180">
        <v>0.108735119189491</v>
      </c>
      <c r="BD140" s="181">
        <v>0.106620279850904</v>
      </c>
      <c r="BE140" s="181">
        <v>0.103171800850258</v>
      </c>
      <c r="BF140" s="181">
        <v>9.9186288011272994E-2</v>
      </c>
      <c r="BG140" s="181">
        <v>9.2522792441558005E-2</v>
      </c>
      <c r="BI140" s="134" t="s">
        <v>234</v>
      </c>
    </row>
    <row r="141" spans="2:61" x14ac:dyDescent="0.2">
      <c r="B141" s="132" t="s">
        <v>522</v>
      </c>
      <c r="C141" s="129" t="s">
        <v>523</v>
      </c>
      <c r="D141" s="179" t="s">
        <v>524</v>
      </c>
      <c r="E141" s="136" t="s">
        <v>525</v>
      </c>
      <c r="F141" s="180">
        <v>0</v>
      </c>
      <c r="G141" s="181">
        <v>0</v>
      </c>
      <c r="H141" s="181">
        <v>0</v>
      </c>
      <c r="I141" s="181"/>
      <c r="K141" s="180"/>
      <c r="L141" s="181"/>
      <c r="M141" s="181"/>
      <c r="N141" s="181"/>
      <c r="O141" s="180"/>
      <c r="P141" s="181"/>
      <c r="Q141" s="181"/>
      <c r="R141" s="181"/>
      <c r="S141" s="181"/>
      <c r="U141" s="180"/>
      <c r="V141" s="181"/>
      <c r="W141" s="181"/>
      <c r="X141" s="181"/>
      <c r="Y141" s="180"/>
      <c r="Z141" s="181"/>
      <c r="AA141" s="181"/>
      <c r="AB141" s="181"/>
      <c r="AC141" s="181"/>
      <c r="AE141" s="180"/>
      <c r="AF141" s="181"/>
      <c r="AG141" s="181"/>
      <c r="AH141" s="181"/>
      <c r="AI141" s="180"/>
      <c r="AJ141" s="181"/>
      <c r="AK141" s="181"/>
      <c r="AL141" s="181"/>
      <c r="AM141" s="181"/>
      <c r="AO141" s="180"/>
      <c r="AP141" s="181"/>
      <c r="AQ141" s="181"/>
      <c r="AR141" s="181"/>
      <c r="AS141" s="180"/>
      <c r="AT141" s="181"/>
      <c r="AU141" s="181"/>
      <c r="AV141" s="181"/>
      <c r="AW141" s="181"/>
      <c r="AY141" s="180"/>
      <c r="AZ141" s="181"/>
      <c r="BA141" s="181"/>
      <c r="BB141" s="181"/>
      <c r="BC141" s="180"/>
      <c r="BD141" s="181"/>
      <c r="BE141" s="181"/>
      <c r="BF141" s="181"/>
      <c r="BG141" s="181"/>
      <c r="BI141" s="134" t="s">
        <v>234</v>
      </c>
    </row>
    <row r="142" spans="2:61" x14ac:dyDescent="0.2">
      <c r="B142" s="132" t="s">
        <v>526</v>
      </c>
      <c r="C142" s="129" t="s">
        <v>527</v>
      </c>
      <c r="D142" s="179" t="s">
        <v>528</v>
      </c>
      <c r="E142" s="136" t="s">
        <v>529</v>
      </c>
      <c r="F142" s="180">
        <v>0.13156241595295601</v>
      </c>
      <c r="G142" s="181">
        <v>0.13363328268932501</v>
      </c>
      <c r="H142" s="181">
        <v>0.134447340972881</v>
      </c>
      <c r="I142" s="181">
        <v>0.135140573439403</v>
      </c>
      <c r="K142" s="180">
        <v>0.13483109471056201</v>
      </c>
      <c r="L142" s="181">
        <v>0.138842559118938</v>
      </c>
      <c r="M142" s="181">
        <v>0.13912332868893099</v>
      </c>
      <c r="N142" s="181">
        <v>0.13851993601353699</v>
      </c>
      <c r="O142" s="180">
        <v>0.138335756768525</v>
      </c>
      <c r="P142" s="181">
        <v>0.13879196770324101</v>
      </c>
      <c r="Q142" s="181">
        <v>0.13831051308374101</v>
      </c>
      <c r="R142" s="181">
        <v>0.13808449180517199</v>
      </c>
      <c r="S142" s="181">
        <v>0.13674890492129299</v>
      </c>
      <c r="U142" s="180">
        <v>0.12985626042319701</v>
      </c>
      <c r="V142" s="181">
        <v>0.127579911584983</v>
      </c>
      <c r="W142" s="181">
        <v>0.121696803783792</v>
      </c>
      <c r="X142" s="181">
        <v>0.117278288460509</v>
      </c>
      <c r="Y142" s="180">
        <v>0.115573487949022</v>
      </c>
      <c r="Z142" s="181">
        <v>0.113059644057335</v>
      </c>
      <c r="AA142" s="181">
        <v>0.107952608838068</v>
      </c>
      <c r="AB142" s="181">
        <v>0.102361022274664</v>
      </c>
      <c r="AC142" s="181">
        <v>9.7968814376748994E-2</v>
      </c>
      <c r="AE142" s="180">
        <v>0.13483109471056201</v>
      </c>
      <c r="AF142" s="181">
        <v>0.138842559118938</v>
      </c>
      <c r="AG142" s="181">
        <v>0.13912332868893099</v>
      </c>
      <c r="AH142" s="181">
        <v>0.13851993601353699</v>
      </c>
      <c r="AI142" s="180">
        <v>0.138335756768525</v>
      </c>
      <c r="AJ142" s="181">
        <v>0.13879196770324101</v>
      </c>
      <c r="AK142" s="181">
        <v>0.13831051308374101</v>
      </c>
      <c r="AL142" s="181">
        <v>0.13808449180517199</v>
      </c>
      <c r="AM142" s="181">
        <v>0.13674890492129299</v>
      </c>
      <c r="AO142" s="180">
        <v>0.130956320190555</v>
      </c>
      <c r="AP142" s="181">
        <v>0.132799692603284</v>
      </c>
      <c r="AQ142" s="181">
        <v>0.13058896016094701</v>
      </c>
      <c r="AR142" s="181">
        <v>0.129219068558353</v>
      </c>
      <c r="AS142" s="180">
        <v>0.129265301769835</v>
      </c>
      <c r="AT142" s="181">
        <v>0.129165885269904</v>
      </c>
      <c r="AU142" s="181">
        <v>0.12834674922249401</v>
      </c>
      <c r="AV142" s="181">
        <v>0.127005430754034</v>
      </c>
      <c r="AW142" s="181">
        <v>0.126314033720895</v>
      </c>
      <c r="AY142" s="180">
        <v>0.13056261495747701</v>
      </c>
      <c r="AZ142" s="181">
        <v>0.127261478335602</v>
      </c>
      <c r="BA142" s="181">
        <v>0.122056344483378</v>
      </c>
      <c r="BB142" s="181">
        <v>0.117788491379205</v>
      </c>
      <c r="BC142" s="180">
        <v>0.116437563155058</v>
      </c>
      <c r="BD142" s="181">
        <v>0.11401419510063</v>
      </c>
      <c r="BE142" s="181">
        <v>0.110069160391695</v>
      </c>
      <c r="BF142" s="181">
        <v>0.10552339655715599</v>
      </c>
      <c r="BG142" s="181">
        <v>0.102313360829977</v>
      </c>
      <c r="BI142" s="134" t="s">
        <v>234</v>
      </c>
    </row>
    <row r="143" spans="2:61" x14ac:dyDescent="0.2">
      <c r="B143" s="132" t="s">
        <v>530</v>
      </c>
      <c r="C143" s="129" t="s">
        <v>531</v>
      </c>
      <c r="D143" s="179" t="s">
        <v>532</v>
      </c>
      <c r="E143" s="136" t="s">
        <v>533</v>
      </c>
      <c r="F143" s="180">
        <v>0</v>
      </c>
      <c r="G143" s="181">
        <v>0</v>
      </c>
      <c r="H143" s="181">
        <v>0</v>
      </c>
      <c r="I143" s="181"/>
      <c r="K143" s="180"/>
      <c r="L143" s="181"/>
      <c r="M143" s="181"/>
      <c r="N143" s="181"/>
      <c r="O143" s="180"/>
      <c r="P143" s="181"/>
      <c r="Q143" s="181"/>
      <c r="R143" s="181"/>
      <c r="S143" s="181"/>
      <c r="U143" s="180"/>
      <c r="V143" s="181"/>
      <c r="W143" s="181"/>
      <c r="X143" s="181"/>
      <c r="Y143" s="180"/>
      <c r="Z143" s="181"/>
      <c r="AA143" s="181"/>
      <c r="AB143" s="181"/>
      <c r="AC143" s="181"/>
      <c r="AE143" s="180"/>
      <c r="AF143" s="181"/>
      <c r="AG143" s="181"/>
      <c r="AH143" s="181"/>
      <c r="AI143" s="180"/>
      <c r="AJ143" s="181"/>
      <c r="AK143" s="181"/>
      <c r="AL143" s="181"/>
      <c r="AM143" s="181"/>
      <c r="AO143" s="180"/>
      <c r="AP143" s="181"/>
      <c r="AQ143" s="181"/>
      <c r="AR143" s="181"/>
      <c r="AS143" s="180"/>
      <c r="AT143" s="181"/>
      <c r="AU143" s="181"/>
      <c r="AV143" s="181"/>
      <c r="AW143" s="181"/>
      <c r="AY143" s="180"/>
      <c r="AZ143" s="181"/>
      <c r="BA143" s="181"/>
      <c r="BB143" s="181"/>
      <c r="BC143" s="180"/>
      <c r="BD143" s="181"/>
      <c r="BE143" s="181"/>
      <c r="BF143" s="181"/>
      <c r="BG143" s="181"/>
      <c r="BI143" s="134" t="s">
        <v>234</v>
      </c>
    </row>
    <row r="144" spans="2:61" x14ac:dyDescent="0.2">
      <c r="B144" s="132" t="s">
        <v>534</v>
      </c>
      <c r="C144" s="129" t="s">
        <v>535</v>
      </c>
      <c r="D144" s="179" t="s">
        <v>536</v>
      </c>
      <c r="E144" s="136" t="s">
        <v>537</v>
      </c>
      <c r="F144" s="180">
        <v>0.151088399043556</v>
      </c>
      <c r="G144" s="181">
        <v>0.15250371779906299</v>
      </c>
      <c r="H144" s="181">
        <v>0.15307005523488301</v>
      </c>
      <c r="I144" s="181">
        <v>0.15340198399681501</v>
      </c>
      <c r="K144" s="180">
        <v>0.15156288515612801</v>
      </c>
      <c r="L144" s="181">
        <v>0.15467606766795999</v>
      </c>
      <c r="M144" s="181">
        <v>0.164488416575193</v>
      </c>
      <c r="N144" s="181">
        <v>0.16379977719507699</v>
      </c>
      <c r="O144" s="180">
        <v>0.17806424529020101</v>
      </c>
      <c r="P144" s="181">
        <v>0.177309219623801</v>
      </c>
      <c r="Q144" s="181">
        <v>0.19995374160518201</v>
      </c>
      <c r="R144" s="181">
        <v>0.19923047952158099</v>
      </c>
      <c r="S144" s="181">
        <v>0.20704518051620899</v>
      </c>
      <c r="U144" s="180">
        <v>0.14672220703863001</v>
      </c>
      <c r="V144" s="181">
        <v>0.14366742578393199</v>
      </c>
      <c r="W144" s="181">
        <v>0.14746963923030601</v>
      </c>
      <c r="X144" s="181">
        <v>0.143116848071663</v>
      </c>
      <c r="Y144" s="180">
        <v>0.156898889035509</v>
      </c>
      <c r="Z144" s="181">
        <v>0.15375237592510299</v>
      </c>
      <c r="AA144" s="181">
        <v>0.17498754084347201</v>
      </c>
      <c r="AB144" s="181">
        <v>0.17047671973516099</v>
      </c>
      <c r="AC144" s="181">
        <v>0.17822036783197701</v>
      </c>
      <c r="AE144" s="180">
        <v>0.15156288515612801</v>
      </c>
      <c r="AF144" s="181">
        <v>0.15467606766795999</v>
      </c>
      <c r="AG144" s="181">
        <v>0.164488416575193</v>
      </c>
      <c r="AH144" s="181">
        <v>0.16379977719507699</v>
      </c>
      <c r="AI144" s="180">
        <v>0.17806424529020101</v>
      </c>
      <c r="AJ144" s="181">
        <v>0.177309219623801</v>
      </c>
      <c r="AK144" s="181">
        <v>0.19995374160518201</v>
      </c>
      <c r="AL144" s="181">
        <v>0.19923047952158099</v>
      </c>
      <c r="AM144" s="181">
        <v>0.20704518051620899</v>
      </c>
      <c r="AO144" s="180">
        <v>0.147790538809809</v>
      </c>
      <c r="AP144" s="181">
        <v>0.14875210722695301</v>
      </c>
      <c r="AQ144" s="181">
        <v>0.15613653682402701</v>
      </c>
      <c r="AR144" s="181">
        <v>0.154795354303736</v>
      </c>
      <c r="AS144" s="180">
        <v>0.170107844206322</v>
      </c>
      <c r="AT144" s="181">
        <v>0.169275516401589</v>
      </c>
      <c r="AU144" s="181">
        <v>0.19405831692905701</v>
      </c>
      <c r="AV144" s="181">
        <v>0.19318486531297599</v>
      </c>
      <c r="AW144" s="181">
        <v>0.204010445849515</v>
      </c>
      <c r="AY144" s="180">
        <v>0.147452609525763</v>
      </c>
      <c r="AZ144" s="181">
        <v>0.14338667554843201</v>
      </c>
      <c r="BA144" s="181">
        <v>0.14793195356383301</v>
      </c>
      <c r="BB144" s="181">
        <v>0.14378073737195601</v>
      </c>
      <c r="BC144" s="180">
        <v>0.15824903347196301</v>
      </c>
      <c r="BD144" s="181">
        <v>0.155374527501802</v>
      </c>
      <c r="BE144" s="181">
        <v>0.17857146506398699</v>
      </c>
      <c r="BF144" s="181">
        <v>0.17509345689168701</v>
      </c>
      <c r="BG144" s="181">
        <v>0.18456789011883101</v>
      </c>
      <c r="BI144" s="134" t="s">
        <v>234</v>
      </c>
    </row>
    <row r="145" spans="2:61" x14ac:dyDescent="0.2">
      <c r="B145" s="132" t="s">
        <v>538</v>
      </c>
      <c r="C145" s="129" t="s">
        <v>539</v>
      </c>
      <c r="D145" s="179" t="s">
        <v>540</v>
      </c>
      <c r="E145" s="136" t="s">
        <v>541</v>
      </c>
      <c r="F145" s="180">
        <v>0</v>
      </c>
      <c r="G145" s="181">
        <v>0</v>
      </c>
      <c r="H145" s="181">
        <v>0</v>
      </c>
      <c r="I145" s="181"/>
      <c r="K145" s="180"/>
      <c r="L145" s="181"/>
      <c r="M145" s="181"/>
      <c r="N145" s="181"/>
      <c r="O145" s="180"/>
      <c r="P145" s="181"/>
      <c r="Q145" s="181"/>
      <c r="R145" s="181"/>
      <c r="S145" s="181"/>
      <c r="U145" s="180"/>
      <c r="V145" s="181"/>
      <c r="W145" s="181"/>
      <c r="X145" s="181"/>
      <c r="Y145" s="180"/>
      <c r="Z145" s="181"/>
      <c r="AA145" s="181"/>
      <c r="AB145" s="181"/>
      <c r="AC145" s="181"/>
      <c r="AE145" s="180"/>
      <c r="AF145" s="181"/>
      <c r="AG145" s="181"/>
      <c r="AH145" s="181"/>
      <c r="AI145" s="180"/>
      <c r="AJ145" s="181"/>
      <c r="AK145" s="181"/>
      <c r="AL145" s="181"/>
      <c r="AM145" s="181"/>
      <c r="AO145" s="180"/>
      <c r="AP145" s="181"/>
      <c r="AQ145" s="181"/>
      <c r="AR145" s="181"/>
      <c r="AS145" s="180"/>
      <c r="AT145" s="181"/>
      <c r="AU145" s="181"/>
      <c r="AV145" s="181"/>
      <c r="AW145" s="181"/>
      <c r="AY145" s="180"/>
      <c r="AZ145" s="181"/>
      <c r="BA145" s="181"/>
      <c r="BB145" s="181"/>
      <c r="BC145" s="180"/>
      <c r="BD145" s="181"/>
      <c r="BE145" s="181"/>
      <c r="BF145" s="181"/>
      <c r="BG145" s="181"/>
      <c r="BI145" s="134" t="s">
        <v>234</v>
      </c>
    </row>
    <row r="146" spans="2:61" x14ac:dyDescent="0.2">
      <c r="B146" s="132" t="s">
        <v>542</v>
      </c>
      <c r="C146" s="129" t="s">
        <v>543</v>
      </c>
      <c r="D146" s="179" t="s">
        <v>544</v>
      </c>
      <c r="E146" s="136" t="s">
        <v>545</v>
      </c>
      <c r="F146" s="180">
        <v>0.12712576329834199</v>
      </c>
      <c r="G146" s="181">
        <v>0.12388492719713699</v>
      </c>
      <c r="H146" s="181">
        <v>0.11920891125463</v>
      </c>
      <c r="I146" s="181">
        <v>0.11573829932759</v>
      </c>
      <c r="K146" s="180">
        <v>0.11446124251619499</v>
      </c>
      <c r="L146" s="181">
        <v>0.114856807530181</v>
      </c>
      <c r="M146" s="181">
        <v>0.115579023448468</v>
      </c>
      <c r="N146" s="181">
        <v>0.11617375879213</v>
      </c>
      <c r="O146" s="180">
        <v>0.11464519701453001</v>
      </c>
      <c r="P146" s="181">
        <v>0.11568639363585401</v>
      </c>
      <c r="Q146" s="181">
        <v>0.115908371212309</v>
      </c>
      <c r="R146" s="181">
        <v>0.11614087231369299</v>
      </c>
      <c r="S146" s="181">
        <v>0.115018859811631</v>
      </c>
      <c r="U146" s="180">
        <v>0.10984452877720299</v>
      </c>
      <c r="V146" s="181">
        <v>0.106455650985583</v>
      </c>
      <c r="W146" s="181">
        <v>0.10384252360181</v>
      </c>
      <c r="X146" s="181">
        <v>0.100775740385617</v>
      </c>
      <c r="Y146" s="180">
        <v>9.7711566104027994E-2</v>
      </c>
      <c r="Z146" s="181">
        <v>9.6136662935175102E-2</v>
      </c>
      <c r="AA146" s="181">
        <v>9.1363866378113903E-2</v>
      </c>
      <c r="AB146" s="181">
        <v>8.6018300605759795E-2</v>
      </c>
      <c r="AC146" s="181">
        <v>8.2527297608621597E-2</v>
      </c>
      <c r="AE146" s="180">
        <v>0.11446124251619499</v>
      </c>
      <c r="AF146" s="181">
        <v>0.114856807530181</v>
      </c>
      <c r="AG146" s="181">
        <v>0.115579023448468</v>
      </c>
      <c r="AH146" s="181">
        <v>0.11617375879213</v>
      </c>
      <c r="AI146" s="180">
        <v>0.11464519701453001</v>
      </c>
      <c r="AJ146" s="181">
        <v>0.11568639363585401</v>
      </c>
      <c r="AK146" s="181">
        <v>0.115908371212309</v>
      </c>
      <c r="AL146" s="181">
        <v>0.11614087231369299</v>
      </c>
      <c r="AM146" s="181">
        <v>0.115018859811631</v>
      </c>
      <c r="AO146" s="180">
        <v>0.110927253089285</v>
      </c>
      <c r="AP146" s="181">
        <v>0.11051862993044199</v>
      </c>
      <c r="AQ146" s="181">
        <v>0.110865616556443</v>
      </c>
      <c r="AR146" s="181">
        <v>0.110607218324472</v>
      </c>
      <c r="AS146" s="180">
        <v>0.10828283339037301</v>
      </c>
      <c r="AT146" s="181">
        <v>0.108166639047675</v>
      </c>
      <c r="AU146" s="181">
        <v>0.10723868422027</v>
      </c>
      <c r="AV146" s="181">
        <v>0.105946259446274</v>
      </c>
      <c r="AW146" s="181">
        <v>0.104623981987125</v>
      </c>
      <c r="AY146" s="180">
        <v>0.110020920250018</v>
      </c>
      <c r="AZ146" s="181">
        <v>0.105682543280329</v>
      </c>
      <c r="BA146" s="181">
        <v>0.103562536954171</v>
      </c>
      <c r="BB146" s="181">
        <v>0.100370094309966</v>
      </c>
      <c r="BC146" s="180">
        <v>9.7469096643825207E-2</v>
      </c>
      <c r="BD146" s="181">
        <v>9.58105732673218E-2</v>
      </c>
      <c r="BE146" s="181">
        <v>9.2200726155368201E-2</v>
      </c>
      <c r="BF146" s="181">
        <v>8.7960142786090004E-2</v>
      </c>
      <c r="BG146" s="181">
        <v>8.5171699747723303E-2</v>
      </c>
      <c r="BI146" s="134" t="s">
        <v>234</v>
      </c>
    </row>
    <row r="147" spans="2:61" x14ac:dyDescent="0.2">
      <c r="B147" s="132"/>
    </row>
    <row r="148" spans="2:61" x14ac:dyDescent="0.2">
      <c r="B148" s="132"/>
      <c r="U148" s="182">
        <f>U132/U$136</f>
        <v>0.11846315317801313</v>
      </c>
      <c r="V148" s="182">
        <f t="shared" ref="V148:AC148" si="8">V132/V$136</f>
        <v>0.12012338810675512</v>
      </c>
      <c r="W148" s="182">
        <f t="shared" si="8"/>
        <v>0.11501781033635854</v>
      </c>
      <c r="X148" s="182">
        <f t="shared" si="8"/>
        <v>0.11138288524851625</v>
      </c>
      <c r="Y148" s="182">
        <f t="shared" si="8"/>
        <v>0.10801916109035486</v>
      </c>
      <c r="Z148" s="182">
        <f t="shared" si="8"/>
        <v>0.10579367721247666</v>
      </c>
      <c r="AA148" s="182">
        <f t="shared" si="8"/>
        <v>0.10125935413735269</v>
      </c>
      <c r="AB148" s="182">
        <f t="shared" si="8"/>
        <v>9.6239097109683716E-2</v>
      </c>
      <c r="AC148" s="182">
        <f t="shared" si="8"/>
        <v>8.8596721016318394E-2</v>
      </c>
      <c r="AE148" s="183">
        <f>MIN(U148:AC148)</f>
        <v>8.8596721016318394E-2</v>
      </c>
    </row>
    <row r="149" spans="2:61" x14ac:dyDescent="0.2">
      <c r="B149" s="132"/>
      <c r="U149" s="182">
        <f t="shared" ref="U149:AC150" si="9">U133/U$136</f>
        <v>0.1298562604231972</v>
      </c>
      <c r="V149" s="182">
        <f t="shared" si="9"/>
        <v>0.12757991158498261</v>
      </c>
      <c r="W149" s="182">
        <f t="shared" si="9"/>
        <v>0.12169680378379219</v>
      </c>
      <c r="X149" s="182">
        <f t="shared" si="9"/>
        <v>0.11727828846050919</v>
      </c>
      <c r="Y149" s="182">
        <f t="shared" si="9"/>
        <v>0.11557348794902195</v>
      </c>
      <c r="Z149" s="182">
        <f t="shared" si="9"/>
        <v>0.11305964405733496</v>
      </c>
      <c r="AA149" s="182">
        <f t="shared" si="9"/>
        <v>0.10795260883806751</v>
      </c>
      <c r="AB149" s="182">
        <f t="shared" si="9"/>
        <v>0.10236102227466373</v>
      </c>
      <c r="AC149" s="182">
        <f t="shared" si="9"/>
        <v>9.7968814376748967E-2</v>
      </c>
      <c r="AE149" s="183">
        <f t="shared" ref="AE149:AE151" si="10">MIN(U149:AC149)</f>
        <v>9.7968814376748967E-2</v>
      </c>
    </row>
    <row r="150" spans="2:61" x14ac:dyDescent="0.2">
      <c r="B150" s="132"/>
      <c r="U150" s="182">
        <f t="shared" si="9"/>
        <v>0.14672220703862959</v>
      </c>
      <c r="V150" s="182">
        <f t="shared" si="9"/>
        <v>0.14366742578393249</v>
      </c>
      <c r="W150" s="182">
        <f t="shared" si="9"/>
        <v>0.14746963923030568</v>
      </c>
      <c r="X150" s="182">
        <f t="shared" si="9"/>
        <v>0.14311684807166264</v>
      </c>
      <c r="Y150" s="182">
        <f t="shared" si="9"/>
        <v>0.15689888903550875</v>
      </c>
      <c r="Z150" s="182">
        <f t="shared" si="9"/>
        <v>0.15375237592510294</v>
      </c>
      <c r="AA150" s="182">
        <f t="shared" si="9"/>
        <v>0.17498754084347182</v>
      </c>
      <c r="AB150" s="182">
        <f t="shared" si="9"/>
        <v>0.17047671973516107</v>
      </c>
      <c r="AC150" s="182">
        <f t="shared" si="9"/>
        <v>0.17822036783197731</v>
      </c>
      <c r="AE150" s="183">
        <f t="shared" si="10"/>
        <v>0.14311684807166264</v>
      </c>
    </row>
    <row r="151" spans="2:61" x14ac:dyDescent="0.2">
      <c r="B151" s="132"/>
      <c r="U151" s="182">
        <f>U133/U$138</f>
        <v>0.1098445287772027</v>
      </c>
      <c r="V151" s="182">
        <f t="shared" ref="V151:AC151" si="11">V133/V$138</f>
        <v>0.10645565098558339</v>
      </c>
      <c r="W151" s="182">
        <f t="shared" si="11"/>
        <v>0.10384252360181004</v>
      </c>
      <c r="X151" s="182">
        <f t="shared" si="11"/>
        <v>0.10077574038561685</v>
      </c>
      <c r="Y151" s="182">
        <f t="shared" si="11"/>
        <v>9.771156610402798E-2</v>
      </c>
      <c r="Z151" s="182">
        <f t="shared" si="11"/>
        <v>9.6136662935175088E-2</v>
      </c>
      <c r="AA151" s="182">
        <f t="shared" si="11"/>
        <v>9.1363866378113875E-2</v>
      </c>
      <c r="AB151" s="182">
        <f t="shared" si="11"/>
        <v>8.6018300605759795E-2</v>
      </c>
      <c r="AC151" s="182">
        <f t="shared" si="11"/>
        <v>8.2527297608621639E-2</v>
      </c>
      <c r="AE151" s="183">
        <f t="shared" si="10"/>
        <v>8.2527297608621639E-2</v>
      </c>
    </row>
    <row r="152" spans="2:61" x14ac:dyDescent="0.2">
      <c r="B152" s="132"/>
    </row>
    <row r="153" spans="2:61" x14ac:dyDescent="0.2">
      <c r="B153" s="132"/>
    </row>
    <row r="154" spans="2:61" x14ac:dyDescent="0.2">
      <c r="B154" s="132"/>
    </row>
    <row r="155" spans="2:61" x14ac:dyDescent="0.2">
      <c r="B155" s="132"/>
    </row>
    <row r="156" spans="2:61" x14ac:dyDescent="0.2">
      <c r="B156" s="132"/>
    </row>
    <row r="157" spans="2:61" x14ac:dyDescent="0.2">
      <c r="B157" s="132"/>
    </row>
    <row r="158" spans="2:61" x14ac:dyDescent="0.2">
      <c r="B158" s="132"/>
    </row>
    <row r="159" spans="2:61" x14ac:dyDescent="0.2">
      <c r="B159" s="132"/>
    </row>
    <row r="160" spans="2:61" x14ac:dyDescent="0.2">
      <c r="B160" s="132"/>
    </row>
    <row r="161" spans="2:2" x14ac:dyDescent="0.2">
      <c r="B161" s="132"/>
    </row>
    <row r="162" spans="2:2" x14ac:dyDescent="0.2">
      <c r="B162" s="132"/>
    </row>
    <row r="163" spans="2:2" x14ac:dyDescent="0.2">
      <c r="B163" s="132"/>
    </row>
    <row r="164" spans="2:2" x14ac:dyDescent="0.2">
      <c r="B164" s="132"/>
    </row>
    <row r="165" spans="2:2" x14ac:dyDescent="0.2">
      <c r="B165" s="132"/>
    </row>
    <row r="166" spans="2:2" x14ac:dyDescent="0.2">
      <c r="B166" s="132"/>
    </row>
    <row r="167" spans="2:2" x14ac:dyDescent="0.2">
      <c r="B167" s="132"/>
    </row>
    <row r="168" spans="2:2" x14ac:dyDescent="0.2">
      <c r="B168" s="132"/>
    </row>
    <row r="169" spans="2:2" x14ac:dyDescent="0.2">
      <c r="B169" s="132"/>
    </row>
    <row r="170" spans="2:2" x14ac:dyDescent="0.2">
      <c r="B170" s="132"/>
    </row>
    <row r="171" spans="2:2" x14ac:dyDescent="0.2">
      <c r="B171" s="132"/>
    </row>
    <row r="172" spans="2:2" x14ac:dyDescent="0.2">
      <c r="B172" s="132"/>
    </row>
    <row r="173" spans="2:2" x14ac:dyDescent="0.2">
      <c r="B173" s="132"/>
    </row>
    <row r="174" spans="2:2" x14ac:dyDescent="0.2">
      <c r="B174" s="132"/>
    </row>
    <row r="175" spans="2:2" x14ac:dyDescent="0.2">
      <c r="B175" s="132"/>
    </row>
    <row r="176" spans="2:2" x14ac:dyDescent="0.2">
      <c r="B176" s="132"/>
    </row>
    <row r="177" spans="2:2" x14ac:dyDescent="0.2">
      <c r="B177" s="132"/>
    </row>
    <row r="178" spans="2:2" x14ac:dyDescent="0.2">
      <c r="B178" s="132"/>
    </row>
    <row r="179" spans="2:2" x14ac:dyDescent="0.2">
      <c r="B179" s="132"/>
    </row>
    <row r="180" spans="2:2" x14ac:dyDescent="0.2">
      <c r="B180" s="132"/>
    </row>
    <row r="181" spans="2:2" x14ac:dyDescent="0.2">
      <c r="B181" s="132"/>
    </row>
    <row r="182" spans="2:2" x14ac:dyDescent="0.2">
      <c r="B182" s="132"/>
    </row>
    <row r="183" spans="2:2" x14ac:dyDescent="0.2">
      <c r="B183" s="132"/>
    </row>
    <row r="184" spans="2:2" x14ac:dyDescent="0.2">
      <c r="B184" s="132"/>
    </row>
    <row r="185" spans="2:2" x14ac:dyDescent="0.2">
      <c r="B185" s="132"/>
    </row>
    <row r="186" spans="2:2" x14ac:dyDescent="0.2">
      <c r="B186" s="132"/>
    </row>
    <row r="187" spans="2:2" x14ac:dyDescent="0.2">
      <c r="B187" s="132"/>
    </row>
    <row r="188" spans="2:2" x14ac:dyDescent="0.2">
      <c r="B188" s="132"/>
    </row>
    <row r="189" spans="2:2" x14ac:dyDescent="0.2">
      <c r="B189" s="132"/>
    </row>
    <row r="190" spans="2:2" x14ac:dyDescent="0.2">
      <c r="B190" s="132"/>
    </row>
    <row r="191" spans="2:2" x14ac:dyDescent="0.2">
      <c r="B191" s="132"/>
    </row>
    <row r="192" spans="2:2" x14ac:dyDescent="0.2">
      <c r="B192" s="132"/>
    </row>
    <row r="193" spans="2:2" x14ac:dyDescent="0.2">
      <c r="B193" s="132"/>
    </row>
    <row r="194" spans="2:2" x14ac:dyDescent="0.2">
      <c r="B194" s="132"/>
    </row>
    <row r="195" spans="2:2" x14ac:dyDescent="0.2">
      <c r="B195" s="132"/>
    </row>
    <row r="196" spans="2:2" x14ac:dyDescent="0.2">
      <c r="B196" s="132"/>
    </row>
    <row r="197" spans="2:2" x14ac:dyDescent="0.2">
      <c r="B197" s="132"/>
    </row>
    <row r="198" spans="2:2" x14ac:dyDescent="0.2">
      <c r="B198" s="132"/>
    </row>
    <row r="199" spans="2:2" x14ac:dyDescent="0.2">
      <c r="B199" s="132"/>
    </row>
    <row r="200" spans="2:2" x14ac:dyDescent="0.2">
      <c r="B200" s="132"/>
    </row>
    <row r="201" spans="2:2" x14ac:dyDescent="0.2">
      <c r="B201" s="132"/>
    </row>
    <row r="202" spans="2:2" x14ac:dyDescent="0.2">
      <c r="B202" s="132"/>
    </row>
    <row r="203" spans="2:2" x14ac:dyDescent="0.2">
      <c r="B203" s="132"/>
    </row>
    <row r="204" spans="2:2" x14ac:dyDescent="0.2">
      <c r="B204" s="132"/>
    </row>
    <row r="205" spans="2:2" x14ac:dyDescent="0.2">
      <c r="B205" s="132"/>
    </row>
    <row r="206" spans="2:2" x14ac:dyDescent="0.2">
      <c r="B206" s="132"/>
    </row>
    <row r="207" spans="2:2" x14ac:dyDescent="0.2">
      <c r="B207" s="132"/>
    </row>
    <row r="208" spans="2:2" x14ac:dyDescent="0.2">
      <c r="B208" s="132"/>
    </row>
    <row r="209" spans="2:2" x14ac:dyDescent="0.2">
      <c r="B209" s="132"/>
    </row>
    <row r="210" spans="2:2" x14ac:dyDescent="0.2">
      <c r="B210" s="132"/>
    </row>
    <row r="211" spans="2:2" x14ac:dyDescent="0.2">
      <c r="B211" s="132"/>
    </row>
    <row r="212" spans="2:2" x14ac:dyDescent="0.2">
      <c r="B212" s="132"/>
    </row>
    <row r="213" spans="2:2" x14ac:dyDescent="0.2">
      <c r="B213" s="132"/>
    </row>
    <row r="214" spans="2:2" x14ac:dyDescent="0.2">
      <c r="B214" s="132"/>
    </row>
    <row r="215" spans="2:2" x14ac:dyDescent="0.2">
      <c r="B215" s="132"/>
    </row>
    <row r="216" spans="2:2" x14ac:dyDescent="0.2">
      <c r="B216" s="132"/>
    </row>
    <row r="217" spans="2:2" x14ac:dyDescent="0.2">
      <c r="B217" s="132"/>
    </row>
    <row r="218" spans="2:2" x14ac:dyDescent="0.2">
      <c r="B218" s="132"/>
    </row>
    <row r="219" spans="2:2" x14ac:dyDescent="0.2">
      <c r="B219" s="132"/>
    </row>
    <row r="220" spans="2:2" x14ac:dyDescent="0.2">
      <c r="B220" s="132"/>
    </row>
    <row r="221" spans="2:2" x14ac:dyDescent="0.2">
      <c r="B221" s="132"/>
    </row>
    <row r="222" spans="2:2" x14ac:dyDescent="0.2">
      <c r="B222" s="132"/>
    </row>
    <row r="223" spans="2:2" x14ac:dyDescent="0.2">
      <c r="B223" s="132"/>
    </row>
    <row r="224" spans="2:2" x14ac:dyDescent="0.2">
      <c r="B224" s="132"/>
    </row>
    <row r="225" spans="2:2" x14ac:dyDescent="0.2">
      <c r="B225" s="132"/>
    </row>
    <row r="226" spans="2:2" x14ac:dyDescent="0.2">
      <c r="B226" s="132"/>
    </row>
    <row r="227" spans="2:2" x14ac:dyDescent="0.2">
      <c r="B227" s="132"/>
    </row>
    <row r="228" spans="2:2" x14ac:dyDescent="0.2">
      <c r="B228" s="132"/>
    </row>
    <row r="229" spans="2:2" x14ac:dyDescent="0.2">
      <c r="B229" s="132"/>
    </row>
    <row r="230" spans="2:2" x14ac:dyDescent="0.2">
      <c r="B230" s="132"/>
    </row>
    <row r="231" spans="2:2" x14ac:dyDescent="0.2">
      <c r="B231" s="132"/>
    </row>
    <row r="232" spans="2:2" x14ac:dyDescent="0.2">
      <c r="B232" s="132"/>
    </row>
    <row r="233" spans="2:2" x14ac:dyDescent="0.2">
      <c r="B233" s="132"/>
    </row>
    <row r="234" spans="2:2" x14ac:dyDescent="0.2">
      <c r="B234" s="132"/>
    </row>
    <row r="235" spans="2:2" x14ac:dyDescent="0.2">
      <c r="B235" s="132"/>
    </row>
    <row r="236" spans="2:2" x14ac:dyDescent="0.2">
      <c r="B236" s="132"/>
    </row>
    <row r="237" spans="2:2" x14ac:dyDescent="0.2">
      <c r="B237" s="132"/>
    </row>
    <row r="238" spans="2:2" x14ac:dyDescent="0.2">
      <c r="B238" s="132"/>
    </row>
    <row r="239" spans="2:2" x14ac:dyDescent="0.2">
      <c r="B239" s="132"/>
    </row>
    <row r="240" spans="2:2" x14ac:dyDescent="0.2">
      <c r="B240" s="132"/>
    </row>
    <row r="241" spans="2:2" x14ac:dyDescent="0.2">
      <c r="B241" s="132"/>
    </row>
    <row r="242" spans="2:2" x14ac:dyDescent="0.2">
      <c r="B242" s="132"/>
    </row>
    <row r="243" spans="2:2" x14ac:dyDescent="0.2">
      <c r="B243" s="132"/>
    </row>
    <row r="244" spans="2:2" x14ac:dyDescent="0.2">
      <c r="B244" s="132"/>
    </row>
    <row r="245" spans="2:2" x14ac:dyDescent="0.2">
      <c r="B245" s="132"/>
    </row>
    <row r="246" spans="2:2" x14ac:dyDescent="0.2">
      <c r="B246" s="132"/>
    </row>
    <row r="247" spans="2:2" x14ac:dyDescent="0.2">
      <c r="B247" s="132"/>
    </row>
    <row r="248" spans="2:2" x14ac:dyDescent="0.2">
      <c r="B248" s="132"/>
    </row>
    <row r="249" spans="2:2" x14ac:dyDescent="0.2">
      <c r="B249" s="132"/>
    </row>
    <row r="250" spans="2:2" x14ac:dyDescent="0.2">
      <c r="B250" s="132"/>
    </row>
    <row r="251" spans="2:2" x14ac:dyDescent="0.2">
      <c r="B251" s="132"/>
    </row>
    <row r="252" spans="2:2" x14ac:dyDescent="0.2">
      <c r="B252" s="132"/>
    </row>
    <row r="253" spans="2:2" x14ac:dyDescent="0.2">
      <c r="B253" s="132"/>
    </row>
    <row r="254" spans="2:2" x14ac:dyDescent="0.2">
      <c r="B254" s="132"/>
    </row>
    <row r="255" spans="2:2" x14ac:dyDescent="0.2">
      <c r="B255" s="132"/>
    </row>
    <row r="256" spans="2:2" x14ac:dyDescent="0.2">
      <c r="B256" s="132"/>
    </row>
    <row r="257" spans="2:2" x14ac:dyDescent="0.2">
      <c r="B257" s="132"/>
    </row>
    <row r="258" spans="2:2" x14ac:dyDescent="0.2">
      <c r="B258" s="132"/>
    </row>
    <row r="259" spans="2:2" x14ac:dyDescent="0.2">
      <c r="B259" s="132"/>
    </row>
    <row r="260" spans="2:2" x14ac:dyDescent="0.2">
      <c r="B260" s="132"/>
    </row>
    <row r="261" spans="2:2" x14ac:dyDescent="0.2">
      <c r="B261" s="132"/>
    </row>
    <row r="262" spans="2:2" x14ac:dyDescent="0.2">
      <c r="B262" s="132"/>
    </row>
    <row r="263" spans="2:2" x14ac:dyDescent="0.2">
      <c r="B263" s="132"/>
    </row>
    <row r="264" spans="2:2" x14ac:dyDescent="0.2">
      <c r="B264" s="132"/>
    </row>
    <row r="265" spans="2:2" x14ac:dyDescent="0.2">
      <c r="B265" s="132"/>
    </row>
    <row r="266" spans="2:2" x14ac:dyDescent="0.2">
      <c r="B266" s="132"/>
    </row>
    <row r="267" spans="2:2" x14ac:dyDescent="0.2">
      <c r="B267" s="132"/>
    </row>
    <row r="268" spans="2:2" x14ac:dyDescent="0.2">
      <c r="B268" s="132"/>
    </row>
    <row r="269" spans="2:2" x14ac:dyDescent="0.2">
      <c r="B269" s="132"/>
    </row>
    <row r="270" spans="2:2" x14ac:dyDescent="0.2">
      <c r="B270" s="132"/>
    </row>
    <row r="271" spans="2:2" x14ac:dyDescent="0.2">
      <c r="B271" s="132"/>
    </row>
    <row r="272" spans="2:2" x14ac:dyDescent="0.2">
      <c r="B272" s="132"/>
    </row>
    <row r="273" spans="2:2" x14ac:dyDescent="0.2">
      <c r="B273" s="132"/>
    </row>
    <row r="274" spans="2:2" x14ac:dyDescent="0.2">
      <c r="B274" s="132"/>
    </row>
    <row r="275" spans="2:2" x14ac:dyDescent="0.2">
      <c r="B275" s="132"/>
    </row>
    <row r="276" spans="2:2" x14ac:dyDescent="0.2">
      <c r="B276" s="132"/>
    </row>
    <row r="277" spans="2:2" x14ac:dyDescent="0.2">
      <c r="B277" s="132"/>
    </row>
    <row r="278" spans="2:2" x14ac:dyDescent="0.2">
      <c r="B278" s="132"/>
    </row>
  </sheetData>
  <mergeCells count="5">
    <mergeCell ref="K9:S9"/>
    <mergeCell ref="U9:AC9"/>
    <mergeCell ref="AE9:AM9"/>
    <mergeCell ref="AO9:AW9"/>
    <mergeCell ref="AY9:BG9"/>
  </mergeCells>
  <pageMargins left="0.7" right="0.7" top="0.75" bottom="0.75" header="0.3" footer="0.3"/>
  <pageSetup scale="55" orientation="landscape" r:id="rId1"/>
  <rowBreaks count="1" manualBreakCount="1">
    <brk id="79" min="2" max="59" man="1"/>
  </rowBreaks>
  <colBreaks count="4" manualBreakCount="4">
    <brk id="20" min="6" max="145" man="1"/>
    <brk id="30" min="6" max="145" man="1"/>
    <brk id="40" min="6" max="145" man="1"/>
    <brk id="50" min="6" max="14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zoomScale="80" zoomScaleNormal="80" workbookViewId="0">
      <selection sqref="A1:M1"/>
    </sheetView>
  </sheetViews>
  <sheetFormatPr defaultRowHeight="15" x14ac:dyDescent="0.25"/>
  <cols>
    <col min="1" max="1" width="45.140625" bestFit="1" customWidth="1"/>
    <col min="2" max="2" width="21.140625" bestFit="1" customWidth="1"/>
    <col min="3" max="3" width="17.28515625" bestFit="1" customWidth="1"/>
    <col min="4" max="5" width="6.7109375" bestFit="1" customWidth="1"/>
    <col min="6" max="8" width="7" bestFit="1" customWidth="1"/>
    <col min="9" max="9" width="7.85546875" bestFit="1" customWidth="1"/>
    <col min="10" max="10" width="10.85546875" bestFit="1" customWidth="1"/>
    <col min="11" max="11" width="9" bestFit="1" customWidth="1"/>
    <col min="12" max="12" width="9.7109375" bestFit="1" customWidth="1"/>
    <col min="13" max="13" width="16.42578125" bestFit="1" customWidth="1"/>
    <col min="16" max="16" width="39.140625" bestFit="1" customWidth="1"/>
    <col min="17" max="17" width="17.28515625" bestFit="1" customWidth="1"/>
    <col min="18" max="18" width="4.5703125" bestFit="1" customWidth="1"/>
  </cols>
  <sheetData>
    <row r="1" spans="1:18" ht="23.25" x14ac:dyDescent="0.25">
      <c r="A1" s="107" t="s">
        <v>0</v>
      </c>
      <c r="B1" s="108"/>
      <c r="C1" s="108"/>
      <c r="D1" s="108"/>
      <c r="E1" s="108"/>
      <c r="F1" s="108"/>
      <c r="G1" s="108"/>
      <c r="H1" s="108"/>
      <c r="I1" s="108"/>
      <c r="J1" s="108"/>
      <c r="K1" s="108"/>
      <c r="L1" s="108"/>
      <c r="M1" s="109"/>
      <c r="P1" s="31" t="s">
        <v>1</v>
      </c>
      <c r="Q1" s="31" t="s">
        <v>2</v>
      </c>
      <c r="R1" s="31" t="s">
        <v>3</v>
      </c>
    </row>
    <row r="2" spans="1:18" ht="18.75" x14ac:dyDescent="0.25">
      <c r="A2" s="110" t="s">
        <v>1</v>
      </c>
      <c r="B2" s="111" t="s">
        <v>2</v>
      </c>
      <c r="C2" s="111" t="s">
        <v>4</v>
      </c>
      <c r="D2" s="111" t="s">
        <v>5</v>
      </c>
      <c r="E2" s="111"/>
      <c r="F2" s="111"/>
      <c r="G2" s="111"/>
      <c r="H2" s="112" t="s">
        <v>6</v>
      </c>
      <c r="I2" s="114" t="s">
        <v>6</v>
      </c>
      <c r="J2" s="116" t="s">
        <v>7</v>
      </c>
      <c r="K2" s="118" t="s">
        <v>8</v>
      </c>
      <c r="L2" s="120" t="s">
        <v>9</v>
      </c>
      <c r="M2" s="105" t="s">
        <v>10</v>
      </c>
      <c r="P2" s="28" t="s">
        <v>11</v>
      </c>
      <c r="Q2" s="29">
        <v>5101469452.8199997</v>
      </c>
      <c r="R2" s="30">
        <f t="shared" ref="R2:R25" si="0">Q2/10^9</f>
        <v>5.10146945282</v>
      </c>
    </row>
    <row r="3" spans="1:18" ht="18.75" x14ac:dyDescent="0.3">
      <c r="A3" s="110"/>
      <c r="B3" s="111"/>
      <c r="C3" s="111"/>
      <c r="D3" s="4" t="s">
        <v>12</v>
      </c>
      <c r="E3" s="4" t="s">
        <v>13</v>
      </c>
      <c r="F3" s="4" t="s">
        <v>14</v>
      </c>
      <c r="G3" s="5" t="s">
        <v>15</v>
      </c>
      <c r="H3" s="113"/>
      <c r="I3" s="115"/>
      <c r="J3" s="117"/>
      <c r="K3" s="119"/>
      <c r="L3" s="121"/>
      <c r="M3" s="106"/>
      <c r="P3" s="28" t="s">
        <v>16</v>
      </c>
      <c r="Q3" s="29">
        <v>4762880160.1599989</v>
      </c>
      <c r="R3" s="30">
        <f t="shared" si="0"/>
        <v>4.762880160159999</v>
      </c>
    </row>
    <row r="4" spans="1:18" ht="15.75" x14ac:dyDescent="0.25">
      <c r="A4" s="6" t="s">
        <v>17</v>
      </c>
      <c r="B4" s="7">
        <v>2106071821.9900017</v>
      </c>
      <c r="C4" s="8">
        <v>4.8201544847116355E-2</v>
      </c>
      <c r="D4" s="8">
        <v>9.5561897928418002E-2</v>
      </c>
      <c r="E4" s="8">
        <v>8.7548133513108709E-2</v>
      </c>
      <c r="F4" s="8">
        <v>1.5054739860877958E-2</v>
      </c>
      <c r="G4" s="9">
        <v>0.19816477130240467</v>
      </c>
      <c r="H4" s="10" t="s">
        <v>18</v>
      </c>
      <c r="I4" s="10" t="s">
        <v>18</v>
      </c>
      <c r="J4" s="10" t="s">
        <v>18</v>
      </c>
      <c r="K4" s="11"/>
      <c r="L4" s="10" t="s">
        <v>18</v>
      </c>
      <c r="M4" s="12" t="s">
        <v>18</v>
      </c>
      <c r="P4" s="28" t="s">
        <v>19</v>
      </c>
      <c r="Q4" s="29">
        <v>3922372465.599998</v>
      </c>
      <c r="R4" s="30">
        <f t="shared" si="0"/>
        <v>3.9223724655999979</v>
      </c>
    </row>
    <row r="5" spans="1:18" ht="31.5" x14ac:dyDescent="0.25">
      <c r="A5" s="6" t="s">
        <v>20</v>
      </c>
      <c r="B5" s="7">
        <v>3609011392.6000009</v>
      </c>
      <c r="C5" s="8">
        <v>8.259923649222474E-2</v>
      </c>
      <c r="D5" s="8">
        <v>0</v>
      </c>
      <c r="E5" s="8">
        <v>0.11749449131491821</v>
      </c>
      <c r="F5" s="8">
        <v>0.22208505662594369</v>
      </c>
      <c r="G5" s="13">
        <v>0.33957954794086193</v>
      </c>
      <c r="H5" s="9">
        <v>0.45</v>
      </c>
      <c r="I5" s="14" t="s">
        <v>21</v>
      </c>
      <c r="J5" s="15" t="s">
        <v>22</v>
      </c>
      <c r="K5" s="16">
        <v>0.41</v>
      </c>
      <c r="L5" s="17" t="s">
        <v>23</v>
      </c>
      <c r="M5" s="18">
        <v>1173.5355438039285</v>
      </c>
      <c r="P5" s="28" t="s">
        <v>20</v>
      </c>
      <c r="Q5" s="29">
        <v>3609011392.6000009</v>
      </c>
      <c r="R5" s="30">
        <f t="shared" si="0"/>
        <v>3.6090113926000007</v>
      </c>
    </row>
    <row r="6" spans="1:18" ht="31.5" x14ac:dyDescent="0.25">
      <c r="A6" s="6" t="s">
        <v>11</v>
      </c>
      <c r="B6" s="7">
        <v>5101469452.8199997</v>
      </c>
      <c r="C6" s="8">
        <v>0.11675703841094585</v>
      </c>
      <c r="D6" s="8">
        <v>3.4897229859806228E-2</v>
      </c>
      <c r="E6" s="8">
        <v>0.33250607266631765</v>
      </c>
      <c r="F6" s="8">
        <v>0.11260479447650436</v>
      </c>
      <c r="G6" s="13">
        <v>0.48000809700262825</v>
      </c>
      <c r="H6" s="9">
        <v>0.45</v>
      </c>
      <c r="I6" s="14" t="s">
        <v>21</v>
      </c>
      <c r="J6" s="15" t="s">
        <v>22</v>
      </c>
      <c r="K6" s="16">
        <v>0.41</v>
      </c>
      <c r="L6" s="17" t="s">
        <v>23</v>
      </c>
      <c r="M6" s="18">
        <v>-318.92251641607027</v>
      </c>
      <c r="P6" s="28" t="s">
        <v>24</v>
      </c>
      <c r="Q6" s="29">
        <v>3034754545.1799998</v>
      </c>
      <c r="R6" s="30">
        <f t="shared" si="0"/>
        <v>3.0347545451799998</v>
      </c>
    </row>
    <row r="7" spans="1:18" ht="31.5" x14ac:dyDescent="0.25">
      <c r="A7" s="6" t="s">
        <v>24</v>
      </c>
      <c r="B7" s="7">
        <v>3034754545.1799998</v>
      </c>
      <c r="C7" s="8">
        <v>6.9456253002457391E-2</v>
      </c>
      <c r="D7" s="8">
        <v>0</v>
      </c>
      <c r="E7" s="8">
        <v>5.1897487095887658E-2</v>
      </c>
      <c r="F7" s="8">
        <v>0.23364901427474921</v>
      </c>
      <c r="G7" s="13">
        <v>0.28554650137063692</v>
      </c>
      <c r="H7" s="9">
        <v>0.4</v>
      </c>
      <c r="I7" s="14" t="s">
        <v>25</v>
      </c>
      <c r="J7" s="15" t="s">
        <v>26</v>
      </c>
      <c r="K7" s="16">
        <v>0.36</v>
      </c>
      <c r="L7" s="17" t="s">
        <v>27</v>
      </c>
      <c r="M7" s="18">
        <v>1216.3982871790486</v>
      </c>
      <c r="P7" s="28" t="s">
        <v>28</v>
      </c>
      <c r="Q7" s="29">
        <v>2717098472.5500002</v>
      </c>
      <c r="R7" s="30">
        <f t="shared" si="0"/>
        <v>2.71709847255</v>
      </c>
    </row>
    <row r="8" spans="1:18" ht="31.5" x14ac:dyDescent="0.25">
      <c r="A8" s="6" t="s">
        <v>16</v>
      </c>
      <c r="B8" s="7">
        <v>4762880160.1599989</v>
      </c>
      <c r="C8" s="8">
        <v>0.10900776471358288</v>
      </c>
      <c r="D8" s="8">
        <v>0</v>
      </c>
      <c r="E8" s="8">
        <v>3.9409177553146643E-2</v>
      </c>
      <c r="F8" s="8">
        <v>0.40874033369526297</v>
      </c>
      <c r="G8" s="13">
        <v>0.44814951124840957</v>
      </c>
      <c r="H8" s="9">
        <v>0.4</v>
      </c>
      <c r="I8" s="14" t="s">
        <v>25</v>
      </c>
      <c r="J8" s="15" t="s">
        <v>26</v>
      </c>
      <c r="K8" s="16">
        <v>0.36</v>
      </c>
      <c r="L8" s="17" t="s">
        <v>27</v>
      </c>
      <c r="M8" s="18">
        <v>-511.72732780095026</v>
      </c>
      <c r="P8" s="28" t="s">
        <v>29</v>
      </c>
      <c r="Q8" s="29">
        <v>2379107122.0999999</v>
      </c>
      <c r="R8" s="30">
        <f t="shared" si="0"/>
        <v>2.3791071220999997</v>
      </c>
    </row>
    <row r="9" spans="1:18" ht="31.5" x14ac:dyDescent="0.25">
      <c r="A9" s="6" t="s">
        <v>19</v>
      </c>
      <c r="B9" s="7">
        <v>3922372465.599998</v>
      </c>
      <c r="C9" s="8">
        <v>8.9771113374978811E-2</v>
      </c>
      <c r="D9" s="8">
        <v>0.22797891638400256</v>
      </c>
      <c r="E9" s="8">
        <v>1.5149932142115102E-2</v>
      </c>
      <c r="F9" s="8">
        <v>0.12593550839312262</v>
      </c>
      <c r="G9" s="13">
        <v>0.36906435691924028</v>
      </c>
      <c r="H9" s="9">
        <v>0.35</v>
      </c>
      <c r="I9" s="14" t="s">
        <v>30</v>
      </c>
      <c r="J9" s="15" t="s">
        <v>31</v>
      </c>
      <c r="K9" s="16">
        <v>0.31</v>
      </c>
      <c r="L9" s="17" t="s">
        <v>32</v>
      </c>
      <c r="M9" s="18">
        <v>-202.61373728583055</v>
      </c>
      <c r="P9" s="28" t="s">
        <v>33</v>
      </c>
      <c r="Q9" s="29">
        <v>2251834515.1500001</v>
      </c>
      <c r="R9" s="30">
        <f t="shared" si="0"/>
        <v>2.2518345151500001</v>
      </c>
    </row>
    <row r="10" spans="1:18" ht="31.5" x14ac:dyDescent="0.25">
      <c r="A10" s="6" t="s">
        <v>28</v>
      </c>
      <c r="B10" s="7">
        <v>2717098472.5500002</v>
      </c>
      <c r="C10" s="8">
        <v>6.218607670981504E-2</v>
      </c>
      <c r="D10" s="8">
        <v>0</v>
      </c>
      <c r="E10" s="8">
        <v>0.11213797412300067</v>
      </c>
      <c r="F10" s="8">
        <v>0.1435195926309312</v>
      </c>
      <c r="G10" s="13">
        <v>0.25565756675393192</v>
      </c>
      <c r="H10" s="9">
        <v>0.35</v>
      </c>
      <c r="I10" s="14" t="s">
        <v>30</v>
      </c>
      <c r="J10" s="15" t="s">
        <v>31</v>
      </c>
      <c r="K10" s="16">
        <v>0.31</v>
      </c>
      <c r="L10" s="17" t="s">
        <v>32</v>
      </c>
      <c r="M10" s="18">
        <v>1002.6602557641667</v>
      </c>
      <c r="P10" s="28" t="s">
        <v>34</v>
      </c>
      <c r="Q10" s="29">
        <v>2001506168.6600001</v>
      </c>
      <c r="R10" s="30">
        <f t="shared" si="0"/>
        <v>2.0015061686600002</v>
      </c>
    </row>
    <row r="11" spans="1:18" ht="31.5" x14ac:dyDescent="0.25">
      <c r="A11" s="6" t="s">
        <v>33</v>
      </c>
      <c r="B11" s="7">
        <v>2251834515.1500001</v>
      </c>
      <c r="C11" s="8">
        <v>5.1537607234936229E-2</v>
      </c>
      <c r="D11" s="8">
        <v>0</v>
      </c>
      <c r="E11" s="8">
        <v>7.1665862708336636E-2</v>
      </c>
      <c r="F11" s="8">
        <v>0.14021403001247271</v>
      </c>
      <c r="G11" s="13">
        <v>0.21187989272080937</v>
      </c>
      <c r="H11" s="9">
        <v>0.35</v>
      </c>
      <c r="I11" s="14" t="s">
        <v>30</v>
      </c>
      <c r="J11" s="15" t="s">
        <v>31</v>
      </c>
      <c r="K11" s="16">
        <v>0.31</v>
      </c>
      <c r="L11" s="17" t="s">
        <v>32</v>
      </c>
      <c r="M11" s="18">
        <v>1467.924213164167</v>
      </c>
      <c r="P11" s="28" t="s">
        <v>35</v>
      </c>
      <c r="Q11" s="29">
        <v>1914708415.0000005</v>
      </c>
      <c r="R11" s="30">
        <f t="shared" si="0"/>
        <v>1.9147084150000004</v>
      </c>
    </row>
    <row r="12" spans="1:18" ht="31.5" x14ac:dyDescent="0.25">
      <c r="A12" s="6" t="s">
        <v>34</v>
      </c>
      <c r="B12" s="7">
        <v>2001506168.6600001</v>
      </c>
      <c r="C12" s="8">
        <v>4.580835674411441E-2</v>
      </c>
      <c r="D12" s="8">
        <v>6.1159880684816704E-4</v>
      </c>
      <c r="E12" s="8">
        <v>0.1368992465803795</v>
      </c>
      <c r="F12" s="8">
        <v>5.0815121482265004E-2</v>
      </c>
      <c r="G12" s="13">
        <v>0.18832596686949266</v>
      </c>
      <c r="H12" s="9">
        <v>0.35</v>
      </c>
      <c r="I12" s="14" t="s">
        <v>30</v>
      </c>
      <c r="J12" s="15" t="s">
        <v>31</v>
      </c>
      <c r="K12" s="16">
        <v>0.31</v>
      </c>
      <c r="L12" s="17" t="s">
        <v>32</v>
      </c>
      <c r="M12" s="18">
        <v>1718.2525596541673</v>
      </c>
      <c r="P12" s="28" t="s">
        <v>36</v>
      </c>
      <c r="Q12" s="29">
        <v>1759510612.769999</v>
      </c>
      <c r="R12" s="30">
        <f t="shared" si="0"/>
        <v>1.7595106127699991</v>
      </c>
    </row>
    <row r="13" spans="1:18" ht="31.5" x14ac:dyDescent="0.25">
      <c r="A13" s="6" t="s">
        <v>36</v>
      </c>
      <c r="B13" s="7">
        <v>1759510612.769999</v>
      </c>
      <c r="C13" s="8">
        <v>4.0269818353237959E-2</v>
      </c>
      <c r="D13" s="8">
        <v>9.0521174649572922E-4</v>
      </c>
      <c r="E13" s="8">
        <v>0.12958069579500683</v>
      </c>
      <c r="F13" s="8">
        <v>3.5070183444161837E-2</v>
      </c>
      <c r="G13" s="13">
        <v>0.16555609098566443</v>
      </c>
      <c r="H13" s="9">
        <v>0.25</v>
      </c>
      <c r="I13" s="14" t="s">
        <v>37</v>
      </c>
      <c r="J13" s="15" t="s">
        <v>38</v>
      </c>
      <c r="K13" s="16">
        <v>0.21</v>
      </c>
      <c r="L13" s="17" t="s">
        <v>39</v>
      </c>
      <c r="M13" s="18">
        <v>897.45990745440611</v>
      </c>
      <c r="P13" s="28" t="s">
        <v>40</v>
      </c>
      <c r="Q13" s="29">
        <v>1719026411.6100001</v>
      </c>
      <c r="R13" s="30">
        <f t="shared" si="0"/>
        <v>1.71902641161</v>
      </c>
    </row>
    <row r="14" spans="1:18" ht="31.5" x14ac:dyDescent="0.25">
      <c r="A14" s="6" t="s">
        <v>29</v>
      </c>
      <c r="B14" s="7">
        <v>2379107122.0999999</v>
      </c>
      <c r="C14" s="8">
        <v>5.4450488081475068E-2</v>
      </c>
      <c r="D14" s="8">
        <v>0</v>
      </c>
      <c r="E14" s="8">
        <v>1.4924976932619771E-2</v>
      </c>
      <c r="F14" s="8">
        <v>0.20893026571973966</v>
      </c>
      <c r="G14" s="13">
        <v>0.22385524265235945</v>
      </c>
      <c r="H14" s="9">
        <v>0.25</v>
      </c>
      <c r="I14" s="14" t="s">
        <v>37</v>
      </c>
      <c r="J14" s="15" t="s">
        <v>38</v>
      </c>
      <c r="K14" s="16">
        <v>0.21</v>
      </c>
      <c r="L14" s="17" t="s">
        <v>39</v>
      </c>
      <c r="M14" s="18">
        <v>277.86339812440536</v>
      </c>
      <c r="P14" s="28" t="s">
        <v>41</v>
      </c>
      <c r="Q14" s="29">
        <v>1381100521</v>
      </c>
      <c r="R14" s="30">
        <f t="shared" si="0"/>
        <v>1.381100521</v>
      </c>
    </row>
    <row r="15" spans="1:18" ht="31.5" x14ac:dyDescent="0.25">
      <c r="A15" s="6" t="s">
        <v>40</v>
      </c>
      <c r="B15" s="7">
        <v>1719026411.6100001</v>
      </c>
      <c r="C15" s="8">
        <v>3.9343258766124968E-2</v>
      </c>
      <c r="D15" s="8">
        <v>0</v>
      </c>
      <c r="E15" s="8">
        <v>1.6589824408844833E-2</v>
      </c>
      <c r="F15" s="8">
        <v>0.14515702209594936</v>
      </c>
      <c r="G15" s="13">
        <v>0.16174684650479418</v>
      </c>
      <c r="H15" s="9">
        <v>0.25</v>
      </c>
      <c r="I15" s="14" t="s">
        <v>37</v>
      </c>
      <c r="J15" s="15" t="s">
        <v>38</v>
      </c>
      <c r="K15" s="16">
        <v>0.21</v>
      </c>
      <c r="L15" s="17" t="s">
        <v>39</v>
      </c>
      <c r="M15" s="18">
        <v>937.94410861440531</v>
      </c>
      <c r="P15" s="28" t="s">
        <v>42</v>
      </c>
      <c r="Q15" s="29">
        <v>1361809093.1699996</v>
      </c>
      <c r="R15" s="30">
        <f t="shared" si="0"/>
        <v>1.3618090931699995</v>
      </c>
    </row>
    <row r="16" spans="1:18" ht="31.5" x14ac:dyDescent="0.25">
      <c r="A16" s="6" t="s">
        <v>35</v>
      </c>
      <c r="B16" s="7">
        <v>1914708415.0000005</v>
      </c>
      <c r="C16" s="8">
        <v>4.3821821540524719E-2</v>
      </c>
      <c r="D16" s="8">
        <v>1.2190667885078509E-2</v>
      </c>
      <c r="E16" s="8">
        <v>7.1896955422887432E-2</v>
      </c>
      <c r="F16" s="8">
        <v>9.6071358549902564E-2</v>
      </c>
      <c r="G16" s="13">
        <v>0.18015898185786852</v>
      </c>
      <c r="H16" s="9">
        <v>0.22</v>
      </c>
      <c r="I16" s="14" t="s">
        <v>43</v>
      </c>
      <c r="J16" s="15" t="s">
        <v>44</v>
      </c>
      <c r="K16" s="16">
        <v>0.18</v>
      </c>
      <c r="L16" s="17" t="s">
        <v>45</v>
      </c>
      <c r="M16" s="18">
        <v>423.4256427974762</v>
      </c>
      <c r="P16" s="28" t="s">
        <v>46</v>
      </c>
      <c r="Q16" s="29">
        <v>861980964.52999997</v>
      </c>
      <c r="R16" s="30">
        <f t="shared" si="0"/>
        <v>0.86198096452999995</v>
      </c>
    </row>
    <row r="17" spans="1:18" ht="31.5" x14ac:dyDescent="0.25">
      <c r="A17" s="6" t="s">
        <v>42</v>
      </c>
      <c r="B17" s="7">
        <v>1361809093.1699996</v>
      </c>
      <c r="C17" s="8">
        <v>3.1167646512463624E-2</v>
      </c>
      <c r="D17" s="8">
        <v>0</v>
      </c>
      <c r="E17" s="8">
        <v>9.2453536364134309E-2</v>
      </c>
      <c r="F17" s="8">
        <v>3.5681973872443561E-2</v>
      </c>
      <c r="G17" s="13">
        <v>0.12813551023657788</v>
      </c>
      <c r="H17" s="9">
        <v>0.2</v>
      </c>
      <c r="I17" s="14" t="s">
        <v>47</v>
      </c>
      <c r="J17" s="15" t="s">
        <v>48</v>
      </c>
      <c r="K17" s="16">
        <v>0.16</v>
      </c>
      <c r="L17" s="17" t="s">
        <v>49</v>
      </c>
      <c r="M17" s="18">
        <v>763.7673230095246</v>
      </c>
      <c r="P17" s="28" t="s">
        <v>50</v>
      </c>
      <c r="Q17" s="29">
        <v>843094593.2700001</v>
      </c>
      <c r="R17" s="30">
        <f t="shared" si="0"/>
        <v>0.84309459327000014</v>
      </c>
    </row>
    <row r="18" spans="1:18" ht="31.5" x14ac:dyDescent="0.25">
      <c r="A18" s="6" t="s">
        <v>51</v>
      </c>
      <c r="B18" s="7">
        <v>698847221.79000008</v>
      </c>
      <c r="C18" s="8">
        <v>1.5994476233276947E-2</v>
      </c>
      <c r="D18" s="8">
        <v>0</v>
      </c>
      <c r="E18" s="8">
        <v>2.9921879505191273E-2</v>
      </c>
      <c r="F18" s="8">
        <v>3.583414003571956E-2</v>
      </c>
      <c r="G18" s="13">
        <v>6.5756019540910829E-2</v>
      </c>
      <c r="H18" s="9">
        <v>0.2</v>
      </c>
      <c r="I18" s="14" t="s">
        <v>47</v>
      </c>
      <c r="J18" s="15" t="s">
        <v>48</v>
      </c>
      <c r="K18" s="16">
        <v>0.16</v>
      </c>
      <c r="L18" s="17" t="s">
        <v>49</v>
      </c>
      <c r="M18" s="18">
        <v>1426.7291943895245</v>
      </c>
      <c r="P18" s="28" t="s">
        <v>51</v>
      </c>
      <c r="Q18" s="29">
        <v>698847221.79000008</v>
      </c>
      <c r="R18" s="30">
        <f t="shared" si="0"/>
        <v>0.69884722179000003</v>
      </c>
    </row>
    <row r="19" spans="1:18" ht="31.5" x14ac:dyDescent="0.25">
      <c r="A19" s="6" t="s">
        <v>50</v>
      </c>
      <c r="B19" s="7">
        <v>843094593.2700001</v>
      </c>
      <c r="C19" s="8">
        <v>1.9295857540825193E-2</v>
      </c>
      <c r="D19" s="8">
        <v>2.2899185104568377E-2</v>
      </c>
      <c r="E19" s="8">
        <v>5.2233394198810526E-2</v>
      </c>
      <c r="F19" s="8">
        <v>4.1959818203246005E-3</v>
      </c>
      <c r="G19" s="13">
        <v>7.9328561123703498E-2</v>
      </c>
      <c r="H19" s="9">
        <v>0.15</v>
      </c>
      <c r="I19" s="14" t="s">
        <v>52</v>
      </c>
      <c r="J19" s="15" t="s">
        <v>53</v>
      </c>
      <c r="K19" s="16">
        <v>0.11</v>
      </c>
      <c r="L19" s="17" t="s">
        <v>54</v>
      </c>
      <c r="M19" s="18">
        <v>751.08771886464308</v>
      </c>
      <c r="P19" s="28" t="s">
        <v>55</v>
      </c>
      <c r="Q19" s="29">
        <v>495070029.63999999</v>
      </c>
      <c r="R19" s="30">
        <f t="shared" si="0"/>
        <v>0.49507002963999996</v>
      </c>
    </row>
    <row r="20" spans="1:18" ht="31.5" x14ac:dyDescent="0.25">
      <c r="A20" s="6" t="s">
        <v>41</v>
      </c>
      <c r="B20" s="7">
        <v>1381100521</v>
      </c>
      <c r="C20" s="8">
        <v>3.1609168313383992E-2</v>
      </c>
      <c r="D20" s="8">
        <v>0</v>
      </c>
      <c r="E20" s="8">
        <v>2.1043865465160537E-2</v>
      </c>
      <c r="F20" s="8">
        <v>0.10890681619345205</v>
      </c>
      <c r="G20" s="13">
        <v>0.12995068165861259</v>
      </c>
      <c r="H20" s="9">
        <v>0.15</v>
      </c>
      <c r="I20" s="14" t="s">
        <v>52</v>
      </c>
      <c r="J20" s="15" t="s">
        <v>53</v>
      </c>
      <c r="K20" s="16">
        <v>0.11</v>
      </c>
      <c r="L20" s="17" t="s">
        <v>54</v>
      </c>
      <c r="M20" s="18">
        <v>213.08179113464317</v>
      </c>
      <c r="P20" s="28" t="s">
        <v>56</v>
      </c>
      <c r="Q20" s="29">
        <v>269138807.61999995</v>
      </c>
      <c r="R20" s="30">
        <f t="shared" si="0"/>
        <v>0.26913880761999992</v>
      </c>
    </row>
    <row r="21" spans="1:18" ht="31.5" x14ac:dyDescent="0.25">
      <c r="A21" s="6" t="s">
        <v>46</v>
      </c>
      <c r="B21" s="7">
        <v>861980964.52999997</v>
      </c>
      <c r="C21" s="8">
        <v>1.9728108835288645E-2</v>
      </c>
      <c r="D21" s="8">
        <v>7.1138161323685376E-5</v>
      </c>
      <c r="E21" s="8">
        <v>2.8270538781196532E-2</v>
      </c>
      <c r="F21" s="8">
        <v>5.276394297015366E-2</v>
      </c>
      <c r="G21" s="13">
        <v>8.1105619912673871E-2</v>
      </c>
      <c r="H21" s="9">
        <v>0.1</v>
      </c>
      <c r="I21" s="14" t="s">
        <v>57</v>
      </c>
      <c r="J21" s="15" t="s">
        <v>58</v>
      </c>
      <c r="K21" s="16">
        <v>0.06</v>
      </c>
      <c r="L21" s="17" t="s">
        <v>59</v>
      </c>
      <c r="M21" s="18">
        <v>200.80724355976227</v>
      </c>
      <c r="P21" s="28" t="s">
        <v>60</v>
      </c>
      <c r="Q21" s="29">
        <v>207927149.24000001</v>
      </c>
      <c r="R21" s="30">
        <f t="shared" si="0"/>
        <v>0.20792714924</v>
      </c>
    </row>
    <row r="22" spans="1:18" ht="31.5" x14ac:dyDescent="0.25">
      <c r="A22" s="6" t="s">
        <v>56</v>
      </c>
      <c r="B22" s="7">
        <v>269138807.61999995</v>
      </c>
      <c r="C22" s="8">
        <v>6.1597644344991553E-3</v>
      </c>
      <c r="D22" s="8">
        <v>3.3235823902758891E-3</v>
      </c>
      <c r="E22" s="8">
        <v>1.6379668445220201E-2</v>
      </c>
      <c r="F22" s="8">
        <v>5.6205912594162735E-3</v>
      </c>
      <c r="G22" s="13">
        <v>2.5323842094912358E-2</v>
      </c>
      <c r="H22" s="9">
        <v>0.05</v>
      </c>
      <c r="I22" s="14" t="s">
        <v>61</v>
      </c>
      <c r="J22" s="15" t="s">
        <v>62</v>
      </c>
      <c r="K22" s="16">
        <v>0.03</v>
      </c>
      <c r="L22" s="17" t="s">
        <v>63</v>
      </c>
      <c r="M22" s="18">
        <v>262.25529642488118</v>
      </c>
      <c r="P22" s="1" t="s">
        <v>64</v>
      </c>
      <c r="Q22" s="2">
        <v>104762476.63999999</v>
      </c>
      <c r="R22" s="3">
        <f t="shared" si="0"/>
        <v>0.10476247663999999</v>
      </c>
    </row>
    <row r="23" spans="1:18" ht="31.5" x14ac:dyDescent="0.25">
      <c r="A23" s="6" t="s">
        <v>55</v>
      </c>
      <c r="B23" s="7">
        <v>495070029.63999999</v>
      </c>
      <c r="C23" s="8">
        <v>1.1330639338599426E-2</v>
      </c>
      <c r="D23" s="8">
        <v>0</v>
      </c>
      <c r="E23" s="8">
        <v>8.17231278808697E-3</v>
      </c>
      <c r="F23" s="8">
        <v>3.8409877894083906E-2</v>
      </c>
      <c r="G23" s="13">
        <v>4.6582190682170878E-2</v>
      </c>
      <c r="H23" s="9">
        <v>0.05</v>
      </c>
      <c r="I23" s="14" t="s">
        <v>61</v>
      </c>
      <c r="J23" s="15" t="s">
        <v>62</v>
      </c>
      <c r="K23" s="16">
        <v>0.03</v>
      </c>
      <c r="L23" s="17" t="s">
        <v>63</v>
      </c>
      <c r="M23" s="18">
        <v>36.324074404881081</v>
      </c>
      <c r="P23" s="1" t="s">
        <v>65</v>
      </c>
      <c r="Q23" s="2">
        <v>91929976.400000006</v>
      </c>
      <c r="R23" s="3">
        <f t="shared" si="0"/>
        <v>9.1929976400000002E-2</v>
      </c>
    </row>
    <row r="24" spans="1:18" ht="31.5" x14ac:dyDescent="0.25">
      <c r="A24" s="6" t="s">
        <v>60</v>
      </c>
      <c r="B24" s="7">
        <v>207927149.24000001</v>
      </c>
      <c r="C24" s="8">
        <v>4.7588167242819199E-3</v>
      </c>
      <c r="D24" s="8">
        <v>0</v>
      </c>
      <c r="E24" s="8">
        <v>6.0166173056183693E-3</v>
      </c>
      <c r="F24" s="8">
        <v>1.3547689830770057E-2</v>
      </c>
      <c r="G24" s="13">
        <v>1.9564307136388428E-2</v>
      </c>
      <c r="H24" s="9">
        <v>0.05</v>
      </c>
      <c r="I24" s="14" t="s">
        <v>61</v>
      </c>
      <c r="J24" s="15" t="s">
        <v>62</v>
      </c>
      <c r="K24" s="16">
        <v>0.03</v>
      </c>
      <c r="L24" s="17" t="s">
        <v>63</v>
      </c>
      <c r="M24" s="18">
        <v>323.46695480488103</v>
      </c>
      <c r="P24" s="1" t="s">
        <v>66</v>
      </c>
      <c r="Q24" s="2">
        <v>50691642.359999992</v>
      </c>
      <c r="R24" s="3">
        <f t="shared" si="0"/>
        <v>5.069164235999999E-2</v>
      </c>
    </row>
    <row r="25" spans="1:18" ht="31.5" x14ac:dyDescent="0.25">
      <c r="A25" s="6" t="s">
        <v>64</v>
      </c>
      <c r="B25" s="7">
        <v>104762476.63999999</v>
      </c>
      <c r="C25" s="8">
        <v>2.3976927867951463E-3</v>
      </c>
      <c r="D25" s="8">
        <v>0</v>
      </c>
      <c r="E25" s="8">
        <v>4.5585261288397889E-3</v>
      </c>
      <c r="F25" s="8">
        <v>5.2987978273883601E-3</v>
      </c>
      <c r="G25" s="13">
        <v>9.8573239562281482E-3</v>
      </c>
      <c r="H25" s="9">
        <v>0.05</v>
      </c>
      <c r="I25" s="14" t="s">
        <v>61</v>
      </c>
      <c r="J25" s="15" t="s">
        <v>62</v>
      </c>
      <c r="K25" s="16">
        <v>0.03</v>
      </c>
      <c r="L25" s="17" t="s">
        <v>63</v>
      </c>
      <c r="M25" s="18">
        <v>426.6316274048811</v>
      </c>
      <c r="P25" s="1" t="s">
        <v>67</v>
      </c>
      <c r="Q25" s="2">
        <v>47331713.579999991</v>
      </c>
      <c r="R25" s="3">
        <f t="shared" si="0"/>
        <v>4.733171357999999E-2</v>
      </c>
    </row>
    <row r="26" spans="1:18" ht="31.5" x14ac:dyDescent="0.25">
      <c r="A26" s="6" t="s">
        <v>65</v>
      </c>
      <c r="B26" s="7">
        <v>91929976.400000006</v>
      </c>
      <c r="C26" s="8">
        <v>2.1039960907183082E-3</v>
      </c>
      <c r="D26" s="8">
        <v>0</v>
      </c>
      <c r="E26" s="8">
        <v>8.6498867507415634E-3</v>
      </c>
      <c r="F26" s="8">
        <v>0</v>
      </c>
      <c r="G26" s="13">
        <v>8.6498867507415634E-3</v>
      </c>
      <c r="H26" s="9">
        <v>0.05</v>
      </c>
      <c r="I26" s="14" t="s">
        <v>61</v>
      </c>
      <c r="J26" s="15" t="s">
        <v>62</v>
      </c>
      <c r="K26" s="16">
        <v>0.03</v>
      </c>
      <c r="L26" s="17" t="s">
        <v>63</v>
      </c>
      <c r="M26" s="18">
        <v>439.46412764488105</v>
      </c>
    </row>
    <row r="27" spans="1:18" ht="31.5" x14ac:dyDescent="0.25">
      <c r="A27" s="6" t="s">
        <v>67</v>
      </c>
      <c r="B27" s="7">
        <v>47331713.579999991</v>
      </c>
      <c r="C27" s="8">
        <v>1.0832782106459742E-3</v>
      </c>
      <c r="D27" s="8">
        <v>0</v>
      </c>
      <c r="E27" s="8">
        <v>4.4535414694780277E-3</v>
      </c>
      <c r="F27" s="8">
        <v>0</v>
      </c>
      <c r="G27" s="13">
        <v>4.4535414694780277E-3</v>
      </c>
      <c r="H27" s="9">
        <v>2.5000000000000001E-2</v>
      </c>
      <c r="I27" s="14" t="s">
        <v>68</v>
      </c>
      <c r="J27" s="15" t="s">
        <v>69</v>
      </c>
      <c r="K27" s="19">
        <v>5.0000000000000001E-3</v>
      </c>
      <c r="L27" s="17" t="s">
        <v>70</v>
      </c>
      <c r="M27" s="18">
        <v>218.36533844244053</v>
      </c>
    </row>
    <row r="28" spans="1:18" ht="32.25" thickBot="1" x14ac:dyDescent="0.3">
      <c r="A28" s="20" t="s">
        <v>66</v>
      </c>
      <c r="B28" s="7">
        <v>50691642.359999992</v>
      </c>
      <c r="C28" s="8">
        <v>1.1601767076873802E-3</v>
      </c>
      <c r="D28" s="8">
        <v>0</v>
      </c>
      <c r="E28" s="8">
        <v>4.7696843053153847E-3</v>
      </c>
      <c r="F28" s="8">
        <v>0</v>
      </c>
      <c r="G28" s="21">
        <v>4.7696843053153847E-3</v>
      </c>
      <c r="H28" s="22">
        <v>2.5000000000000001E-2</v>
      </c>
      <c r="I28" s="23" t="s">
        <v>68</v>
      </c>
      <c r="J28" s="24" t="s">
        <v>69</v>
      </c>
      <c r="K28" s="25">
        <v>5.0000000000000001E-3</v>
      </c>
      <c r="L28" s="26" t="s">
        <v>70</v>
      </c>
      <c r="M28" s="27">
        <v>215.00540966244057</v>
      </c>
    </row>
  </sheetData>
  <mergeCells count="11">
    <mergeCell ref="M2:M3"/>
    <mergeCell ref="A1:M1"/>
    <mergeCell ref="A2:A3"/>
    <mergeCell ref="B2:B3"/>
    <mergeCell ref="C2:C3"/>
    <mergeCell ref="D2:G2"/>
    <mergeCell ref="H2:H3"/>
    <mergeCell ref="I2:I3"/>
    <mergeCell ref="J2:J3"/>
    <mergeCell ref="K2:K3"/>
    <mergeCell ref="L2:L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7"/>
  <sheetViews>
    <sheetView zoomScale="85" zoomScaleNormal="85" workbookViewId="0">
      <selection activeCell="B32" sqref="B32"/>
    </sheetView>
  </sheetViews>
  <sheetFormatPr defaultRowHeight="14.25" x14ac:dyDescent="0.2"/>
  <cols>
    <col min="1" max="1" width="9.140625" style="35"/>
    <col min="2" max="2" width="37.42578125" style="35" bestFit="1" customWidth="1"/>
    <col min="3" max="4" width="23.5703125" style="35" bestFit="1" customWidth="1"/>
    <col min="5" max="5" width="22" style="35" bestFit="1" customWidth="1"/>
    <col min="6" max="6" width="23.5703125" style="35" bestFit="1" customWidth="1"/>
    <col min="7" max="7" width="9.140625" style="35"/>
    <col min="8" max="8" width="18.7109375" style="35" bestFit="1" customWidth="1"/>
    <col min="9" max="16384" width="9.140625" style="35"/>
  </cols>
  <sheetData>
    <row r="2" spans="2:8" ht="15" x14ac:dyDescent="0.2">
      <c r="B2" s="32" t="s">
        <v>71</v>
      </c>
      <c r="C2" s="33" t="s">
        <v>72</v>
      </c>
      <c r="D2" s="33" t="s">
        <v>73</v>
      </c>
      <c r="E2" s="33" t="s">
        <v>74</v>
      </c>
      <c r="F2" s="34" t="s">
        <v>15</v>
      </c>
    </row>
    <row r="3" spans="2:8" x14ac:dyDescent="0.2">
      <c r="B3" s="36" t="s">
        <v>75</v>
      </c>
      <c r="C3" s="37">
        <v>0</v>
      </c>
      <c r="D3" s="37">
        <v>1.0311E-5</v>
      </c>
      <c r="E3" s="38">
        <v>1.1662490700000001</v>
      </c>
      <c r="F3" s="39">
        <v>1.1662593809999999</v>
      </c>
      <c r="H3" s="40">
        <v>1000000000</v>
      </c>
    </row>
    <row r="4" spans="2:8" x14ac:dyDescent="0.2">
      <c r="B4" s="36" t="s">
        <v>76</v>
      </c>
      <c r="C4" s="37">
        <v>5.7918787219999999</v>
      </c>
      <c r="D4" s="37">
        <v>2.1871468310000002</v>
      </c>
      <c r="E4" s="37">
        <v>0.80289557300000003</v>
      </c>
      <c r="F4" s="39">
        <v>8.7819211260000003</v>
      </c>
    </row>
    <row r="5" spans="2:8" x14ac:dyDescent="0.2">
      <c r="B5" s="36" t="s">
        <v>77</v>
      </c>
      <c r="C5" s="37">
        <v>13.448261193</v>
      </c>
      <c r="D5" s="37">
        <v>3.0732241509999998</v>
      </c>
      <c r="E5" s="37">
        <v>2.6837620420000001</v>
      </c>
      <c r="F5" s="39">
        <v>19.205247386</v>
      </c>
    </row>
    <row r="6" spans="2:8" x14ac:dyDescent="0.2">
      <c r="B6" s="36" t="s">
        <v>78</v>
      </c>
      <c r="C6" s="37">
        <v>3.6991422000000003E-2</v>
      </c>
      <c r="D6" s="37">
        <v>1.2351486E-2</v>
      </c>
      <c r="E6" s="37">
        <v>1.5488679999999999E-3</v>
      </c>
      <c r="F6" s="39">
        <v>5.0891775E-2</v>
      </c>
    </row>
    <row r="7" spans="2:8" x14ac:dyDescent="0.2">
      <c r="B7" s="41" t="s">
        <v>79</v>
      </c>
      <c r="C7" s="42">
        <v>6.4952265999999995E-2</v>
      </c>
      <c r="D7" s="42">
        <v>0.102217997</v>
      </c>
      <c r="E7" s="42">
        <v>9.9722371000000004E-2</v>
      </c>
      <c r="F7" s="39">
        <v>0.26689263400000002</v>
      </c>
    </row>
    <row r="8" spans="2:8" x14ac:dyDescent="0.2">
      <c r="B8" s="36" t="s">
        <v>80</v>
      </c>
      <c r="C8" s="37">
        <v>0</v>
      </c>
      <c r="D8" s="37">
        <v>0</v>
      </c>
      <c r="E8" s="38">
        <v>0.43554227985000005</v>
      </c>
      <c r="F8" s="39">
        <v>0.43554227985000005</v>
      </c>
    </row>
    <row r="9" spans="2:8" x14ac:dyDescent="0.2">
      <c r="B9" s="36" t="s">
        <v>81</v>
      </c>
      <c r="C9" s="38">
        <v>0.33073525831</v>
      </c>
      <c r="D9" s="37">
        <v>6.8751816340900005</v>
      </c>
      <c r="E9" s="38">
        <v>0.62573312798000003</v>
      </c>
      <c r="F9" s="39">
        <v>7.8316500203799997</v>
      </c>
    </row>
    <row r="10" spans="2:8" x14ac:dyDescent="0.2">
      <c r="B10" s="36" t="s">
        <v>82</v>
      </c>
      <c r="C10" s="38">
        <v>0</v>
      </c>
      <c r="D10" s="37">
        <v>0</v>
      </c>
      <c r="E10" s="38">
        <v>5.3401975270000006E-2</v>
      </c>
      <c r="F10" s="39">
        <v>5.3401975270000006E-2</v>
      </c>
    </row>
    <row r="11" spans="2:8" x14ac:dyDescent="0.2">
      <c r="B11" s="36" t="s">
        <v>83</v>
      </c>
      <c r="C11" s="37">
        <v>0.83184521973000003</v>
      </c>
      <c r="D11" s="37">
        <v>0.44502030215000005</v>
      </c>
      <c r="E11" s="37">
        <v>0.12767029625000001</v>
      </c>
      <c r="F11" s="39">
        <v>1.4045358181300001</v>
      </c>
    </row>
    <row r="12" spans="2:8" x14ac:dyDescent="0.2">
      <c r="B12" s="41" t="s">
        <v>84</v>
      </c>
      <c r="C12" s="42">
        <v>0</v>
      </c>
      <c r="D12" s="42">
        <v>0</v>
      </c>
      <c r="E12" s="43">
        <v>2.5983467E-2</v>
      </c>
      <c r="F12" s="44">
        <v>2.5983467E-2</v>
      </c>
    </row>
    <row r="13" spans="2:8" x14ac:dyDescent="0.2">
      <c r="B13" s="41" t="s">
        <v>85</v>
      </c>
      <c r="C13" s="42">
        <v>0</v>
      </c>
      <c r="D13" s="42">
        <v>0</v>
      </c>
      <c r="E13" s="43">
        <v>0.05</v>
      </c>
      <c r="F13" s="44">
        <v>0.05</v>
      </c>
    </row>
    <row r="14" spans="2:8" x14ac:dyDescent="0.2">
      <c r="B14" s="41" t="s">
        <v>86</v>
      </c>
      <c r="C14" s="42">
        <v>20.504664081040001</v>
      </c>
      <c r="D14" s="45">
        <v>12.695152712240001</v>
      </c>
      <c r="E14" s="42">
        <v>6.0725090703500006</v>
      </c>
      <c r="F14" s="42">
        <v>39.272325862629991</v>
      </c>
    </row>
    <row r="15" spans="2:8" ht="15" x14ac:dyDescent="0.25">
      <c r="B15" s="46" t="s">
        <v>87</v>
      </c>
      <c r="C15" s="42"/>
      <c r="D15" s="42"/>
      <c r="E15" s="42"/>
      <c r="F15" s="47">
        <f>F14-C9-C10-D14-E13-E12-E10-E9-E8-E3</f>
        <v>23.889527971979991</v>
      </c>
    </row>
    <row r="16" spans="2:8" ht="15" x14ac:dyDescent="0.25">
      <c r="B16" s="48" t="s">
        <v>88</v>
      </c>
      <c r="C16" s="127" t="s">
        <v>89</v>
      </c>
      <c r="D16" s="127"/>
      <c r="E16" s="127"/>
      <c r="F16" s="127"/>
      <c r="G16" s="49"/>
      <c r="H16" s="49"/>
    </row>
    <row r="17" spans="2:8" x14ac:dyDescent="0.2">
      <c r="B17" s="50" t="s">
        <v>90</v>
      </c>
      <c r="C17" s="128">
        <v>4.9232454000000002E-2</v>
      </c>
      <c r="D17" s="128"/>
      <c r="E17" s="128"/>
      <c r="F17" s="128"/>
      <c r="G17" s="49"/>
      <c r="H17" s="51">
        <f>C17/$H$3</f>
        <v>4.9232454000000002E-11</v>
      </c>
    </row>
    <row r="18" spans="2:8" x14ac:dyDescent="0.2">
      <c r="B18" s="50" t="s">
        <v>91</v>
      </c>
      <c r="C18" s="128">
        <v>0.66297592115999993</v>
      </c>
      <c r="D18" s="128"/>
      <c r="E18" s="128"/>
      <c r="F18" s="128"/>
      <c r="G18" s="49"/>
      <c r="H18" s="51">
        <f t="shared" ref="H18:H21" si="0">C18/$H$3</f>
        <v>6.6297592115999988E-10</v>
      </c>
    </row>
    <row r="19" spans="2:8" x14ac:dyDescent="0.2">
      <c r="B19" s="50" t="s">
        <v>92</v>
      </c>
      <c r="C19" s="128">
        <v>0.45930196694999997</v>
      </c>
      <c r="D19" s="128"/>
      <c r="E19" s="128"/>
      <c r="F19" s="128"/>
      <c r="G19" s="49"/>
      <c r="H19" s="51">
        <f t="shared" si="0"/>
        <v>4.5930196694999999E-10</v>
      </c>
    </row>
    <row r="20" spans="2:8" x14ac:dyDescent="0.2">
      <c r="B20" s="50" t="s">
        <v>93</v>
      </c>
      <c r="C20" s="128">
        <v>3.0020056850000001E-2</v>
      </c>
      <c r="D20" s="128"/>
      <c r="E20" s="128"/>
      <c r="F20" s="128"/>
      <c r="G20" s="49"/>
      <c r="H20" s="51">
        <f t="shared" si="0"/>
        <v>3.0020056850000002E-11</v>
      </c>
    </row>
    <row r="21" spans="2:8" x14ac:dyDescent="0.2">
      <c r="B21" s="50" t="s">
        <v>94</v>
      </c>
      <c r="C21" s="128">
        <v>1.8961318129999998E-2</v>
      </c>
      <c r="D21" s="128"/>
      <c r="E21" s="128"/>
      <c r="F21" s="128"/>
      <c r="G21" s="49"/>
      <c r="H21" s="51">
        <f t="shared" si="0"/>
        <v>1.8961318129999999E-11</v>
      </c>
    </row>
    <row r="22" spans="2:8" ht="15" x14ac:dyDescent="0.25">
      <c r="B22" s="52" t="s">
        <v>87</v>
      </c>
      <c r="C22" s="122">
        <v>1.2204917170899998</v>
      </c>
      <c r="D22" s="122"/>
      <c r="E22" s="122"/>
      <c r="F22" s="122"/>
      <c r="G22" s="49"/>
      <c r="H22" s="51">
        <f>C22/$H$3</f>
        <v>1.2204917170899999E-9</v>
      </c>
    </row>
    <row r="23" spans="2:8" ht="15" x14ac:dyDescent="0.25">
      <c r="B23" s="53" t="s">
        <v>95</v>
      </c>
      <c r="C23" s="123" t="s">
        <v>89</v>
      </c>
      <c r="D23" s="123"/>
      <c r="E23" s="123"/>
      <c r="F23" s="123"/>
      <c r="G23" s="49"/>
      <c r="H23" s="49"/>
    </row>
    <row r="24" spans="2:8" ht="15" x14ac:dyDescent="0.25">
      <c r="B24" s="52" t="s">
        <v>87</v>
      </c>
      <c r="C24" s="124">
        <v>0.5</v>
      </c>
      <c r="D24" s="124"/>
      <c r="E24" s="124"/>
      <c r="F24" s="124"/>
      <c r="G24" s="49"/>
      <c r="H24" s="49"/>
    </row>
    <row r="25" spans="2:8" ht="8.25" customHeight="1" x14ac:dyDescent="0.25">
      <c r="B25" s="54"/>
      <c r="C25" s="55"/>
      <c r="D25" s="55"/>
      <c r="E25" s="55"/>
      <c r="F25" s="55"/>
      <c r="G25" s="49"/>
      <c r="H25" s="49"/>
    </row>
    <row r="26" spans="2:8" ht="15" x14ac:dyDescent="0.25">
      <c r="B26" s="56" t="s">
        <v>87</v>
      </c>
      <c r="C26" s="125">
        <f>F15+C22+C24</f>
        <v>25.61001968906999</v>
      </c>
      <c r="D26" s="125"/>
      <c r="E26" s="125"/>
      <c r="F26" s="125"/>
    </row>
    <row r="27" spans="2:8" ht="15" x14ac:dyDescent="0.25">
      <c r="B27" s="56" t="s">
        <v>96</v>
      </c>
      <c r="C27" s="125">
        <v>119.16473884252001</v>
      </c>
      <c r="D27" s="125"/>
      <c r="E27" s="125"/>
      <c r="F27" s="125"/>
    </row>
    <row r="28" spans="2:8" ht="15" customHeight="1" x14ac:dyDescent="0.25">
      <c r="B28" s="56" t="s">
        <v>97</v>
      </c>
      <c r="C28" s="126">
        <f>C26/C27</f>
        <v>0.21491273289252491</v>
      </c>
      <c r="D28" s="126"/>
      <c r="E28" s="126"/>
      <c r="F28" s="126"/>
    </row>
    <row r="29" spans="2:8" x14ac:dyDescent="0.2">
      <c r="C29" s="57"/>
      <c r="D29" s="57"/>
      <c r="E29" s="57"/>
      <c r="F29" s="57"/>
    </row>
    <row r="30" spans="2:8" x14ac:dyDescent="0.2">
      <c r="C30" s="57"/>
      <c r="D30" s="57"/>
      <c r="E30" s="57"/>
      <c r="F30" s="57"/>
    </row>
    <row r="31" spans="2:8" x14ac:dyDescent="0.2">
      <c r="C31" s="57"/>
      <c r="D31" s="57"/>
      <c r="E31" s="57"/>
      <c r="F31" s="57"/>
    </row>
    <row r="32" spans="2:8" x14ac:dyDescent="0.2">
      <c r="C32" s="57"/>
      <c r="D32" s="57"/>
      <c r="E32" s="57"/>
      <c r="F32" s="57"/>
    </row>
    <row r="33" spans="3:6" x14ac:dyDescent="0.2">
      <c r="C33" s="57"/>
      <c r="D33" s="57"/>
      <c r="E33" s="57"/>
      <c r="F33" s="57"/>
    </row>
    <row r="34" spans="3:6" x14ac:dyDescent="0.2">
      <c r="C34" s="57"/>
      <c r="D34" s="57"/>
      <c r="E34" s="57"/>
      <c r="F34" s="57"/>
    </row>
    <row r="35" spans="3:6" x14ac:dyDescent="0.2">
      <c r="C35" s="57"/>
      <c r="D35" s="57"/>
      <c r="E35" s="57"/>
      <c r="F35" s="57"/>
    </row>
    <row r="36" spans="3:6" x14ac:dyDescent="0.2">
      <c r="C36" s="57"/>
      <c r="D36" s="57"/>
      <c r="E36" s="57"/>
      <c r="F36" s="57"/>
    </row>
    <row r="37" spans="3:6" x14ac:dyDescent="0.2">
      <c r="C37" s="57"/>
      <c r="D37" s="57"/>
      <c r="E37" s="57"/>
      <c r="F37" s="57"/>
    </row>
  </sheetData>
  <mergeCells count="12">
    <mergeCell ref="C28:F28"/>
    <mergeCell ref="C16:F16"/>
    <mergeCell ref="C17:F17"/>
    <mergeCell ref="C18:F18"/>
    <mergeCell ref="C19:F19"/>
    <mergeCell ref="C20:F20"/>
    <mergeCell ref="C21:F21"/>
    <mergeCell ref="C22:F22"/>
    <mergeCell ref="C23:F23"/>
    <mergeCell ref="C24:F24"/>
    <mergeCell ref="C26:F26"/>
    <mergeCell ref="C27:F27"/>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2"/>
  <sheetViews>
    <sheetView showGridLines="0" zoomScale="80" workbookViewId="0">
      <selection activeCell="W28" sqref="W28"/>
    </sheetView>
  </sheetViews>
  <sheetFormatPr defaultRowHeight="12.75" x14ac:dyDescent="0.2"/>
  <cols>
    <col min="1" max="1" width="25.140625" style="1" bestFit="1" customWidth="1"/>
    <col min="2" max="16384" width="9.140625" style="1"/>
  </cols>
  <sheetData>
    <row r="1" spans="1:76" x14ac:dyDescent="0.2">
      <c r="A1" s="64" t="s">
        <v>98</v>
      </c>
    </row>
    <row r="3" spans="1:76" s="66" customFormat="1" ht="15" x14ac:dyDescent="0.25">
      <c r="A3" s="65" t="s">
        <v>99</v>
      </c>
      <c r="AP3" s="67"/>
      <c r="AQ3" s="68"/>
      <c r="AR3" s="68"/>
      <c r="AS3" s="69"/>
      <c r="AT3" s="69"/>
      <c r="AU3" s="69"/>
      <c r="AV3" s="70"/>
      <c r="AW3" s="70"/>
      <c r="AY3" s="67"/>
      <c r="AZ3" s="68"/>
      <c r="BA3" s="68"/>
      <c r="BB3" s="71"/>
      <c r="BC3" s="69"/>
      <c r="BD3" s="69"/>
      <c r="BE3" s="70"/>
      <c r="BF3" s="70"/>
      <c r="BH3" s="67"/>
      <c r="BI3" s="72"/>
      <c r="BJ3" s="73"/>
      <c r="BK3" s="74"/>
      <c r="BL3" s="75"/>
      <c r="BM3" s="76"/>
      <c r="BN3" s="77"/>
      <c r="BO3" s="78"/>
      <c r="BQ3" s="79"/>
      <c r="BR3" s="80"/>
      <c r="BS3" s="81"/>
      <c r="BT3" s="82"/>
      <c r="BU3" s="83"/>
      <c r="BV3" s="84"/>
      <c r="BW3" s="85"/>
      <c r="BX3" s="86"/>
    </row>
    <row r="5" spans="1:76" ht="15" x14ac:dyDescent="0.25">
      <c r="A5" s="58"/>
      <c r="B5" s="87">
        <v>42186</v>
      </c>
      <c r="C5" s="87">
        <v>42217</v>
      </c>
      <c r="D5" s="87">
        <v>42248</v>
      </c>
      <c r="E5" s="87">
        <v>42278</v>
      </c>
      <c r="F5" s="87">
        <v>42309</v>
      </c>
      <c r="G5" s="87">
        <v>42339</v>
      </c>
      <c r="H5" s="87">
        <v>42370</v>
      </c>
      <c r="I5" s="87">
        <v>42401</v>
      </c>
      <c r="J5" s="88">
        <v>42430</v>
      </c>
    </row>
    <row r="6" spans="1:76" ht="15" x14ac:dyDescent="0.25">
      <c r="A6" s="59" t="s">
        <v>100</v>
      </c>
      <c r="B6" s="89">
        <v>59</v>
      </c>
      <c r="C6" s="89">
        <v>59</v>
      </c>
      <c r="D6" s="89">
        <v>59</v>
      </c>
      <c r="E6" s="89">
        <v>82</v>
      </c>
      <c r="F6" s="89">
        <v>82</v>
      </c>
      <c r="G6" s="89">
        <v>82</v>
      </c>
      <c r="H6" s="89">
        <v>59</v>
      </c>
      <c r="I6" s="89">
        <v>82</v>
      </c>
      <c r="J6" s="60"/>
    </row>
    <row r="7" spans="1:76" ht="15" x14ac:dyDescent="0.25">
      <c r="A7" s="61" t="s">
        <v>88</v>
      </c>
      <c r="B7" s="62">
        <v>51</v>
      </c>
      <c r="C7" s="62">
        <v>67</v>
      </c>
      <c r="D7" s="62">
        <v>90</v>
      </c>
      <c r="E7" s="62">
        <v>150</v>
      </c>
      <c r="F7" s="62">
        <v>180</v>
      </c>
      <c r="G7" s="62">
        <v>150</v>
      </c>
      <c r="H7" s="62">
        <v>120</v>
      </c>
      <c r="I7" s="62">
        <v>120</v>
      </c>
      <c r="J7" s="63"/>
    </row>
    <row r="10" spans="1:76" ht="15" x14ac:dyDescent="0.25">
      <c r="A10" s="65" t="s">
        <v>101</v>
      </c>
      <c r="B10" s="66"/>
      <c r="C10" s="66"/>
      <c r="D10" s="66"/>
      <c r="E10" s="66"/>
      <c r="F10" s="66"/>
      <c r="G10" s="66"/>
      <c r="H10" s="66"/>
      <c r="I10" s="66"/>
      <c r="J10" s="66"/>
      <c r="K10" s="66"/>
      <c r="L10" s="66"/>
      <c r="M10" s="66"/>
      <c r="N10" s="66"/>
      <c r="O10" s="66"/>
      <c r="P10" s="66"/>
      <c r="Q10" s="66"/>
      <c r="R10" s="66"/>
      <c r="S10" s="66"/>
      <c r="T10" s="66"/>
    </row>
    <row r="11" spans="1:76" ht="15" x14ac:dyDescent="0.25">
      <c r="A11"/>
      <c r="B11"/>
      <c r="C11"/>
      <c r="D11"/>
      <c r="E11"/>
      <c r="F11"/>
      <c r="G11"/>
      <c r="H11"/>
      <c r="I11"/>
      <c r="J11"/>
      <c r="K11"/>
      <c r="L11"/>
      <c r="M11"/>
      <c r="N11"/>
      <c r="O11"/>
      <c r="P11"/>
      <c r="Q11"/>
      <c r="R11"/>
      <c r="S11"/>
      <c r="T11"/>
    </row>
    <row r="12" spans="1:76" ht="15" x14ac:dyDescent="0.25">
      <c r="A12" t="s">
        <v>102</v>
      </c>
      <c r="B12" t="s">
        <v>103</v>
      </c>
      <c r="C12" t="s">
        <v>104</v>
      </c>
      <c r="D12" t="s">
        <v>105</v>
      </c>
      <c r="E12" t="s">
        <v>106</v>
      </c>
      <c r="F12" s="90">
        <v>42005</v>
      </c>
      <c r="G12" s="90">
        <v>42036</v>
      </c>
      <c r="H12" s="90">
        <v>42064</v>
      </c>
      <c r="I12" s="90">
        <v>42095</v>
      </c>
      <c r="J12" s="90">
        <v>42125</v>
      </c>
      <c r="K12" s="90">
        <v>42156</v>
      </c>
      <c r="L12" s="90">
        <v>42186</v>
      </c>
      <c r="M12" s="90">
        <v>42217</v>
      </c>
      <c r="N12" s="90">
        <v>42248</v>
      </c>
      <c r="O12" s="90">
        <v>42278</v>
      </c>
      <c r="P12" s="90">
        <v>42309</v>
      </c>
      <c r="Q12" s="90">
        <v>42339</v>
      </c>
      <c r="R12" s="90">
        <v>42370</v>
      </c>
      <c r="S12" s="90">
        <v>42401</v>
      </c>
      <c r="T12" s="90">
        <v>42430</v>
      </c>
    </row>
    <row r="13" spans="1:76" ht="15" x14ac:dyDescent="0.25">
      <c r="A13" t="s">
        <v>100</v>
      </c>
      <c r="B13">
        <v>122</v>
      </c>
      <c r="C13">
        <v>124</v>
      </c>
      <c r="D13">
        <v>121</v>
      </c>
      <c r="E13">
        <v>120</v>
      </c>
      <c r="F13">
        <v>107</v>
      </c>
      <c r="G13">
        <v>106</v>
      </c>
      <c r="H13">
        <v>106</v>
      </c>
      <c r="I13">
        <v>106</v>
      </c>
      <c r="J13">
        <v>107</v>
      </c>
      <c r="K13">
        <v>105</v>
      </c>
      <c r="L13" s="91">
        <v>109</v>
      </c>
      <c r="M13" s="91">
        <v>111</v>
      </c>
      <c r="N13" s="91">
        <v>111</v>
      </c>
      <c r="O13" s="91">
        <v>110</v>
      </c>
      <c r="P13" s="91">
        <v>109</v>
      </c>
      <c r="Q13" s="91">
        <v>110</v>
      </c>
      <c r="R13" s="91">
        <v>109</v>
      </c>
      <c r="S13" s="91">
        <v>112</v>
      </c>
      <c r="T13" s="91">
        <v>112</v>
      </c>
    </row>
    <row r="14" spans="1:76" ht="15" x14ac:dyDescent="0.25">
      <c r="A14" t="s">
        <v>88</v>
      </c>
      <c r="B14">
        <v>132</v>
      </c>
      <c r="C14">
        <v>131</v>
      </c>
      <c r="D14">
        <v>128</v>
      </c>
      <c r="E14">
        <v>129</v>
      </c>
      <c r="F14" s="92">
        <v>1.1299999999999999</v>
      </c>
      <c r="G14" s="92">
        <v>1.1399999999999999</v>
      </c>
      <c r="H14" s="92">
        <v>1.1499999999999999</v>
      </c>
      <c r="I14" s="92">
        <v>1.1499999999999999</v>
      </c>
      <c r="J14" s="92">
        <v>1.1599999999999999</v>
      </c>
      <c r="K14" s="92">
        <v>1.1599999999999999</v>
      </c>
      <c r="L14" s="92">
        <v>1.22</v>
      </c>
      <c r="M14" s="92">
        <v>1.21</v>
      </c>
      <c r="N14" s="92">
        <v>1.22</v>
      </c>
      <c r="O14" s="92">
        <v>1.21</v>
      </c>
      <c r="P14" s="92">
        <v>1.21</v>
      </c>
      <c r="Q14" s="92">
        <v>1.24</v>
      </c>
      <c r="R14" s="92">
        <v>1.23</v>
      </c>
      <c r="S14" s="92">
        <v>1.24</v>
      </c>
      <c r="T14" s="92">
        <v>1.24</v>
      </c>
    </row>
    <row r="15" spans="1:76" ht="15" x14ac:dyDescent="0.25">
      <c r="A15" t="s">
        <v>71</v>
      </c>
      <c r="B15">
        <v>97</v>
      </c>
      <c r="C15">
        <v>97</v>
      </c>
      <c r="D15">
        <v>103</v>
      </c>
      <c r="E15">
        <v>101</v>
      </c>
      <c r="F15">
        <v>93</v>
      </c>
      <c r="G15">
        <v>95</v>
      </c>
      <c r="H15">
        <v>92</v>
      </c>
      <c r="I15">
        <v>92</v>
      </c>
      <c r="J15">
        <v>92</v>
      </c>
      <c r="K15">
        <v>87</v>
      </c>
      <c r="L15">
        <v>87</v>
      </c>
      <c r="M15">
        <v>93</v>
      </c>
      <c r="N15">
        <v>93</v>
      </c>
      <c r="O15">
        <v>94</v>
      </c>
      <c r="P15">
        <v>89</v>
      </c>
      <c r="Q15">
        <v>87</v>
      </c>
      <c r="R15">
        <v>87</v>
      </c>
      <c r="S15">
        <v>87</v>
      </c>
      <c r="T15">
        <v>86</v>
      </c>
    </row>
    <row r="18" spans="1:21" ht="15" x14ac:dyDescent="0.25">
      <c r="A18" s="65" t="s">
        <v>107</v>
      </c>
      <c r="B18" s="66"/>
      <c r="C18" s="66"/>
      <c r="D18" s="66"/>
      <c r="E18" s="66"/>
      <c r="F18" s="66"/>
      <c r="G18" s="66"/>
      <c r="H18" s="66"/>
      <c r="I18" s="66"/>
      <c r="J18" s="66"/>
      <c r="K18" s="66"/>
      <c r="L18" s="66"/>
      <c r="M18" s="66"/>
      <c r="N18" s="66"/>
      <c r="O18" s="66"/>
      <c r="P18" s="66"/>
      <c r="Q18" s="66"/>
      <c r="R18" s="66"/>
      <c r="S18" s="66"/>
      <c r="T18" s="66"/>
      <c r="U18" s="66"/>
    </row>
    <row r="20" spans="1:21" ht="15" x14ac:dyDescent="0.25">
      <c r="A20" t="s">
        <v>108</v>
      </c>
      <c r="B20" s="90">
        <v>41852</v>
      </c>
      <c r="C20" s="90">
        <v>41883</v>
      </c>
      <c r="D20" s="90">
        <v>41913</v>
      </c>
      <c r="E20" s="90">
        <v>41944</v>
      </c>
      <c r="F20" s="90">
        <v>41974</v>
      </c>
      <c r="G20" s="90">
        <v>42005</v>
      </c>
      <c r="H20" s="90">
        <v>42036</v>
      </c>
      <c r="I20" s="90">
        <v>42064</v>
      </c>
      <c r="J20" s="90">
        <v>42095</v>
      </c>
      <c r="K20" s="90">
        <v>42125</v>
      </c>
      <c r="L20" s="90">
        <v>42156</v>
      </c>
      <c r="M20" s="90">
        <v>42186</v>
      </c>
      <c r="N20" s="90">
        <v>42217</v>
      </c>
      <c r="O20" s="90">
        <v>42248</v>
      </c>
      <c r="P20" s="90">
        <v>42278</v>
      </c>
      <c r="Q20" s="90">
        <v>42309</v>
      </c>
      <c r="R20" s="90">
        <v>42339</v>
      </c>
      <c r="S20" s="90">
        <v>42370</v>
      </c>
      <c r="T20" s="90">
        <v>42401</v>
      </c>
      <c r="U20" s="90">
        <v>42430</v>
      </c>
    </row>
    <row r="21" spans="1:21" ht="15" x14ac:dyDescent="0.25">
      <c r="A21" t="s">
        <v>100</v>
      </c>
      <c r="B21">
        <v>112</v>
      </c>
      <c r="C21">
        <v>123</v>
      </c>
      <c r="D21">
        <v>130</v>
      </c>
      <c r="E21">
        <v>114</v>
      </c>
      <c r="F21">
        <v>136</v>
      </c>
      <c r="G21">
        <v>160</v>
      </c>
      <c r="H21">
        <v>178</v>
      </c>
      <c r="I21">
        <v>175</v>
      </c>
      <c r="J21">
        <v>184</v>
      </c>
      <c r="K21">
        <v>184</v>
      </c>
      <c r="L21">
        <v>197</v>
      </c>
      <c r="M21">
        <v>252.8</v>
      </c>
      <c r="N21">
        <v>177</v>
      </c>
      <c r="O21">
        <v>234.79999999999998</v>
      </c>
      <c r="P21">
        <v>235.5</v>
      </c>
      <c r="Q21">
        <v>256.2</v>
      </c>
      <c r="R21">
        <v>252.70000000000002</v>
      </c>
      <c r="S21">
        <v>229.3</v>
      </c>
      <c r="T21">
        <v>247.2</v>
      </c>
      <c r="U21">
        <v>156</v>
      </c>
    </row>
    <row r="22" spans="1:21" ht="15" x14ac:dyDescent="0.25">
      <c r="A22" t="s">
        <v>88</v>
      </c>
      <c r="B22" s="92">
        <v>0.87</v>
      </c>
      <c r="C22" s="92">
        <v>0.9</v>
      </c>
      <c r="D22" s="92">
        <v>0.91</v>
      </c>
      <c r="E22" s="92">
        <v>0.85</v>
      </c>
      <c r="F22" s="92">
        <v>1.03</v>
      </c>
      <c r="G22" s="92">
        <v>1.1200000000000001</v>
      </c>
      <c r="H22" s="92">
        <v>1.32</v>
      </c>
      <c r="I22" s="92">
        <v>1.35</v>
      </c>
      <c r="J22" s="92">
        <v>1.35</v>
      </c>
      <c r="K22" s="92">
        <v>1.35</v>
      </c>
      <c r="L22" s="92">
        <v>1.42</v>
      </c>
      <c r="M22" s="92">
        <v>1.68</v>
      </c>
      <c r="N22" s="92">
        <v>1.77</v>
      </c>
      <c r="O22" s="92">
        <v>1.82</v>
      </c>
      <c r="P22" s="92">
        <v>1.84</v>
      </c>
      <c r="Q22" s="92">
        <v>1.9</v>
      </c>
      <c r="R22" s="92">
        <v>1.94</v>
      </c>
      <c r="S22" s="92">
        <v>1.83</v>
      </c>
      <c r="T22" s="92">
        <v>1.71</v>
      </c>
      <c r="U22" s="92">
        <v>1.1200000000000001</v>
      </c>
    </row>
  </sheetData>
  <pageMargins left="0.74803149606299213" right="0.74803149606299213" top="0.98425196850393704" bottom="0.98425196850393704" header="0.51181102362204722" footer="0.51181102362204722"/>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workbookViewId="0">
      <selection activeCell="E25" sqref="E25"/>
    </sheetView>
  </sheetViews>
  <sheetFormatPr defaultRowHeight="15" x14ac:dyDescent="0.25"/>
  <cols>
    <col min="2" max="2" width="28.7109375" bestFit="1" customWidth="1"/>
  </cols>
  <sheetData>
    <row r="1" spans="1:9" x14ac:dyDescent="0.25">
      <c r="A1" s="93" t="s">
        <v>109</v>
      </c>
      <c r="B1" s="93" t="s">
        <v>110</v>
      </c>
      <c r="C1" s="94" t="s">
        <v>111</v>
      </c>
      <c r="D1" s="94" t="s">
        <v>112</v>
      </c>
      <c r="E1" s="94" t="s">
        <v>113</v>
      </c>
      <c r="F1" s="94" t="s">
        <v>114</v>
      </c>
      <c r="G1" s="94" t="s">
        <v>111</v>
      </c>
      <c r="H1" s="94" t="s">
        <v>112</v>
      </c>
      <c r="I1" s="89"/>
    </row>
    <row r="2" spans="1:9" x14ac:dyDescent="0.25">
      <c r="A2" s="95" t="s">
        <v>100</v>
      </c>
      <c r="B2" s="95" t="s">
        <v>115</v>
      </c>
      <c r="C2" s="96"/>
      <c r="D2" s="96"/>
      <c r="E2" s="96">
        <v>51.2499048460962</v>
      </c>
      <c r="F2" s="96">
        <v>60.930844414853226</v>
      </c>
      <c r="G2" s="96">
        <v>61.726209318308655</v>
      </c>
      <c r="H2" s="96">
        <v>65.166172149366105</v>
      </c>
      <c r="I2" s="89"/>
    </row>
    <row r="3" spans="1:9" x14ac:dyDescent="0.25">
      <c r="A3" s="97" t="s">
        <v>100</v>
      </c>
      <c r="B3" s="97" t="s">
        <v>116</v>
      </c>
      <c r="C3" s="98"/>
      <c r="D3" s="98"/>
      <c r="E3" s="98">
        <v>0.42161061446054693</v>
      </c>
      <c r="F3" s="98">
        <v>0.48217978386958621</v>
      </c>
      <c r="G3" s="98">
        <v>0.48265107406574798</v>
      </c>
      <c r="H3" s="99">
        <v>0.49627391054238812</v>
      </c>
      <c r="I3" s="100"/>
    </row>
    <row r="4" spans="1:9" x14ac:dyDescent="0.25">
      <c r="A4" s="97" t="s">
        <v>88</v>
      </c>
      <c r="B4" s="97" t="s">
        <v>115</v>
      </c>
      <c r="C4" s="101">
        <v>20.987905951883729</v>
      </c>
      <c r="D4" s="101">
        <v>21.271558520477043</v>
      </c>
      <c r="E4" s="101">
        <v>19.26000088126305</v>
      </c>
      <c r="F4" s="101">
        <v>26.137769314650338</v>
      </c>
      <c r="G4" s="101">
        <v>26.198489065526534</v>
      </c>
      <c r="H4" s="101">
        <v>28.374040810655153</v>
      </c>
      <c r="I4" s="89"/>
    </row>
    <row r="5" spans="1:9" x14ac:dyDescent="0.25">
      <c r="A5" s="102" t="s">
        <v>88</v>
      </c>
      <c r="B5" s="102" t="s">
        <v>116</v>
      </c>
      <c r="C5" s="103">
        <v>0.26825380479747768</v>
      </c>
      <c r="D5" s="103">
        <v>0.26369969571651286</v>
      </c>
      <c r="E5" s="103">
        <v>0.23379885993731969</v>
      </c>
      <c r="F5" s="103">
        <v>0.30028930529967268</v>
      </c>
      <c r="G5" s="103">
        <v>0.29849284020224498</v>
      </c>
      <c r="H5" s="104">
        <v>0.31532658736096203</v>
      </c>
      <c r="I5" s="89"/>
    </row>
    <row r="6" spans="1:9" x14ac:dyDescent="0.25">
      <c r="A6" s="89"/>
      <c r="B6" s="89"/>
      <c r="C6" s="89"/>
      <c r="D6" s="89"/>
      <c r="E6" s="89"/>
      <c r="F6" s="89"/>
      <c r="G6" s="89"/>
      <c r="H6" s="89"/>
      <c r="I6" s="89"/>
    </row>
    <row r="7" spans="1:9" x14ac:dyDescent="0.25">
      <c r="A7" s="89"/>
      <c r="B7" s="89"/>
      <c r="C7" s="89"/>
      <c r="D7" s="89"/>
      <c r="E7" s="89"/>
      <c r="F7" s="89"/>
      <c r="G7" s="89"/>
      <c r="H7" s="89"/>
      <c r="I7" s="8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681</vt:i4>
      </vt:variant>
    </vt:vector>
  </HeadingPairs>
  <TitlesOfParts>
    <vt:vector size="687" baseType="lpstr">
      <vt:lpstr>Capital adequacy</vt:lpstr>
      <vt:lpstr>CCAR 9Q capital ratio</vt:lpstr>
      <vt:lpstr>Industry exposure</vt:lpstr>
      <vt:lpstr>Subprime assets</vt:lpstr>
      <vt:lpstr>SSP &amp; SFR &amp; LCR</vt:lpstr>
      <vt:lpstr>AE</vt:lpstr>
      <vt:lpstr>_vena_CapExistingSHUSA_B1_C_1_230858509795983360</vt:lpstr>
      <vt:lpstr>_vena_CapExistingSHUSA_B1_C_1_230858525113581568</vt:lpstr>
      <vt:lpstr>_vena_CapExistingSHUSA_B1_C_1_230858539172888576</vt:lpstr>
      <vt:lpstr>_vena_CapExistingSHUSA_B1_C_1_230858563583737856</vt:lpstr>
      <vt:lpstr>_vena_CapExistingSHUSA_B1_C_1_230858841607110656</vt:lpstr>
      <vt:lpstr>_vena_CapExistingSHUSA_B1_C_1_230858841607110656_1</vt:lpstr>
      <vt:lpstr>_vena_CapExistingSHUSA_B1_C_1_230858841607110656_2</vt:lpstr>
      <vt:lpstr>_vena_CapExistingSHUSA_B1_C_1_230858841607110656_3</vt:lpstr>
      <vt:lpstr>_vena_CapExistingSHUSA_B1_C_1_230858841607110656_4</vt:lpstr>
      <vt:lpstr>_vena_CapExistingSHUSA_B1_C_1_230858864537370624</vt:lpstr>
      <vt:lpstr>_vena_CapExistingSHUSA_B1_C_1_230858864537370624_1</vt:lpstr>
      <vt:lpstr>_vena_CapExistingSHUSA_B1_C_1_230858864537370624_2</vt:lpstr>
      <vt:lpstr>_vena_CapExistingSHUSA_B1_C_1_230858864537370624_3</vt:lpstr>
      <vt:lpstr>_vena_CapExistingSHUSA_B1_C_1_230858864537370624_4</vt:lpstr>
      <vt:lpstr>_vena_CapExistingSHUSA_B1_C_1_230858883713728512</vt:lpstr>
      <vt:lpstr>_vena_CapExistingSHUSA_B1_C_1_230858883713728512_1</vt:lpstr>
      <vt:lpstr>_vena_CapExistingSHUSA_B1_C_1_230858883713728512_2</vt:lpstr>
      <vt:lpstr>_vena_CapExistingSHUSA_B1_C_1_230858883713728512_3</vt:lpstr>
      <vt:lpstr>_vena_CapExistingSHUSA_B1_C_1_230858883713728512_4</vt:lpstr>
      <vt:lpstr>_vena_CapExistingSHUSA_B1_C_1_230858941431545856</vt:lpstr>
      <vt:lpstr>_vena_CapExistingSHUSA_B1_C_1_230858941431545856_1</vt:lpstr>
      <vt:lpstr>_vena_CapExistingSHUSA_B1_C_1_230858941431545856_2</vt:lpstr>
      <vt:lpstr>_vena_CapExistingSHUSA_B1_C_1_230858941431545856_3</vt:lpstr>
      <vt:lpstr>_vena_CapExistingSHUSA_B1_C_1_230858941431545856_4</vt:lpstr>
      <vt:lpstr>_vena_CapExistingSHUSA_B1_C_1_230859049971744768</vt:lpstr>
      <vt:lpstr>_vena_CapExistingSHUSA_B1_C_1_230859049971744768_1</vt:lpstr>
      <vt:lpstr>_vena_CapExistingSHUSA_B1_C_1_230859049971744768_2</vt:lpstr>
      <vt:lpstr>_vena_CapExistingSHUSA_B1_C_1_230859049971744768_3</vt:lpstr>
      <vt:lpstr>_vena_CapExistingSHUSA_B1_C_1_230859049971744768_4</vt:lpstr>
      <vt:lpstr>_vena_CapExistingSHUSA_B1_C_1_230859064827969536</vt:lpstr>
      <vt:lpstr>_vena_CapExistingSHUSA_B1_C_1_230859064827969536_1</vt:lpstr>
      <vt:lpstr>_vena_CapExistingSHUSA_B1_C_1_230859064827969536_2</vt:lpstr>
      <vt:lpstr>_vena_CapExistingSHUSA_B1_C_1_230859064827969536_3</vt:lpstr>
      <vt:lpstr>_vena_CapExistingSHUSA_B1_C_1_230859064827969536_4</vt:lpstr>
      <vt:lpstr>_vena_CapExistingSHUSA_B1_C_1_230859078451068928</vt:lpstr>
      <vt:lpstr>_vena_CapExistingSHUSA_B1_C_1_230859078451068928_1</vt:lpstr>
      <vt:lpstr>_vena_CapExistingSHUSA_B1_C_1_230859078451068928_2</vt:lpstr>
      <vt:lpstr>_vena_CapExistingSHUSA_B1_C_1_230859078451068928_3</vt:lpstr>
      <vt:lpstr>_vena_CapExistingSHUSA_B1_C_1_230859078451068928_4</vt:lpstr>
      <vt:lpstr>_vena_CapExistingSHUSA_B1_C_1_230859093835776000</vt:lpstr>
      <vt:lpstr>_vena_CapExistingSHUSA_B1_C_1_230859093835776000_1</vt:lpstr>
      <vt:lpstr>_vena_CapExistingSHUSA_B1_C_1_230859093835776000_2</vt:lpstr>
      <vt:lpstr>_vena_CapExistingSHUSA_B1_C_1_230859093835776000_3</vt:lpstr>
      <vt:lpstr>_vena_CapExistingSHUSA_B1_C_1_230859093835776000_4</vt:lpstr>
      <vt:lpstr>_vena_CapExistingSHUSA_B1_C_1_248550486083371008</vt:lpstr>
      <vt:lpstr>_vena_CapExistingSHUSA_B1_C_1_248550486083371008_1</vt:lpstr>
      <vt:lpstr>_vena_CapExistingSHUSA_B1_C_1_248550486083371008_2</vt:lpstr>
      <vt:lpstr>_vena_CapExistingSHUSA_B1_C_1_248550486083371008_3</vt:lpstr>
      <vt:lpstr>_vena_CapExistingSHUSA_B1_C_1_248550486083371008_4</vt:lpstr>
      <vt:lpstr>_vena_CapExistingSHUSA_B1_C_2_230860126356111360</vt:lpstr>
      <vt:lpstr>_vena_CapExistingSHUSA_B1_C_2_230860226616754176</vt:lpstr>
      <vt:lpstr>_vena_CapExistingSHUSA_B1_C_2_230860226616754176_1</vt:lpstr>
      <vt:lpstr>_vena_CapExistingSHUSA_B1_C_2_230860226616754176_2</vt:lpstr>
      <vt:lpstr>_vena_CapExistingSHUSA_B1_C_2_230860226616754176_3</vt:lpstr>
      <vt:lpstr>_vena_CapExistingSHUSA_B1_C_2_230860226616754176_4</vt:lpstr>
      <vt:lpstr>_vena_CapExistingSHUSA_B1_C_2_230860237857488896</vt:lpstr>
      <vt:lpstr>_vena_CapExistingSHUSA_B1_C_2_230860237857488896_1</vt:lpstr>
      <vt:lpstr>_vena_CapExistingSHUSA_B1_C_2_230860237857488896_2</vt:lpstr>
      <vt:lpstr>_vena_CapExistingSHUSA_B1_C_2_230860237857488896_3</vt:lpstr>
      <vt:lpstr>_vena_CapExistingSHUSA_B1_C_2_230860237857488896_4</vt:lpstr>
      <vt:lpstr>_vena_CapExistingSHUSA_B1_C_2_230860246497755136</vt:lpstr>
      <vt:lpstr>_vena_CapExistingSHUSA_B1_C_2_230860246497755136_1</vt:lpstr>
      <vt:lpstr>_vena_CapExistingSHUSA_B1_C_2_230860246497755136_2</vt:lpstr>
      <vt:lpstr>_vena_CapExistingSHUSA_B1_C_2_230860246497755136_3</vt:lpstr>
      <vt:lpstr>_vena_CapExistingSHUSA_B1_C_2_230860246497755136_4</vt:lpstr>
      <vt:lpstr>_vena_CapExistingSHUSA_B1_C_2_230860256148848640</vt:lpstr>
      <vt:lpstr>_vena_CapExistingSHUSA_B1_C_2_230860256148848640_1</vt:lpstr>
      <vt:lpstr>_vena_CapExistingSHUSA_B1_C_2_230860256148848640_2</vt:lpstr>
      <vt:lpstr>_vena_CapExistingSHUSA_B1_C_2_230860256148848640_3</vt:lpstr>
      <vt:lpstr>_vena_CapExistingSHUSA_B1_C_2_230860256148848640_4</vt:lpstr>
      <vt:lpstr>_vena_CapExistingSHUSA_B1_C_2_230860293570428928</vt:lpstr>
      <vt:lpstr>_vena_CapExistingSHUSA_B1_C_2_230860293570428928_1</vt:lpstr>
      <vt:lpstr>_vena_CapExistingSHUSA_B1_C_2_230860293570428928_2</vt:lpstr>
      <vt:lpstr>_vena_CapExistingSHUSA_B1_C_2_230860293570428928_3</vt:lpstr>
      <vt:lpstr>_vena_CapExistingSHUSA_B1_C_2_230860293570428928_4</vt:lpstr>
      <vt:lpstr>_vena_CapExistingSHUSA_B1_C_2_230860306308530176</vt:lpstr>
      <vt:lpstr>_vena_CapExistingSHUSA_B1_C_2_230860306308530176_1</vt:lpstr>
      <vt:lpstr>_vena_CapExistingSHUSA_B1_C_2_230860306308530176_2</vt:lpstr>
      <vt:lpstr>_vena_CapExistingSHUSA_B1_C_2_230860306308530176_3</vt:lpstr>
      <vt:lpstr>_vena_CapExistingSHUSA_B1_C_2_230860306308530176_4</vt:lpstr>
      <vt:lpstr>_vena_CapExistingSHUSA_B1_C_2_230860320749518848</vt:lpstr>
      <vt:lpstr>_vena_CapExistingSHUSA_B1_C_2_230860320749518848_1</vt:lpstr>
      <vt:lpstr>_vena_CapExistingSHUSA_B1_C_2_230860320749518848_2</vt:lpstr>
      <vt:lpstr>_vena_CapExistingSHUSA_B1_C_2_230860320749518848_3</vt:lpstr>
      <vt:lpstr>_vena_CapExistingSHUSA_B1_C_2_230860320749518848_4</vt:lpstr>
      <vt:lpstr>_vena_CapExistingSHUSA_B1_C_2_230860332363546624</vt:lpstr>
      <vt:lpstr>_vena_CapExistingSHUSA_B1_C_2_230860332363546624_1</vt:lpstr>
      <vt:lpstr>_vena_CapExistingSHUSA_B1_C_2_230860332363546624_2</vt:lpstr>
      <vt:lpstr>_vena_CapExistingSHUSA_B1_C_2_230860332363546624_3</vt:lpstr>
      <vt:lpstr>_vena_CapExistingSHUSA_B1_C_2_230860332363546624_4</vt:lpstr>
      <vt:lpstr>_vena_CapExistingSHUSA_B1_C_2_230860342882861056</vt:lpstr>
      <vt:lpstr>_vena_CapExistingSHUSA_B1_C_2_230860342882861056_1</vt:lpstr>
      <vt:lpstr>_vena_CapExistingSHUSA_B1_C_2_230860342882861056_2</vt:lpstr>
      <vt:lpstr>_vena_CapExistingSHUSA_B1_C_2_230860342882861056_3</vt:lpstr>
      <vt:lpstr>_vena_CapExistingSHUSA_B1_C_2_230860342882861056_4</vt:lpstr>
      <vt:lpstr>_vena_CapExistingSHUSA_B1_C_2_248614950019268608</vt:lpstr>
      <vt:lpstr>_vena_CapExistingSHUSA_B1_C_2_248614950019268608_1</vt:lpstr>
      <vt:lpstr>_vena_CapExistingSHUSA_B1_C_2_248614950019268608_2</vt:lpstr>
      <vt:lpstr>_vena_CapExistingSHUSA_B1_C_3_230860830692999168</vt:lpstr>
      <vt:lpstr>_vena_CapExistingSHUSA_B1_C_3_230860830692999168_1</vt:lpstr>
      <vt:lpstr>_vena_CapExistingSHUSA_B1_C_3_230860830692999168_10</vt:lpstr>
      <vt:lpstr>_vena_CapExistingSHUSA_B1_C_3_230860830692999168_11</vt:lpstr>
      <vt:lpstr>_vena_CapExistingSHUSA_B1_C_3_230860830692999168_12</vt:lpstr>
      <vt:lpstr>_vena_CapExistingSHUSA_B1_C_3_230860830692999168_13</vt:lpstr>
      <vt:lpstr>_vena_CapExistingSHUSA_B1_C_3_230860830692999168_14</vt:lpstr>
      <vt:lpstr>_vena_CapExistingSHUSA_B1_C_3_230860830692999168_15</vt:lpstr>
      <vt:lpstr>_vena_CapExistingSHUSA_B1_C_3_230860830692999168_16</vt:lpstr>
      <vt:lpstr>_vena_CapExistingSHUSA_B1_C_3_230860830692999168_17</vt:lpstr>
      <vt:lpstr>_vena_CapExistingSHUSA_B1_C_3_230860830692999168_18</vt:lpstr>
      <vt:lpstr>_vena_CapExistingSHUSA_B1_C_3_230860830692999168_19</vt:lpstr>
      <vt:lpstr>_vena_CapExistingSHUSA_B1_C_3_230860830692999168_2</vt:lpstr>
      <vt:lpstr>_vena_CapExistingSHUSA_B1_C_3_230860830692999168_20</vt:lpstr>
      <vt:lpstr>_vena_CapExistingSHUSA_B1_C_3_230860830692999168_21</vt:lpstr>
      <vt:lpstr>_vena_CapExistingSHUSA_B1_C_3_230860830692999168_22</vt:lpstr>
      <vt:lpstr>_vena_CapExistingSHUSA_B1_C_3_230860830692999168_23</vt:lpstr>
      <vt:lpstr>_vena_CapExistingSHUSA_B1_C_3_230860830692999168_24</vt:lpstr>
      <vt:lpstr>_vena_CapExistingSHUSA_B1_C_3_230860830692999168_25</vt:lpstr>
      <vt:lpstr>_vena_CapExistingSHUSA_B1_C_3_230860830692999168_26</vt:lpstr>
      <vt:lpstr>_vena_CapExistingSHUSA_B1_C_3_230860830692999168_27</vt:lpstr>
      <vt:lpstr>_vena_CapExistingSHUSA_B1_C_3_230860830692999168_28</vt:lpstr>
      <vt:lpstr>_vena_CapExistingSHUSA_B1_C_3_230860830692999168_29</vt:lpstr>
      <vt:lpstr>_vena_CapExistingSHUSA_B1_C_3_230860830692999168_3</vt:lpstr>
      <vt:lpstr>_vena_CapExistingSHUSA_B1_C_3_230860830692999168_30</vt:lpstr>
      <vt:lpstr>_vena_CapExistingSHUSA_B1_C_3_230860830692999168_31</vt:lpstr>
      <vt:lpstr>_vena_CapExistingSHUSA_B1_C_3_230860830692999168_32</vt:lpstr>
      <vt:lpstr>_vena_CapExistingSHUSA_B1_C_3_230860830692999168_33</vt:lpstr>
      <vt:lpstr>_vena_CapExistingSHUSA_B1_C_3_230860830692999168_34</vt:lpstr>
      <vt:lpstr>_vena_CapExistingSHUSA_B1_C_3_230860830692999168_35</vt:lpstr>
      <vt:lpstr>_vena_CapExistingSHUSA_B1_C_3_230860830692999168_36</vt:lpstr>
      <vt:lpstr>_vena_CapExistingSHUSA_B1_C_3_230860830692999168_37</vt:lpstr>
      <vt:lpstr>_vena_CapExistingSHUSA_B1_C_3_230860830692999168_38</vt:lpstr>
      <vt:lpstr>_vena_CapExistingSHUSA_B1_C_3_230860830692999168_39</vt:lpstr>
      <vt:lpstr>_vena_CapExistingSHUSA_B1_C_3_230860830692999168_4</vt:lpstr>
      <vt:lpstr>_vena_CapExistingSHUSA_B1_C_3_230860830692999168_40</vt:lpstr>
      <vt:lpstr>_vena_CapExistingSHUSA_B1_C_3_230860830692999168_41</vt:lpstr>
      <vt:lpstr>_vena_CapExistingSHUSA_B1_C_3_230860830692999168_42</vt:lpstr>
      <vt:lpstr>_vena_CapExistingSHUSA_B1_C_3_230860830692999168_43</vt:lpstr>
      <vt:lpstr>_vena_CapExistingSHUSA_B1_C_3_230860830692999168_44</vt:lpstr>
      <vt:lpstr>_vena_CapExistingSHUSA_B1_C_3_230860830692999168_45</vt:lpstr>
      <vt:lpstr>_vena_CapExistingSHUSA_B1_C_3_230860830692999168_5</vt:lpstr>
      <vt:lpstr>_vena_CapExistingSHUSA_B1_C_3_230860830692999168_6</vt:lpstr>
      <vt:lpstr>_vena_CapExistingSHUSA_B1_C_3_230860830692999168_7</vt:lpstr>
      <vt:lpstr>_vena_CapExistingSHUSA_B1_C_3_230860830692999168_8</vt:lpstr>
      <vt:lpstr>_vena_CapExistingSHUSA_B1_C_3_230860830692999168_9</vt:lpstr>
      <vt:lpstr>_vena_CapExistingSHUSA_B1_C_3_230860959693012992</vt:lpstr>
      <vt:lpstr>_vena_CapExistingSHUSA_B1_C_3_230860959693012992_1</vt:lpstr>
      <vt:lpstr>_vena_CapExistingSHUSA_B1_C_3_230860959693012992_2</vt:lpstr>
      <vt:lpstr>_vena_CapExistingSHUSA_B1_C_4_230862887281885184</vt:lpstr>
      <vt:lpstr>_vena_CapExistingSHUSA_B1_C_4_230862887281885184_1</vt:lpstr>
      <vt:lpstr>_vena_CapExistingSHUSA_B1_C_4_230862887281885184_2</vt:lpstr>
      <vt:lpstr>_vena_CapExistingSHUSA_B1_C_4_230862887281885184_3</vt:lpstr>
      <vt:lpstr>_vena_CapExistingSHUSA_B1_C_4_230862887281885184_4</vt:lpstr>
      <vt:lpstr>_vena_CapExistingSHUSA_B1_C_4_230862887281885184_5</vt:lpstr>
      <vt:lpstr>_vena_CapExistingSHUSA_B1_C_4_230862887281885184_6</vt:lpstr>
      <vt:lpstr>_vena_CapExistingSHUSA_B1_C_4_230862887281885184_7</vt:lpstr>
      <vt:lpstr>_vena_CapExistingSHUSA_B1_C_4_230862887281885184_8</vt:lpstr>
      <vt:lpstr>_vena_CapExistingSHUSA_B1_C_4_230862937282183168</vt:lpstr>
      <vt:lpstr>_vena_CapExistingSHUSA_B1_C_4_230862937282183168_1</vt:lpstr>
      <vt:lpstr>_vena_CapExistingSHUSA_B1_C_4_230862937282183168_2</vt:lpstr>
      <vt:lpstr>_vena_CapExistingSHUSA_B1_C_4_230862937282183168_3</vt:lpstr>
      <vt:lpstr>_vena_CapExistingSHUSA_B1_C_4_230862937282183168_4</vt:lpstr>
      <vt:lpstr>_vena_CapExistingSHUSA_B1_C_4_230862937282183168_5</vt:lpstr>
      <vt:lpstr>_vena_CapExistingSHUSA_B1_C_4_230862937282183168_6</vt:lpstr>
      <vt:lpstr>_vena_CapExistingSHUSA_B1_C_4_230862937282183168_7</vt:lpstr>
      <vt:lpstr>_vena_CapExistingSHUSA_B1_C_4_230862937282183168_8</vt:lpstr>
      <vt:lpstr>_vena_CapExistingSHUSA_B1_C_4_230862963278479360</vt:lpstr>
      <vt:lpstr>_vena_CapExistingSHUSA_B1_C_4_230862963278479360_1</vt:lpstr>
      <vt:lpstr>_vena_CapExistingSHUSA_B1_C_4_230862963278479360_2</vt:lpstr>
      <vt:lpstr>_vena_CapExistingSHUSA_B1_C_4_230862963278479360_3</vt:lpstr>
      <vt:lpstr>_vena_CapExistingSHUSA_B1_C_4_230862963278479360_4</vt:lpstr>
      <vt:lpstr>_vena_CapExistingSHUSA_B1_C_4_230862963278479360_5</vt:lpstr>
      <vt:lpstr>_vena_CapExistingSHUSA_B1_C_4_230862963278479360_6</vt:lpstr>
      <vt:lpstr>_vena_CapExistingSHUSA_B1_C_4_230862963278479360_7</vt:lpstr>
      <vt:lpstr>_vena_CapExistingSHUSA_B1_C_4_230862963278479360_8</vt:lpstr>
      <vt:lpstr>_vena_CapExistingSHUSA_B1_C_4_230863001366953984</vt:lpstr>
      <vt:lpstr>_vena_CapExistingSHUSA_B1_C_4_230863001366953984_1</vt:lpstr>
      <vt:lpstr>_vena_CapExistingSHUSA_B1_C_4_230863001366953984_2</vt:lpstr>
      <vt:lpstr>_vena_CapExistingSHUSA_B1_C_4_230863001366953984_3</vt:lpstr>
      <vt:lpstr>_vena_CapExistingSHUSA_B1_C_4_230863001366953984_4</vt:lpstr>
      <vt:lpstr>_vena_CapExistingSHUSA_B1_C_4_230863001366953984_5</vt:lpstr>
      <vt:lpstr>_vena_CapExistingSHUSA_B1_C_4_230863001366953984_6</vt:lpstr>
      <vt:lpstr>_vena_CapExistingSHUSA_B1_C_4_230863001366953984_7</vt:lpstr>
      <vt:lpstr>_vena_CapExistingSHUSA_B1_C_4_230863001366953984_8</vt:lpstr>
      <vt:lpstr>_vena_CapExistingSHUSA_B1_C_4_230863046111789056</vt:lpstr>
      <vt:lpstr>_vena_CapExistingSHUSA_B1_C_4_230863046111789056_1</vt:lpstr>
      <vt:lpstr>_vena_CapExistingSHUSA_B1_C_4_230863046111789056_2</vt:lpstr>
      <vt:lpstr>_vena_CapExistingSHUSA_B1_C_4_230863046111789056_3</vt:lpstr>
      <vt:lpstr>_vena_CapExistingSHUSA_B1_C_4_230863046111789056_4</vt:lpstr>
      <vt:lpstr>_vena_CapExistingSHUSA_B1_C_4_230863046111789056_5</vt:lpstr>
      <vt:lpstr>_vena_CapExistingSHUSA_B1_C_4_230863046111789056_6</vt:lpstr>
      <vt:lpstr>_vena_CapExistingSHUSA_B1_C_4_230863046111789056_7</vt:lpstr>
      <vt:lpstr>_vena_CapExistingSHUSA_B1_C_4_230863046111789056_8</vt:lpstr>
      <vt:lpstr>_vena_CapExistingSHUSA_B1_C_4_230863071093063680</vt:lpstr>
      <vt:lpstr>_vena_CapExistingSHUSA_B1_C_4_230863071093063680_1</vt:lpstr>
      <vt:lpstr>_vena_CapExistingSHUSA_B1_C_4_230863071093063680_2</vt:lpstr>
      <vt:lpstr>_vena_CapExistingSHUSA_B1_C_4_230863071093063680_3</vt:lpstr>
      <vt:lpstr>_vena_CapExistingSHUSA_B1_C_FV_6053e8fe227041fcbe8015c4f16779fe_10</vt:lpstr>
      <vt:lpstr>_vena_CapExistingSHUSA_B1_C_FV_6053e8fe227041fcbe8015c4f16779fe_11</vt:lpstr>
      <vt:lpstr>_vena_CapExistingSHUSA_B1_C_FV_6053e8fe227041fcbe8015c4f16779fe_12</vt:lpstr>
      <vt:lpstr>_vena_CapExistingSHUSA_B1_C_FV_6053e8fe227041fcbe8015c4f16779fe_13</vt:lpstr>
      <vt:lpstr>_vena_CapExistingSHUSA_B1_C_FV_6053e8fe227041fcbe8015c4f16779fe_14</vt:lpstr>
      <vt:lpstr>_vena_CapExistingSHUSA_B1_C_FV_6053e8fe227041fcbe8015c4f16779fe_15</vt:lpstr>
      <vt:lpstr>_vena_CapExistingSHUSA_B1_C_FV_6053e8fe227041fcbe8015c4f16779fe_16</vt:lpstr>
      <vt:lpstr>_vena_CapExistingSHUSA_B1_C_FV_6053e8fe227041fcbe8015c4f16779fe_17</vt:lpstr>
      <vt:lpstr>_vena_CapExistingSHUSA_B1_C_FV_6053e8fe227041fcbe8015c4f16779fe_18</vt:lpstr>
      <vt:lpstr>_vena_CapExistingSHUSA_B1_C_FV_6053e8fe227041fcbe8015c4f16779fe_19</vt:lpstr>
      <vt:lpstr>_vena_CapExistingSHUSA_B1_C_FV_6053e8fe227041fcbe8015c4f16779fe_20</vt:lpstr>
      <vt:lpstr>_vena_CapExistingSHUSA_B1_C_FV_6053e8fe227041fcbe8015c4f16779fe_21</vt:lpstr>
      <vt:lpstr>_vena_CapExistingSHUSA_B1_C_FV_6053e8fe227041fcbe8015c4f16779fe_22</vt:lpstr>
      <vt:lpstr>_vena_CapExistingSHUSA_B1_C_FV_6053e8fe227041fcbe8015c4f16779fe_23</vt:lpstr>
      <vt:lpstr>_vena_CapExistingSHUSA_B1_C_FV_6053e8fe227041fcbe8015c4f16779fe_24</vt:lpstr>
      <vt:lpstr>_vena_CapExistingSHUSA_B1_C_FV_6053e8fe227041fcbe8015c4f16779fe_25</vt:lpstr>
      <vt:lpstr>_vena_CapExistingSHUSA_B1_C_FV_6053e8fe227041fcbe8015c4f16779fe_26</vt:lpstr>
      <vt:lpstr>_vena_CapExistingSHUSA_B1_C_FV_6053e8fe227041fcbe8015c4f16779fe_27</vt:lpstr>
      <vt:lpstr>_vena_CapExistingSHUSA_B1_C_FV_6053e8fe227041fcbe8015c4f16779fe_28</vt:lpstr>
      <vt:lpstr>_vena_CapExistingSHUSA_B1_C_FV_6053e8fe227041fcbe8015c4f16779fe_29</vt:lpstr>
      <vt:lpstr>_vena_CapExistingSHUSA_B1_C_FV_6053e8fe227041fcbe8015c4f16779fe_30</vt:lpstr>
      <vt:lpstr>_vena_CapExistingSHUSA_B1_C_FV_6053e8fe227041fcbe8015c4f16779fe_31</vt:lpstr>
      <vt:lpstr>_vena_CapExistingSHUSA_B1_C_FV_6053e8fe227041fcbe8015c4f16779fe_32</vt:lpstr>
      <vt:lpstr>_vena_CapExistingSHUSA_B1_C_FV_6053e8fe227041fcbe8015c4f16779fe_33</vt:lpstr>
      <vt:lpstr>_vena_CapExistingSHUSA_B1_C_FV_6053e8fe227041fcbe8015c4f16779fe_34</vt:lpstr>
      <vt:lpstr>_vena_CapExistingSHUSA_B1_C_FV_6053e8fe227041fcbe8015c4f16779fe_35</vt:lpstr>
      <vt:lpstr>_vena_CapExistingSHUSA_B1_C_FV_6053e8fe227041fcbe8015c4f16779fe_36</vt:lpstr>
      <vt:lpstr>_vena_CapExistingSHUSA_B1_C_FV_6053e8fe227041fcbe8015c4f16779fe_37</vt:lpstr>
      <vt:lpstr>_vena_CapExistingSHUSA_B1_C_FV_6053e8fe227041fcbe8015c4f16779fe_38</vt:lpstr>
      <vt:lpstr>_vena_CapExistingSHUSA_B1_C_FV_6053e8fe227041fcbe8015c4f16779fe_39</vt:lpstr>
      <vt:lpstr>_vena_CapExistingSHUSA_B1_C_FV_6053e8fe227041fcbe8015c4f16779fe_40</vt:lpstr>
      <vt:lpstr>_vena_CapExistingSHUSA_B1_C_FV_6053e8fe227041fcbe8015c4f16779fe_41</vt:lpstr>
      <vt:lpstr>_vena_CapExistingSHUSA_B1_C_FV_6053e8fe227041fcbe8015c4f16779fe_42</vt:lpstr>
      <vt:lpstr>_vena_CapExistingSHUSA_B1_C_FV_6053e8fe227041fcbe8015c4f16779fe_43</vt:lpstr>
      <vt:lpstr>_vena_CapExistingSHUSA_B1_C_FV_6053e8fe227041fcbe8015c4f16779fe_44</vt:lpstr>
      <vt:lpstr>_vena_CapExistingSHUSA_B1_C_FV_6053e8fe227041fcbe8015c4f16779fe_45</vt:lpstr>
      <vt:lpstr>_vena_CapExistingSHUSA_B1_C_FV_6053e8fe227041fcbe8015c4f16779fe_46</vt:lpstr>
      <vt:lpstr>_vena_CapExistingSHUSA_B1_C_FV_6053e8fe227041fcbe8015c4f16779fe_47</vt:lpstr>
      <vt:lpstr>_vena_CapExistingSHUSA_B1_C_FV_6053e8fe227041fcbe8015c4f16779fe_48</vt:lpstr>
      <vt:lpstr>_vena_CapExistingSHUSA_B1_C_FV_6053e8fe227041fcbe8015c4f16779fe_49</vt:lpstr>
      <vt:lpstr>_vena_CapExistingSHUSA_B1_C_FV_6053e8fe227041fcbe8015c4f16779fe_5</vt:lpstr>
      <vt:lpstr>_vena_CapExistingSHUSA_B1_C_FV_6053e8fe227041fcbe8015c4f16779fe_50</vt:lpstr>
      <vt:lpstr>_vena_CapExistingSHUSA_B1_C_FV_6053e8fe227041fcbe8015c4f16779fe_51</vt:lpstr>
      <vt:lpstr>_vena_CapExistingSHUSA_B1_C_FV_6053e8fe227041fcbe8015c4f16779fe_52</vt:lpstr>
      <vt:lpstr>_vena_CapExistingSHUSA_B1_C_FV_6053e8fe227041fcbe8015c4f16779fe_53</vt:lpstr>
      <vt:lpstr>_vena_CapExistingSHUSA_B1_C_FV_6053e8fe227041fcbe8015c4f16779fe_6</vt:lpstr>
      <vt:lpstr>_vena_CapExistingSHUSA_B1_C_FV_6053e8fe227041fcbe8015c4f16779fe_7</vt:lpstr>
      <vt:lpstr>_vena_CapExistingSHUSA_B1_C_FV_6053e8fe227041fcbe8015c4f16779fe_8</vt:lpstr>
      <vt:lpstr>_vena_CapExistingSHUSA_B1_C_FV_6053e8fe227041fcbe8015c4f16779fe_9</vt:lpstr>
      <vt:lpstr>_vena_CapExistingSHUSA_B1_R_6_230844512380125185</vt:lpstr>
      <vt:lpstr>_vena_CapExistingSHUSA_B1_R_6_230844512384319489</vt:lpstr>
      <vt:lpstr>_vena_CapExistingSHUSA_B1_R_6_230844512392708096</vt:lpstr>
      <vt:lpstr>_vena_CapExistingSHUSA_B1_R_6_230844513344815105</vt:lpstr>
      <vt:lpstr>_vena_CapExistingSHUSA_B1_R_6_230844513944600577</vt:lpstr>
      <vt:lpstr>_vena_CapExistingSHUSA_B1_R_6_230844513952989185</vt:lpstr>
      <vt:lpstr>_vena_CapExistingSHUSA_B1_R_6_230844515102228481</vt:lpstr>
      <vt:lpstr>_vena_CapExistingSHUSA_B1_R_6_230844515106422785</vt:lpstr>
      <vt:lpstr>_vena_CapExistingSHUSA_B1_R_6_230844515110617089</vt:lpstr>
      <vt:lpstr>_vena_CapExistingSHUSA_B1_R_6_248210771032539137</vt:lpstr>
      <vt:lpstr>_vena_CapExistingSHUSA_B1_R_6_248210771053510656</vt:lpstr>
      <vt:lpstr>_vena_CapExistingSHUSA_B1_R_6_248210771066093569</vt:lpstr>
      <vt:lpstr>_vena_CapExistingSHUSA_B1_R_6_248210771070287882</vt:lpstr>
      <vt:lpstr>_vena_CapExistingSHUSA_B1_R_6_248210771074482177</vt:lpstr>
      <vt:lpstr>_vena_CapExistingSHUSA_B1_R_6_248210771082870785</vt:lpstr>
      <vt:lpstr>_vena_CapExistingSHUSA_B1_R_6_266748583985152000</vt:lpstr>
      <vt:lpstr>_vena_CapExistingSHUSA_B1_R_6_266756787259179008</vt:lpstr>
      <vt:lpstr>_vena_CapExistingSHUSA_B1_R_9_273913475468623872</vt:lpstr>
      <vt:lpstr>_vena_CapExistingSHUSA_B1_R_9_273913475468623872_1</vt:lpstr>
      <vt:lpstr>_vena_CapExistingSHUSA_B1_R_9_273913475468623872_10</vt:lpstr>
      <vt:lpstr>_vena_CapExistingSHUSA_B1_R_9_273913475468623872_11</vt:lpstr>
      <vt:lpstr>_vena_CapExistingSHUSA_B1_R_9_273913475468623872_12</vt:lpstr>
      <vt:lpstr>_vena_CapExistingSHUSA_B1_R_9_273913475468623872_13</vt:lpstr>
      <vt:lpstr>_vena_CapExistingSHUSA_B1_R_9_273913475468623872_14</vt:lpstr>
      <vt:lpstr>_vena_CapExistingSHUSA_B1_R_9_273913475468623872_15</vt:lpstr>
      <vt:lpstr>_vena_CapExistingSHUSA_B1_R_9_273913475468623872_16</vt:lpstr>
      <vt:lpstr>_vena_CapExistingSHUSA_B1_R_9_273913475468623872_2</vt:lpstr>
      <vt:lpstr>_vena_CapExistingSHUSA_B1_R_9_273913475468623872_3</vt:lpstr>
      <vt:lpstr>_vena_CapExistingSHUSA_B1_R_9_273913475468623872_4</vt:lpstr>
      <vt:lpstr>_vena_CapExistingSHUSA_B1_R_9_273913475468623872_5</vt:lpstr>
      <vt:lpstr>_vena_CapExistingSHUSA_B1_R_9_273913475468623872_6</vt:lpstr>
      <vt:lpstr>_vena_CapExistingSHUSA_B1_R_9_273913475468623872_7</vt:lpstr>
      <vt:lpstr>_vena_CapExistingSHUSA_B1_R_9_273913475468623872_8</vt:lpstr>
      <vt:lpstr>_vena_CapExistingSHUSA_B1_R_9_273913475468623872_9</vt:lpstr>
      <vt:lpstr>_vena_CapExistingSHUSA_B2_C_1_230858509795983360</vt:lpstr>
      <vt:lpstr>_vena_CapExistingSHUSA_B2_C_1_230858525113581568</vt:lpstr>
      <vt:lpstr>_vena_CapExistingSHUSA_B2_C_1_230858539172888576</vt:lpstr>
      <vt:lpstr>_vena_CapExistingSHUSA_B2_C_1_230858563583737856</vt:lpstr>
      <vt:lpstr>_vena_CapExistingSHUSA_B2_C_1_230858841607110656</vt:lpstr>
      <vt:lpstr>_vena_CapExistingSHUSA_B2_C_1_230858841607110656_1</vt:lpstr>
      <vt:lpstr>_vena_CapExistingSHUSA_B2_C_1_230858841607110656_2</vt:lpstr>
      <vt:lpstr>_vena_CapExistingSHUSA_B2_C_1_230858841607110656_3</vt:lpstr>
      <vt:lpstr>_vena_CapExistingSHUSA_B2_C_1_230858841607110656_4</vt:lpstr>
      <vt:lpstr>_vena_CapExistingSHUSA_B2_C_1_230858864537370624</vt:lpstr>
      <vt:lpstr>_vena_CapExistingSHUSA_B2_C_1_230858864537370624_1</vt:lpstr>
      <vt:lpstr>_vena_CapExistingSHUSA_B2_C_1_230858864537370624_2</vt:lpstr>
      <vt:lpstr>_vena_CapExistingSHUSA_B2_C_1_230858864537370624_3</vt:lpstr>
      <vt:lpstr>_vena_CapExistingSHUSA_B2_C_1_230858864537370624_4</vt:lpstr>
      <vt:lpstr>_vena_CapExistingSHUSA_B2_C_1_230858883713728512</vt:lpstr>
      <vt:lpstr>_vena_CapExistingSHUSA_B2_C_1_230858883713728512_1</vt:lpstr>
      <vt:lpstr>_vena_CapExistingSHUSA_B2_C_1_230858883713728512_2</vt:lpstr>
      <vt:lpstr>_vena_CapExistingSHUSA_B2_C_1_230858883713728512_3</vt:lpstr>
      <vt:lpstr>_vena_CapExistingSHUSA_B2_C_1_230858883713728512_4</vt:lpstr>
      <vt:lpstr>_vena_CapExistingSHUSA_B2_C_1_230858941431545856</vt:lpstr>
      <vt:lpstr>_vena_CapExistingSHUSA_B2_C_1_230858941431545856_1</vt:lpstr>
      <vt:lpstr>_vena_CapExistingSHUSA_B2_C_1_230858941431545856_2</vt:lpstr>
      <vt:lpstr>_vena_CapExistingSHUSA_B2_C_1_230858941431545856_3</vt:lpstr>
      <vt:lpstr>_vena_CapExistingSHUSA_B2_C_1_230858941431545856_4</vt:lpstr>
      <vt:lpstr>_vena_CapExistingSHUSA_B2_C_1_230859049971744768</vt:lpstr>
      <vt:lpstr>_vena_CapExistingSHUSA_B2_C_1_230859049971744768_1</vt:lpstr>
      <vt:lpstr>_vena_CapExistingSHUSA_B2_C_1_230859049971744768_2</vt:lpstr>
      <vt:lpstr>_vena_CapExistingSHUSA_B2_C_1_230859049971744768_3</vt:lpstr>
      <vt:lpstr>_vena_CapExistingSHUSA_B2_C_1_230859049971744768_4</vt:lpstr>
      <vt:lpstr>_vena_CapExistingSHUSA_B2_C_1_230859064827969536</vt:lpstr>
      <vt:lpstr>_vena_CapExistingSHUSA_B2_C_1_230859064827969536_1</vt:lpstr>
      <vt:lpstr>_vena_CapExistingSHUSA_B2_C_1_230859064827969536_2</vt:lpstr>
      <vt:lpstr>_vena_CapExistingSHUSA_B2_C_1_230859064827969536_3</vt:lpstr>
      <vt:lpstr>_vena_CapExistingSHUSA_B2_C_1_230859064827969536_4</vt:lpstr>
      <vt:lpstr>_vena_CapExistingSHUSA_B2_C_1_230859078451068928</vt:lpstr>
      <vt:lpstr>_vena_CapExistingSHUSA_B2_C_1_230859078451068928_1</vt:lpstr>
      <vt:lpstr>_vena_CapExistingSHUSA_B2_C_1_230859078451068928_2</vt:lpstr>
      <vt:lpstr>_vena_CapExistingSHUSA_B2_C_1_230859078451068928_3</vt:lpstr>
      <vt:lpstr>_vena_CapExistingSHUSA_B2_C_1_230859078451068928_4</vt:lpstr>
      <vt:lpstr>_vena_CapExistingSHUSA_B2_C_1_230859093835776000</vt:lpstr>
      <vt:lpstr>_vena_CapExistingSHUSA_B2_C_1_230859093835776000_1</vt:lpstr>
      <vt:lpstr>_vena_CapExistingSHUSA_B2_C_1_230859093835776000_2</vt:lpstr>
      <vt:lpstr>_vena_CapExistingSHUSA_B2_C_1_230859093835776000_3</vt:lpstr>
      <vt:lpstr>_vena_CapExistingSHUSA_B2_C_1_230859093835776000_4</vt:lpstr>
      <vt:lpstr>_vena_CapExistingSHUSA_B2_C_1_248550486083371008</vt:lpstr>
      <vt:lpstr>_vena_CapExistingSHUSA_B2_C_1_248550486083371008_1</vt:lpstr>
      <vt:lpstr>_vena_CapExistingSHUSA_B2_C_1_248550486083371008_2</vt:lpstr>
      <vt:lpstr>_vena_CapExistingSHUSA_B2_C_1_248550486083371008_3</vt:lpstr>
      <vt:lpstr>_vena_CapExistingSHUSA_B2_C_1_248550486083371008_4</vt:lpstr>
      <vt:lpstr>_vena_CapExistingSHUSA_B2_C_2_230860126356111360</vt:lpstr>
      <vt:lpstr>_vena_CapExistingSHUSA_B2_C_2_230860226616754176</vt:lpstr>
      <vt:lpstr>_vena_CapExistingSHUSA_B2_C_2_230860226616754176_1</vt:lpstr>
      <vt:lpstr>_vena_CapExistingSHUSA_B2_C_2_230860226616754176_2</vt:lpstr>
      <vt:lpstr>_vena_CapExistingSHUSA_B2_C_2_230860226616754176_3</vt:lpstr>
      <vt:lpstr>_vena_CapExistingSHUSA_B2_C_2_230860226616754176_4</vt:lpstr>
      <vt:lpstr>_vena_CapExistingSHUSA_B2_C_2_230860237857488896</vt:lpstr>
      <vt:lpstr>_vena_CapExistingSHUSA_B2_C_2_230860237857488896_1</vt:lpstr>
      <vt:lpstr>_vena_CapExistingSHUSA_B2_C_2_230860237857488896_2</vt:lpstr>
      <vt:lpstr>_vena_CapExistingSHUSA_B2_C_2_230860237857488896_3</vt:lpstr>
      <vt:lpstr>_vena_CapExistingSHUSA_B2_C_2_230860237857488896_4</vt:lpstr>
      <vt:lpstr>_vena_CapExistingSHUSA_B2_C_2_230860246497755136</vt:lpstr>
      <vt:lpstr>_vena_CapExistingSHUSA_B2_C_2_230860246497755136_1</vt:lpstr>
      <vt:lpstr>_vena_CapExistingSHUSA_B2_C_2_230860246497755136_2</vt:lpstr>
      <vt:lpstr>_vena_CapExistingSHUSA_B2_C_2_230860246497755136_3</vt:lpstr>
      <vt:lpstr>_vena_CapExistingSHUSA_B2_C_2_230860246497755136_4</vt:lpstr>
      <vt:lpstr>_vena_CapExistingSHUSA_B2_C_2_230860256148848640</vt:lpstr>
      <vt:lpstr>_vena_CapExistingSHUSA_B2_C_2_230860256148848640_1</vt:lpstr>
      <vt:lpstr>_vena_CapExistingSHUSA_B2_C_2_230860256148848640_2</vt:lpstr>
      <vt:lpstr>_vena_CapExistingSHUSA_B2_C_2_230860256148848640_3</vt:lpstr>
      <vt:lpstr>_vena_CapExistingSHUSA_B2_C_2_230860256148848640_4</vt:lpstr>
      <vt:lpstr>_vena_CapExistingSHUSA_B2_C_2_230860293570428928</vt:lpstr>
      <vt:lpstr>_vena_CapExistingSHUSA_B2_C_2_230860293570428928_1</vt:lpstr>
      <vt:lpstr>_vena_CapExistingSHUSA_B2_C_2_230860293570428928_2</vt:lpstr>
      <vt:lpstr>_vena_CapExistingSHUSA_B2_C_2_230860293570428928_3</vt:lpstr>
      <vt:lpstr>_vena_CapExistingSHUSA_B2_C_2_230860293570428928_4</vt:lpstr>
      <vt:lpstr>_vena_CapExistingSHUSA_B2_C_2_230860306308530176</vt:lpstr>
      <vt:lpstr>_vena_CapExistingSHUSA_B2_C_2_230860306308530176_1</vt:lpstr>
      <vt:lpstr>_vena_CapExistingSHUSA_B2_C_2_230860306308530176_2</vt:lpstr>
      <vt:lpstr>_vena_CapExistingSHUSA_B2_C_2_230860306308530176_3</vt:lpstr>
      <vt:lpstr>_vena_CapExistingSHUSA_B2_C_2_230860306308530176_4</vt:lpstr>
      <vt:lpstr>_vena_CapExistingSHUSA_B2_C_2_230860320749518848</vt:lpstr>
      <vt:lpstr>_vena_CapExistingSHUSA_B2_C_2_230860320749518848_1</vt:lpstr>
      <vt:lpstr>_vena_CapExistingSHUSA_B2_C_2_230860320749518848_2</vt:lpstr>
      <vt:lpstr>_vena_CapExistingSHUSA_B2_C_2_230860320749518848_3</vt:lpstr>
      <vt:lpstr>_vena_CapExistingSHUSA_B2_C_2_230860320749518848_4</vt:lpstr>
      <vt:lpstr>_vena_CapExistingSHUSA_B2_C_2_230860332363546624</vt:lpstr>
      <vt:lpstr>_vena_CapExistingSHUSA_B2_C_2_230860332363546624_1</vt:lpstr>
      <vt:lpstr>_vena_CapExistingSHUSA_B2_C_2_230860332363546624_2</vt:lpstr>
      <vt:lpstr>_vena_CapExistingSHUSA_B2_C_2_230860332363546624_3</vt:lpstr>
      <vt:lpstr>_vena_CapExistingSHUSA_B2_C_2_230860332363546624_4</vt:lpstr>
      <vt:lpstr>_vena_CapExistingSHUSA_B2_C_2_230860342882861056</vt:lpstr>
      <vt:lpstr>_vena_CapExistingSHUSA_B2_C_2_230860342882861056_1</vt:lpstr>
      <vt:lpstr>_vena_CapExistingSHUSA_B2_C_2_230860342882861056_2</vt:lpstr>
      <vt:lpstr>_vena_CapExistingSHUSA_B2_C_2_230860342882861056_3</vt:lpstr>
      <vt:lpstr>_vena_CapExistingSHUSA_B2_C_2_230860342882861056_4</vt:lpstr>
      <vt:lpstr>_vena_CapExistingSHUSA_B2_C_2_248614950019268608</vt:lpstr>
      <vt:lpstr>_vena_CapExistingSHUSA_B2_C_2_248614950019268608_1</vt:lpstr>
      <vt:lpstr>_vena_CapExistingSHUSA_B2_C_2_248614950019268608_2</vt:lpstr>
      <vt:lpstr>_vena_CapExistingSHUSA_B2_C_3_230860830692999168</vt:lpstr>
      <vt:lpstr>_vena_CapExistingSHUSA_B2_C_3_230860830692999168_1</vt:lpstr>
      <vt:lpstr>_vena_CapExistingSHUSA_B2_C_3_230860830692999168_10</vt:lpstr>
      <vt:lpstr>_vena_CapExistingSHUSA_B2_C_3_230860830692999168_11</vt:lpstr>
      <vt:lpstr>_vena_CapExistingSHUSA_B2_C_3_230860830692999168_12</vt:lpstr>
      <vt:lpstr>_vena_CapExistingSHUSA_B2_C_3_230860830692999168_13</vt:lpstr>
      <vt:lpstr>_vena_CapExistingSHUSA_B2_C_3_230860830692999168_14</vt:lpstr>
      <vt:lpstr>_vena_CapExistingSHUSA_B2_C_3_230860830692999168_15</vt:lpstr>
      <vt:lpstr>_vena_CapExistingSHUSA_B2_C_3_230860830692999168_16</vt:lpstr>
      <vt:lpstr>_vena_CapExistingSHUSA_B2_C_3_230860830692999168_17</vt:lpstr>
      <vt:lpstr>_vena_CapExistingSHUSA_B2_C_3_230860830692999168_18</vt:lpstr>
      <vt:lpstr>_vena_CapExistingSHUSA_B2_C_3_230860830692999168_19</vt:lpstr>
      <vt:lpstr>_vena_CapExistingSHUSA_B2_C_3_230860830692999168_2</vt:lpstr>
      <vt:lpstr>_vena_CapExistingSHUSA_B2_C_3_230860830692999168_20</vt:lpstr>
      <vt:lpstr>_vena_CapExistingSHUSA_B2_C_3_230860830692999168_21</vt:lpstr>
      <vt:lpstr>_vena_CapExistingSHUSA_B2_C_3_230860830692999168_22</vt:lpstr>
      <vt:lpstr>_vena_CapExistingSHUSA_B2_C_3_230860830692999168_23</vt:lpstr>
      <vt:lpstr>_vena_CapExistingSHUSA_B2_C_3_230860830692999168_24</vt:lpstr>
      <vt:lpstr>_vena_CapExistingSHUSA_B2_C_3_230860830692999168_25</vt:lpstr>
      <vt:lpstr>_vena_CapExistingSHUSA_B2_C_3_230860830692999168_26</vt:lpstr>
      <vt:lpstr>_vena_CapExistingSHUSA_B2_C_3_230860830692999168_27</vt:lpstr>
      <vt:lpstr>_vena_CapExistingSHUSA_B2_C_3_230860830692999168_28</vt:lpstr>
      <vt:lpstr>_vena_CapExistingSHUSA_B2_C_3_230860830692999168_29</vt:lpstr>
      <vt:lpstr>_vena_CapExistingSHUSA_B2_C_3_230860830692999168_3</vt:lpstr>
      <vt:lpstr>_vena_CapExistingSHUSA_B2_C_3_230860830692999168_30</vt:lpstr>
      <vt:lpstr>_vena_CapExistingSHUSA_B2_C_3_230860830692999168_31</vt:lpstr>
      <vt:lpstr>_vena_CapExistingSHUSA_B2_C_3_230860830692999168_32</vt:lpstr>
      <vt:lpstr>_vena_CapExistingSHUSA_B2_C_3_230860830692999168_33</vt:lpstr>
      <vt:lpstr>_vena_CapExistingSHUSA_B2_C_3_230860830692999168_34</vt:lpstr>
      <vt:lpstr>_vena_CapExistingSHUSA_B2_C_3_230860830692999168_35</vt:lpstr>
      <vt:lpstr>_vena_CapExistingSHUSA_B2_C_3_230860830692999168_36</vt:lpstr>
      <vt:lpstr>_vena_CapExistingSHUSA_B2_C_3_230860830692999168_37</vt:lpstr>
      <vt:lpstr>_vena_CapExistingSHUSA_B2_C_3_230860830692999168_38</vt:lpstr>
      <vt:lpstr>_vena_CapExistingSHUSA_B2_C_3_230860830692999168_39</vt:lpstr>
      <vt:lpstr>_vena_CapExistingSHUSA_B2_C_3_230860830692999168_4</vt:lpstr>
      <vt:lpstr>_vena_CapExistingSHUSA_B2_C_3_230860830692999168_40</vt:lpstr>
      <vt:lpstr>_vena_CapExistingSHUSA_B2_C_3_230860830692999168_41</vt:lpstr>
      <vt:lpstr>_vena_CapExistingSHUSA_B2_C_3_230860830692999168_42</vt:lpstr>
      <vt:lpstr>_vena_CapExistingSHUSA_B2_C_3_230860830692999168_43</vt:lpstr>
      <vt:lpstr>_vena_CapExistingSHUSA_B2_C_3_230860830692999168_44</vt:lpstr>
      <vt:lpstr>_vena_CapExistingSHUSA_B2_C_3_230860830692999168_45</vt:lpstr>
      <vt:lpstr>_vena_CapExistingSHUSA_B2_C_3_230860830692999168_5</vt:lpstr>
      <vt:lpstr>_vena_CapExistingSHUSA_B2_C_3_230860830692999168_6</vt:lpstr>
      <vt:lpstr>_vena_CapExistingSHUSA_B2_C_3_230860830692999168_7</vt:lpstr>
      <vt:lpstr>_vena_CapExistingSHUSA_B2_C_3_230860830692999168_8</vt:lpstr>
      <vt:lpstr>_vena_CapExistingSHUSA_B2_C_3_230860830692999168_9</vt:lpstr>
      <vt:lpstr>_vena_CapExistingSHUSA_B2_C_3_230860959693012992</vt:lpstr>
      <vt:lpstr>_vena_CapExistingSHUSA_B2_C_3_230860959693012992_1</vt:lpstr>
      <vt:lpstr>_vena_CapExistingSHUSA_B2_C_3_230860959693012992_2</vt:lpstr>
      <vt:lpstr>_vena_CapExistingSHUSA_B2_C_4_230862887281885184</vt:lpstr>
      <vt:lpstr>_vena_CapExistingSHUSA_B2_C_4_230862887281885184_1</vt:lpstr>
      <vt:lpstr>_vena_CapExistingSHUSA_B2_C_4_230862887281885184_2</vt:lpstr>
      <vt:lpstr>_vena_CapExistingSHUSA_B2_C_4_230862887281885184_3</vt:lpstr>
      <vt:lpstr>_vena_CapExistingSHUSA_B2_C_4_230862887281885184_4</vt:lpstr>
      <vt:lpstr>_vena_CapExistingSHUSA_B2_C_4_230862887281885184_5</vt:lpstr>
      <vt:lpstr>_vena_CapExistingSHUSA_B2_C_4_230862887281885184_6</vt:lpstr>
      <vt:lpstr>_vena_CapExistingSHUSA_B2_C_4_230862887281885184_7</vt:lpstr>
      <vt:lpstr>_vena_CapExistingSHUSA_B2_C_4_230862887281885184_8</vt:lpstr>
      <vt:lpstr>_vena_CapExistingSHUSA_B2_C_4_230862937282183168</vt:lpstr>
      <vt:lpstr>_vena_CapExistingSHUSA_B2_C_4_230862937282183168_1</vt:lpstr>
      <vt:lpstr>_vena_CapExistingSHUSA_B2_C_4_230862937282183168_2</vt:lpstr>
      <vt:lpstr>_vena_CapExistingSHUSA_B2_C_4_230862937282183168_3</vt:lpstr>
      <vt:lpstr>_vena_CapExistingSHUSA_B2_C_4_230862937282183168_4</vt:lpstr>
      <vt:lpstr>_vena_CapExistingSHUSA_B2_C_4_230862937282183168_5</vt:lpstr>
      <vt:lpstr>_vena_CapExistingSHUSA_B2_C_4_230862937282183168_6</vt:lpstr>
      <vt:lpstr>_vena_CapExistingSHUSA_B2_C_4_230862937282183168_7</vt:lpstr>
      <vt:lpstr>_vena_CapExistingSHUSA_B2_C_4_230862937282183168_8</vt:lpstr>
      <vt:lpstr>_vena_CapExistingSHUSA_B2_C_4_230862963278479360</vt:lpstr>
      <vt:lpstr>_vena_CapExistingSHUSA_B2_C_4_230862963278479360_1</vt:lpstr>
      <vt:lpstr>_vena_CapExistingSHUSA_B2_C_4_230862963278479360_2</vt:lpstr>
      <vt:lpstr>_vena_CapExistingSHUSA_B2_C_4_230862963278479360_3</vt:lpstr>
      <vt:lpstr>_vena_CapExistingSHUSA_B2_C_4_230862963278479360_4</vt:lpstr>
      <vt:lpstr>_vena_CapExistingSHUSA_B2_C_4_230862963278479360_5</vt:lpstr>
      <vt:lpstr>_vena_CapExistingSHUSA_B2_C_4_230862963278479360_6</vt:lpstr>
      <vt:lpstr>_vena_CapExistingSHUSA_B2_C_4_230862963278479360_7</vt:lpstr>
      <vt:lpstr>_vena_CapExistingSHUSA_B2_C_4_230862963278479360_8</vt:lpstr>
      <vt:lpstr>_vena_CapExistingSHUSA_B2_C_4_230863001366953984</vt:lpstr>
      <vt:lpstr>_vena_CapExistingSHUSA_B2_C_4_230863001366953984_1</vt:lpstr>
      <vt:lpstr>_vena_CapExistingSHUSA_B2_C_4_230863001366953984_2</vt:lpstr>
      <vt:lpstr>_vena_CapExistingSHUSA_B2_C_4_230863001366953984_3</vt:lpstr>
      <vt:lpstr>_vena_CapExistingSHUSA_B2_C_4_230863001366953984_4</vt:lpstr>
      <vt:lpstr>_vena_CapExistingSHUSA_B2_C_4_230863001366953984_5</vt:lpstr>
      <vt:lpstr>_vena_CapExistingSHUSA_B2_C_4_230863001366953984_6</vt:lpstr>
      <vt:lpstr>_vena_CapExistingSHUSA_B2_C_4_230863001366953984_7</vt:lpstr>
      <vt:lpstr>_vena_CapExistingSHUSA_B2_C_4_230863001366953984_8</vt:lpstr>
      <vt:lpstr>_vena_CapExistingSHUSA_B2_C_4_230863046111789056</vt:lpstr>
      <vt:lpstr>_vena_CapExistingSHUSA_B2_C_4_230863046111789056_1</vt:lpstr>
      <vt:lpstr>_vena_CapExistingSHUSA_B2_C_4_230863046111789056_2</vt:lpstr>
      <vt:lpstr>_vena_CapExistingSHUSA_B2_C_4_230863046111789056_3</vt:lpstr>
      <vt:lpstr>_vena_CapExistingSHUSA_B2_C_4_230863046111789056_4</vt:lpstr>
      <vt:lpstr>_vena_CapExistingSHUSA_B2_C_4_230863046111789056_5</vt:lpstr>
      <vt:lpstr>_vena_CapExistingSHUSA_B2_C_4_230863046111789056_6</vt:lpstr>
      <vt:lpstr>_vena_CapExistingSHUSA_B2_C_4_230863046111789056_7</vt:lpstr>
      <vt:lpstr>_vena_CapExistingSHUSA_B2_C_4_230863046111789056_8</vt:lpstr>
      <vt:lpstr>_vena_CapExistingSHUSA_B2_C_4_230863071093063680</vt:lpstr>
      <vt:lpstr>_vena_CapExistingSHUSA_B2_C_4_230863071093063680_1</vt:lpstr>
      <vt:lpstr>_vena_CapExistingSHUSA_B2_C_4_230863071093063680_2</vt:lpstr>
      <vt:lpstr>_vena_CapExistingSHUSA_B2_C_4_230863071093063680_3</vt:lpstr>
      <vt:lpstr>_vena_CapExistingSHUSA_B2_C_FV_6053e8fe227041fcbe8015c4f16779fe</vt:lpstr>
      <vt:lpstr>_vena_CapExistingSHUSA_B2_C_FV_6053e8fe227041fcbe8015c4f16779fe_1</vt:lpstr>
      <vt:lpstr>_vena_CapExistingSHUSA_B2_C_FV_6053e8fe227041fcbe8015c4f16779fe_10</vt:lpstr>
      <vt:lpstr>_vena_CapExistingSHUSA_B2_C_FV_6053e8fe227041fcbe8015c4f16779fe_11</vt:lpstr>
      <vt:lpstr>_vena_CapExistingSHUSA_B2_C_FV_6053e8fe227041fcbe8015c4f16779fe_12</vt:lpstr>
      <vt:lpstr>_vena_CapExistingSHUSA_B2_C_FV_6053e8fe227041fcbe8015c4f16779fe_13</vt:lpstr>
      <vt:lpstr>_vena_CapExistingSHUSA_B2_C_FV_6053e8fe227041fcbe8015c4f16779fe_14</vt:lpstr>
      <vt:lpstr>_vena_CapExistingSHUSA_B2_C_FV_6053e8fe227041fcbe8015c4f16779fe_15</vt:lpstr>
      <vt:lpstr>_vena_CapExistingSHUSA_B2_C_FV_6053e8fe227041fcbe8015c4f16779fe_16</vt:lpstr>
      <vt:lpstr>_vena_CapExistingSHUSA_B2_C_FV_6053e8fe227041fcbe8015c4f16779fe_17</vt:lpstr>
      <vt:lpstr>_vena_CapExistingSHUSA_B2_C_FV_6053e8fe227041fcbe8015c4f16779fe_18</vt:lpstr>
      <vt:lpstr>_vena_CapExistingSHUSA_B2_C_FV_6053e8fe227041fcbe8015c4f16779fe_19</vt:lpstr>
      <vt:lpstr>_vena_CapExistingSHUSA_B2_C_FV_6053e8fe227041fcbe8015c4f16779fe_2</vt:lpstr>
      <vt:lpstr>_vena_CapExistingSHUSA_B2_C_FV_6053e8fe227041fcbe8015c4f16779fe_20</vt:lpstr>
      <vt:lpstr>_vena_CapExistingSHUSA_B2_C_FV_6053e8fe227041fcbe8015c4f16779fe_21</vt:lpstr>
      <vt:lpstr>_vena_CapExistingSHUSA_B2_C_FV_6053e8fe227041fcbe8015c4f16779fe_22</vt:lpstr>
      <vt:lpstr>_vena_CapExistingSHUSA_B2_C_FV_6053e8fe227041fcbe8015c4f16779fe_23</vt:lpstr>
      <vt:lpstr>_vena_CapExistingSHUSA_B2_C_FV_6053e8fe227041fcbe8015c4f16779fe_24</vt:lpstr>
      <vt:lpstr>_vena_CapExistingSHUSA_B2_C_FV_6053e8fe227041fcbe8015c4f16779fe_25</vt:lpstr>
      <vt:lpstr>_vena_CapExistingSHUSA_B2_C_FV_6053e8fe227041fcbe8015c4f16779fe_26</vt:lpstr>
      <vt:lpstr>_vena_CapExistingSHUSA_B2_C_FV_6053e8fe227041fcbe8015c4f16779fe_27</vt:lpstr>
      <vt:lpstr>_vena_CapExistingSHUSA_B2_C_FV_6053e8fe227041fcbe8015c4f16779fe_28</vt:lpstr>
      <vt:lpstr>_vena_CapExistingSHUSA_B2_C_FV_6053e8fe227041fcbe8015c4f16779fe_29</vt:lpstr>
      <vt:lpstr>_vena_CapExistingSHUSA_B2_C_FV_6053e8fe227041fcbe8015c4f16779fe_3</vt:lpstr>
      <vt:lpstr>_vena_CapExistingSHUSA_B2_C_FV_6053e8fe227041fcbe8015c4f16779fe_30</vt:lpstr>
      <vt:lpstr>_vena_CapExistingSHUSA_B2_C_FV_6053e8fe227041fcbe8015c4f16779fe_31</vt:lpstr>
      <vt:lpstr>_vena_CapExistingSHUSA_B2_C_FV_6053e8fe227041fcbe8015c4f16779fe_32</vt:lpstr>
      <vt:lpstr>_vena_CapExistingSHUSA_B2_C_FV_6053e8fe227041fcbe8015c4f16779fe_33</vt:lpstr>
      <vt:lpstr>_vena_CapExistingSHUSA_B2_C_FV_6053e8fe227041fcbe8015c4f16779fe_34</vt:lpstr>
      <vt:lpstr>_vena_CapExistingSHUSA_B2_C_FV_6053e8fe227041fcbe8015c4f16779fe_35</vt:lpstr>
      <vt:lpstr>_vena_CapExistingSHUSA_B2_C_FV_6053e8fe227041fcbe8015c4f16779fe_36</vt:lpstr>
      <vt:lpstr>_vena_CapExistingSHUSA_B2_C_FV_6053e8fe227041fcbe8015c4f16779fe_37</vt:lpstr>
      <vt:lpstr>_vena_CapExistingSHUSA_B2_C_FV_6053e8fe227041fcbe8015c4f16779fe_38</vt:lpstr>
      <vt:lpstr>_vena_CapExistingSHUSA_B2_C_FV_6053e8fe227041fcbe8015c4f16779fe_39</vt:lpstr>
      <vt:lpstr>_vena_CapExistingSHUSA_B2_C_FV_6053e8fe227041fcbe8015c4f16779fe_4</vt:lpstr>
      <vt:lpstr>_vena_CapExistingSHUSA_B2_C_FV_6053e8fe227041fcbe8015c4f16779fe_40</vt:lpstr>
      <vt:lpstr>_vena_CapExistingSHUSA_B2_C_FV_6053e8fe227041fcbe8015c4f16779fe_41</vt:lpstr>
      <vt:lpstr>_vena_CapExistingSHUSA_B2_C_FV_6053e8fe227041fcbe8015c4f16779fe_42</vt:lpstr>
      <vt:lpstr>_vena_CapExistingSHUSA_B2_C_FV_6053e8fe227041fcbe8015c4f16779fe_43</vt:lpstr>
      <vt:lpstr>_vena_CapExistingSHUSA_B2_C_FV_6053e8fe227041fcbe8015c4f16779fe_44</vt:lpstr>
      <vt:lpstr>_vena_CapExistingSHUSA_B2_C_FV_6053e8fe227041fcbe8015c4f16779fe_45</vt:lpstr>
      <vt:lpstr>_vena_CapExistingSHUSA_B2_C_FV_6053e8fe227041fcbe8015c4f16779fe_46</vt:lpstr>
      <vt:lpstr>_vena_CapExistingSHUSA_B2_C_FV_6053e8fe227041fcbe8015c4f16779fe_47</vt:lpstr>
      <vt:lpstr>_vena_CapExistingSHUSA_B2_C_FV_6053e8fe227041fcbe8015c4f16779fe_48</vt:lpstr>
      <vt:lpstr>_vena_CapExistingSHUSA_B2_C_FV_6053e8fe227041fcbe8015c4f16779fe_5</vt:lpstr>
      <vt:lpstr>_vena_CapExistingSHUSA_B2_C_FV_6053e8fe227041fcbe8015c4f16779fe_6</vt:lpstr>
      <vt:lpstr>_vena_CapExistingSHUSA_B2_C_FV_6053e8fe227041fcbe8015c4f16779fe_7</vt:lpstr>
      <vt:lpstr>_vena_CapExistingSHUSA_B2_C_FV_6053e8fe227041fcbe8015c4f16779fe_8</vt:lpstr>
      <vt:lpstr>_vena_CapExistingSHUSA_B2_C_FV_6053e8fe227041fcbe8015c4f16779fe_9</vt:lpstr>
      <vt:lpstr>_vena_CapExistingSHUSA_B2_R_6_248210771212894209</vt:lpstr>
      <vt:lpstr>_vena_CapExistingSHUSA_B2_R_6_248210771221282817</vt:lpstr>
      <vt:lpstr>_vena_CapExistingSHUSA_B2_R_6_248210771225477121</vt:lpstr>
      <vt:lpstr>_vena_CapExistingSHUSA_B2_R_6_248210771229671425</vt:lpstr>
      <vt:lpstr>_vena_CapExistingSHUSA_B2_R_6_248210771242254337</vt:lpstr>
      <vt:lpstr>_vena_CapExistingSHUSA_B2_R_6_248210771246448641</vt:lpstr>
      <vt:lpstr>_vena_CapExistingSHUSA_B2_R_6_248210771250642945</vt:lpstr>
      <vt:lpstr>_vena_CapExistingSHUSA_B2_R_6_248210771254837249</vt:lpstr>
      <vt:lpstr>_vena_CapExistingSHUSA_B2_R_6_248210771259031553</vt:lpstr>
      <vt:lpstr>_vena_CapExistingSHUSA_B2_R_6_248210771267420161</vt:lpstr>
      <vt:lpstr>_vena_CapExistingSHUSA_B2_R_6_248210771271614465</vt:lpstr>
      <vt:lpstr>_vena_CapExistingSHUSA_B2_R_6_248210771275808769</vt:lpstr>
      <vt:lpstr>_vena_CapExistingSHUSA_B2_R_6_248210771280003073</vt:lpstr>
      <vt:lpstr>_vena_CapExistingSHUSA_B2_R_6_248210771288391681</vt:lpstr>
      <vt:lpstr>_vena_CapExistingSHUSA_B2_R_6_248210771292585985</vt:lpstr>
      <vt:lpstr>_vena_CapExistingSHUSA_B2_R_6_248210771296780289</vt:lpstr>
      <vt:lpstr>_vena_CapExistingSHUSA_B2_R_6_248210771305168897</vt:lpstr>
      <vt:lpstr>_vena_CapExistingSHUSA_B2_R_6_248210771305168897_1</vt:lpstr>
      <vt:lpstr>_vena_CapExistingSHUSA_B2_R_6_248210771313557505</vt:lpstr>
      <vt:lpstr>_vena_CapExistingSHUSA_B2_R_6_248210771313557505_1</vt:lpstr>
      <vt:lpstr>_vena_CapExistingSHUSA_B2_R_6_248210771317751809</vt:lpstr>
      <vt:lpstr>_vena_CapExistingSHUSA_B2_R_6_248210771317751809_1</vt:lpstr>
      <vt:lpstr>_vena_CapExistingSHUSA_B2_R_6_248210771321946113</vt:lpstr>
      <vt:lpstr>_vena_CapExistingSHUSA_B2_R_6_248210771326140417</vt:lpstr>
      <vt:lpstr>_vena_CapExistingSHUSA_B2_R_6_248210771342917633</vt:lpstr>
      <vt:lpstr>_vena_CapExistingSHUSA_B2_R_6_248210771347111937</vt:lpstr>
      <vt:lpstr>_vena_CapExistingSHUSA_B2_R_6_248210771351306241</vt:lpstr>
      <vt:lpstr>_vena_CapExistingSHUSA_B2_R_6_248210771363889153</vt:lpstr>
      <vt:lpstr>_vena_CapExistingSHUSA_B2_R_6_248210771376472065</vt:lpstr>
      <vt:lpstr>_vena_CapExistingSHUSA_B2_R_6_248210771380666369</vt:lpstr>
      <vt:lpstr>_vena_CapExistingSHUSA_B2_R_6_248210771389054977</vt:lpstr>
      <vt:lpstr>_vena_CapExistingSHUSA_B2_R_6_248210771393249281</vt:lpstr>
      <vt:lpstr>_vena_CapExistingSHUSA_B2_R_6_248210771401637889</vt:lpstr>
      <vt:lpstr>_vena_CapExistingSHUSA_B2_R_6_248210771418415105</vt:lpstr>
      <vt:lpstr>_vena_CapExistingSHUSA_B2_R_6_248210771439386625</vt:lpstr>
      <vt:lpstr>_vena_CapExistingSHUSA_B2_R_6_248210771443580929</vt:lpstr>
      <vt:lpstr>_vena_CapExistingSHUSA_B2_R_6_248210771447775233</vt:lpstr>
      <vt:lpstr>_vena_CapExistingSHUSA_B2_R_6_248210771451969537</vt:lpstr>
      <vt:lpstr>_vena_CapExistingSHUSA_B2_R_6_248210771456163841</vt:lpstr>
      <vt:lpstr>_vena_CapExistingSHUSA_B2_R_6_248210771456163841_1</vt:lpstr>
      <vt:lpstr>_vena_CapExistingSHUSA_B2_R_6_248210771456163841_2</vt:lpstr>
      <vt:lpstr>_vena_CapExistingSHUSA_B2_R_6_248210771464552449</vt:lpstr>
      <vt:lpstr>_vena_CapExistingSHUSA_B2_R_6_248210771468746753</vt:lpstr>
      <vt:lpstr>_vena_CapExistingSHUSA_B2_R_6_248210771472941057</vt:lpstr>
      <vt:lpstr>_vena_CapExistingSHUSA_B2_R_6_248210771477135361</vt:lpstr>
      <vt:lpstr>_vena_CapExistingSHUSA_B2_R_6_248210771485523969</vt:lpstr>
      <vt:lpstr>_vena_CapExistingSHUSA_B2_R_6_248210771489718273</vt:lpstr>
      <vt:lpstr>_vena_CapExistingSHUSA_B2_R_6_248210771493912577</vt:lpstr>
      <vt:lpstr>_vena_CapExistingSHUSA_B2_R_6_248210771498106881</vt:lpstr>
      <vt:lpstr>_vena_CapExistingSHUSA_B2_R_6_248210771506495488</vt:lpstr>
      <vt:lpstr>_vena_CapExistingSHUSA_B2_R_6_248210771510689793</vt:lpstr>
      <vt:lpstr>_vena_CapExistingSHUSA_B2_R_6_248210771514884097</vt:lpstr>
      <vt:lpstr>_vena_CapExistingSHUSA_B2_R_6_248210771535855617</vt:lpstr>
      <vt:lpstr>_vena_CapExistingSHUSA_B2_R_6_248210771540049921</vt:lpstr>
      <vt:lpstr>_vena_CapExistingSHUSA_B2_R_6_248210771544244225</vt:lpstr>
      <vt:lpstr>_vena_CapExistingSHUSA_B2_R_6_248210771556827137</vt:lpstr>
      <vt:lpstr>_vena_CapExistingSHUSA_B2_R_6_248210771561021441</vt:lpstr>
      <vt:lpstr>_vena_CapExistingSHUSA_B2_R_6_248210771565215745</vt:lpstr>
      <vt:lpstr>_vena_CapExistingSHUSA_B2_R_6_248210771573604352</vt:lpstr>
      <vt:lpstr>_vena_CapExistingSHUSA_B2_R_6_248210771577798657</vt:lpstr>
      <vt:lpstr>_vena_CapExistingSHUSA_B2_R_6_248210771581992961</vt:lpstr>
      <vt:lpstr>_vena_CapExistingSHUSA_B2_R_6_248210771586187265</vt:lpstr>
      <vt:lpstr>_vena_CapExistingSHUSA_B2_R_6_266768037674614784</vt:lpstr>
      <vt:lpstr>_vena_CapExistingSHUSA_B2_R_6_266768037674614784_1</vt:lpstr>
      <vt:lpstr>_vena_CapExistingSHUSA_B2_R_6_266769003396595712</vt:lpstr>
      <vt:lpstr>_vena_CapExistingSHUSA_B2_R_6_266769003396595712_1</vt:lpstr>
      <vt:lpstr>_vena_CapExistingSHUSA_B2_R_6_266769057523564544</vt:lpstr>
      <vt:lpstr>_vena_CapExistingSHUSA_B2_R_6_266769210523648000</vt:lpstr>
      <vt:lpstr>_vena_CapExistingSHUSA_B2_R_6_266769210523648000_1</vt:lpstr>
      <vt:lpstr>_vena_CapExistingSHUSA_B2_R_6_266769240000954368</vt:lpstr>
      <vt:lpstr>_vena_CapExistingSHUSA_B2_R_6_266769480632893440</vt:lpstr>
      <vt:lpstr>_vena_CapExistingSHUSA_B2_R_6_266769761273774080</vt:lpstr>
      <vt:lpstr>_vena_CapExistingSHUSA_B2_R_6_266771225748307976</vt:lpstr>
      <vt:lpstr>_vena_CapExistingSHUSA_B2_R_6_266776294786727936</vt:lpstr>
      <vt:lpstr>_vena_CapExistingSHUSA_B2_R_6_266777560057774080</vt:lpstr>
      <vt:lpstr>_vena_CapExistingSHUSA_B2_R_6_266782491321827328</vt:lpstr>
      <vt:lpstr>_vena_CapExistingSHUSA_B2_R_9_273914228170817536</vt:lpstr>
      <vt:lpstr>_vena_CapExistingSHUSA_B2_R_9_273914228170817536_1</vt:lpstr>
      <vt:lpstr>_vena_CapExistingSHUSA_B2_R_9_273914228170817536_10</vt:lpstr>
      <vt:lpstr>_vena_CapExistingSHUSA_B2_R_9_273914228170817536_11</vt:lpstr>
      <vt:lpstr>_vena_CapExistingSHUSA_B2_R_9_273914228170817536_12</vt:lpstr>
      <vt:lpstr>_vena_CapExistingSHUSA_B2_R_9_273914228170817536_13</vt:lpstr>
      <vt:lpstr>_vena_CapExistingSHUSA_B2_R_9_273914228170817536_14</vt:lpstr>
      <vt:lpstr>_vena_CapExistingSHUSA_B2_R_9_273914228170817536_15</vt:lpstr>
      <vt:lpstr>_vena_CapExistingSHUSA_B2_R_9_273914228170817536_16</vt:lpstr>
      <vt:lpstr>_vena_CapExistingSHUSA_B2_R_9_273914228170817536_17</vt:lpstr>
      <vt:lpstr>_vena_CapExistingSHUSA_B2_R_9_273914228170817536_18</vt:lpstr>
      <vt:lpstr>_vena_CapExistingSHUSA_B2_R_9_273914228170817536_19</vt:lpstr>
      <vt:lpstr>_vena_CapExistingSHUSA_B2_R_9_273914228170817536_2</vt:lpstr>
      <vt:lpstr>_vena_CapExistingSHUSA_B2_R_9_273914228170817536_20</vt:lpstr>
      <vt:lpstr>_vena_CapExistingSHUSA_B2_R_9_273914228170817536_21</vt:lpstr>
      <vt:lpstr>_vena_CapExistingSHUSA_B2_R_9_273914228170817536_22</vt:lpstr>
      <vt:lpstr>_vena_CapExistingSHUSA_B2_R_9_273914228170817536_23</vt:lpstr>
      <vt:lpstr>_vena_CapExistingSHUSA_B2_R_9_273914228170817536_24</vt:lpstr>
      <vt:lpstr>_vena_CapExistingSHUSA_B2_R_9_273914228170817536_25</vt:lpstr>
      <vt:lpstr>_vena_CapExistingSHUSA_B2_R_9_273914228170817536_26</vt:lpstr>
      <vt:lpstr>_vena_CapExistingSHUSA_B2_R_9_273914228170817536_27</vt:lpstr>
      <vt:lpstr>_vena_CapExistingSHUSA_B2_R_9_273914228170817536_28</vt:lpstr>
      <vt:lpstr>_vena_CapExistingSHUSA_B2_R_9_273914228170817536_29</vt:lpstr>
      <vt:lpstr>_vena_CapExistingSHUSA_B2_R_9_273914228170817536_3</vt:lpstr>
      <vt:lpstr>_vena_CapExistingSHUSA_B2_R_9_273914228170817536_30</vt:lpstr>
      <vt:lpstr>_vena_CapExistingSHUSA_B2_R_9_273914228170817536_31</vt:lpstr>
      <vt:lpstr>_vena_CapExistingSHUSA_B2_R_9_273914228170817536_32</vt:lpstr>
      <vt:lpstr>_vena_CapExistingSHUSA_B2_R_9_273914228170817536_33</vt:lpstr>
      <vt:lpstr>_vena_CapExistingSHUSA_B2_R_9_273914228170817536_34</vt:lpstr>
      <vt:lpstr>_vena_CapExistingSHUSA_B2_R_9_273914228170817536_35</vt:lpstr>
      <vt:lpstr>_vena_CapExistingSHUSA_B2_R_9_273914228170817536_36</vt:lpstr>
      <vt:lpstr>_vena_CapExistingSHUSA_B2_R_9_273914228170817536_37</vt:lpstr>
      <vt:lpstr>_vena_CapExistingSHUSA_B2_R_9_273914228170817536_38</vt:lpstr>
      <vt:lpstr>_vena_CapExistingSHUSA_B2_R_9_273914228170817536_39</vt:lpstr>
      <vt:lpstr>_vena_CapExistingSHUSA_B2_R_9_273914228170817536_4</vt:lpstr>
      <vt:lpstr>_vena_CapExistingSHUSA_B2_R_9_273914228170817536_40</vt:lpstr>
      <vt:lpstr>_vena_CapExistingSHUSA_B2_R_9_273914228170817536_41</vt:lpstr>
      <vt:lpstr>_vena_CapExistingSHUSA_B2_R_9_273914228170817536_42</vt:lpstr>
      <vt:lpstr>_vena_CapExistingSHUSA_B2_R_9_273914228170817536_43</vt:lpstr>
      <vt:lpstr>_vena_CapExistingSHUSA_B2_R_9_273914228170817536_44</vt:lpstr>
      <vt:lpstr>_vena_CapExistingSHUSA_B2_R_9_273914228170817536_45</vt:lpstr>
      <vt:lpstr>_vena_CapExistingSHUSA_B2_R_9_273914228170817536_46</vt:lpstr>
      <vt:lpstr>_vena_CapExistingSHUSA_B2_R_9_273914228170817536_47</vt:lpstr>
      <vt:lpstr>_vena_CapExistingSHUSA_B2_R_9_273914228170817536_48</vt:lpstr>
      <vt:lpstr>_vena_CapExistingSHUSA_B2_R_9_273914228170817536_49</vt:lpstr>
      <vt:lpstr>_vena_CapExistingSHUSA_B2_R_9_273914228170817536_5</vt:lpstr>
      <vt:lpstr>_vena_CapExistingSHUSA_B2_R_9_273914228170817536_50</vt:lpstr>
      <vt:lpstr>_vena_CapExistingSHUSA_B2_R_9_273914228170817536_51</vt:lpstr>
      <vt:lpstr>_vena_CapExistingSHUSA_B2_R_9_273914228170817536_52</vt:lpstr>
      <vt:lpstr>_vena_CapExistingSHUSA_B2_R_9_273914228170817536_53</vt:lpstr>
      <vt:lpstr>_vena_CapExistingSHUSA_B2_R_9_273914228170817536_54</vt:lpstr>
      <vt:lpstr>_vena_CapExistingSHUSA_B2_R_9_273914228170817536_55</vt:lpstr>
      <vt:lpstr>_vena_CapExistingSHUSA_B2_R_9_273914228170817536_56</vt:lpstr>
      <vt:lpstr>_vena_CapExistingSHUSA_B2_R_9_273914228170817536_57</vt:lpstr>
      <vt:lpstr>_vena_CapExistingSHUSA_B2_R_9_273914228170817536_58</vt:lpstr>
      <vt:lpstr>_vena_CapExistingSHUSA_B2_R_9_273914228170817536_59</vt:lpstr>
      <vt:lpstr>_vena_CapExistingSHUSA_B2_R_9_273914228170817536_6</vt:lpstr>
      <vt:lpstr>_vena_CapExistingSHUSA_B2_R_9_273914228170817536_60</vt:lpstr>
      <vt:lpstr>_vena_CapExistingSHUSA_B2_R_9_273914228170817536_61</vt:lpstr>
      <vt:lpstr>_vena_CapExistingSHUSA_B2_R_9_273914228170817536_62</vt:lpstr>
      <vt:lpstr>_vena_CapExistingSHUSA_B2_R_9_273914228170817536_63</vt:lpstr>
      <vt:lpstr>_vena_CapExistingSHUSA_B2_R_9_273914228170817536_64</vt:lpstr>
      <vt:lpstr>_vena_CapExistingSHUSA_B2_R_9_273914228170817536_65</vt:lpstr>
      <vt:lpstr>_vena_CapExistingSHUSA_B2_R_9_273914228170817536_66</vt:lpstr>
      <vt:lpstr>_vena_CapExistingSHUSA_B2_R_9_273914228170817536_67</vt:lpstr>
      <vt:lpstr>_vena_CapExistingSHUSA_B2_R_9_273914228170817536_68</vt:lpstr>
      <vt:lpstr>_vena_CapExistingSHUSA_B2_R_9_273914228170817536_69</vt:lpstr>
      <vt:lpstr>_vena_CapExistingSHUSA_B2_R_9_273914228170817536_7</vt:lpstr>
      <vt:lpstr>_vena_CapExistingSHUSA_B2_R_9_273914228170817536_70</vt:lpstr>
      <vt:lpstr>_vena_CapExistingSHUSA_B2_R_9_273914228170817536_71</vt:lpstr>
      <vt:lpstr>_vena_CapExistingSHUSA_B2_R_9_273914228170817536_72</vt:lpstr>
      <vt:lpstr>_vena_CapExistingSHUSA_B2_R_9_273914228170817536_73</vt:lpstr>
      <vt:lpstr>_vena_CapExistingSHUSA_B2_R_9_273914228170817536_74</vt:lpstr>
      <vt:lpstr>_vena_CapExistingSHUSA_B2_R_9_273914228170817536_75</vt:lpstr>
      <vt:lpstr>_vena_CapExistingSHUSA_B2_R_9_273914228170817536_8</vt:lpstr>
      <vt:lpstr>_vena_CapExistingSHUSA_B2_R_9_273914228170817536_9</vt:lpstr>
      <vt:lpstr>_vena_CapExistingSHUSA_P_7_230871350242312192</vt:lpstr>
      <vt:lpstr>_vena_CapExistingSHUSA_P_8_230873481838067712</vt:lpstr>
      <vt:lpstr>_vena_UserSelectCapitalExistingSHUSA_P_5_266363691568463873</vt:lpstr>
      <vt:lpstr>'CCAR 9Q capital ratio'!Print_Area</vt:lpstr>
      <vt:lpstr>'CCAR 9Q capital ratio'!Print_Titles</vt:lpstr>
    </vt:vector>
  </TitlesOfParts>
  <Company>Oliver Wyman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Wanxin</dc:creator>
  <cp:lastModifiedBy>Cheng, Wanxin</cp:lastModifiedBy>
  <dcterms:created xsi:type="dcterms:W3CDTF">2016-06-03T19:06:51Z</dcterms:created>
  <dcterms:modified xsi:type="dcterms:W3CDTF">2016-06-03T19:34:06Z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goName">
    <vt:lpwstr>Oliver Wyman</vt:lpwstr>
  </property>
  <property fmtid="{D5CDD505-2E9C-101B-9397-08002B2CF9AE}" pid="3" name="DocumentMSOLanguageID">
    <vt:lpwstr>msoLanguageIDEnglishUS</vt:lpwstr>
  </property>
  <property fmtid="{D5CDD505-2E9C-101B-9397-08002B2CF9AE}" pid="4" name="{A44787D4-0540-4523-9961-78E4036D8C6D}">
    <vt:lpwstr>{7FCB5EE5-D3EF-4059-83AD-F22E996458F3}</vt:lpwstr>
  </property>
</Properties>
</file>