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20" windowWidth="17955" windowHeight="10770" activeTab="2"/>
  </bookViews>
  <sheets>
    <sheet name="SBNA" sheetId="1" r:id="rId1"/>
    <sheet name="Sheet2" sheetId="2" r:id="rId2"/>
    <sheet name="BSPR DATA"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calcPr calcId="145621"/>
</workbook>
</file>

<file path=xl/calcChain.xml><?xml version="1.0" encoding="utf-8"?>
<calcChain xmlns="http://schemas.openxmlformats.org/spreadsheetml/2006/main">
  <c r="BL37" i="3" l="1"/>
  <c r="BH37" i="3"/>
  <c r="BB37" i="3"/>
  <c r="AX37" i="3"/>
  <c r="AV37" i="3"/>
  <c r="AR37" i="3"/>
  <c r="AL37" i="3"/>
  <c r="AH37" i="3"/>
  <c r="AF37" i="3"/>
  <c r="AB37" i="3"/>
  <c r="V37" i="3"/>
  <c r="R37" i="3"/>
  <c r="P37" i="3"/>
  <c r="L37" i="3"/>
  <c r="F37" i="3"/>
  <c r="B37" i="3"/>
  <c r="BL34" i="3"/>
  <c r="BK34" i="3"/>
  <c r="BJ34" i="3"/>
  <c r="BJ37" i="3" s="1"/>
  <c r="BI34" i="3"/>
  <c r="BH34" i="3"/>
  <c r="BG34" i="3"/>
  <c r="BF34" i="3"/>
  <c r="BF37" i="3" s="1"/>
  <c r="BE34" i="3"/>
  <c r="BD34" i="3"/>
  <c r="BC34" i="3"/>
  <c r="BB34" i="3"/>
  <c r="BA34" i="3"/>
  <c r="AZ34" i="3"/>
  <c r="AY34" i="3"/>
  <c r="AX34" i="3"/>
  <c r="AW34" i="3"/>
  <c r="AV34" i="3"/>
  <c r="AU34" i="3"/>
  <c r="AT34" i="3"/>
  <c r="AT37" i="3" s="1"/>
  <c r="AS34" i="3"/>
  <c r="AR34" i="3"/>
  <c r="AQ34" i="3"/>
  <c r="AP34" i="3"/>
  <c r="AP37" i="3" s="1"/>
  <c r="AO34" i="3"/>
  <c r="AN34" i="3"/>
  <c r="AM34" i="3"/>
  <c r="AL34" i="3"/>
  <c r="AK34" i="3"/>
  <c r="AJ34" i="3"/>
  <c r="AI34" i="3"/>
  <c r="AH34" i="3"/>
  <c r="AG34" i="3"/>
  <c r="AF34" i="3"/>
  <c r="AE34" i="3"/>
  <c r="AD34" i="3"/>
  <c r="AD37" i="3" s="1"/>
  <c r="AC34" i="3"/>
  <c r="AB34" i="3"/>
  <c r="AA34" i="3"/>
  <c r="Z34" i="3"/>
  <c r="Z37" i="3" s="1"/>
  <c r="Y34" i="3"/>
  <c r="X34" i="3"/>
  <c r="W34" i="3"/>
  <c r="V34" i="3"/>
  <c r="U34" i="3"/>
  <c r="T34" i="3"/>
  <c r="S34" i="3"/>
  <c r="R34" i="3"/>
  <c r="Q34" i="3"/>
  <c r="P34" i="3"/>
  <c r="O34" i="3"/>
  <c r="N34" i="3"/>
  <c r="N37" i="3" s="1"/>
  <c r="M34" i="3"/>
  <c r="L34" i="3"/>
  <c r="K34" i="3"/>
  <c r="J34" i="3"/>
  <c r="J37" i="3" s="1"/>
  <c r="I34" i="3"/>
  <c r="H34" i="3"/>
  <c r="G34" i="3"/>
  <c r="F34" i="3"/>
  <c r="E34" i="3"/>
  <c r="D34" i="3"/>
  <c r="C34" i="3"/>
  <c r="B34" i="3"/>
  <c r="BL33" i="3"/>
  <c r="BJ33" i="3"/>
  <c r="BA33" i="3"/>
  <c r="AZ33" i="3"/>
  <c r="AO33" i="3"/>
  <c r="AF33" i="3"/>
  <c r="U33" i="3"/>
  <c r="T33" i="3"/>
  <c r="BL30" i="3"/>
  <c r="BK30" i="3"/>
  <c r="BK37" i="3" s="1"/>
  <c r="BJ30" i="3"/>
  <c r="BI30" i="3"/>
  <c r="BH30" i="3"/>
  <c r="BG30" i="3"/>
  <c r="BG37" i="3" s="1"/>
  <c r="BF30" i="3"/>
  <c r="BE30" i="3"/>
  <c r="BD30" i="3"/>
  <c r="BD37" i="3" s="1"/>
  <c r="BC30" i="3"/>
  <c r="BC37" i="3" s="1"/>
  <c r="BB30" i="3"/>
  <c r="BA30" i="3"/>
  <c r="AZ30" i="3"/>
  <c r="AZ37" i="3" s="1"/>
  <c r="AY30" i="3"/>
  <c r="AY37" i="3" s="1"/>
  <c r="AX30" i="3"/>
  <c r="AW30" i="3"/>
  <c r="AV30" i="3"/>
  <c r="AU30" i="3"/>
  <c r="AU37" i="3" s="1"/>
  <c r="AT30" i="3"/>
  <c r="AS30" i="3"/>
  <c r="AR30" i="3"/>
  <c r="AQ30" i="3"/>
  <c r="AQ37" i="3" s="1"/>
  <c r="AP30" i="3"/>
  <c r="AO30" i="3"/>
  <c r="AN30" i="3"/>
  <c r="AN37" i="3" s="1"/>
  <c r="AM30" i="3"/>
  <c r="AM37" i="3" s="1"/>
  <c r="AL30" i="3"/>
  <c r="AK30" i="3"/>
  <c r="AJ30" i="3"/>
  <c r="AJ37" i="3" s="1"/>
  <c r="AI30" i="3"/>
  <c r="AI37" i="3" s="1"/>
  <c r="AH30" i="3"/>
  <c r="AG30" i="3"/>
  <c r="AF30" i="3"/>
  <c r="AE30" i="3"/>
  <c r="AE37" i="3" s="1"/>
  <c r="AD30" i="3"/>
  <c r="AC30" i="3"/>
  <c r="AB30" i="3"/>
  <c r="AA30" i="3"/>
  <c r="AA37" i="3" s="1"/>
  <c r="Z30" i="3"/>
  <c r="Y30" i="3"/>
  <c r="X30" i="3"/>
  <c r="X37" i="3" s="1"/>
  <c r="W30" i="3"/>
  <c r="W37" i="3" s="1"/>
  <c r="V30" i="3"/>
  <c r="U30" i="3"/>
  <c r="T30" i="3"/>
  <c r="T37" i="3" s="1"/>
  <c r="S30" i="3"/>
  <c r="S37" i="3" s="1"/>
  <c r="R30" i="3"/>
  <c r="Q30" i="3"/>
  <c r="P30" i="3"/>
  <c r="O30" i="3"/>
  <c r="O37" i="3" s="1"/>
  <c r="N30" i="3"/>
  <c r="M30" i="3"/>
  <c r="L30" i="3"/>
  <c r="K30" i="3"/>
  <c r="K37" i="3" s="1"/>
  <c r="J30" i="3"/>
  <c r="I30" i="3"/>
  <c r="H30" i="3"/>
  <c r="H37" i="3" s="1"/>
  <c r="G30" i="3"/>
  <c r="G37" i="3" s="1"/>
  <c r="F30" i="3"/>
  <c r="E30" i="3"/>
  <c r="D30" i="3"/>
  <c r="D37" i="3" s="1"/>
  <c r="C30" i="3"/>
  <c r="C37" i="3" s="1"/>
  <c r="B30" i="3"/>
  <c r="BH29" i="3"/>
  <c r="BH33" i="3" s="1"/>
  <c r="BD29" i="3"/>
  <c r="BD33" i="3" s="1"/>
  <c r="AX29" i="3"/>
  <c r="AX33" i="3" s="1"/>
  <c r="AB29" i="3"/>
  <c r="AB33" i="3" s="1"/>
  <c r="X29" i="3"/>
  <c r="X33" i="3" s="1"/>
  <c r="Y22"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BL18" i="3"/>
  <c r="BL22" i="3" s="1"/>
  <c r="BJ18" i="3"/>
  <c r="BJ22" i="3" s="1"/>
  <c r="BI18" i="3"/>
  <c r="BI22" i="3" s="1"/>
  <c r="BH18" i="3"/>
  <c r="BH22" i="3" s="1"/>
  <c r="BE18" i="3"/>
  <c r="BE22" i="3" s="1"/>
  <c r="BD18" i="3"/>
  <c r="BD22" i="3" s="1"/>
  <c r="AZ18" i="3"/>
  <c r="AZ22" i="3" s="1"/>
  <c r="AX18" i="3"/>
  <c r="AX22" i="3" s="1"/>
  <c r="AW18" i="3"/>
  <c r="AW22" i="3" s="1"/>
  <c r="AV18" i="3"/>
  <c r="AV22" i="3" s="1"/>
  <c r="AT18" i="3"/>
  <c r="AT22" i="3" s="1"/>
  <c r="AS18" i="3"/>
  <c r="AS22" i="3" s="1"/>
  <c r="AR18" i="3"/>
  <c r="AR22" i="3" s="1"/>
  <c r="AO18" i="3"/>
  <c r="AO22" i="3" s="1"/>
  <c r="AN18" i="3"/>
  <c r="AN22" i="3" s="1"/>
  <c r="AJ18" i="3"/>
  <c r="AJ22" i="3" s="1"/>
  <c r="AH18" i="3"/>
  <c r="AH22" i="3" s="1"/>
  <c r="AG18" i="3"/>
  <c r="AG22" i="3" s="1"/>
  <c r="AF18" i="3"/>
  <c r="AF22" i="3" s="1"/>
  <c r="AD18" i="3"/>
  <c r="AD22" i="3" s="1"/>
  <c r="AC18" i="3"/>
  <c r="AC22" i="3" s="1"/>
  <c r="AB18" i="3"/>
  <c r="AB22" i="3" s="1"/>
  <c r="Y18" i="3"/>
  <c r="X18" i="3"/>
  <c r="X22" i="3" s="1"/>
  <c r="T18" i="3"/>
  <c r="T22" i="3" s="1"/>
  <c r="R18" i="3"/>
  <c r="R22" i="3" s="1"/>
  <c r="Q18" i="3"/>
  <c r="Q22" i="3" s="1"/>
  <c r="P18" i="3"/>
  <c r="P22" i="3" s="1"/>
  <c r="N18" i="3"/>
  <c r="N22" i="3" s="1"/>
  <c r="M18" i="3"/>
  <c r="M22" i="3" s="1"/>
  <c r="L18" i="3"/>
  <c r="L22" i="3" s="1"/>
  <c r="I18" i="3"/>
  <c r="I22" i="3" s="1"/>
  <c r="H18" i="3"/>
  <c r="H22" i="3" s="1"/>
  <c r="D18" i="3"/>
  <c r="D22" i="3" s="1"/>
  <c r="B18" i="3"/>
  <c r="B22" i="3" s="1"/>
  <c r="BI16" i="3"/>
  <c r="BE16" i="3"/>
  <c r="BC16" i="3"/>
  <c r="BA16" i="3"/>
  <c r="AY16" i="3"/>
  <c r="AW16" i="3"/>
  <c r="AS16" i="3"/>
  <c r="AO16" i="3"/>
  <c r="AM16" i="3"/>
  <c r="AK16" i="3"/>
  <c r="AI16" i="3"/>
  <c r="AS20" i="3" s="1"/>
  <c r="AG16" i="3"/>
  <c r="AC16" i="3"/>
  <c r="Y16" i="3"/>
  <c r="W16" i="3"/>
  <c r="AH20" i="3" s="1"/>
  <c r="U16" i="3"/>
  <c r="S16" i="3"/>
  <c r="Q16" i="3"/>
  <c r="M16" i="3"/>
  <c r="I16" i="3"/>
  <c r="G16" i="3"/>
  <c r="E16" i="3"/>
  <c r="C16" i="3"/>
  <c r="M20" i="3" s="1"/>
  <c r="BL15" i="3"/>
  <c r="BL16" i="3" s="1"/>
  <c r="BK15" i="3"/>
  <c r="BK16" i="3" s="1"/>
  <c r="BJ15" i="3"/>
  <c r="BJ16" i="3" s="1"/>
  <c r="BI15" i="3"/>
  <c r="BH15" i="3"/>
  <c r="BH16" i="3" s="1"/>
  <c r="BG15" i="3"/>
  <c r="BG16" i="3" s="1"/>
  <c r="BF15" i="3"/>
  <c r="BF16" i="3" s="1"/>
  <c r="BE15" i="3"/>
  <c r="BD15" i="3"/>
  <c r="BD16" i="3" s="1"/>
  <c r="BC15" i="3"/>
  <c r="BB15" i="3"/>
  <c r="BB16" i="3" s="1"/>
  <c r="BA15" i="3"/>
  <c r="AZ15" i="3"/>
  <c r="AZ16" i="3" s="1"/>
  <c r="AY15" i="3"/>
  <c r="AX15" i="3"/>
  <c r="AX16" i="3" s="1"/>
  <c r="AW15" i="3"/>
  <c r="AV15" i="3"/>
  <c r="AV16" i="3" s="1"/>
  <c r="AU15" i="3"/>
  <c r="AU16" i="3" s="1"/>
  <c r="AT15" i="3"/>
  <c r="AT16" i="3" s="1"/>
  <c r="AS15" i="3"/>
  <c r="AR15" i="3"/>
  <c r="AR16" i="3" s="1"/>
  <c r="AQ15" i="3"/>
  <c r="AQ16" i="3" s="1"/>
  <c r="AP15" i="3"/>
  <c r="AP16" i="3" s="1"/>
  <c r="AO15" i="3"/>
  <c r="AN15" i="3"/>
  <c r="AN16" i="3" s="1"/>
  <c r="AM15" i="3"/>
  <c r="AL15" i="3"/>
  <c r="AL16" i="3" s="1"/>
  <c r="AK15" i="3"/>
  <c r="AJ15" i="3"/>
  <c r="AJ16" i="3" s="1"/>
  <c r="AI15" i="3"/>
  <c r="AH15" i="3"/>
  <c r="AH16" i="3" s="1"/>
  <c r="AG15" i="3"/>
  <c r="AF15" i="3"/>
  <c r="AF16" i="3" s="1"/>
  <c r="AE15" i="3"/>
  <c r="AE16" i="3" s="1"/>
  <c r="AD15" i="3"/>
  <c r="AD16" i="3" s="1"/>
  <c r="AC15" i="3"/>
  <c r="AB15" i="3"/>
  <c r="AB16" i="3" s="1"/>
  <c r="AA15" i="3"/>
  <c r="AA16" i="3" s="1"/>
  <c r="Z15" i="3"/>
  <c r="Z16" i="3" s="1"/>
  <c r="Y15" i="3"/>
  <c r="X15" i="3"/>
  <c r="X16" i="3" s="1"/>
  <c r="W15" i="3"/>
  <c r="V15" i="3"/>
  <c r="V16" i="3" s="1"/>
  <c r="U15" i="3"/>
  <c r="T15" i="3"/>
  <c r="T16" i="3" s="1"/>
  <c r="S15" i="3"/>
  <c r="R15" i="3"/>
  <c r="R16" i="3" s="1"/>
  <c r="Q15" i="3"/>
  <c r="P15" i="3"/>
  <c r="P16" i="3" s="1"/>
  <c r="O15" i="3"/>
  <c r="O16" i="3" s="1"/>
  <c r="N15" i="3"/>
  <c r="N16" i="3" s="1"/>
  <c r="M15" i="3"/>
  <c r="L15" i="3"/>
  <c r="L16" i="3" s="1"/>
  <c r="K15" i="3"/>
  <c r="K16" i="3" s="1"/>
  <c r="J15" i="3"/>
  <c r="J16" i="3" s="1"/>
  <c r="I15" i="3"/>
  <c r="H15" i="3"/>
  <c r="H16" i="3" s="1"/>
  <c r="G15" i="3"/>
  <c r="F15" i="3"/>
  <c r="F16" i="3" s="1"/>
  <c r="E15" i="3"/>
  <c r="D15" i="3"/>
  <c r="D16" i="3" s="1"/>
  <c r="C15" i="3"/>
  <c r="B15" i="3"/>
  <c r="B16" i="3" s="1"/>
  <c r="BL12" i="3"/>
  <c r="BL29" i="3" s="1"/>
  <c r="BK12" i="3"/>
  <c r="BJ12" i="3"/>
  <c r="BJ29" i="3" s="1"/>
  <c r="BI12" i="3"/>
  <c r="BI29" i="3" s="1"/>
  <c r="BI33" i="3" s="1"/>
  <c r="BH12" i="3"/>
  <c r="BG12" i="3"/>
  <c r="BF12" i="3"/>
  <c r="BF29" i="3" s="1"/>
  <c r="BF33" i="3" s="1"/>
  <c r="BE12" i="3"/>
  <c r="BE29" i="3" s="1"/>
  <c r="BE33" i="3" s="1"/>
  <c r="BD12" i="3"/>
  <c r="BC12" i="3"/>
  <c r="BB12" i="3"/>
  <c r="BB29" i="3" s="1"/>
  <c r="BB33" i="3" s="1"/>
  <c r="BA12" i="3"/>
  <c r="BA29" i="3" s="1"/>
  <c r="AZ12" i="3"/>
  <c r="AZ29" i="3" s="1"/>
  <c r="AY12" i="3"/>
  <c r="AX12" i="3"/>
  <c r="AW12" i="3"/>
  <c r="AW29" i="3" s="1"/>
  <c r="AW33" i="3" s="1"/>
  <c r="AV12" i="3"/>
  <c r="AV29" i="3" s="1"/>
  <c r="AV33" i="3" s="1"/>
  <c r="AU12" i="3"/>
  <c r="AT12" i="3"/>
  <c r="AT29" i="3" s="1"/>
  <c r="AT33" i="3" s="1"/>
  <c r="AS12" i="3"/>
  <c r="AS29" i="3" s="1"/>
  <c r="AS33" i="3" s="1"/>
  <c r="AR12" i="3"/>
  <c r="AR29" i="3" s="1"/>
  <c r="AR33" i="3" s="1"/>
  <c r="AQ12" i="3"/>
  <c r="AP12" i="3"/>
  <c r="AP29" i="3" s="1"/>
  <c r="AP33" i="3" s="1"/>
  <c r="AO12" i="3"/>
  <c r="AO29" i="3" s="1"/>
  <c r="AN12" i="3"/>
  <c r="AN29" i="3" s="1"/>
  <c r="AN33" i="3" s="1"/>
  <c r="AM12" i="3"/>
  <c r="AM18" i="3" s="1"/>
  <c r="AM22" i="3" s="1"/>
  <c r="AL12" i="3"/>
  <c r="AL29" i="3" s="1"/>
  <c r="AL33" i="3" s="1"/>
  <c r="AK12" i="3"/>
  <c r="AK29" i="3" s="1"/>
  <c r="AK33" i="3" s="1"/>
  <c r="AJ12" i="3"/>
  <c r="AJ29" i="3" s="1"/>
  <c r="AJ33" i="3" s="1"/>
  <c r="AI12" i="3"/>
  <c r="AI18" i="3" s="1"/>
  <c r="AI22" i="3" s="1"/>
  <c r="AH12" i="3"/>
  <c r="AH29" i="3" s="1"/>
  <c r="AH33" i="3" s="1"/>
  <c r="AG12" i="3"/>
  <c r="AG29" i="3" s="1"/>
  <c r="AG33" i="3" s="1"/>
  <c r="AF12" i="3"/>
  <c r="AF29" i="3" s="1"/>
  <c r="AE12" i="3"/>
  <c r="AD12" i="3"/>
  <c r="AD29" i="3" s="1"/>
  <c r="AD33" i="3" s="1"/>
  <c r="AC12" i="3"/>
  <c r="AC29" i="3" s="1"/>
  <c r="AC33" i="3" s="1"/>
  <c r="AB12" i="3"/>
  <c r="AA12" i="3"/>
  <c r="Z12" i="3"/>
  <c r="Z29" i="3" s="1"/>
  <c r="Z33" i="3" s="1"/>
  <c r="Y12" i="3"/>
  <c r="Y29" i="3" s="1"/>
  <c r="Y33" i="3" s="1"/>
  <c r="X12" i="3"/>
  <c r="W12" i="3"/>
  <c r="V12" i="3"/>
  <c r="V29" i="3" s="1"/>
  <c r="V33" i="3" s="1"/>
  <c r="U12" i="3"/>
  <c r="U29" i="3" s="1"/>
  <c r="T12" i="3"/>
  <c r="T29" i="3" s="1"/>
  <c r="S12" i="3"/>
  <c r="R12" i="3"/>
  <c r="R29" i="3" s="1"/>
  <c r="R33" i="3" s="1"/>
  <c r="Q12" i="3"/>
  <c r="Q29" i="3" s="1"/>
  <c r="Q33" i="3" s="1"/>
  <c r="P12" i="3"/>
  <c r="P29" i="3" s="1"/>
  <c r="P33" i="3" s="1"/>
  <c r="O12" i="3"/>
  <c r="N12" i="3"/>
  <c r="N29" i="3" s="1"/>
  <c r="N33" i="3" s="1"/>
  <c r="M12" i="3"/>
  <c r="M29" i="3" s="1"/>
  <c r="M33" i="3" s="1"/>
  <c r="L12" i="3"/>
  <c r="L29" i="3" s="1"/>
  <c r="L33" i="3" s="1"/>
  <c r="K12" i="3"/>
  <c r="J12" i="3"/>
  <c r="J29" i="3" s="1"/>
  <c r="J33" i="3" s="1"/>
  <c r="I12" i="3"/>
  <c r="I29" i="3" s="1"/>
  <c r="I33" i="3" s="1"/>
  <c r="H12" i="3"/>
  <c r="H29" i="3" s="1"/>
  <c r="H33" i="3" s="1"/>
  <c r="G12" i="3"/>
  <c r="G18" i="3" s="1"/>
  <c r="G22" i="3" s="1"/>
  <c r="F12" i="3"/>
  <c r="F29" i="3" s="1"/>
  <c r="F33" i="3" s="1"/>
  <c r="E12" i="3"/>
  <c r="E29" i="3" s="1"/>
  <c r="E33" i="3" s="1"/>
  <c r="D12" i="3"/>
  <c r="D29" i="3" s="1"/>
  <c r="D33" i="3" s="1"/>
  <c r="C12" i="3"/>
  <c r="C18" i="3" s="1"/>
  <c r="C22" i="3" s="1"/>
  <c r="B12" i="3"/>
  <c r="B29" i="3" s="1"/>
  <c r="B33" i="3" s="1"/>
  <c r="BL7" i="3"/>
  <c r="BK7" i="3"/>
  <c r="BJ7" i="3"/>
  <c r="BI7" i="3"/>
  <c r="BH7" i="3"/>
  <c r="BG7" i="3"/>
  <c r="BF7" i="3"/>
  <c r="BE7" i="3"/>
  <c r="BD7" i="3"/>
  <c r="BC7" i="3"/>
  <c r="BB7" i="3"/>
  <c r="BA7" i="3"/>
  <c r="BL8" i="3" s="1"/>
  <c r="AZ7" i="3"/>
  <c r="AY7" i="3"/>
  <c r="AX7" i="3"/>
  <c r="AW7" i="3"/>
  <c r="BH8" i="3" s="1"/>
  <c r="AV7" i="3"/>
  <c r="AU7" i="3"/>
  <c r="BF8" i="3" s="1"/>
  <c r="AT7" i="3"/>
  <c r="BE8" i="3" s="1"/>
  <c r="AS7" i="3"/>
  <c r="BD8" i="3" s="1"/>
  <c r="AR7" i="3"/>
  <c r="AQ7" i="3"/>
  <c r="AP7" i="3"/>
  <c r="BA8" i="3" s="1"/>
  <c r="AO7" i="3"/>
  <c r="AZ8" i="3" s="1"/>
  <c r="AN7" i="3"/>
  <c r="AM7" i="3"/>
  <c r="AL7" i="3"/>
  <c r="AW8" i="3" s="1"/>
  <c r="AK7" i="3"/>
  <c r="AS8" i="3" s="1"/>
  <c r="AJ7" i="3"/>
  <c r="AI7" i="3"/>
  <c r="AH7" i="3"/>
  <c r="AG7" i="3"/>
  <c r="AR8" i="3" s="1"/>
  <c r="AF7" i="3"/>
  <c r="AQ8" i="3" s="1"/>
  <c r="AE7" i="3"/>
  <c r="AD7" i="3"/>
  <c r="AC7" i="3"/>
  <c r="AN8" i="3" s="1"/>
  <c r="AB7" i="3"/>
  <c r="AM8" i="3" s="1"/>
  <c r="AA7" i="3"/>
  <c r="Z7" i="3"/>
  <c r="Y7" i="3"/>
  <c r="AJ8" i="3" s="1"/>
  <c r="X7" i="3"/>
  <c r="AI8" i="3" s="1"/>
  <c r="W7" i="3"/>
  <c r="V7" i="3"/>
  <c r="U7" i="3"/>
  <c r="AF8" i="3" s="1"/>
  <c r="T7" i="3"/>
  <c r="AE8" i="3" s="1"/>
  <c r="S7" i="3"/>
  <c r="R7" i="3"/>
  <c r="Q7" i="3"/>
  <c r="AB8" i="3" s="1"/>
  <c r="P7" i="3"/>
  <c r="AA8" i="3" s="1"/>
  <c r="O7" i="3"/>
  <c r="N7" i="3"/>
  <c r="M7" i="3"/>
  <c r="X8" i="3" s="1"/>
  <c r="L7" i="3"/>
  <c r="W8" i="3" s="1"/>
  <c r="K7" i="3"/>
  <c r="J7" i="3"/>
  <c r="I7" i="3"/>
  <c r="T8" i="3" s="1"/>
  <c r="H7" i="3"/>
  <c r="S8" i="3" s="1"/>
  <c r="G7" i="3"/>
  <c r="F7" i="3"/>
  <c r="E7" i="3"/>
  <c r="P8" i="3" s="1"/>
  <c r="D7" i="3"/>
  <c r="O8" i="3" s="1"/>
  <c r="C7" i="3"/>
  <c r="B7" i="3"/>
  <c r="S23" i="3" l="1"/>
  <c r="S24" i="3"/>
  <c r="AA23" i="3"/>
  <c r="AI23" i="3"/>
  <c r="AQ23" i="3"/>
  <c r="P24" i="3"/>
  <c r="P23" i="3"/>
  <c r="T23" i="3"/>
  <c r="X24" i="3"/>
  <c r="X23" i="3"/>
  <c r="AB23" i="3"/>
  <c r="AF24" i="3"/>
  <c r="AF23" i="3"/>
  <c r="AJ23" i="3"/>
  <c r="AN24" i="3"/>
  <c r="AN23" i="3"/>
  <c r="AR23" i="3"/>
  <c r="AS23" i="3"/>
  <c r="AS24" i="3"/>
  <c r="AZ23" i="3"/>
  <c r="BD24" i="3"/>
  <c r="BD23" i="3"/>
  <c r="BH23" i="3"/>
  <c r="BL23" i="3"/>
  <c r="U20" i="3"/>
  <c r="V20" i="3"/>
  <c r="Z20" i="3"/>
  <c r="Y20" i="3"/>
  <c r="AK20" i="3"/>
  <c r="AL20" i="3"/>
  <c r="AP20" i="3"/>
  <c r="AO20" i="3"/>
  <c r="BA20" i="3"/>
  <c r="BB20" i="3"/>
  <c r="BF20" i="3"/>
  <c r="BE20" i="3"/>
  <c r="R20" i="3"/>
  <c r="AC20" i="3"/>
  <c r="AX20" i="3"/>
  <c r="BJ20" i="3"/>
  <c r="AW23" i="3"/>
  <c r="BA24" i="3"/>
  <c r="BA23" i="3"/>
  <c r="BE23" i="3"/>
  <c r="BE24" i="3"/>
  <c r="O20" i="3"/>
  <c r="N20" i="3"/>
  <c r="S20" i="3"/>
  <c r="W20" i="3"/>
  <c r="AA20" i="3"/>
  <c r="AA24" i="3" s="1"/>
  <c r="AE20" i="3"/>
  <c r="AD20" i="3"/>
  <c r="AI20" i="3"/>
  <c r="AI24" i="3" s="1"/>
  <c r="AM20" i="3"/>
  <c r="AM24" i="3" s="1"/>
  <c r="AQ20" i="3"/>
  <c r="AQ24" i="3" s="1"/>
  <c r="AU20" i="3"/>
  <c r="AT20" i="3"/>
  <c r="AY20" i="3"/>
  <c r="BC20" i="3"/>
  <c r="BG20" i="3"/>
  <c r="BK20" i="3"/>
  <c r="O24" i="3"/>
  <c r="O23" i="3"/>
  <c r="W23" i="3"/>
  <c r="W24" i="3"/>
  <c r="AE24" i="3"/>
  <c r="AE23" i="3"/>
  <c r="AM23" i="3"/>
  <c r="BF24" i="3"/>
  <c r="BF23" i="3"/>
  <c r="M8" i="3"/>
  <c r="Q8" i="3"/>
  <c r="Y8" i="3"/>
  <c r="AG8" i="3"/>
  <c r="AO8" i="3"/>
  <c r="AX8" i="3"/>
  <c r="BI8" i="3"/>
  <c r="K29" i="3"/>
  <c r="K33" i="3" s="1"/>
  <c r="K18" i="3"/>
  <c r="K22" i="3" s="1"/>
  <c r="S29" i="3"/>
  <c r="S33" i="3" s="1"/>
  <c r="S18" i="3"/>
  <c r="S22" i="3" s="1"/>
  <c r="AA29" i="3"/>
  <c r="AA33" i="3" s="1"/>
  <c r="AA18" i="3"/>
  <c r="AA22" i="3" s="1"/>
  <c r="AQ29" i="3"/>
  <c r="AQ33" i="3" s="1"/>
  <c r="AQ18" i="3"/>
  <c r="AQ22" i="3" s="1"/>
  <c r="AU29" i="3"/>
  <c r="AU33" i="3" s="1"/>
  <c r="AU18" i="3"/>
  <c r="AU22" i="3" s="1"/>
  <c r="BC29" i="3"/>
  <c r="BC33" i="3" s="1"/>
  <c r="BC18" i="3"/>
  <c r="BC22" i="3" s="1"/>
  <c r="BK29" i="3"/>
  <c r="BK33" i="3" s="1"/>
  <c r="BK18" i="3"/>
  <c r="BK22" i="3" s="1"/>
  <c r="AR20" i="3"/>
  <c r="AR24" i="3" s="1"/>
  <c r="G29" i="3"/>
  <c r="G33" i="3" s="1"/>
  <c r="N8" i="3"/>
  <c r="V8" i="3"/>
  <c r="AD8" i="3"/>
  <c r="AH8" i="3"/>
  <c r="AL8" i="3"/>
  <c r="AP8" i="3"/>
  <c r="AT8" i="3"/>
  <c r="BJ8" i="3"/>
  <c r="X20" i="3"/>
  <c r="AN20" i="3"/>
  <c r="BD20" i="3"/>
  <c r="Q20" i="3"/>
  <c r="AG20" i="3"/>
  <c r="AW20" i="3"/>
  <c r="AW24" i="3" s="1"/>
  <c r="AI29" i="3"/>
  <c r="AI33" i="3" s="1"/>
  <c r="AV8" i="3"/>
  <c r="BI20" i="3"/>
  <c r="T20" i="3"/>
  <c r="T24" i="3" s="1"/>
  <c r="AJ20" i="3"/>
  <c r="AJ24" i="3" s="1"/>
  <c r="AZ20" i="3"/>
  <c r="AZ24" i="3" s="1"/>
  <c r="E18" i="3"/>
  <c r="E22" i="3" s="1"/>
  <c r="J18" i="3"/>
  <c r="J22" i="3" s="1"/>
  <c r="U18" i="3"/>
  <c r="U22" i="3" s="1"/>
  <c r="Z18" i="3"/>
  <c r="Z22" i="3" s="1"/>
  <c r="AK18" i="3"/>
  <c r="AK22" i="3" s="1"/>
  <c r="AP18" i="3"/>
  <c r="AP22" i="3" s="1"/>
  <c r="BA18" i="3"/>
  <c r="BA22" i="3" s="1"/>
  <c r="BF18" i="3"/>
  <c r="BF22" i="3" s="1"/>
  <c r="AM29" i="3"/>
  <c r="AM33" i="3" s="1"/>
  <c r="U8" i="3"/>
  <c r="AC8" i="3"/>
  <c r="AK8" i="3"/>
  <c r="O29" i="3"/>
  <c r="O33" i="3" s="1"/>
  <c r="O18" i="3"/>
  <c r="O22" i="3" s="1"/>
  <c r="W29" i="3"/>
  <c r="W33" i="3" s="1"/>
  <c r="W18" i="3"/>
  <c r="W22" i="3" s="1"/>
  <c r="AE29" i="3"/>
  <c r="AE33" i="3" s="1"/>
  <c r="AE18" i="3"/>
  <c r="AE22" i="3" s="1"/>
  <c r="AY29" i="3"/>
  <c r="AY33" i="3" s="1"/>
  <c r="AY18" i="3"/>
  <c r="AY22" i="3" s="1"/>
  <c r="BG29" i="3"/>
  <c r="BG33" i="3" s="1"/>
  <c r="BG18" i="3"/>
  <c r="BG22" i="3" s="1"/>
  <c r="AB20" i="3"/>
  <c r="AB24" i="3" s="1"/>
  <c r="BH20" i="3"/>
  <c r="BH24" i="3" s="1"/>
  <c r="R8" i="3"/>
  <c r="Z8" i="3"/>
  <c r="AU8" i="3"/>
  <c r="AY8" i="3"/>
  <c r="BC8" i="3"/>
  <c r="BG8" i="3"/>
  <c r="BK8" i="3"/>
  <c r="BB8" i="3"/>
  <c r="P20" i="3"/>
  <c r="AF20" i="3"/>
  <c r="AV20" i="3"/>
  <c r="BL20" i="3"/>
  <c r="BL24" i="3" s="1"/>
  <c r="F18" i="3"/>
  <c r="F22" i="3" s="1"/>
  <c r="V18" i="3"/>
  <c r="V22" i="3" s="1"/>
  <c r="AL18" i="3"/>
  <c r="AL22" i="3" s="1"/>
  <c r="BB18" i="3"/>
  <c r="BB22" i="3" s="1"/>
  <c r="C29" i="3"/>
  <c r="C33" i="3" s="1"/>
  <c r="E37" i="3"/>
  <c r="I37" i="3"/>
  <c r="M37" i="3"/>
  <c r="Q37" i="3"/>
  <c r="U37" i="3"/>
  <c r="Y37" i="3"/>
  <c r="AC37" i="3"/>
  <c r="AG37" i="3"/>
  <c r="AK37" i="3"/>
  <c r="AO37" i="3"/>
  <c r="AS37" i="3"/>
  <c r="AW37" i="3"/>
  <c r="BA37" i="3"/>
  <c r="BE37" i="3"/>
  <c r="BI37" i="3"/>
  <c r="BB24" i="3" l="1"/>
  <c r="BB23" i="3"/>
  <c r="AH24" i="3"/>
  <c r="AH23" i="3"/>
  <c r="BI23" i="3"/>
  <c r="BI24" i="3"/>
  <c r="BK24" i="3"/>
  <c r="BK23" i="3"/>
  <c r="AU24" i="3"/>
  <c r="AU23" i="3"/>
  <c r="AC24" i="3"/>
  <c r="AC23" i="3"/>
  <c r="AT23" i="3"/>
  <c r="AT24" i="3"/>
  <c r="AD23" i="3"/>
  <c r="AD24" i="3"/>
  <c r="AX24" i="3"/>
  <c r="AX23" i="3"/>
  <c r="Q23" i="3"/>
  <c r="Q24" i="3"/>
  <c r="BG23" i="3"/>
  <c r="BG24" i="3"/>
  <c r="Z24" i="3"/>
  <c r="Z23" i="3"/>
  <c r="U24" i="3"/>
  <c r="U23" i="3"/>
  <c r="AP24" i="3"/>
  <c r="AP23" i="3"/>
  <c r="V24" i="3"/>
  <c r="V23" i="3"/>
  <c r="AO23" i="3"/>
  <c r="AO24" i="3"/>
  <c r="M23" i="3"/>
  <c r="M24" i="3"/>
  <c r="AY23" i="3"/>
  <c r="AY24" i="3"/>
  <c r="AK24" i="3"/>
  <c r="AK23" i="3"/>
  <c r="AV24" i="3"/>
  <c r="AV23" i="3"/>
  <c r="BJ23" i="3"/>
  <c r="BJ24" i="3"/>
  <c r="Y23" i="3"/>
  <c r="Y24" i="3"/>
  <c r="BC23" i="3"/>
  <c r="BC24" i="3"/>
  <c r="R23" i="3"/>
  <c r="R24" i="3"/>
  <c r="AL23" i="3"/>
  <c r="AL24" i="3"/>
  <c r="N23" i="3"/>
  <c r="N24" i="3"/>
  <c r="AG24" i="3"/>
  <c r="AG23" i="3"/>
  <c r="AN6" i="1" l="1"/>
  <c r="AM6" i="1"/>
  <c r="AL6"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G6" i="1"/>
  <c r="F6" i="1"/>
  <c r="E6" i="1"/>
  <c r="D6" i="1"/>
  <c r="C6" i="1"/>
  <c r="B6" i="1"/>
</calcChain>
</file>

<file path=xl/sharedStrings.xml><?xml version="1.0" encoding="utf-8"?>
<sst xmlns="http://schemas.openxmlformats.org/spreadsheetml/2006/main" count="50" uniqueCount="50">
  <si>
    <t>Outstandings</t>
  </si>
  <si>
    <t>Binding Exposure</t>
  </si>
  <si>
    <t>ALLL/Nonaccrual</t>
  </si>
  <si>
    <t>NPL Entries</t>
  </si>
  <si>
    <t>Concerns for NPL Coverage Ratio (%)</t>
  </si>
  <si>
    <t>NPL Entries (%):</t>
  </si>
  <si>
    <t>Binding Exposure vs Outstandings</t>
  </si>
  <si>
    <t>NPL Coverage Ratio (%)</t>
  </si>
  <si>
    <t>Business Implication</t>
  </si>
  <si>
    <t>Has this metric been discussed with Group as indicated in the email?</t>
  </si>
  <si>
    <t>Change in ALLL+Change in NCO=Change in Provision</t>
  </si>
  <si>
    <t>Provision Reserves=Provision or ALLL Rolling? How many months?</t>
  </si>
  <si>
    <t>Nonaccrual=Non Performing Loans? Rolling or Actuals?</t>
  </si>
  <si>
    <t>What is NPL Entries? Last 12 months?</t>
  </si>
  <si>
    <t>rolling 12months total</t>
  </si>
  <si>
    <t>binding exposure includes letters of credit, unused portion of lines of credit</t>
  </si>
  <si>
    <t>not quite sure</t>
  </si>
  <si>
    <t>volatile, doesn't cover business cycle necessarily, change in accounting principles</t>
  </si>
  <si>
    <t>NPL doesn't include an unused portion. Apple to Apple we should use outstandings. Group indicates binding exposure however.</t>
  </si>
  <si>
    <t>US doesn't usually look at this metric, new to the US</t>
  </si>
  <si>
    <t>avg 12 month binding exposure</t>
  </si>
  <si>
    <t>NPL monthly number</t>
  </si>
  <si>
    <t>US looks at this metric.</t>
  </si>
  <si>
    <t>By US definition, listed</t>
  </si>
  <si>
    <t>SBNA is fine with this metric. SBNA will put a low end limit to this metric. Will make adjustments based on real business needs</t>
  </si>
  <si>
    <t>It's reserve.ALLL is the correct reserve we should use. Difference in naming convention</t>
  </si>
  <si>
    <r>
      <t>ALLL</t>
    </r>
    <r>
      <rPr>
        <b/>
        <u/>
        <sz val="11"/>
        <color rgb="FFFF0000"/>
        <rFont val="Calibri"/>
        <family val="2"/>
        <scheme val="minor"/>
      </rPr>
      <t>(monthly Actuals) end of month reserve</t>
    </r>
  </si>
  <si>
    <r>
      <t>Nonaccrual</t>
    </r>
    <r>
      <rPr>
        <b/>
        <u/>
        <sz val="11"/>
        <color rgb="FFFF0000"/>
        <rFont val="Calibri"/>
        <family val="2"/>
        <scheme val="minor"/>
      </rPr>
      <t xml:space="preserve">(monthly Actuals) end of month number </t>
    </r>
  </si>
  <si>
    <t>Nonaccruals in US doesn't include letters of credit. NPL from the group usually includes letters of credit.We use US definition to make the calculation in the spreadsheet as we adopt US accounting principle for risk metrcs</t>
  </si>
  <si>
    <t>BANCO SANTANDER PUERTO RICO</t>
  </si>
  <si>
    <t>NPL Entries and NPL Coverage % Historical Data</t>
  </si>
  <si>
    <t>-NPL Entries (%):</t>
  </si>
  <si>
    <r>
      <t>1.</t>
    </r>
    <r>
      <rPr>
        <sz val="7"/>
        <color rgb="FF1F497D"/>
        <rFont val="Times New Roman"/>
        <family val="1"/>
      </rPr>
      <t xml:space="preserve">       </t>
    </r>
    <r>
      <rPr>
        <sz val="11"/>
        <color rgb="FF1F497D"/>
        <rFont val="Calibri"/>
        <family val="2"/>
      </rPr>
      <t>For numerator (NPL Entries), Group definition requires to use 12 month rolling total. </t>
    </r>
  </si>
  <si>
    <t>NPL Entries - Monthly</t>
  </si>
  <si>
    <t>NPL Entries - 12 Month Rolling Total</t>
  </si>
  <si>
    <r>
      <t>1.</t>
    </r>
    <r>
      <rPr>
        <sz val="7"/>
        <color rgb="FF1F497D"/>
        <rFont val="Times New Roman"/>
        <family val="1"/>
      </rPr>
      <t xml:space="preserve">       </t>
    </r>
    <r>
      <rPr>
        <sz val="11"/>
        <color rgb="FF1F497D"/>
        <rFont val="Calibri"/>
        <family val="2"/>
      </rPr>
      <t>For denominator (Avg. Credit Exposure), Group definition requires to use 12 month average Binding Exposure. If you could provide Outstandings as well, that would be great.</t>
    </r>
  </si>
  <si>
    <t>Outstanding Loan Balance</t>
  </si>
  <si>
    <t>Contingencies</t>
  </si>
  <si>
    <t>Availables</t>
  </si>
  <si>
    <t>Total Exposure</t>
  </si>
  <si>
    <t>12 Month Average Outstanding</t>
  </si>
  <si>
    <t>12 Month Average Exposure</t>
  </si>
  <si>
    <t>NPL Entries / Outstanding AVG</t>
  </si>
  <si>
    <t>NPL Entries / Exposure AVG</t>
  </si>
  <si>
    <t>-NPL Coverage Ratio(%):</t>
  </si>
  <si>
    <r>
      <t>1.</t>
    </r>
    <r>
      <rPr>
        <sz val="7"/>
        <color rgb="FF1F497D"/>
        <rFont val="Times New Roman"/>
        <family val="1"/>
      </rPr>
      <t xml:space="preserve">       </t>
    </r>
    <r>
      <rPr>
        <sz val="11"/>
        <color rgb="FF1F497D"/>
        <rFont val="Calibri"/>
        <family val="2"/>
      </rPr>
      <t>For numerator (Provision Reserves), ALLL (end of each month reserve) is believed to be the same as Provision Reserves defined by Group.</t>
    </r>
  </si>
  <si>
    <t>ALLL</t>
  </si>
  <si>
    <r>
      <t>2.</t>
    </r>
    <r>
      <rPr>
        <sz val="7"/>
        <color rgb="FF1F497D"/>
        <rFont val="Times New Roman"/>
        <family val="1"/>
      </rPr>
      <t xml:space="preserve">       </t>
    </r>
    <r>
      <rPr>
        <sz val="11"/>
        <color rgb="FF1F497D"/>
        <rFont val="Calibri"/>
        <family val="2"/>
      </rPr>
      <t>For denominator (Non-performing Loans), Nonaccrual (end of each month number) is believed to be the right figure we should use.</t>
    </r>
  </si>
  <si>
    <t>NPL</t>
  </si>
  <si>
    <t>NPL COVERAGE 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</si>
</sst>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00_);_(* \(#,##0.0000\);_(* &quot;-&quot;??_);_(@_)"/>
    <numFmt numFmtId="166" formatCode="&quot;$&quot;#,##0.00"/>
  </numFmts>
  <fonts count="13" x14ac:knownFonts="1">
    <font>
      <sz val="11"/>
      <color theme="1"/>
      <name val="Calibri"/>
      <family val="2"/>
      <scheme val="minor"/>
    </font>
    <font>
      <sz val="11"/>
      <color theme="1"/>
      <name val="Calibri"/>
      <family val="2"/>
      <scheme val="minor"/>
    </font>
    <font>
      <b/>
      <sz val="10"/>
      <color theme="0"/>
      <name val="Arial"/>
      <family val="2"/>
    </font>
    <font>
      <sz val="8"/>
      <name val="Arial"/>
      <family val="2"/>
    </font>
    <font>
      <sz val="8"/>
      <name val="Arial"/>
    </font>
    <font>
      <sz val="9"/>
      <name val="Arial"/>
      <family val="2"/>
    </font>
    <font>
      <b/>
      <i/>
      <sz val="11"/>
      <color theme="1"/>
      <name val="Calibri"/>
      <family val="2"/>
      <scheme val="minor"/>
    </font>
    <font>
      <b/>
      <u/>
      <sz val="11"/>
      <color rgb="FFFF0000"/>
      <name val="Calibri"/>
      <family val="2"/>
      <scheme val="minor"/>
    </font>
    <font>
      <b/>
      <sz val="11"/>
      <color theme="1"/>
      <name val="Calibri"/>
      <family val="2"/>
      <scheme val="minor"/>
    </font>
    <font>
      <sz val="10"/>
      <color theme="1"/>
      <name val="Tahoma"/>
      <family val="2"/>
    </font>
    <font>
      <b/>
      <u/>
      <sz val="11"/>
      <color rgb="FF1F497D"/>
      <name val="Calibri"/>
      <family val="2"/>
    </font>
    <font>
      <sz val="11"/>
      <color rgb="FF1F497D"/>
      <name val="Calibri"/>
      <family val="2"/>
    </font>
    <font>
      <sz val="7"/>
      <color rgb="FF1F497D"/>
      <name val="Times New Roman"/>
      <family val="1"/>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1"/>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cellStyleXfs>
  <cellXfs count="17">
    <xf numFmtId="0" fontId="0" fillId="0" borderId="0" xfId="0"/>
    <xf numFmtId="14" fontId="2" fillId="2" borderId="0" xfId="0" applyNumberFormat="1" applyFont="1" applyFill="1" applyBorder="1" applyAlignment="1">
      <alignment horizontal="center" vertical="center"/>
    </xf>
    <xf numFmtId="10" fontId="0" fillId="0" borderId="0" xfId="2" applyNumberFormat="1" applyFont="1"/>
    <xf numFmtId="164" fontId="0" fillId="0" borderId="0" xfId="1" applyNumberFormat="1" applyFont="1"/>
    <xf numFmtId="165" fontId="5" fillId="0" borderId="0" xfId="4" applyNumberFormat="1" applyFont="1" applyFill="1" applyProtection="1">
      <protection locked="0"/>
    </xf>
    <xf numFmtId="0" fontId="6" fillId="0" borderId="0" xfId="0" applyFont="1"/>
    <xf numFmtId="0" fontId="0" fillId="3" borderId="0" xfId="0" applyFill="1"/>
    <xf numFmtId="0" fontId="8"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14" fontId="0" fillId="0" borderId="0" xfId="0" applyNumberFormat="1"/>
    <xf numFmtId="166" fontId="0" fillId="0" borderId="0" xfId="0" applyNumberFormat="1"/>
    <xf numFmtId="0" fontId="0" fillId="4" borderId="0" xfId="0" applyFill="1"/>
    <xf numFmtId="0" fontId="8" fillId="3" borderId="0" xfId="0" applyFont="1" applyFill="1"/>
    <xf numFmtId="0" fontId="8" fillId="4" borderId="0" xfId="0" applyFont="1" applyFill="1"/>
    <xf numFmtId="10" fontId="8" fillId="3" borderId="0" xfId="2" applyNumberFormat="1" applyFont="1" applyFill="1"/>
  </cellXfs>
  <cellStyles count="5">
    <cellStyle name="Comma" xfId="1" builtinId="3"/>
    <cellStyle name="Normal" xfId="0" builtinId="0"/>
    <cellStyle name="Normal 25" xfId="4"/>
    <cellStyle name="Normal 5"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afa's%20Documents\EXCEL\Informes\A&#209;OS%20ANTERIORES\INFORMES%202010\RESUMEN%20MOVIMIENTO%20MOROSIDAD%20LOCAL%20POR%20SEGMENTO%20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Rafa's%20Documents\EXCEL\Informes\A&#209;OS%20ANTERIORES\INFORMES%202011\RESUMEN%20MOVIMIENTO%20MOROSIDAD%20LOCAL%20POR%20SEGMENTO%2020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afa's%20Documents\EXCEL\Informes\A&#209;OS%20ANTERIORES\INFORMES%202012\RESUMEN%20MOVIMIENTO%20MOROSIDAD%20LOCAL%20POR%20SEGMENTO%20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Rafa's%20Documents\EXCEL\Informes\A&#209;OS%20ANTERIORES\INFORMES%202013\RESUMEN%20MOVIMIENTO%20MOROSIDAD%20LOCAL%20POR%20SEGMENTO%2020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Rafa's%20Documents\EXCEL\Informes\A&#209;OS%20ANTERIORES\INFORMES%202014\RESUMEN%20MOVIMIENTO%20MOROSIDAD%20LOCAL%20POR%20SEGMENTO%2020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Rafa's%20Documents\EXCEL\Informes\A&#209;OS%20ANTERIORES\INFORMES%202015\RESUMEN%20MOVIMIENTO%20MOROSIDAD%20LOCAL%20POR%20SEGMENTO%2020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Rafa's%20Documents\EXCEL\Informes\INFORMES%20-%20MENSUALES\RESUMEN%20MOVIMIENTO%20MOROSIDAD%20LOCAL%20POR%20SEGMENTO%20201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2_Areas\03_Inversi&#243;n_Crediticia\01_Informes\03_Mensuales\Resumen%20Disponibles%20Bajo%20L&#237;nea%20de%20Cr&#233;dito\RESUMEN%20DISPONIBLES%20-%20DATA%20HISTORIC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2_Areas\01_Gesti&#243;n_Integral_Riesgos\08_C&#225;lculo%20Reserva%20Pr&#233;stamos\BANCO%20SANTANDER\2016\Dotaci&#243;n%20x%20producto\2016%20DOTACION%20POR%20NEGOC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0 BSPR"/>
      <sheetName val="MOVIMIENTOS 2010 CREFISA"/>
      <sheetName val="MOVIMIENTOS 2010 BANCORP"/>
      <sheetName val="MOVIMIENTOS 2010 TOTAL PAIS"/>
      <sheetName val="EVOLUCION BSPR"/>
      <sheetName val="EVOLUCION CREFISA"/>
      <sheetName val="EVOLUCION SBCO"/>
      <sheetName val="EVOLUCION TOTAL PAIS"/>
    </sheetNames>
    <sheetDataSet>
      <sheetData sheetId="0">
        <row r="14">
          <cell r="M14">
            <v>28312112.960000001</v>
          </cell>
        </row>
        <row r="104">
          <cell r="M104">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1 BSPR"/>
      <sheetName val="MOVIMIENTOS 2011 CREFISA"/>
      <sheetName val="MOVIMIENTOS 2011 BANCORP"/>
      <sheetName val="MOVIMIENTOS 2011 TOTAL PAIS"/>
      <sheetName val="EVOLUCION BSPR"/>
      <sheetName val="EVOLUCION CREFISA"/>
      <sheetName val="EVOLUCION SBCO"/>
      <sheetName val="EVOLUCION TOTAL PAIS"/>
    </sheetNames>
    <sheetDataSet>
      <sheetData sheetId="0">
        <row r="14">
          <cell r="B14">
            <v>15161732.23</v>
          </cell>
          <cell r="C14">
            <v>47741385.299999997</v>
          </cell>
          <cell r="D14">
            <v>13569139.720000001</v>
          </cell>
          <cell r="E14">
            <v>19710151.200000003</v>
          </cell>
          <cell r="F14">
            <v>13401397.959999997</v>
          </cell>
          <cell r="G14">
            <v>14650294.900000002</v>
          </cell>
          <cell r="H14">
            <v>17217794.339999996</v>
          </cell>
          <cell r="I14">
            <v>15402722.079999998</v>
          </cell>
          <cell r="J14">
            <v>12450566.759999998</v>
          </cell>
          <cell r="K14">
            <v>27492081.800000004</v>
          </cell>
          <cell r="L14">
            <v>16785424.919999998</v>
          </cell>
          <cell r="M14">
            <v>16256673.209999993</v>
          </cell>
        </row>
        <row r="104">
          <cell r="B104">
            <v>99920.790000000008</v>
          </cell>
          <cell r="C104">
            <v>13873228.399999999</v>
          </cell>
          <cell r="D104">
            <v>0</v>
          </cell>
          <cell r="E104">
            <v>0</v>
          </cell>
          <cell r="F104">
            <v>0</v>
          </cell>
          <cell r="G104">
            <v>0</v>
          </cell>
          <cell r="H104">
            <v>0</v>
          </cell>
          <cell r="I104">
            <v>0</v>
          </cell>
          <cell r="J104">
            <v>0</v>
          </cell>
          <cell r="K104">
            <v>0</v>
          </cell>
          <cell r="L104">
            <v>0</v>
          </cell>
          <cell r="M104">
            <v>0</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2 BSPR"/>
      <sheetName val="MOVIMIENTOS 2012 CREFISA"/>
      <sheetName val="MOVIMIENTOS 2012 BANCORP"/>
      <sheetName val="MOVIMIENTOS 2012 TOTAL PAIS"/>
      <sheetName val="EVOLUCION BSPR"/>
      <sheetName val="EVOLUCION CREFISA"/>
      <sheetName val="EVOLUCION SBCO"/>
      <sheetName val="EVOLUCION TOTAL PAIS"/>
    </sheetNames>
    <sheetDataSet>
      <sheetData sheetId="0">
        <row r="14">
          <cell r="B14">
            <v>13792151.709999997</v>
          </cell>
          <cell r="C14">
            <v>17046851.280000001</v>
          </cell>
          <cell r="D14">
            <v>24805942.870000001</v>
          </cell>
          <cell r="E14">
            <v>28999839.289999999</v>
          </cell>
          <cell r="F14">
            <v>21807066.719999999</v>
          </cell>
          <cell r="G14">
            <v>17029875.480000004</v>
          </cell>
          <cell r="H14">
            <v>11709532.690000001</v>
          </cell>
          <cell r="I14">
            <v>19461997.239999995</v>
          </cell>
          <cell r="J14">
            <v>13490523.809999999</v>
          </cell>
          <cell r="K14">
            <v>27139602.969999999</v>
          </cell>
          <cell r="L14">
            <v>28029693.630000006</v>
          </cell>
          <cell r="M14">
            <v>15577634.569999998</v>
          </cell>
        </row>
        <row r="104">
          <cell r="B104">
            <v>0</v>
          </cell>
          <cell r="C104">
            <v>0</v>
          </cell>
          <cell r="D104">
            <v>0</v>
          </cell>
          <cell r="E104">
            <v>12018198.43</v>
          </cell>
          <cell r="F104">
            <v>0</v>
          </cell>
          <cell r="G104">
            <v>2882374.81</v>
          </cell>
          <cell r="H104">
            <v>0</v>
          </cell>
          <cell r="I104">
            <v>0</v>
          </cell>
          <cell r="J104">
            <v>0</v>
          </cell>
          <cell r="K104">
            <v>11237724.640000001</v>
          </cell>
          <cell r="L104">
            <v>7087976.5699999994</v>
          </cell>
          <cell r="M104">
            <v>0</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3 BSPR"/>
      <sheetName val="MOVIMIENTOS 2013 CREFISA"/>
      <sheetName val="MOVIMIENTOS 2013 BANCORP"/>
      <sheetName val="MOVIMIENTOS 2013 TOTAL PAIS"/>
      <sheetName val="EVOLUCION BSPR"/>
      <sheetName val="EVOLUCION CREFISA"/>
      <sheetName val="EVOLUCION SBCO"/>
      <sheetName val="EVOLUCION TOTAL PAIS"/>
    </sheetNames>
    <sheetDataSet>
      <sheetData sheetId="0">
        <row r="14">
          <cell r="A14" t="str">
            <v>TOTAL ENTRADAS CRITERIO LOCAL</v>
          </cell>
          <cell r="B14">
            <v>29558406.869999994</v>
          </cell>
          <cell r="C14">
            <v>19336627.910000004</v>
          </cell>
          <cell r="D14">
            <v>16824322.230000004</v>
          </cell>
          <cell r="E14">
            <v>16781723.689999998</v>
          </cell>
          <cell r="F14">
            <v>8301413.4900000002</v>
          </cell>
          <cell r="G14">
            <v>12539669.310000002</v>
          </cell>
          <cell r="H14">
            <v>9890841.7400000021</v>
          </cell>
          <cell r="I14">
            <v>12743909.730000002</v>
          </cell>
          <cell r="J14">
            <v>11490470.100000001</v>
          </cell>
          <cell r="K14">
            <v>28784945.840000004</v>
          </cell>
          <cell r="L14">
            <v>12152601.300000001</v>
          </cell>
          <cell r="M14">
            <v>10500336.23</v>
          </cell>
        </row>
        <row r="104">
          <cell r="B104">
            <v>0</v>
          </cell>
          <cell r="C104">
            <v>277580.31</v>
          </cell>
          <cell r="D104">
            <v>120000</v>
          </cell>
          <cell r="E104">
            <v>0</v>
          </cell>
          <cell r="F104">
            <v>0</v>
          </cell>
          <cell r="G104">
            <v>0</v>
          </cell>
          <cell r="H104">
            <v>0</v>
          </cell>
          <cell r="I104">
            <v>0</v>
          </cell>
          <cell r="J104">
            <v>0</v>
          </cell>
          <cell r="K104">
            <v>0</v>
          </cell>
          <cell r="L104">
            <v>0</v>
          </cell>
          <cell r="M104">
            <v>0</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4 BSPR"/>
      <sheetName val="MOVIMIENTOS 2014 CREFISA"/>
      <sheetName val="MOVIMIENTOS 2014 BANCORP"/>
      <sheetName val="MOVIMIENTOS 2014 TOTAL PAIS"/>
      <sheetName val="EVOLUCION BSPR"/>
      <sheetName val="EVOLUCION CREFISA"/>
      <sheetName val="EVOLUCION SBCO"/>
      <sheetName val="EVOLUCION TOTAL PAIS"/>
    </sheetNames>
    <sheetDataSet>
      <sheetData sheetId="0">
        <row r="14">
          <cell r="B14">
            <v>13990541.580000002</v>
          </cell>
          <cell r="C14">
            <v>12754012.66</v>
          </cell>
          <cell r="D14">
            <v>13738406.959999997</v>
          </cell>
          <cell r="E14">
            <v>12648782.159999998</v>
          </cell>
          <cell r="F14">
            <v>13011113.869999997</v>
          </cell>
          <cell r="G14">
            <v>19742673.41</v>
          </cell>
          <cell r="H14">
            <v>12177086.029999999</v>
          </cell>
          <cell r="I14">
            <v>13053984.59</v>
          </cell>
          <cell r="J14">
            <v>15214954.65</v>
          </cell>
          <cell r="K14">
            <v>12309647.120000001</v>
          </cell>
          <cell r="L14">
            <v>12331674.18</v>
          </cell>
          <cell r="M14">
            <v>11475807.99</v>
          </cell>
        </row>
        <row r="104">
          <cell r="B104">
            <v>0</v>
          </cell>
          <cell r="C104">
            <v>0</v>
          </cell>
          <cell r="D104">
            <v>0</v>
          </cell>
          <cell r="E104">
            <v>0</v>
          </cell>
          <cell r="F104">
            <v>0</v>
          </cell>
          <cell r="G104">
            <v>0</v>
          </cell>
          <cell r="H104">
            <v>0</v>
          </cell>
          <cell r="I104">
            <v>0</v>
          </cell>
          <cell r="J104">
            <v>0</v>
          </cell>
          <cell r="K104">
            <v>0</v>
          </cell>
          <cell r="L104">
            <v>0</v>
          </cell>
          <cell r="M104">
            <v>0</v>
          </cell>
        </row>
      </sheetData>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5 BSPR"/>
      <sheetName val="MOVIMIENTOS 2015 CREFISA"/>
      <sheetName val="MOVIMIENTOS 2015 BANCORP"/>
      <sheetName val="MOVIMIENTOS 2015 TOTAL PAIS"/>
      <sheetName val="EVOLUCION BSPR"/>
      <sheetName val="EVOLUCION CREFISA"/>
      <sheetName val="EVOLUCION SBCO"/>
      <sheetName val="EVOLUCION TOTAL PAIS"/>
    </sheetNames>
    <sheetDataSet>
      <sheetData sheetId="0">
        <row r="14">
          <cell r="B14">
            <v>15211070.239999998</v>
          </cell>
          <cell r="C14">
            <v>14194756.170000002</v>
          </cell>
          <cell r="D14">
            <v>13402421.800000001</v>
          </cell>
          <cell r="E14">
            <v>12320424.429999996</v>
          </cell>
          <cell r="F14">
            <v>11667507.620000001</v>
          </cell>
          <cell r="G14">
            <v>22538262.050000001</v>
          </cell>
          <cell r="H14">
            <v>16834776.34</v>
          </cell>
          <cell r="I14">
            <v>16880891.030000001</v>
          </cell>
          <cell r="J14">
            <v>19275586.57</v>
          </cell>
          <cell r="K14">
            <v>10604814.26</v>
          </cell>
          <cell r="L14">
            <v>8598366.2399999984</v>
          </cell>
          <cell r="M14">
            <v>15232411.389999999</v>
          </cell>
        </row>
        <row r="104">
          <cell r="B104">
            <v>5406092.1200000001</v>
          </cell>
          <cell r="C104">
            <v>0</v>
          </cell>
          <cell r="D104">
            <v>0</v>
          </cell>
          <cell r="E104">
            <v>0</v>
          </cell>
          <cell r="F104">
            <v>0</v>
          </cell>
          <cell r="G104">
            <v>0</v>
          </cell>
          <cell r="H104">
            <v>0</v>
          </cell>
          <cell r="I104">
            <v>0</v>
          </cell>
          <cell r="J104">
            <v>0</v>
          </cell>
          <cell r="K104">
            <v>214048.14</v>
          </cell>
          <cell r="L104">
            <v>0</v>
          </cell>
          <cell r="M104">
            <v>0</v>
          </cell>
        </row>
      </sheetData>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IENTOS 2016 BSPR"/>
      <sheetName val="MOVIMIENTOS 2016 CREFISA"/>
      <sheetName val="MOVIMIENTOS 2016 BANCORP"/>
      <sheetName val="MOVIMIENTOS 2016 TOTAL PAIS"/>
      <sheetName val="EVOLUCION BSPR"/>
      <sheetName val="EVOLUCION CREFISA"/>
      <sheetName val="EVOLUCION SBCO"/>
      <sheetName val="EVOLUCION TOTAL PAIS"/>
    </sheetNames>
    <sheetDataSet>
      <sheetData sheetId="0">
        <row r="14">
          <cell r="B14">
            <v>22573713.879999999</v>
          </cell>
          <cell r="C14">
            <v>10096759.369999997</v>
          </cell>
        </row>
        <row r="104">
          <cell r="B104">
            <v>14259230.07</v>
          </cell>
          <cell r="C104">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 SANTANDER REAL"/>
    </sheetNames>
    <sheetDataSet>
      <sheetData sheetId="0">
        <row r="17">
          <cell r="B17">
            <v>1027760083.8599999</v>
          </cell>
          <cell r="C17">
            <v>1040169788.53</v>
          </cell>
          <cell r="D17">
            <v>1026175983.0799999</v>
          </cell>
          <cell r="E17">
            <v>1038694766.8299999</v>
          </cell>
          <cell r="F17">
            <v>1029155720.7</v>
          </cell>
          <cell r="G17">
            <v>1081667270.9400001</v>
          </cell>
          <cell r="H17">
            <v>1081923381.8700001</v>
          </cell>
          <cell r="I17">
            <v>964049728.71000004</v>
          </cell>
          <cell r="J17">
            <v>960406789.83000004</v>
          </cell>
          <cell r="K17">
            <v>966080080.74000001</v>
          </cell>
          <cell r="L17">
            <v>978833993.9000001</v>
          </cell>
          <cell r="M17">
            <v>983670503.39999998</v>
          </cell>
          <cell r="N17">
            <v>956845606.00999999</v>
          </cell>
          <cell r="O17">
            <v>1048553549.52</v>
          </cell>
          <cell r="P17">
            <v>1099763307.1399999</v>
          </cell>
          <cell r="Q17">
            <v>813958025.18999994</v>
          </cell>
          <cell r="R17">
            <v>796209805.94000006</v>
          </cell>
          <cell r="S17">
            <v>814049728.25</v>
          </cell>
          <cell r="T17">
            <v>808001810.46000004</v>
          </cell>
          <cell r="U17">
            <v>816620961.5</v>
          </cell>
          <cell r="V17">
            <v>1035858252.9399999</v>
          </cell>
          <cell r="W17">
            <v>1030049643.51</v>
          </cell>
          <cell r="X17">
            <v>919765700.68999994</v>
          </cell>
          <cell r="Y17">
            <v>867050749.38000011</v>
          </cell>
          <cell r="Z17">
            <v>854562385.79999995</v>
          </cell>
          <cell r="AA17">
            <v>883159716.4000001</v>
          </cell>
          <cell r="AB17">
            <v>939896575.55999994</v>
          </cell>
          <cell r="AC17">
            <v>935487161.80000007</v>
          </cell>
          <cell r="AD17">
            <v>915909672.26999998</v>
          </cell>
          <cell r="AE17">
            <v>1063071874.95</v>
          </cell>
          <cell r="AF17">
            <v>894164284.03999996</v>
          </cell>
          <cell r="AG17">
            <v>964797674.85000002</v>
          </cell>
          <cell r="AH17">
            <v>964859110.12999988</v>
          </cell>
          <cell r="AI17">
            <v>984684254.40999997</v>
          </cell>
          <cell r="AJ17">
            <v>968397926.66000009</v>
          </cell>
          <cell r="AK17">
            <v>962919743.49000001</v>
          </cell>
          <cell r="AL17">
            <v>951928884.77999997</v>
          </cell>
          <cell r="AM17">
            <v>955711839.63999999</v>
          </cell>
          <cell r="AN17">
            <v>960280918.16999996</v>
          </cell>
          <cell r="AO17">
            <v>947630432.91999996</v>
          </cell>
          <cell r="AP17">
            <v>1049776581.3399999</v>
          </cell>
          <cell r="AQ17">
            <v>1089807751.96</v>
          </cell>
          <cell r="AR17">
            <v>890272434.70000005</v>
          </cell>
          <cell r="AS17">
            <v>920445409.93000007</v>
          </cell>
          <cell r="AT17">
            <v>928891262.3900001</v>
          </cell>
          <cell r="AU17">
            <v>850845989.06999993</v>
          </cell>
          <cell r="AV17">
            <v>849488615.89999998</v>
          </cell>
          <cell r="AW17">
            <v>861217353.56000006</v>
          </cell>
          <cell r="AX17">
            <v>830600437.98000002</v>
          </cell>
          <cell r="AY17">
            <v>872484512.90999997</v>
          </cell>
          <cell r="AZ17">
            <v>842249020.6099999</v>
          </cell>
          <cell r="BA17">
            <v>821511594.63</v>
          </cell>
          <cell r="BB17">
            <v>824823235.25000012</v>
          </cell>
          <cell r="BC17">
            <v>820765355.56799996</v>
          </cell>
          <cell r="BD17">
            <v>793722351.86999989</v>
          </cell>
          <cell r="BE17">
            <v>791525959.648</v>
          </cell>
          <cell r="BF17">
            <v>786347627.95999992</v>
          </cell>
          <cell r="BG17">
            <v>781785324.58800006</v>
          </cell>
          <cell r="BH17">
            <v>804615606.28999996</v>
          </cell>
          <cell r="BI17">
            <v>755485880.24800003</v>
          </cell>
          <cell r="BJ17">
            <v>748961653.30999994</v>
          </cell>
          <cell r="BK17">
            <v>760859317.05800009</v>
          </cell>
          <cell r="BL17">
            <v>763195909.53799987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T X PRODUCTO X MES"/>
      <sheetName val="CH OFF &amp; RECOBROS"/>
      <sheetName val="Backtesting analysis"/>
      <sheetName val="VARIATIONS"/>
    </sheetNames>
    <sheetDataSet>
      <sheetData sheetId="0">
        <row r="73">
          <cell r="AD73">
            <v>158945431.60121277</v>
          </cell>
          <cell r="AE73">
            <v>160823256.57097274</v>
          </cell>
          <cell r="AF73">
            <v>163478709.65215161</v>
          </cell>
          <cell r="AG73">
            <v>149665465.11687827</v>
          </cell>
          <cell r="AH73">
            <v>149082410.30943716</v>
          </cell>
          <cell r="AI73">
            <v>151059888.89618871</v>
          </cell>
          <cell r="AJ73">
            <v>153978858.70664576</v>
          </cell>
          <cell r="AK73">
            <v>148713798.97164637</v>
          </cell>
          <cell r="AL73">
            <v>147324750.06085175</v>
          </cell>
          <cell r="AM73">
            <v>150157716.18017232</v>
          </cell>
          <cell r="AN73">
            <v>150366855.43355221</v>
          </cell>
          <cell r="AO73">
            <v>150476508.74528769</v>
          </cell>
          <cell r="AP73">
            <v>109219720.76414993</v>
          </cell>
          <cell r="AQ73">
            <v>109522848.81450538</v>
          </cell>
          <cell r="AR73">
            <v>105959782.96530682</v>
          </cell>
          <cell r="AS73">
            <v>103780650.540874</v>
          </cell>
          <cell r="AT73">
            <v>102729672.25052598</v>
          </cell>
          <cell r="AU73">
            <v>99619279.038979203</v>
          </cell>
          <cell r="AV73">
            <v>98363300.407710075</v>
          </cell>
          <cell r="AW73">
            <v>99458727.865836844</v>
          </cell>
          <cell r="AX73">
            <v>95995822.4324999</v>
          </cell>
          <cell r="AY73">
            <v>96977924.169079646</v>
          </cell>
          <cell r="AZ73">
            <v>94931389.736172616</v>
          </cell>
          <cell r="BA73">
            <v>85373864.105780393</v>
          </cell>
          <cell r="BB73">
            <v>89610704.80163756</v>
          </cell>
          <cell r="BC73">
            <v>92860533.636826351</v>
          </cell>
          <cell r="BD73">
            <v>89963365.546176091</v>
          </cell>
          <cell r="BE73">
            <v>89650174.305733189</v>
          </cell>
          <cell r="BF73">
            <v>89954620.088778272</v>
          </cell>
          <cell r="BG73">
            <v>88405433.830611646</v>
          </cell>
          <cell r="BH73">
            <v>83490646.939374298</v>
          </cell>
          <cell r="BI73">
            <v>81031925.15747346</v>
          </cell>
          <cell r="BJ73">
            <v>80211613.500171423</v>
          </cell>
          <cell r="BK73">
            <v>83309038.50055325</v>
          </cell>
          <cell r="BL73">
            <v>76735453.568912581</v>
          </cell>
          <cell r="BM73">
            <v>78295490.593246058</v>
          </cell>
          <cell r="BN73">
            <v>80585617.907360151</v>
          </cell>
          <cell r="BO73">
            <v>83135899.969448119</v>
          </cell>
          <cell r="BP73">
            <v>82931548.232781798</v>
          </cell>
          <cell r="BQ73">
            <v>84732528.633759499</v>
          </cell>
          <cell r="BR73">
            <v>81527236.080404833</v>
          </cell>
          <cell r="BS73">
            <v>82905641.241188154</v>
          </cell>
          <cell r="BT73">
            <v>80623562.975859374</v>
          </cell>
          <cell r="BU73">
            <v>82768731.942681953</v>
          </cell>
          <cell r="BV73">
            <v>81630849.894745767</v>
          </cell>
          <cell r="BW73">
            <v>81801927.148854628</v>
          </cell>
          <cell r="BX73">
            <v>78433172.603637442</v>
          </cell>
          <cell r="BY73">
            <v>78054353.352669179</v>
          </cell>
          <cell r="BZ73">
            <v>74105509.05145748</v>
          </cell>
          <cell r="CA73">
            <v>75014895.000957906</v>
          </cell>
          <cell r="CB73">
            <v>76147115.132737994</v>
          </cell>
          <cell r="CC73">
            <v>75719695.749138311</v>
          </cell>
          <cell r="CD73">
            <v>76056100.529378936</v>
          </cell>
          <cell r="CE73">
            <v>78186868.053333297</v>
          </cell>
          <cell r="CF73">
            <v>77375165.348452792</v>
          </cell>
          <cell r="CG73">
            <v>79224772.198947623</v>
          </cell>
          <cell r="CH73">
            <v>79540396.991833359</v>
          </cell>
          <cell r="CI73">
            <v>80703898.742919698</v>
          </cell>
          <cell r="CJ73">
            <v>83891140.992127404</v>
          </cell>
          <cell r="CK73">
            <v>83856488.446917132</v>
          </cell>
          <cell r="CL73">
            <v>83139711.015894026</v>
          </cell>
          <cell r="CM73">
            <v>81980765.265441716</v>
          </cell>
          <cell r="CN73">
            <v>82335767.244378805</v>
          </cell>
        </row>
        <row r="162">
          <cell r="W162">
            <v>286685862.08999997</v>
          </cell>
          <cell r="X162">
            <v>289280838.69999987</v>
          </cell>
          <cell r="Y162">
            <v>286433877.43000013</v>
          </cell>
          <cell r="Z162">
            <v>318226058.81999999</v>
          </cell>
          <cell r="AA162">
            <v>354938167.25000006</v>
          </cell>
          <cell r="AB162">
            <v>362032697.45000011</v>
          </cell>
          <cell r="AC162">
            <v>368298963.27999979</v>
          </cell>
          <cell r="AD162">
            <v>341991179.10999995</v>
          </cell>
          <cell r="AE162">
            <v>338607277.63999993</v>
          </cell>
          <cell r="AF162">
            <v>355491817.84000003</v>
          </cell>
          <cell r="AG162">
            <v>331372452.45000011</v>
          </cell>
          <cell r="AH162">
            <v>333923399.08999979</v>
          </cell>
          <cell r="AI162">
            <v>329433323.58999991</v>
          </cell>
          <cell r="AJ162">
            <v>324531839.00999999</v>
          </cell>
          <cell r="AK162">
            <v>325790869.13999981</v>
          </cell>
          <cell r="AL162">
            <v>326100016.17999983</v>
          </cell>
          <cell r="AM162">
            <v>309028342.8599999</v>
          </cell>
          <cell r="AN162">
            <v>318328618.86999989</v>
          </cell>
          <cell r="AO162">
            <v>292526405.73999983</v>
          </cell>
          <cell r="AP162">
            <v>256142227.48999992</v>
          </cell>
          <cell r="AQ162">
            <v>254256289.65999997</v>
          </cell>
          <cell r="AR162">
            <v>254182999.67999986</v>
          </cell>
          <cell r="AS162">
            <v>254998818.29999989</v>
          </cell>
          <cell r="AT162">
            <v>256531138.05000001</v>
          </cell>
          <cell r="AU162">
            <v>258069307.21000004</v>
          </cell>
          <cell r="AV162">
            <v>252729556.85999995</v>
          </cell>
          <cell r="AW162">
            <v>249230991.42999992</v>
          </cell>
          <cell r="AX162">
            <v>253726631.71999994</v>
          </cell>
          <cell r="AY162">
            <v>241468748.84000003</v>
          </cell>
          <cell r="AZ162">
            <v>232828701.66999999</v>
          </cell>
          <cell r="BA162">
            <v>236989833.48000002</v>
          </cell>
          <cell r="BB162">
            <v>236756498.57000002</v>
          </cell>
          <cell r="BC162">
            <v>249038768.82000005</v>
          </cell>
          <cell r="BD162">
            <v>204182393.85000002</v>
          </cell>
          <cell r="BE162">
            <v>203936767.74000001</v>
          </cell>
          <cell r="BF162">
            <v>193251151.65000004</v>
          </cell>
          <cell r="BG162">
            <v>182098901.46000004</v>
          </cell>
          <cell r="BH162">
            <v>178215043.41</v>
          </cell>
          <cell r="BI162">
            <v>176477926.33999997</v>
          </cell>
          <cell r="BJ162">
            <v>177375004.73999995</v>
          </cell>
          <cell r="BK162">
            <v>178240656.24999997</v>
          </cell>
          <cell r="BL162">
            <v>189645468.88000003</v>
          </cell>
          <cell r="BM162">
            <v>192439690.67000002</v>
          </cell>
          <cell r="BN162">
            <v>192087095.09999996</v>
          </cell>
          <cell r="BO162">
            <v>196974082.38999999</v>
          </cell>
          <cell r="BP162">
            <v>199317368.56999993</v>
          </cell>
          <cell r="BQ162">
            <v>197393138.15999997</v>
          </cell>
          <cell r="BR162">
            <v>199270617.31000003</v>
          </cell>
          <cell r="BS162">
            <v>201597115.18000001</v>
          </cell>
          <cell r="BT162">
            <v>203097339.79999995</v>
          </cell>
          <cell r="BU162">
            <v>203317369.70000005</v>
          </cell>
          <cell r="BV162">
            <v>203985618.76999992</v>
          </cell>
          <cell r="BW162">
            <v>202812859.88999999</v>
          </cell>
          <cell r="BX162">
            <v>202606105.64000002</v>
          </cell>
          <cell r="BY162">
            <v>199488885.67999995</v>
          </cell>
          <cell r="BZ162">
            <v>199127112.17999995</v>
          </cell>
          <cell r="CA162">
            <v>197947193.26000005</v>
          </cell>
          <cell r="CB162">
            <v>198273240.07999998</v>
          </cell>
          <cell r="CC162">
            <v>198234332.48000005</v>
          </cell>
          <cell r="CD162">
            <v>196614524.88999996</v>
          </cell>
          <cell r="CE162">
            <v>195226229.66000003</v>
          </cell>
          <cell r="CF162">
            <v>202262388.68000004</v>
          </cell>
          <cell r="CG162">
            <v>207673969.87999994</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24"/>
  <sheetViews>
    <sheetView workbookViewId="0">
      <pane xSplit="1" ySplit="3" topLeftCell="B4" activePane="bottomRight" state="frozen"/>
      <selection pane="topRight" activeCell="B1" sqref="B1"/>
      <selection pane="bottomLeft" activeCell="A4" sqref="A4"/>
      <selection pane="bottomRight" activeCell="B12" sqref="B12"/>
    </sheetView>
  </sheetViews>
  <sheetFormatPr defaultRowHeight="15" x14ac:dyDescent="0.25"/>
  <cols>
    <col min="1" max="1" width="63.140625" bestFit="1" customWidth="1"/>
    <col min="2" max="13" width="16.85546875" bestFit="1" customWidth="1"/>
    <col min="14" max="21" width="15.28515625" bestFit="1" customWidth="1"/>
    <col min="22" max="23" width="16.5703125" bestFit="1" customWidth="1"/>
    <col min="24" max="40" width="15.28515625" bestFit="1" customWidth="1"/>
  </cols>
  <sheetData>
    <row r="3" spans="1:40" x14ac:dyDescent="0.25">
      <c r="B3" s="1">
        <v>41274</v>
      </c>
      <c r="C3" s="1">
        <v>41305</v>
      </c>
      <c r="D3" s="1">
        <v>41333</v>
      </c>
      <c r="E3" s="1">
        <v>41364</v>
      </c>
      <c r="F3" s="1">
        <v>41394</v>
      </c>
      <c r="G3" s="1">
        <v>41425</v>
      </c>
      <c r="H3" s="1">
        <v>41455</v>
      </c>
      <c r="I3" s="1">
        <v>41486</v>
      </c>
      <c r="J3" s="1">
        <v>41517</v>
      </c>
      <c r="K3" s="1">
        <v>41547</v>
      </c>
      <c r="L3" s="1">
        <v>41578</v>
      </c>
      <c r="M3" s="1">
        <v>41608</v>
      </c>
      <c r="N3" s="1">
        <v>41639</v>
      </c>
      <c r="O3" s="1">
        <v>41670</v>
      </c>
      <c r="P3" s="1">
        <v>41698</v>
      </c>
      <c r="Q3" s="1">
        <v>41729</v>
      </c>
      <c r="R3" s="1">
        <v>41759</v>
      </c>
      <c r="S3" s="1">
        <v>41790</v>
      </c>
      <c r="T3" s="1">
        <v>41820</v>
      </c>
      <c r="U3" s="1">
        <v>41851</v>
      </c>
      <c r="V3" s="1">
        <v>41882</v>
      </c>
      <c r="W3" s="1">
        <v>41912</v>
      </c>
      <c r="X3" s="1">
        <v>41943</v>
      </c>
      <c r="Y3" s="1">
        <v>41973</v>
      </c>
      <c r="Z3" s="1">
        <v>42004</v>
      </c>
      <c r="AA3" s="1">
        <v>42035</v>
      </c>
      <c r="AB3" s="1">
        <v>42063</v>
      </c>
      <c r="AC3" s="1">
        <v>42094</v>
      </c>
      <c r="AD3" s="1">
        <v>42124</v>
      </c>
      <c r="AE3" s="1">
        <v>42155</v>
      </c>
      <c r="AF3" s="1">
        <v>42185</v>
      </c>
      <c r="AG3" s="1">
        <v>42216</v>
      </c>
      <c r="AH3" s="1">
        <v>42247</v>
      </c>
      <c r="AI3" s="1">
        <v>42277</v>
      </c>
      <c r="AJ3" s="1">
        <v>42308</v>
      </c>
      <c r="AK3" s="1">
        <v>42338</v>
      </c>
      <c r="AL3" s="1">
        <v>42369</v>
      </c>
      <c r="AM3" s="1">
        <v>42400</v>
      </c>
      <c r="AN3" s="1">
        <v>42429</v>
      </c>
    </row>
    <row r="4" spans="1:40" x14ac:dyDescent="0.25">
      <c r="A4" t="s">
        <v>26</v>
      </c>
      <c r="B4" s="3">
        <v>1013469107.4700006</v>
      </c>
      <c r="C4" s="3">
        <v>1021218230.1200012</v>
      </c>
      <c r="D4" s="3">
        <v>1022951591.180002</v>
      </c>
      <c r="E4" s="3">
        <v>971091948.25000083</v>
      </c>
      <c r="F4" s="3">
        <v>961323488.33000112</v>
      </c>
      <c r="G4" s="3">
        <v>944596011.1399982</v>
      </c>
      <c r="H4" s="3">
        <v>924861677.2599988</v>
      </c>
      <c r="I4" s="3">
        <v>920828966.03000057</v>
      </c>
      <c r="J4" s="3">
        <v>903627874.54000199</v>
      </c>
      <c r="K4" s="3">
        <v>875970924.61000168</v>
      </c>
      <c r="L4" s="3">
        <v>875284794.11000144</v>
      </c>
      <c r="M4" s="3">
        <v>860394396.91000056</v>
      </c>
      <c r="N4" s="3">
        <v>834336674.54999983</v>
      </c>
      <c r="O4" s="3">
        <v>821990688.05999899</v>
      </c>
      <c r="P4" s="3">
        <v>810096910.38999867</v>
      </c>
      <c r="Q4" s="3">
        <v>825329655.44000041</v>
      </c>
      <c r="R4" s="3">
        <v>806683622.11000037</v>
      </c>
      <c r="S4" s="3">
        <v>795778257.70000005</v>
      </c>
      <c r="T4" s="3">
        <v>741004628</v>
      </c>
      <c r="U4" s="3">
        <v>716602106</v>
      </c>
      <c r="V4" s="3">
        <v>586605789</v>
      </c>
      <c r="W4" s="3">
        <v>584583225</v>
      </c>
      <c r="X4" s="3">
        <v>583778077</v>
      </c>
      <c r="Y4" s="3">
        <v>583080656</v>
      </c>
      <c r="Z4" s="3">
        <v>610052180</v>
      </c>
      <c r="AA4" s="3">
        <v>612300588</v>
      </c>
      <c r="AB4" s="3">
        <v>606835317</v>
      </c>
      <c r="AC4" s="3">
        <v>628703721</v>
      </c>
      <c r="AD4" s="3">
        <v>632052836</v>
      </c>
      <c r="AE4" s="3">
        <v>624618542.22000039</v>
      </c>
      <c r="AF4" s="3">
        <v>615260085.7700001</v>
      </c>
      <c r="AG4" s="3">
        <v>616479312.85000038</v>
      </c>
      <c r="AH4" s="3">
        <v>616905072</v>
      </c>
      <c r="AI4" s="3">
        <v>569561814.93060803</v>
      </c>
      <c r="AJ4" s="3">
        <v>563162507</v>
      </c>
      <c r="AK4" s="3">
        <v>582021044.9348197</v>
      </c>
      <c r="AL4" s="3">
        <v>571529355</v>
      </c>
      <c r="AM4" s="3">
        <v>579981631.06592011</v>
      </c>
      <c r="AN4" s="3">
        <v>581505297.37946677</v>
      </c>
    </row>
    <row r="5" spans="1:40" x14ac:dyDescent="0.25">
      <c r="A5" t="s">
        <v>27</v>
      </c>
      <c r="B5" s="3">
        <v>1172676094.8999996</v>
      </c>
      <c r="C5" s="3">
        <v>1174707771.3922</v>
      </c>
      <c r="D5" s="3">
        <v>1162871683.3496997</v>
      </c>
      <c r="E5" s="3">
        <v>1107131537.4861996</v>
      </c>
      <c r="F5" s="3">
        <v>1099157594.6596003</v>
      </c>
      <c r="G5" s="3">
        <v>1060898949.0212001</v>
      </c>
      <c r="H5" s="3">
        <v>1045118092.3950001</v>
      </c>
      <c r="I5" s="3">
        <v>1029148263.6355001</v>
      </c>
      <c r="J5" s="3">
        <v>1004678673.7698001</v>
      </c>
      <c r="K5" s="3">
        <v>1021946090.9560001</v>
      </c>
      <c r="L5" s="3">
        <v>1003816201.6704998</v>
      </c>
      <c r="M5" s="3">
        <v>1002629807.9354999</v>
      </c>
      <c r="N5" s="3">
        <v>998408302.47399998</v>
      </c>
      <c r="O5" s="3">
        <v>994798721.65500009</v>
      </c>
      <c r="P5" s="3">
        <v>996488047.69700015</v>
      </c>
      <c r="Q5" s="3">
        <v>972476706.3375001</v>
      </c>
      <c r="R5" s="3">
        <v>928508796.16099989</v>
      </c>
      <c r="S5" s="3">
        <v>918114137.02250004</v>
      </c>
      <c r="T5" s="3">
        <v>895680811.95150006</v>
      </c>
      <c r="U5" s="3">
        <v>889557254.94850004</v>
      </c>
      <c r="V5" s="3">
        <v>907966141.79050004</v>
      </c>
      <c r="W5" s="3">
        <v>693518732.5259999</v>
      </c>
      <c r="X5" s="3">
        <v>679476866.19349992</v>
      </c>
      <c r="Y5" s="3">
        <v>643333734.65250015</v>
      </c>
      <c r="Z5" s="3">
        <v>616318852.61300004</v>
      </c>
      <c r="AA5" s="3">
        <v>608273623.51750004</v>
      </c>
      <c r="AB5" s="3">
        <v>586439478.68950009</v>
      </c>
      <c r="AC5" s="3">
        <v>588315414.426</v>
      </c>
      <c r="AD5" s="3">
        <v>573975019.65449977</v>
      </c>
      <c r="AE5" s="3">
        <v>531943086.574</v>
      </c>
      <c r="AF5" s="3">
        <v>512550439.1595</v>
      </c>
      <c r="AG5" s="3">
        <v>504092680.64550006</v>
      </c>
      <c r="AH5" s="3">
        <v>494478157.35549998</v>
      </c>
      <c r="AI5" s="3">
        <v>494476903.08449996</v>
      </c>
      <c r="AJ5" s="3">
        <v>504000710.98850006</v>
      </c>
      <c r="AK5" s="3">
        <v>530841959.11449993</v>
      </c>
      <c r="AL5" s="3">
        <v>510931141.10659993</v>
      </c>
      <c r="AM5" s="3">
        <v>511638746.1559</v>
      </c>
      <c r="AN5" s="3">
        <v>542075280.55060005</v>
      </c>
    </row>
    <row r="6" spans="1:40" x14ac:dyDescent="0.25">
      <c r="A6" t="s">
        <v>2</v>
      </c>
      <c r="B6" s="2">
        <f t="shared" ref="B6:AN6" si="0">B4/B5</f>
        <v>0.8642361790076607</v>
      </c>
      <c r="C6" s="2">
        <f t="shared" si="0"/>
        <v>0.86933810688058077</v>
      </c>
      <c r="D6" s="2">
        <f t="shared" si="0"/>
        <v>0.87967710094491924</v>
      </c>
      <c r="E6" s="2">
        <f t="shared" si="0"/>
        <v>0.8771242759960719</v>
      </c>
      <c r="F6" s="2">
        <f t="shared" si="0"/>
        <v>0.87460023294267897</v>
      </c>
      <c r="G6" s="2">
        <f t="shared" si="0"/>
        <v>0.89037321793135482</v>
      </c>
      <c r="H6" s="2">
        <f t="shared" si="0"/>
        <v>0.8849350939285523</v>
      </c>
      <c r="I6" s="2">
        <f t="shared" si="0"/>
        <v>0.89474859800777584</v>
      </c>
      <c r="J6" s="2">
        <f t="shared" si="0"/>
        <v>0.89941978279420343</v>
      </c>
      <c r="K6" s="2">
        <f t="shared" si="0"/>
        <v>0.8571596215907602</v>
      </c>
      <c r="L6" s="2">
        <f t="shared" si="0"/>
        <v>0.87195722947427734</v>
      </c>
      <c r="M6" s="2">
        <f t="shared" si="0"/>
        <v>0.85813765968281541</v>
      </c>
      <c r="N6" s="2">
        <f t="shared" si="0"/>
        <v>0.83566680333342602</v>
      </c>
      <c r="O6" s="2">
        <f t="shared" si="0"/>
        <v>0.82628844425180958</v>
      </c>
      <c r="P6" s="2">
        <f t="shared" si="0"/>
        <v>0.81295195889426564</v>
      </c>
      <c r="Q6" s="2">
        <f t="shared" si="0"/>
        <v>0.84868835424173961</v>
      </c>
      <c r="R6" s="2">
        <f t="shared" si="0"/>
        <v>0.86879480888636029</v>
      </c>
      <c r="S6" s="2">
        <f t="shared" si="0"/>
        <v>0.86675308179085153</v>
      </c>
      <c r="T6" s="2">
        <f t="shared" si="0"/>
        <v>0.82730881147884239</v>
      </c>
      <c r="U6" s="2">
        <f t="shared" si="0"/>
        <v>0.80557165040656875</v>
      </c>
      <c r="V6" s="2">
        <f t="shared" si="0"/>
        <v>0.64606570884154257</v>
      </c>
      <c r="W6" s="2">
        <f t="shared" si="0"/>
        <v>0.84292348221190128</v>
      </c>
      <c r="X6" s="2">
        <f t="shared" si="0"/>
        <v>0.85915813480212433</v>
      </c>
      <c r="Y6" s="2">
        <f t="shared" si="0"/>
        <v>0.9063424232135967</v>
      </c>
      <c r="Z6" s="2">
        <f t="shared" si="0"/>
        <v>0.98983209326401211</v>
      </c>
      <c r="AA6" s="2">
        <f t="shared" si="0"/>
        <v>1.0066203174472912</v>
      </c>
      <c r="AB6" s="2">
        <f t="shared" si="0"/>
        <v>1.0347791017686563</v>
      </c>
      <c r="AC6" s="2">
        <f t="shared" si="0"/>
        <v>1.0686507706302504</v>
      </c>
      <c r="AD6" s="2">
        <f t="shared" si="0"/>
        <v>1.1011852682725805</v>
      </c>
      <c r="AE6" s="2">
        <f t="shared" si="0"/>
        <v>1.1742206224407958</v>
      </c>
      <c r="AF6" s="2">
        <f t="shared" si="0"/>
        <v>1.2003893446641609</v>
      </c>
      <c r="AG6" s="2">
        <f t="shared" si="0"/>
        <v>1.2229483516019062</v>
      </c>
      <c r="AH6" s="2">
        <f t="shared" si="0"/>
        <v>1.2475881145069112</v>
      </c>
      <c r="AI6" s="2">
        <f t="shared" si="0"/>
        <v>1.1518471568191264</v>
      </c>
      <c r="AJ6" s="2">
        <f t="shared" si="0"/>
        <v>1.1173843503027316</v>
      </c>
      <c r="AK6" s="2">
        <f t="shared" si="0"/>
        <v>1.0964111539066954</v>
      </c>
      <c r="AL6" s="2">
        <f t="shared" si="0"/>
        <v>1.1186034849278388</v>
      </c>
      <c r="AM6" s="2">
        <f t="shared" si="0"/>
        <v>1.1335764451451367</v>
      </c>
      <c r="AN6" s="2">
        <f t="shared" si="0"/>
        <v>1.0727390055285617</v>
      </c>
    </row>
    <row r="7" spans="1:40" x14ac:dyDescent="0.25">
      <c r="A7" t="s">
        <v>0</v>
      </c>
      <c r="B7" s="3">
        <v>53232345117.44001</v>
      </c>
      <c r="C7" s="3">
        <v>52586927553.140007</v>
      </c>
      <c r="D7" s="3">
        <v>52451213443.479996</v>
      </c>
      <c r="E7" s="3">
        <v>52424077383.150002</v>
      </c>
      <c r="F7" s="3">
        <v>51958382447.969994</v>
      </c>
      <c r="G7" s="3">
        <v>51627174635.459999</v>
      </c>
      <c r="H7" s="3">
        <v>50352592946.480011</v>
      </c>
      <c r="I7" s="3">
        <v>50690331936.279999</v>
      </c>
      <c r="J7" s="3">
        <v>50476593832.229996</v>
      </c>
      <c r="K7" s="3">
        <v>49905880687.110008</v>
      </c>
      <c r="L7" s="3">
        <v>50257527692.049995</v>
      </c>
      <c r="M7" s="3">
        <v>50097569983.019974</v>
      </c>
      <c r="N7" s="3">
        <v>50050626380.540001</v>
      </c>
      <c r="O7" s="3">
        <v>50930041115.5</v>
      </c>
      <c r="P7" s="3">
        <v>51383863172.580002</v>
      </c>
      <c r="Q7" s="3">
        <v>51356912767.500008</v>
      </c>
      <c r="R7" s="3">
        <v>51931302995.179985</v>
      </c>
      <c r="S7" s="3">
        <v>51929415261.210007</v>
      </c>
      <c r="T7" s="3">
        <v>51928077693.700005</v>
      </c>
      <c r="U7" s="3">
        <v>52273757590.910011</v>
      </c>
      <c r="V7" s="3">
        <v>52584609540.07</v>
      </c>
      <c r="W7" s="3">
        <v>50354953287.790009</v>
      </c>
      <c r="X7" s="3">
        <v>50038433428.199997</v>
      </c>
      <c r="Y7" s="3">
        <v>50040295692.410011</v>
      </c>
      <c r="Z7" s="3">
        <v>50566968171.980003</v>
      </c>
      <c r="AA7" s="3">
        <v>50408862235.229996</v>
      </c>
      <c r="AB7" s="3">
        <v>50535823352.760002</v>
      </c>
      <c r="AC7" s="3">
        <v>52134933340.139999</v>
      </c>
      <c r="AD7" s="3">
        <v>52363101004.970009</v>
      </c>
      <c r="AE7" s="3">
        <v>51835187371.710007</v>
      </c>
      <c r="AF7" s="3">
        <v>52450135769.970001</v>
      </c>
      <c r="AG7" s="3">
        <v>53659968949.049995</v>
      </c>
      <c r="AH7" s="3">
        <v>53640288846.219994</v>
      </c>
      <c r="AI7" s="3">
        <v>53043436407.279999</v>
      </c>
      <c r="AJ7" s="3">
        <v>53911782568.900002</v>
      </c>
      <c r="AK7" s="3">
        <v>54003853588.109993</v>
      </c>
      <c r="AL7" s="3">
        <v>53656020747.980019</v>
      </c>
      <c r="AM7" s="3">
        <v>54046752000.369995</v>
      </c>
      <c r="AN7" s="3">
        <v>54072541351.720001</v>
      </c>
    </row>
    <row r="8" spans="1:40" x14ac:dyDescent="0.25">
      <c r="A8" t="s">
        <v>1</v>
      </c>
      <c r="B8" s="3">
        <v>77802136772.820007</v>
      </c>
      <c r="C8" s="3">
        <v>77435447740.297104</v>
      </c>
      <c r="D8" s="3">
        <v>77934961715.174698</v>
      </c>
      <c r="E8" s="3">
        <v>78676367261.533707</v>
      </c>
      <c r="F8" s="3">
        <v>77936341845.300598</v>
      </c>
      <c r="G8" s="3">
        <v>77579821258.1008</v>
      </c>
      <c r="H8" s="3">
        <v>75744626282.984009</v>
      </c>
      <c r="I8" s="3">
        <v>76328118550.812607</v>
      </c>
      <c r="J8" s="3">
        <v>76445198120.611298</v>
      </c>
      <c r="K8" s="3">
        <v>76424442020.480392</v>
      </c>
      <c r="L8" s="3">
        <v>77230715906.411499</v>
      </c>
      <c r="M8" s="3">
        <v>76789895750.866577</v>
      </c>
      <c r="N8" s="3">
        <v>76844375740.740402</v>
      </c>
      <c r="O8" s="3">
        <v>78127314259.922195</v>
      </c>
      <c r="P8" s="3">
        <v>78960827508.979996</v>
      </c>
      <c r="Q8" s="3">
        <v>79057704591.309296</v>
      </c>
      <c r="R8" s="3">
        <v>79739081563.17308</v>
      </c>
      <c r="S8" s="3">
        <v>79913441810.752502</v>
      </c>
      <c r="T8" s="3">
        <v>81073390346.893997</v>
      </c>
      <c r="U8" s="3">
        <v>81920544820.895401</v>
      </c>
      <c r="V8" s="3">
        <v>81964771220.803528</v>
      </c>
      <c r="W8" s="3">
        <v>80975020823.109192</v>
      </c>
      <c r="X8" s="3">
        <v>80501676943.542419</v>
      </c>
      <c r="Y8" s="3">
        <v>80798135745.066498</v>
      </c>
      <c r="Z8" s="3">
        <v>82187584395.632385</v>
      </c>
      <c r="AA8" s="3">
        <v>82981784782.481415</v>
      </c>
      <c r="AB8" s="3">
        <v>82937268651.548218</v>
      </c>
      <c r="AC8" s="3">
        <v>83732925869.527191</v>
      </c>
      <c r="AD8" s="3">
        <v>85023367149.106598</v>
      </c>
      <c r="AE8" s="3">
        <v>84440476015.224091</v>
      </c>
      <c r="AF8" s="3">
        <v>85202961282.206192</v>
      </c>
      <c r="AG8" s="3">
        <v>86884943172.881195</v>
      </c>
      <c r="AH8" s="3">
        <v>87132211273.67128</v>
      </c>
      <c r="AI8" s="3">
        <v>87343708114.450302</v>
      </c>
      <c r="AJ8" s="3">
        <v>87950079630.9431</v>
      </c>
      <c r="AK8" s="3">
        <v>87993573509.645187</v>
      </c>
      <c r="AL8" s="3">
        <v>88215934422.8013</v>
      </c>
      <c r="AM8" s="3">
        <v>88513147809.18779</v>
      </c>
      <c r="AN8" s="3">
        <v>88360721023.302383</v>
      </c>
    </row>
    <row r="9" spans="1:40" x14ac:dyDescent="0.25">
      <c r="A9" t="s">
        <v>3</v>
      </c>
      <c r="U9" s="4">
        <v>53430284.227500111</v>
      </c>
      <c r="V9" s="4">
        <v>129176724.18989982</v>
      </c>
      <c r="W9" s="4">
        <v>134953431.35509986</v>
      </c>
      <c r="X9" s="4">
        <v>57185176.346800044</v>
      </c>
      <c r="Y9" s="4">
        <v>51524559.264499962</v>
      </c>
      <c r="Z9" s="4">
        <v>34641980.706600025</v>
      </c>
      <c r="AA9" s="4">
        <v>36938500.100400053</v>
      </c>
      <c r="AB9" s="4">
        <v>33018150.500899971</v>
      </c>
      <c r="AC9" s="4">
        <v>51868016.430400029</v>
      </c>
      <c r="AD9" s="4">
        <v>34922590.952100001</v>
      </c>
      <c r="AE9" s="4">
        <v>47919371.517799884</v>
      </c>
      <c r="AF9" s="4">
        <v>27505470.119299985</v>
      </c>
      <c r="AG9" s="4">
        <v>33236266.766600177</v>
      </c>
      <c r="AH9" s="4">
        <v>34748981.471000232</v>
      </c>
      <c r="AI9" s="4">
        <v>38005340.675000034</v>
      </c>
      <c r="AJ9" s="4">
        <v>42739051.948999882</v>
      </c>
      <c r="AK9" s="4">
        <v>60554160.22779993</v>
      </c>
      <c r="AL9" s="4">
        <v>73950313.495199546</v>
      </c>
      <c r="AM9" s="4">
        <v>44919389.880000003</v>
      </c>
    </row>
    <row r="11" spans="1:40" x14ac:dyDescent="0.25">
      <c r="A11" s="5" t="s">
        <v>5</v>
      </c>
      <c r="B11" s="6" t="s">
        <v>19</v>
      </c>
      <c r="C11" s="6"/>
      <c r="D11" s="6"/>
    </row>
    <row r="12" spans="1:40" x14ac:dyDescent="0.25">
      <c r="A12" t="s">
        <v>13</v>
      </c>
      <c r="C12" s="6" t="s">
        <v>21</v>
      </c>
      <c r="D12" s="6" t="s">
        <v>14</v>
      </c>
      <c r="E12" s="6"/>
    </row>
    <row r="13" spans="1:40" x14ac:dyDescent="0.25">
      <c r="A13" t="s">
        <v>6</v>
      </c>
      <c r="C13" s="6" t="s">
        <v>15</v>
      </c>
      <c r="D13" s="6"/>
      <c r="E13" s="6"/>
      <c r="F13" s="6"/>
      <c r="G13" s="6" t="s">
        <v>20</v>
      </c>
      <c r="H13" s="6"/>
    </row>
    <row r="14" spans="1:40" x14ac:dyDescent="0.25">
      <c r="A14" t="s">
        <v>8</v>
      </c>
      <c r="C14" s="6" t="s">
        <v>16</v>
      </c>
      <c r="D14" s="6" t="s">
        <v>17</v>
      </c>
      <c r="E14" s="6"/>
      <c r="F14" s="6"/>
      <c r="G14" s="6"/>
      <c r="H14" s="6"/>
    </row>
    <row r="15" spans="1:40" x14ac:dyDescent="0.25">
      <c r="C15" s="6" t="s">
        <v>18</v>
      </c>
      <c r="D15" s="6"/>
      <c r="E15" s="6"/>
      <c r="F15" s="6"/>
      <c r="G15" s="6"/>
      <c r="H15" s="6"/>
      <c r="I15" s="6"/>
    </row>
    <row r="17" spans="1:13" x14ac:dyDescent="0.25">
      <c r="A17" s="5" t="s">
        <v>7</v>
      </c>
    </row>
    <row r="18" spans="1:13" x14ac:dyDescent="0.25">
      <c r="A18" t="s">
        <v>9</v>
      </c>
      <c r="B18" s="6" t="s">
        <v>22</v>
      </c>
      <c r="C18" s="6" t="s">
        <v>23</v>
      </c>
      <c r="D18" s="6"/>
    </row>
    <row r="19" spans="1:13" x14ac:dyDescent="0.25">
      <c r="A19" t="s">
        <v>11</v>
      </c>
      <c r="B19" s="6" t="s">
        <v>25</v>
      </c>
      <c r="C19" s="6"/>
      <c r="D19" s="6"/>
      <c r="E19" s="6"/>
      <c r="F19" s="6"/>
    </row>
    <row r="20" spans="1:13" x14ac:dyDescent="0.25">
      <c r="A20" t="s">
        <v>10</v>
      </c>
    </row>
    <row r="21" spans="1:13" x14ac:dyDescent="0.25">
      <c r="A21" t="s">
        <v>12</v>
      </c>
    </row>
    <row r="22" spans="1:13" x14ac:dyDescent="0.25">
      <c r="A22" t="s">
        <v>4</v>
      </c>
      <c r="B22" s="6" t="s">
        <v>24</v>
      </c>
      <c r="C22" s="6"/>
      <c r="D22" s="6"/>
      <c r="E22" s="6"/>
      <c r="F22" s="6"/>
      <c r="G22" s="6"/>
      <c r="H22" s="6"/>
    </row>
    <row r="24" spans="1:13" x14ac:dyDescent="0.25">
      <c r="B24" s="6" t="s">
        <v>28</v>
      </c>
      <c r="C24" s="6"/>
      <c r="D24" s="6"/>
      <c r="E24" s="6"/>
      <c r="F24" s="6"/>
      <c r="G24" s="6"/>
      <c r="H24" s="6"/>
      <c r="I24" s="6"/>
      <c r="J24" s="6"/>
      <c r="K24" s="6"/>
      <c r="L24" s="6"/>
      <c r="M2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7"/>
  <sheetViews>
    <sheetView tabSelected="1" workbookViewId="0">
      <pane xSplit="1" topLeftCell="B1" activePane="topRight" state="frozen"/>
      <selection pane="topRight" activeCell="B1" sqref="B1"/>
    </sheetView>
  </sheetViews>
  <sheetFormatPr defaultRowHeight="15" x14ac:dyDescent="0.25"/>
  <cols>
    <col min="1" max="1" width="31.140625" customWidth="1"/>
    <col min="2" max="64" width="16.42578125" bestFit="1" customWidth="1"/>
  </cols>
  <sheetData>
    <row r="1" spans="1:64" x14ac:dyDescent="0.25">
      <c r="A1" s="7" t="s">
        <v>29</v>
      </c>
    </row>
    <row r="2" spans="1:64" x14ac:dyDescent="0.25">
      <c r="A2" s="8" t="s">
        <v>30</v>
      </c>
      <c r="B2" s="8"/>
    </row>
    <row r="4" spans="1:64" x14ac:dyDescent="0.25">
      <c r="A4" s="9" t="s">
        <v>31</v>
      </c>
    </row>
    <row r="5" spans="1:64" x14ac:dyDescent="0.25">
      <c r="A5" s="10" t="s">
        <v>32</v>
      </c>
      <c r="B5" s="10"/>
    </row>
    <row r="6" spans="1:64" x14ac:dyDescent="0.25">
      <c r="A6" s="10"/>
      <c r="B6" s="11">
        <v>40543</v>
      </c>
      <c r="C6" s="11">
        <v>40574</v>
      </c>
      <c r="D6" s="11">
        <v>40602</v>
      </c>
      <c r="E6" s="11">
        <v>40633</v>
      </c>
      <c r="F6" s="11">
        <v>40663</v>
      </c>
      <c r="G6" s="11">
        <v>40694</v>
      </c>
      <c r="H6" s="11">
        <v>40724</v>
      </c>
      <c r="I6" s="11">
        <v>40755</v>
      </c>
      <c r="J6" s="11">
        <v>40786</v>
      </c>
      <c r="K6" s="11">
        <v>40816</v>
      </c>
      <c r="L6" s="11">
        <v>40847</v>
      </c>
      <c r="M6" s="11">
        <v>40877</v>
      </c>
      <c r="N6" s="11">
        <v>40908</v>
      </c>
      <c r="O6" s="11">
        <v>40939</v>
      </c>
      <c r="P6" s="11">
        <v>40968</v>
      </c>
      <c r="Q6" s="11">
        <v>40999</v>
      </c>
      <c r="R6" s="11">
        <v>41029</v>
      </c>
      <c r="S6" s="11">
        <v>41060</v>
      </c>
      <c r="T6" s="11">
        <v>41090</v>
      </c>
      <c r="U6" s="11">
        <v>41121</v>
      </c>
      <c r="V6" s="11">
        <v>41152</v>
      </c>
      <c r="W6" s="11">
        <v>41182</v>
      </c>
      <c r="X6" s="11">
        <v>41213</v>
      </c>
      <c r="Y6" s="11">
        <v>41243</v>
      </c>
      <c r="Z6" s="11">
        <v>41274</v>
      </c>
      <c r="AA6" s="11">
        <v>41305</v>
      </c>
      <c r="AB6" s="11">
        <v>41333</v>
      </c>
      <c r="AC6" s="11">
        <v>41364</v>
      </c>
      <c r="AD6" s="11">
        <v>41394</v>
      </c>
      <c r="AE6" s="11">
        <v>41425</v>
      </c>
      <c r="AF6" s="11">
        <v>41455</v>
      </c>
      <c r="AG6" s="11">
        <v>41486</v>
      </c>
      <c r="AH6" s="11">
        <v>41517</v>
      </c>
      <c r="AI6" s="11">
        <v>41547</v>
      </c>
      <c r="AJ6" s="11">
        <v>41578</v>
      </c>
      <c r="AK6" s="11">
        <v>41608</v>
      </c>
      <c r="AL6" s="11">
        <v>41639</v>
      </c>
      <c r="AM6" s="11">
        <v>41670</v>
      </c>
      <c r="AN6" s="11">
        <v>41698</v>
      </c>
      <c r="AO6" s="11">
        <v>41729</v>
      </c>
      <c r="AP6" s="11">
        <v>41759</v>
      </c>
      <c r="AQ6" s="11">
        <v>41790</v>
      </c>
      <c r="AR6" s="11">
        <v>41820</v>
      </c>
      <c r="AS6" s="11">
        <v>41851</v>
      </c>
      <c r="AT6" s="11">
        <v>41882</v>
      </c>
      <c r="AU6" s="11">
        <v>41912</v>
      </c>
      <c r="AV6" s="11">
        <v>41943</v>
      </c>
      <c r="AW6" s="11">
        <v>41973</v>
      </c>
      <c r="AX6" s="11">
        <v>42004</v>
      </c>
      <c r="AY6" s="11">
        <v>42035</v>
      </c>
      <c r="AZ6" s="11">
        <v>42063</v>
      </c>
      <c r="BA6" s="11">
        <v>42094</v>
      </c>
      <c r="BB6" s="11">
        <v>42124</v>
      </c>
      <c r="BC6" s="11">
        <v>42155</v>
      </c>
      <c r="BD6" s="11">
        <v>42185</v>
      </c>
      <c r="BE6" s="11">
        <v>42216</v>
      </c>
      <c r="BF6" s="11">
        <v>42247</v>
      </c>
      <c r="BG6" s="11">
        <v>42277</v>
      </c>
      <c r="BH6" s="11">
        <v>42308</v>
      </c>
      <c r="BI6" s="11">
        <v>42338</v>
      </c>
      <c r="BJ6" s="11">
        <v>42369</v>
      </c>
      <c r="BK6" s="11">
        <v>42400</v>
      </c>
      <c r="BL6" s="11">
        <v>42429</v>
      </c>
    </row>
    <row r="7" spans="1:64" x14ac:dyDescent="0.25">
      <c r="A7" t="s">
        <v>33</v>
      </c>
      <c r="B7" s="12">
        <f>+'[1]MOVIMIENTOS 2010 BSPR'!M14-'[1]MOVIMIENTOS 2010 BSPR'!M104</f>
        <v>28312112.960000001</v>
      </c>
      <c r="C7" s="12">
        <f>+'[2]MOVIMIENTOS 2011 BSPR'!B14-'[2]MOVIMIENTOS 2011 BSPR'!B104</f>
        <v>15061811.440000001</v>
      </c>
      <c r="D7" s="12">
        <f>+'[2]MOVIMIENTOS 2011 BSPR'!C14-'[2]MOVIMIENTOS 2011 BSPR'!C104</f>
        <v>33868156.899999999</v>
      </c>
      <c r="E7" s="12">
        <f>+'[2]MOVIMIENTOS 2011 BSPR'!D14-'[2]MOVIMIENTOS 2011 BSPR'!D104</f>
        <v>13569139.720000001</v>
      </c>
      <c r="F7" s="12">
        <f>+'[2]MOVIMIENTOS 2011 BSPR'!E14-'[2]MOVIMIENTOS 2011 BSPR'!E104</f>
        <v>19710151.200000003</v>
      </c>
      <c r="G7" s="12">
        <f>+'[2]MOVIMIENTOS 2011 BSPR'!F14-'[2]MOVIMIENTOS 2011 BSPR'!F104</f>
        <v>13401397.959999997</v>
      </c>
      <c r="H7" s="12">
        <f>+'[2]MOVIMIENTOS 2011 BSPR'!G14-'[2]MOVIMIENTOS 2011 BSPR'!G104</f>
        <v>14650294.900000002</v>
      </c>
      <c r="I7" s="12">
        <f>+'[2]MOVIMIENTOS 2011 BSPR'!H14-'[2]MOVIMIENTOS 2011 BSPR'!H104</f>
        <v>17217794.339999996</v>
      </c>
      <c r="J7" s="12">
        <f>+'[2]MOVIMIENTOS 2011 BSPR'!I14-'[2]MOVIMIENTOS 2011 BSPR'!I104</f>
        <v>15402722.079999998</v>
      </c>
      <c r="K7" s="12">
        <f>+'[2]MOVIMIENTOS 2011 BSPR'!J14-'[2]MOVIMIENTOS 2011 BSPR'!J104</f>
        <v>12450566.759999998</v>
      </c>
      <c r="L7" s="12">
        <f>+'[2]MOVIMIENTOS 2011 BSPR'!K14-'[2]MOVIMIENTOS 2011 BSPR'!K104</f>
        <v>27492081.800000004</v>
      </c>
      <c r="M7" s="12">
        <f>+'[2]MOVIMIENTOS 2011 BSPR'!L14-'[2]MOVIMIENTOS 2011 BSPR'!L104</f>
        <v>16785424.919999998</v>
      </c>
      <c r="N7" s="12">
        <f>+'[2]MOVIMIENTOS 2011 BSPR'!M14-'[2]MOVIMIENTOS 2011 BSPR'!M104</f>
        <v>16256673.209999993</v>
      </c>
      <c r="O7" s="12">
        <f>+'[3]MOVIMIENTOS 2012 BSPR'!B14-'[3]MOVIMIENTOS 2012 BSPR'!B104</f>
        <v>13792151.709999997</v>
      </c>
      <c r="P7" s="12">
        <f>+'[3]MOVIMIENTOS 2012 BSPR'!C14-'[3]MOVIMIENTOS 2012 BSPR'!C104</f>
        <v>17046851.280000001</v>
      </c>
      <c r="Q7" s="12">
        <f>+'[3]MOVIMIENTOS 2012 BSPR'!D14-'[3]MOVIMIENTOS 2012 BSPR'!D104</f>
        <v>24805942.870000001</v>
      </c>
      <c r="R7" s="12">
        <f>+'[3]MOVIMIENTOS 2012 BSPR'!E14-'[3]MOVIMIENTOS 2012 BSPR'!E104</f>
        <v>16981640.859999999</v>
      </c>
      <c r="S7" s="12">
        <f>+'[3]MOVIMIENTOS 2012 BSPR'!F14-'[3]MOVIMIENTOS 2012 BSPR'!F104</f>
        <v>21807066.719999999</v>
      </c>
      <c r="T7" s="12">
        <f>+'[3]MOVIMIENTOS 2012 BSPR'!G14-'[3]MOVIMIENTOS 2012 BSPR'!G104</f>
        <v>14147500.670000004</v>
      </c>
      <c r="U7" s="12">
        <f>+'[3]MOVIMIENTOS 2012 BSPR'!H14-'[3]MOVIMIENTOS 2012 BSPR'!H104</f>
        <v>11709532.690000001</v>
      </c>
      <c r="V7" s="12">
        <f>+'[3]MOVIMIENTOS 2012 BSPR'!I14-'[3]MOVIMIENTOS 2012 BSPR'!I104</f>
        <v>19461997.239999995</v>
      </c>
      <c r="W7" s="12">
        <f>+'[3]MOVIMIENTOS 2012 BSPR'!J14-'[3]MOVIMIENTOS 2012 BSPR'!J104</f>
        <v>13490523.809999999</v>
      </c>
      <c r="X7" s="12">
        <f>+'[3]MOVIMIENTOS 2012 BSPR'!K14-'[3]MOVIMIENTOS 2012 BSPR'!K104</f>
        <v>15901878.329999998</v>
      </c>
      <c r="Y7" s="12">
        <f>+'[3]MOVIMIENTOS 2012 BSPR'!L14-'[3]MOVIMIENTOS 2012 BSPR'!L104</f>
        <v>20941717.060000006</v>
      </c>
      <c r="Z7" s="12">
        <f>+'[3]MOVIMIENTOS 2012 BSPR'!M14-'[3]MOVIMIENTOS 2012 BSPR'!M104</f>
        <v>15577634.569999998</v>
      </c>
      <c r="AA7" s="12">
        <f>+'[4]MOVIMIENTOS 2013 BSPR'!B14-'[4]MOVIMIENTOS 2013 BSPR'!B104</f>
        <v>29558406.869999994</v>
      </c>
      <c r="AB7" s="12">
        <f>+'[4]MOVIMIENTOS 2013 BSPR'!C14-'[4]MOVIMIENTOS 2013 BSPR'!C104</f>
        <v>19059047.600000005</v>
      </c>
      <c r="AC7" s="12">
        <f>+'[4]MOVIMIENTOS 2013 BSPR'!D14-'[4]MOVIMIENTOS 2013 BSPR'!D104</f>
        <v>16704322.230000004</v>
      </c>
      <c r="AD7" s="12">
        <f>+'[4]MOVIMIENTOS 2013 BSPR'!E14-'[4]MOVIMIENTOS 2013 BSPR'!E104</f>
        <v>16781723.689999998</v>
      </c>
      <c r="AE7" s="12">
        <f>+'[4]MOVIMIENTOS 2013 BSPR'!F14-'[4]MOVIMIENTOS 2013 BSPR'!F104</f>
        <v>8301413.4900000002</v>
      </c>
      <c r="AF7" s="12">
        <f>+'[4]MOVIMIENTOS 2013 BSPR'!G14-'[4]MOVIMIENTOS 2013 BSPR'!G104</f>
        <v>12539669.310000002</v>
      </c>
      <c r="AG7" s="12">
        <f>+'[4]MOVIMIENTOS 2013 BSPR'!H14-'[4]MOVIMIENTOS 2013 BSPR'!H104</f>
        <v>9890841.7400000021</v>
      </c>
      <c r="AH7" s="12">
        <f>+'[4]MOVIMIENTOS 2013 BSPR'!I14-'[4]MOVIMIENTOS 2013 BSPR'!I104</f>
        <v>12743909.730000002</v>
      </c>
      <c r="AI7" s="12">
        <f>+'[4]MOVIMIENTOS 2013 BSPR'!J14-'[4]MOVIMIENTOS 2013 BSPR'!J104</f>
        <v>11490470.100000001</v>
      </c>
      <c r="AJ7" s="12">
        <f>+'[4]MOVIMIENTOS 2013 BSPR'!K14-'[4]MOVIMIENTOS 2013 BSPR'!K104</f>
        <v>28784945.840000004</v>
      </c>
      <c r="AK7" s="12">
        <f>+'[4]MOVIMIENTOS 2013 BSPR'!L14-'[4]MOVIMIENTOS 2013 BSPR'!L104</f>
        <v>12152601.300000001</v>
      </c>
      <c r="AL7" s="12">
        <f>+'[4]MOVIMIENTOS 2013 BSPR'!M14-'[4]MOVIMIENTOS 2013 BSPR'!M104</f>
        <v>10500336.23</v>
      </c>
      <c r="AM7" s="12">
        <f>+'[5]MOVIMIENTOS 2014 BSPR'!B14-'[5]MOVIMIENTOS 2014 BSPR'!B104</f>
        <v>13990541.580000002</v>
      </c>
      <c r="AN7" s="12">
        <f>+'[5]MOVIMIENTOS 2014 BSPR'!C14-'[5]MOVIMIENTOS 2014 BSPR'!C104</f>
        <v>12754012.66</v>
      </c>
      <c r="AO7" s="12">
        <f>+'[5]MOVIMIENTOS 2014 BSPR'!D14-'[5]MOVIMIENTOS 2014 BSPR'!D104</f>
        <v>13738406.959999997</v>
      </c>
      <c r="AP7" s="12">
        <f>+'[5]MOVIMIENTOS 2014 BSPR'!E14-'[5]MOVIMIENTOS 2014 BSPR'!E104</f>
        <v>12648782.159999998</v>
      </c>
      <c r="AQ7" s="12">
        <f>+'[5]MOVIMIENTOS 2014 BSPR'!F14-'[5]MOVIMIENTOS 2014 BSPR'!F104</f>
        <v>13011113.869999997</v>
      </c>
      <c r="AR7" s="12">
        <f>+'[5]MOVIMIENTOS 2014 BSPR'!G14-'[5]MOVIMIENTOS 2014 BSPR'!G104</f>
        <v>19742673.41</v>
      </c>
      <c r="AS7" s="12">
        <f>+'[5]MOVIMIENTOS 2014 BSPR'!H14-'[5]MOVIMIENTOS 2014 BSPR'!H104</f>
        <v>12177086.029999999</v>
      </c>
      <c r="AT7" s="12">
        <f>+'[5]MOVIMIENTOS 2014 BSPR'!I14-'[5]MOVIMIENTOS 2014 BSPR'!I104</f>
        <v>13053984.59</v>
      </c>
      <c r="AU7" s="12">
        <f>+'[5]MOVIMIENTOS 2014 BSPR'!J14-'[5]MOVIMIENTOS 2014 BSPR'!J104</f>
        <v>15214954.65</v>
      </c>
      <c r="AV7" s="12">
        <f>+'[5]MOVIMIENTOS 2014 BSPR'!K14-'[5]MOVIMIENTOS 2014 BSPR'!K104</f>
        <v>12309647.120000001</v>
      </c>
      <c r="AW7" s="12">
        <f>+'[5]MOVIMIENTOS 2014 BSPR'!L14-'[5]MOVIMIENTOS 2014 BSPR'!L104</f>
        <v>12331674.18</v>
      </c>
      <c r="AX7" s="12">
        <f>+'[5]MOVIMIENTOS 2014 BSPR'!M14-'[5]MOVIMIENTOS 2014 BSPR'!M104</f>
        <v>11475807.99</v>
      </c>
      <c r="AY7" s="12">
        <f>+'[6]MOVIMIENTOS 2015 BSPR'!B14-'[6]MOVIMIENTOS 2015 BSPR'!B104</f>
        <v>9804978.1199999973</v>
      </c>
      <c r="AZ7" s="12">
        <f>+'[6]MOVIMIENTOS 2015 BSPR'!C14-'[6]MOVIMIENTOS 2015 BSPR'!C104</f>
        <v>14194756.170000002</v>
      </c>
      <c r="BA7" s="12">
        <f>+'[6]MOVIMIENTOS 2015 BSPR'!D14-'[6]MOVIMIENTOS 2015 BSPR'!D104</f>
        <v>13402421.800000001</v>
      </c>
      <c r="BB7" s="12">
        <f>+'[6]MOVIMIENTOS 2015 BSPR'!E14-'[6]MOVIMIENTOS 2015 BSPR'!E104</f>
        <v>12320424.429999996</v>
      </c>
      <c r="BC7" s="12">
        <f>+'[6]MOVIMIENTOS 2015 BSPR'!F14-'[6]MOVIMIENTOS 2015 BSPR'!F104</f>
        <v>11667507.620000001</v>
      </c>
      <c r="BD7" s="12">
        <f>+'[6]MOVIMIENTOS 2015 BSPR'!G14-'[6]MOVIMIENTOS 2015 BSPR'!G104</f>
        <v>22538262.050000001</v>
      </c>
      <c r="BE7" s="12">
        <f>+'[6]MOVIMIENTOS 2015 BSPR'!H14-'[6]MOVIMIENTOS 2015 BSPR'!H104</f>
        <v>16834776.34</v>
      </c>
      <c r="BF7" s="12">
        <f>+'[6]MOVIMIENTOS 2015 BSPR'!I14-'[6]MOVIMIENTOS 2015 BSPR'!I104</f>
        <v>16880891.030000001</v>
      </c>
      <c r="BG7" s="12">
        <f>+'[6]MOVIMIENTOS 2015 BSPR'!J14-'[6]MOVIMIENTOS 2015 BSPR'!J104</f>
        <v>19275586.57</v>
      </c>
      <c r="BH7" s="12">
        <f>+'[6]MOVIMIENTOS 2015 BSPR'!K14-'[6]MOVIMIENTOS 2015 BSPR'!K104</f>
        <v>10390766.119999999</v>
      </c>
      <c r="BI7" s="12">
        <f>+'[6]MOVIMIENTOS 2015 BSPR'!L14-'[6]MOVIMIENTOS 2015 BSPR'!L104</f>
        <v>8598366.2399999984</v>
      </c>
      <c r="BJ7" s="12">
        <f>+'[6]MOVIMIENTOS 2015 BSPR'!M14-'[6]MOVIMIENTOS 2015 BSPR'!M104</f>
        <v>15232411.389999999</v>
      </c>
      <c r="BK7" s="12">
        <f>+'[7]MOVIMIENTOS 2016 BSPR'!B14-'[7]MOVIMIENTOS 2016 BSPR'!B104</f>
        <v>8314483.8099999987</v>
      </c>
      <c r="BL7" s="12">
        <f>+'[7]MOVIMIENTOS 2016 BSPR'!C14-'[7]MOVIMIENTOS 2016 BSPR'!C104</f>
        <v>10096759.369999997</v>
      </c>
    </row>
    <row r="8" spans="1:64" x14ac:dyDescent="0.25">
      <c r="A8" t="s">
        <v>34</v>
      </c>
      <c r="B8" s="13"/>
      <c r="C8" s="13"/>
      <c r="D8" s="13"/>
      <c r="E8" s="13"/>
      <c r="F8" s="13"/>
      <c r="G8" s="13"/>
      <c r="H8" s="13"/>
      <c r="I8" s="13"/>
      <c r="J8" s="13"/>
      <c r="K8" s="13"/>
      <c r="L8" s="13"/>
      <c r="M8" s="12">
        <f>SUM(B7:M7)</f>
        <v>227921654.97999999</v>
      </c>
      <c r="N8" s="12">
        <f t="shared" ref="N8:BL8" si="0">SUM(C7:N7)</f>
        <v>215866215.23000002</v>
      </c>
      <c r="O8" s="12">
        <f t="shared" si="0"/>
        <v>214596555.49999997</v>
      </c>
      <c r="P8" s="12">
        <f t="shared" si="0"/>
        <v>197775249.88</v>
      </c>
      <c r="Q8" s="12">
        <f t="shared" si="0"/>
        <v>209012053.02999997</v>
      </c>
      <c r="R8" s="12">
        <f t="shared" si="0"/>
        <v>206283542.69</v>
      </c>
      <c r="S8" s="12">
        <f t="shared" si="0"/>
        <v>214689211.45000002</v>
      </c>
      <c r="T8" s="12">
        <f t="shared" si="0"/>
        <v>214186417.22</v>
      </c>
      <c r="U8" s="12">
        <f t="shared" si="0"/>
        <v>208678155.57000002</v>
      </c>
      <c r="V8" s="12">
        <f t="shared" si="0"/>
        <v>212737430.73000002</v>
      </c>
      <c r="W8" s="12">
        <f t="shared" si="0"/>
        <v>213777387.78000003</v>
      </c>
      <c r="X8" s="12">
        <f t="shared" si="0"/>
        <v>202187184.31</v>
      </c>
      <c r="Y8" s="12">
        <f t="shared" si="0"/>
        <v>206343476.44999999</v>
      </c>
      <c r="Z8" s="12">
        <f t="shared" si="0"/>
        <v>205664437.81</v>
      </c>
      <c r="AA8" s="12">
        <f t="shared" si="0"/>
        <v>221430692.96999997</v>
      </c>
      <c r="AB8" s="12">
        <f t="shared" si="0"/>
        <v>223442889.28999999</v>
      </c>
      <c r="AC8" s="12">
        <f t="shared" si="0"/>
        <v>215341268.64999998</v>
      </c>
      <c r="AD8" s="12">
        <f t="shared" si="0"/>
        <v>215141351.47999996</v>
      </c>
      <c r="AE8" s="12">
        <f t="shared" si="0"/>
        <v>201635698.25</v>
      </c>
      <c r="AF8" s="12">
        <f t="shared" si="0"/>
        <v>200027866.88999999</v>
      </c>
      <c r="AG8" s="12">
        <f t="shared" si="0"/>
        <v>198209175.94</v>
      </c>
      <c r="AH8" s="12">
        <f t="shared" si="0"/>
        <v>191491088.43000004</v>
      </c>
      <c r="AI8" s="12">
        <f t="shared" si="0"/>
        <v>189491034.72000003</v>
      </c>
      <c r="AJ8" s="12">
        <f t="shared" si="0"/>
        <v>202374102.22999999</v>
      </c>
      <c r="AK8" s="12">
        <f t="shared" si="0"/>
        <v>193584986.47</v>
      </c>
      <c r="AL8" s="12">
        <f t="shared" si="0"/>
        <v>188507688.13000003</v>
      </c>
      <c r="AM8" s="12">
        <f t="shared" si="0"/>
        <v>172939822.84000006</v>
      </c>
      <c r="AN8" s="12">
        <f t="shared" si="0"/>
        <v>166634787.90000004</v>
      </c>
      <c r="AO8" s="12">
        <f t="shared" si="0"/>
        <v>163668872.63000003</v>
      </c>
      <c r="AP8" s="12">
        <f t="shared" si="0"/>
        <v>159535931.09999999</v>
      </c>
      <c r="AQ8" s="12">
        <f t="shared" si="0"/>
        <v>164245631.48000002</v>
      </c>
      <c r="AR8" s="12">
        <f t="shared" si="0"/>
        <v>171448635.58000001</v>
      </c>
      <c r="AS8" s="12">
        <f t="shared" si="0"/>
        <v>173734879.87</v>
      </c>
      <c r="AT8" s="12">
        <f t="shared" si="0"/>
        <v>174044954.72999999</v>
      </c>
      <c r="AU8" s="12">
        <f t="shared" si="0"/>
        <v>177769439.28</v>
      </c>
      <c r="AV8" s="12">
        <f t="shared" si="0"/>
        <v>161294140.56</v>
      </c>
      <c r="AW8" s="12">
        <f t="shared" si="0"/>
        <v>161473213.44</v>
      </c>
      <c r="AX8" s="12">
        <f t="shared" si="0"/>
        <v>162448685.20000002</v>
      </c>
      <c r="AY8" s="12">
        <f t="shared" si="0"/>
        <v>158263121.74000001</v>
      </c>
      <c r="AZ8" s="12">
        <f t="shared" si="0"/>
        <v>159703865.25</v>
      </c>
      <c r="BA8" s="12">
        <f t="shared" si="0"/>
        <v>159367880.09000003</v>
      </c>
      <c r="BB8" s="12">
        <f t="shared" si="0"/>
        <v>159039522.35999998</v>
      </c>
      <c r="BC8" s="12">
        <f t="shared" si="0"/>
        <v>157695916.10999998</v>
      </c>
      <c r="BD8" s="12">
        <f t="shared" si="0"/>
        <v>160491504.75</v>
      </c>
      <c r="BE8" s="12">
        <f t="shared" si="0"/>
        <v>165149195.06</v>
      </c>
      <c r="BF8" s="12">
        <f t="shared" si="0"/>
        <v>168976101.5</v>
      </c>
      <c r="BG8" s="12">
        <f t="shared" si="0"/>
        <v>173036733.41999999</v>
      </c>
      <c r="BH8" s="12">
        <f t="shared" si="0"/>
        <v>171117852.42000002</v>
      </c>
      <c r="BI8" s="12">
        <f t="shared" si="0"/>
        <v>167384544.48000002</v>
      </c>
      <c r="BJ8" s="12">
        <f t="shared" si="0"/>
        <v>171141147.88</v>
      </c>
      <c r="BK8" s="12">
        <f t="shared" si="0"/>
        <v>169650653.56999999</v>
      </c>
      <c r="BL8" s="12">
        <f t="shared" si="0"/>
        <v>165552656.77000001</v>
      </c>
    </row>
    <row r="11" spans="1:64" x14ac:dyDescent="0.25">
      <c r="A11" s="10" t="s">
        <v>35</v>
      </c>
    </row>
    <row r="12" spans="1:64" x14ac:dyDescent="0.25">
      <c r="B12" s="11">
        <f>+B6</f>
        <v>40543</v>
      </c>
      <c r="C12" s="11">
        <f t="shared" ref="C12:BL12" si="1">+C6</f>
        <v>40574</v>
      </c>
      <c r="D12" s="11">
        <f t="shared" si="1"/>
        <v>40602</v>
      </c>
      <c r="E12" s="11">
        <f t="shared" si="1"/>
        <v>40633</v>
      </c>
      <c r="F12" s="11">
        <f t="shared" si="1"/>
        <v>40663</v>
      </c>
      <c r="G12" s="11">
        <f t="shared" si="1"/>
        <v>40694</v>
      </c>
      <c r="H12" s="11">
        <f t="shared" si="1"/>
        <v>40724</v>
      </c>
      <c r="I12" s="11">
        <f t="shared" si="1"/>
        <v>40755</v>
      </c>
      <c r="J12" s="11">
        <f t="shared" si="1"/>
        <v>40786</v>
      </c>
      <c r="K12" s="11">
        <f t="shared" si="1"/>
        <v>40816</v>
      </c>
      <c r="L12" s="11">
        <f t="shared" si="1"/>
        <v>40847</v>
      </c>
      <c r="M12" s="11">
        <f t="shared" si="1"/>
        <v>40877</v>
      </c>
      <c r="N12" s="11">
        <f t="shared" si="1"/>
        <v>40908</v>
      </c>
      <c r="O12" s="11">
        <f t="shared" si="1"/>
        <v>40939</v>
      </c>
      <c r="P12" s="11">
        <f t="shared" si="1"/>
        <v>40968</v>
      </c>
      <c r="Q12" s="11">
        <f t="shared" si="1"/>
        <v>40999</v>
      </c>
      <c r="R12" s="11">
        <f t="shared" si="1"/>
        <v>41029</v>
      </c>
      <c r="S12" s="11">
        <f t="shared" si="1"/>
        <v>41060</v>
      </c>
      <c r="T12" s="11">
        <f t="shared" si="1"/>
        <v>41090</v>
      </c>
      <c r="U12" s="11">
        <f t="shared" si="1"/>
        <v>41121</v>
      </c>
      <c r="V12" s="11">
        <f t="shared" si="1"/>
        <v>41152</v>
      </c>
      <c r="W12" s="11">
        <f t="shared" si="1"/>
        <v>41182</v>
      </c>
      <c r="X12" s="11">
        <f t="shared" si="1"/>
        <v>41213</v>
      </c>
      <c r="Y12" s="11">
        <f t="shared" si="1"/>
        <v>41243</v>
      </c>
      <c r="Z12" s="11">
        <f t="shared" si="1"/>
        <v>41274</v>
      </c>
      <c r="AA12" s="11">
        <f t="shared" si="1"/>
        <v>41305</v>
      </c>
      <c r="AB12" s="11">
        <f t="shared" si="1"/>
        <v>41333</v>
      </c>
      <c r="AC12" s="11">
        <f t="shared" si="1"/>
        <v>41364</v>
      </c>
      <c r="AD12" s="11">
        <f t="shared" si="1"/>
        <v>41394</v>
      </c>
      <c r="AE12" s="11">
        <f t="shared" si="1"/>
        <v>41425</v>
      </c>
      <c r="AF12" s="11">
        <f t="shared" si="1"/>
        <v>41455</v>
      </c>
      <c r="AG12" s="11">
        <f t="shared" si="1"/>
        <v>41486</v>
      </c>
      <c r="AH12" s="11">
        <f t="shared" si="1"/>
        <v>41517</v>
      </c>
      <c r="AI12" s="11">
        <f t="shared" si="1"/>
        <v>41547</v>
      </c>
      <c r="AJ12" s="11">
        <f t="shared" si="1"/>
        <v>41578</v>
      </c>
      <c r="AK12" s="11">
        <f t="shared" si="1"/>
        <v>41608</v>
      </c>
      <c r="AL12" s="11">
        <f t="shared" si="1"/>
        <v>41639</v>
      </c>
      <c r="AM12" s="11">
        <f t="shared" si="1"/>
        <v>41670</v>
      </c>
      <c r="AN12" s="11">
        <f t="shared" si="1"/>
        <v>41698</v>
      </c>
      <c r="AO12" s="11">
        <f t="shared" si="1"/>
        <v>41729</v>
      </c>
      <c r="AP12" s="11">
        <f t="shared" si="1"/>
        <v>41759</v>
      </c>
      <c r="AQ12" s="11">
        <f t="shared" si="1"/>
        <v>41790</v>
      </c>
      <c r="AR12" s="11">
        <f t="shared" si="1"/>
        <v>41820</v>
      </c>
      <c r="AS12" s="11">
        <f t="shared" si="1"/>
        <v>41851</v>
      </c>
      <c r="AT12" s="11">
        <f t="shared" si="1"/>
        <v>41882</v>
      </c>
      <c r="AU12" s="11">
        <f t="shared" si="1"/>
        <v>41912</v>
      </c>
      <c r="AV12" s="11">
        <f t="shared" si="1"/>
        <v>41943</v>
      </c>
      <c r="AW12" s="11">
        <f t="shared" si="1"/>
        <v>41973</v>
      </c>
      <c r="AX12" s="11">
        <f t="shared" si="1"/>
        <v>42004</v>
      </c>
      <c r="AY12" s="11">
        <f t="shared" si="1"/>
        <v>42035</v>
      </c>
      <c r="AZ12" s="11">
        <f t="shared" si="1"/>
        <v>42063</v>
      </c>
      <c r="BA12" s="11">
        <f t="shared" si="1"/>
        <v>42094</v>
      </c>
      <c r="BB12" s="11">
        <f t="shared" si="1"/>
        <v>42124</v>
      </c>
      <c r="BC12" s="11">
        <f t="shared" si="1"/>
        <v>42155</v>
      </c>
      <c r="BD12" s="11">
        <f t="shared" si="1"/>
        <v>42185</v>
      </c>
      <c r="BE12" s="11">
        <f t="shared" si="1"/>
        <v>42216</v>
      </c>
      <c r="BF12" s="11">
        <f t="shared" si="1"/>
        <v>42247</v>
      </c>
      <c r="BG12" s="11">
        <f t="shared" si="1"/>
        <v>42277</v>
      </c>
      <c r="BH12" s="11">
        <f t="shared" si="1"/>
        <v>42308</v>
      </c>
      <c r="BI12" s="11">
        <f t="shared" si="1"/>
        <v>42338</v>
      </c>
      <c r="BJ12" s="11">
        <f t="shared" si="1"/>
        <v>42369</v>
      </c>
      <c r="BK12" s="11">
        <f t="shared" si="1"/>
        <v>42400</v>
      </c>
      <c r="BL12" s="11">
        <f t="shared" si="1"/>
        <v>42429</v>
      </c>
    </row>
    <row r="13" spans="1:64" x14ac:dyDescent="0.25">
      <c r="A13" t="s">
        <v>36</v>
      </c>
      <c r="B13" s="12">
        <v>4934939538.8799982</v>
      </c>
      <c r="C13" s="12">
        <v>4936506448.0899954</v>
      </c>
      <c r="D13" s="12">
        <v>4936672193.9000006</v>
      </c>
      <c r="E13" s="12">
        <v>4895844185.8399982</v>
      </c>
      <c r="F13" s="12">
        <v>4903406984.0000029</v>
      </c>
      <c r="G13" s="12">
        <v>4985465419.46</v>
      </c>
      <c r="H13" s="12">
        <v>5073225398.0100021</v>
      </c>
      <c r="I13" s="12">
        <v>5048885741.0499973</v>
      </c>
      <c r="J13" s="12">
        <v>5046625804.9300013</v>
      </c>
      <c r="K13" s="12">
        <v>5112504242.0484028</v>
      </c>
      <c r="L13" s="12">
        <v>5151119395.5600033</v>
      </c>
      <c r="M13" s="12">
        <v>5164902111.0100021</v>
      </c>
      <c r="N13" s="12">
        <v>5129366987.6099997</v>
      </c>
      <c r="O13" s="12">
        <v>5049764867.8199987</v>
      </c>
      <c r="P13" s="12">
        <v>5020151492.1499977</v>
      </c>
      <c r="Q13" s="12">
        <v>5097964457.9699993</v>
      </c>
      <c r="R13" s="12">
        <v>5061842015.4499989</v>
      </c>
      <c r="S13" s="12">
        <v>4991179093.5600004</v>
      </c>
      <c r="T13" s="12">
        <v>4915610986.0599995</v>
      </c>
      <c r="U13" s="12">
        <v>4812842193.7499981</v>
      </c>
      <c r="V13" s="12">
        <v>4823368079.7299995</v>
      </c>
      <c r="W13" s="12">
        <v>4848378644.96</v>
      </c>
      <c r="X13" s="12">
        <v>5079081105.0800009</v>
      </c>
      <c r="Y13" s="12">
        <v>5140094505.0699978</v>
      </c>
      <c r="Z13" s="12">
        <v>5314000703.4300022</v>
      </c>
      <c r="AA13" s="12">
        <v>5312972867.9500017</v>
      </c>
      <c r="AB13" s="12">
        <v>4801089296.3599997</v>
      </c>
      <c r="AC13" s="12">
        <v>4916265511.3400011</v>
      </c>
      <c r="AD13" s="12">
        <v>5061755033.7799997</v>
      </c>
      <c r="AE13" s="12">
        <v>4995841506.8900003</v>
      </c>
      <c r="AF13" s="12">
        <v>5106508501.9700003</v>
      </c>
      <c r="AG13" s="12">
        <v>4978589295.5599995</v>
      </c>
      <c r="AH13" s="12">
        <v>5122391520.2900019</v>
      </c>
      <c r="AI13" s="12">
        <v>5056313622.9399996</v>
      </c>
      <c r="AJ13" s="12">
        <v>5036085228.5199986</v>
      </c>
      <c r="AK13" s="12">
        <v>5040398247.6000013</v>
      </c>
      <c r="AL13" s="12">
        <v>4907581213.8900013</v>
      </c>
      <c r="AM13" s="12">
        <v>4795952844.8800001</v>
      </c>
      <c r="AN13" s="12">
        <v>4898269148.6299992</v>
      </c>
      <c r="AO13" s="12">
        <v>4816387808.4299974</v>
      </c>
      <c r="AP13" s="12">
        <v>4717639633.5900002</v>
      </c>
      <c r="AQ13" s="12">
        <v>4526385331.1300001</v>
      </c>
      <c r="AR13" s="12">
        <v>4427633483.1099977</v>
      </c>
      <c r="AS13" s="12">
        <v>4423446936.3300009</v>
      </c>
      <c r="AT13" s="12">
        <v>4346192886.4000015</v>
      </c>
      <c r="AU13" s="12">
        <v>4297711165.04</v>
      </c>
      <c r="AV13" s="12">
        <v>4247223994.6000009</v>
      </c>
      <c r="AW13" s="12">
        <v>4161816330.2400002</v>
      </c>
      <c r="AX13" s="12">
        <v>4044965111.1860027</v>
      </c>
      <c r="AY13" s="12">
        <v>3933382059.3994999</v>
      </c>
      <c r="AZ13" s="12">
        <v>3910666683.4800005</v>
      </c>
      <c r="BA13" s="12">
        <v>3914382905.9200015</v>
      </c>
      <c r="BB13" s="12">
        <v>3924296876.4699988</v>
      </c>
      <c r="BC13" s="12">
        <v>3970836651.6099997</v>
      </c>
      <c r="BD13" s="12">
        <v>3999051099.3700008</v>
      </c>
      <c r="BE13" s="12">
        <v>3975848665.4799995</v>
      </c>
      <c r="BF13" s="12">
        <v>3925908922.7999997</v>
      </c>
      <c r="BG13" s="12">
        <v>3759221470.04</v>
      </c>
      <c r="BH13" s="12">
        <v>3728593621.5899987</v>
      </c>
      <c r="BI13" s="12">
        <v>3678372137.9399996</v>
      </c>
      <c r="BJ13" s="12">
        <v>3697146997.3099995</v>
      </c>
      <c r="BK13" s="12">
        <v>3666202041.0700002</v>
      </c>
      <c r="BL13" s="12">
        <v>3621493448.5299997</v>
      </c>
    </row>
    <row r="14" spans="1:64" x14ac:dyDescent="0.25">
      <c r="A14" t="s">
        <v>37</v>
      </c>
      <c r="B14" s="12">
        <v>39003229.589999996</v>
      </c>
      <c r="C14" s="12">
        <v>39547485.329999998</v>
      </c>
      <c r="D14" s="12">
        <v>33322571.384200003</v>
      </c>
      <c r="E14" s="12">
        <v>34720088.938500002</v>
      </c>
      <c r="F14" s="12">
        <v>33023625.619999997</v>
      </c>
      <c r="G14" s="12">
        <v>41039963.949999996</v>
      </c>
      <c r="H14" s="12">
        <v>37667781.259999998</v>
      </c>
      <c r="I14" s="12">
        <v>30219626.455199998</v>
      </c>
      <c r="J14" s="12">
        <v>29532428.379999999</v>
      </c>
      <c r="K14" s="12">
        <v>29293202.719999999</v>
      </c>
      <c r="L14" s="12">
        <v>29415393.062399998</v>
      </c>
      <c r="M14" s="12">
        <v>29291590.942799997</v>
      </c>
      <c r="N14" s="12">
        <v>28797974.280000001</v>
      </c>
      <c r="O14" s="12">
        <v>28860808.829999998</v>
      </c>
      <c r="P14" s="12">
        <v>28388854.811700001</v>
      </c>
      <c r="Q14" s="12">
        <v>26439562.711699996</v>
      </c>
      <c r="R14" s="12">
        <v>32067821.585300002</v>
      </c>
      <c r="S14" s="12">
        <v>31751234.995300002</v>
      </c>
      <c r="T14" s="12">
        <v>32622287.185300004</v>
      </c>
      <c r="U14" s="12">
        <v>32696865.6624</v>
      </c>
      <c r="V14" s="12">
        <v>31875560.897600003</v>
      </c>
      <c r="W14" s="12">
        <v>30158114.118799999</v>
      </c>
      <c r="X14" s="12">
        <v>29670317.4188</v>
      </c>
      <c r="Y14" s="12">
        <v>30197357.1888</v>
      </c>
      <c r="Z14" s="12">
        <v>29453905.969900001</v>
      </c>
      <c r="AA14" s="12">
        <v>29575921.8499</v>
      </c>
      <c r="AB14" s="12">
        <v>29629966.779899999</v>
      </c>
      <c r="AC14" s="12">
        <v>29671477.089900002</v>
      </c>
      <c r="AD14" s="12">
        <v>28204354.920000002</v>
      </c>
      <c r="AE14" s="12">
        <v>29597407.969999999</v>
      </c>
      <c r="AF14" s="12">
        <v>27227955.869999997</v>
      </c>
      <c r="AG14" s="12">
        <v>28902001.189999998</v>
      </c>
      <c r="AH14" s="12">
        <v>29108438.621999998</v>
      </c>
      <c r="AI14" s="12">
        <v>25805423.872000001</v>
      </c>
      <c r="AJ14" s="12">
        <v>25626730.541999999</v>
      </c>
      <c r="AK14" s="12">
        <v>11762750.372000001</v>
      </c>
      <c r="AL14" s="12">
        <v>11865251.702</v>
      </c>
      <c r="AM14" s="12">
        <v>11822511.7127</v>
      </c>
      <c r="AN14" s="12">
        <v>11650294.17</v>
      </c>
      <c r="AO14" s="12">
        <v>11413244.66</v>
      </c>
      <c r="AP14" s="12">
        <v>25339050.550000001</v>
      </c>
      <c r="AQ14" s="12">
        <v>25603961.670000002</v>
      </c>
      <c r="AR14" s="12">
        <v>25186935.859999999</v>
      </c>
      <c r="AS14" s="12">
        <v>25298180.609999999</v>
      </c>
      <c r="AT14" s="12">
        <v>25266599.190000001</v>
      </c>
      <c r="AU14" s="12">
        <v>25211501.98</v>
      </c>
      <c r="AV14" s="12">
        <v>25706795.25</v>
      </c>
      <c r="AW14" s="12">
        <v>25616360.73</v>
      </c>
      <c r="AX14" s="12">
        <v>25533773.829999998</v>
      </c>
      <c r="AY14" s="12">
        <v>25492816.32</v>
      </c>
      <c r="AZ14" s="12">
        <v>27280026.880000003</v>
      </c>
      <c r="BA14" s="12">
        <v>27440187.57</v>
      </c>
      <c r="BB14" s="12">
        <v>28662033.629999999</v>
      </c>
      <c r="BC14" s="12">
        <v>31049484.524999999</v>
      </c>
      <c r="BD14" s="12">
        <v>29265306.844999999</v>
      </c>
      <c r="BE14" s="12">
        <v>28247608.209999997</v>
      </c>
      <c r="BF14" s="12">
        <v>28068255.260000002</v>
      </c>
      <c r="BG14" s="12">
        <v>27226809</v>
      </c>
      <c r="BH14" s="12">
        <v>27285664.140000001</v>
      </c>
      <c r="BI14" s="12">
        <v>26557705.599999998</v>
      </c>
      <c r="BJ14" s="12">
        <v>26378425.91</v>
      </c>
      <c r="BK14" s="12">
        <v>11914593.649999999</v>
      </c>
      <c r="BL14" s="12">
        <v>12026211.449999999</v>
      </c>
    </row>
    <row r="15" spans="1:64" x14ac:dyDescent="0.25">
      <c r="A15" t="s">
        <v>38</v>
      </c>
      <c r="B15" s="12">
        <f>+'[8]BANCO SANTANDER REAL'!B17</f>
        <v>1027760083.8599999</v>
      </c>
      <c r="C15" s="12">
        <f>+'[8]BANCO SANTANDER REAL'!C17</f>
        <v>1040169788.53</v>
      </c>
      <c r="D15" s="12">
        <f>+'[8]BANCO SANTANDER REAL'!D17</f>
        <v>1026175983.0799999</v>
      </c>
      <c r="E15" s="12">
        <f>+'[8]BANCO SANTANDER REAL'!E17</f>
        <v>1038694766.8299999</v>
      </c>
      <c r="F15" s="12">
        <f>+'[8]BANCO SANTANDER REAL'!F17</f>
        <v>1029155720.7</v>
      </c>
      <c r="G15" s="12">
        <f>+'[8]BANCO SANTANDER REAL'!G17</f>
        <v>1081667270.9400001</v>
      </c>
      <c r="H15" s="12">
        <f>+'[8]BANCO SANTANDER REAL'!H17</f>
        <v>1081923381.8700001</v>
      </c>
      <c r="I15" s="12">
        <f>+'[8]BANCO SANTANDER REAL'!I17</f>
        <v>964049728.71000004</v>
      </c>
      <c r="J15" s="12">
        <f>+'[8]BANCO SANTANDER REAL'!J17</f>
        <v>960406789.83000004</v>
      </c>
      <c r="K15" s="12">
        <f>+'[8]BANCO SANTANDER REAL'!K17</f>
        <v>966080080.74000001</v>
      </c>
      <c r="L15" s="12">
        <f>+'[8]BANCO SANTANDER REAL'!L17</f>
        <v>978833993.9000001</v>
      </c>
      <c r="M15" s="12">
        <f>+'[8]BANCO SANTANDER REAL'!M17</f>
        <v>983670503.39999998</v>
      </c>
      <c r="N15" s="12">
        <f>+'[8]BANCO SANTANDER REAL'!N17</f>
        <v>956845606.00999999</v>
      </c>
      <c r="O15" s="12">
        <f>+'[8]BANCO SANTANDER REAL'!O17</f>
        <v>1048553549.52</v>
      </c>
      <c r="P15" s="12">
        <f>+'[8]BANCO SANTANDER REAL'!P17</f>
        <v>1099763307.1399999</v>
      </c>
      <c r="Q15" s="12">
        <f>+'[8]BANCO SANTANDER REAL'!Q17</f>
        <v>813958025.18999994</v>
      </c>
      <c r="R15" s="12">
        <f>+'[8]BANCO SANTANDER REAL'!R17</f>
        <v>796209805.94000006</v>
      </c>
      <c r="S15" s="12">
        <f>+'[8]BANCO SANTANDER REAL'!S17</f>
        <v>814049728.25</v>
      </c>
      <c r="T15" s="12">
        <f>+'[8]BANCO SANTANDER REAL'!T17</f>
        <v>808001810.46000004</v>
      </c>
      <c r="U15" s="12">
        <f>+'[8]BANCO SANTANDER REAL'!U17</f>
        <v>816620961.5</v>
      </c>
      <c r="V15" s="12">
        <f>+'[8]BANCO SANTANDER REAL'!V17</f>
        <v>1035858252.9399999</v>
      </c>
      <c r="W15" s="12">
        <f>+'[8]BANCO SANTANDER REAL'!W17</f>
        <v>1030049643.51</v>
      </c>
      <c r="X15" s="12">
        <f>+'[8]BANCO SANTANDER REAL'!X17</f>
        <v>919765700.68999994</v>
      </c>
      <c r="Y15" s="12">
        <f>+'[8]BANCO SANTANDER REAL'!Y17</f>
        <v>867050749.38000011</v>
      </c>
      <c r="Z15" s="12">
        <f>+'[8]BANCO SANTANDER REAL'!Z17</f>
        <v>854562385.79999995</v>
      </c>
      <c r="AA15" s="12">
        <f>+'[8]BANCO SANTANDER REAL'!AA17</f>
        <v>883159716.4000001</v>
      </c>
      <c r="AB15" s="12">
        <f>+'[8]BANCO SANTANDER REAL'!AB17</f>
        <v>939896575.55999994</v>
      </c>
      <c r="AC15" s="12">
        <f>+'[8]BANCO SANTANDER REAL'!AC17</f>
        <v>935487161.80000007</v>
      </c>
      <c r="AD15" s="12">
        <f>+'[8]BANCO SANTANDER REAL'!AD17</f>
        <v>915909672.26999998</v>
      </c>
      <c r="AE15" s="12">
        <f>+'[8]BANCO SANTANDER REAL'!AE17</f>
        <v>1063071874.95</v>
      </c>
      <c r="AF15" s="12">
        <f>+'[8]BANCO SANTANDER REAL'!AF17</f>
        <v>894164284.03999996</v>
      </c>
      <c r="AG15" s="12">
        <f>+'[8]BANCO SANTANDER REAL'!AG17</f>
        <v>964797674.85000002</v>
      </c>
      <c r="AH15" s="12">
        <f>+'[8]BANCO SANTANDER REAL'!AH17</f>
        <v>964859110.12999988</v>
      </c>
      <c r="AI15" s="12">
        <f>+'[8]BANCO SANTANDER REAL'!AI17</f>
        <v>984684254.40999997</v>
      </c>
      <c r="AJ15" s="12">
        <f>+'[8]BANCO SANTANDER REAL'!AJ17</f>
        <v>968397926.66000009</v>
      </c>
      <c r="AK15" s="12">
        <f>+'[8]BANCO SANTANDER REAL'!AK17</f>
        <v>962919743.49000001</v>
      </c>
      <c r="AL15" s="12">
        <f>+'[8]BANCO SANTANDER REAL'!AL17</f>
        <v>951928884.77999997</v>
      </c>
      <c r="AM15" s="12">
        <f>+'[8]BANCO SANTANDER REAL'!AM17</f>
        <v>955711839.63999999</v>
      </c>
      <c r="AN15" s="12">
        <f>+'[8]BANCO SANTANDER REAL'!AN17</f>
        <v>960280918.16999996</v>
      </c>
      <c r="AO15" s="12">
        <f>+'[8]BANCO SANTANDER REAL'!AO17</f>
        <v>947630432.91999996</v>
      </c>
      <c r="AP15" s="12">
        <f>+'[8]BANCO SANTANDER REAL'!AP17</f>
        <v>1049776581.3399999</v>
      </c>
      <c r="AQ15" s="12">
        <f>+'[8]BANCO SANTANDER REAL'!AQ17</f>
        <v>1089807751.96</v>
      </c>
      <c r="AR15" s="12">
        <f>+'[8]BANCO SANTANDER REAL'!AR17</f>
        <v>890272434.70000005</v>
      </c>
      <c r="AS15" s="12">
        <f>+'[8]BANCO SANTANDER REAL'!AS17</f>
        <v>920445409.93000007</v>
      </c>
      <c r="AT15" s="12">
        <f>+'[8]BANCO SANTANDER REAL'!AT17</f>
        <v>928891262.3900001</v>
      </c>
      <c r="AU15" s="12">
        <f>+'[8]BANCO SANTANDER REAL'!AU17</f>
        <v>850845989.06999993</v>
      </c>
      <c r="AV15" s="12">
        <f>+'[8]BANCO SANTANDER REAL'!AV17</f>
        <v>849488615.89999998</v>
      </c>
      <c r="AW15" s="12">
        <f>+'[8]BANCO SANTANDER REAL'!AW17</f>
        <v>861217353.56000006</v>
      </c>
      <c r="AX15" s="12">
        <f>+'[8]BANCO SANTANDER REAL'!AX17</f>
        <v>830600437.98000002</v>
      </c>
      <c r="AY15" s="12">
        <f>+'[8]BANCO SANTANDER REAL'!AY17</f>
        <v>872484512.90999997</v>
      </c>
      <c r="AZ15" s="12">
        <f>+'[8]BANCO SANTANDER REAL'!AZ17</f>
        <v>842249020.6099999</v>
      </c>
      <c r="BA15" s="12">
        <f>+'[8]BANCO SANTANDER REAL'!BA17</f>
        <v>821511594.63</v>
      </c>
      <c r="BB15" s="12">
        <f>+'[8]BANCO SANTANDER REAL'!BB17</f>
        <v>824823235.25000012</v>
      </c>
      <c r="BC15" s="12">
        <f>+'[8]BANCO SANTANDER REAL'!BC17</f>
        <v>820765355.56799996</v>
      </c>
      <c r="BD15" s="12">
        <f>+'[8]BANCO SANTANDER REAL'!BD17</f>
        <v>793722351.86999989</v>
      </c>
      <c r="BE15" s="12">
        <f>+'[8]BANCO SANTANDER REAL'!BE17</f>
        <v>791525959.648</v>
      </c>
      <c r="BF15" s="12">
        <f>+'[8]BANCO SANTANDER REAL'!BF17</f>
        <v>786347627.95999992</v>
      </c>
      <c r="BG15" s="12">
        <f>+'[8]BANCO SANTANDER REAL'!BG17</f>
        <v>781785324.58800006</v>
      </c>
      <c r="BH15" s="12">
        <f>+'[8]BANCO SANTANDER REAL'!BH17</f>
        <v>804615606.28999996</v>
      </c>
      <c r="BI15" s="12">
        <f>+'[8]BANCO SANTANDER REAL'!BI17</f>
        <v>755485880.24800003</v>
      </c>
      <c r="BJ15" s="12">
        <f>+'[8]BANCO SANTANDER REAL'!BJ17</f>
        <v>748961653.30999994</v>
      </c>
      <c r="BK15" s="12">
        <f>+'[8]BANCO SANTANDER REAL'!BK17</f>
        <v>760859317.05800009</v>
      </c>
      <c r="BL15" s="12">
        <f>+'[8]BANCO SANTANDER REAL'!BL17</f>
        <v>763195909.53799987</v>
      </c>
    </row>
    <row r="16" spans="1:64" x14ac:dyDescent="0.25">
      <c r="A16" t="s">
        <v>39</v>
      </c>
      <c r="B16" s="12">
        <f>SUM(B13:B15)</f>
        <v>6001702852.329998</v>
      </c>
      <c r="C16" s="12">
        <f t="shared" ref="C16:BL16" si="2">SUM(C13:C15)</f>
        <v>6016223721.949995</v>
      </c>
      <c r="D16" s="12">
        <f t="shared" si="2"/>
        <v>5996170748.3642006</v>
      </c>
      <c r="E16" s="12">
        <f t="shared" si="2"/>
        <v>5969259041.6084986</v>
      </c>
      <c r="F16" s="12">
        <f t="shared" si="2"/>
        <v>5965586330.3200026</v>
      </c>
      <c r="G16" s="12">
        <f t="shared" si="2"/>
        <v>6108172654.3500004</v>
      </c>
      <c r="H16" s="12">
        <f t="shared" si="2"/>
        <v>6192816561.1400023</v>
      </c>
      <c r="I16" s="12">
        <f t="shared" si="2"/>
        <v>6043155096.2151976</v>
      </c>
      <c r="J16" s="12">
        <f t="shared" si="2"/>
        <v>6036565023.1400013</v>
      </c>
      <c r="K16" s="12">
        <f t="shared" si="2"/>
        <v>6107877525.5084028</v>
      </c>
      <c r="L16" s="12">
        <f t="shared" si="2"/>
        <v>6159368782.5224037</v>
      </c>
      <c r="M16" s="12">
        <f t="shared" si="2"/>
        <v>6177864205.3528013</v>
      </c>
      <c r="N16" s="12">
        <f t="shared" si="2"/>
        <v>6115010567.8999996</v>
      </c>
      <c r="O16" s="12">
        <f t="shared" si="2"/>
        <v>6127179226.1699982</v>
      </c>
      <c r="P16" s="12">
        <f t="shared" si="2"/>
        <v>6148303654.1016979</v>
      </c>
      <c r="Q16" s="12">
        <f t="shared" si="2"/>
        <v>5938362045.8716993</v>
      </c>
      <c r="R16" s="12">
        <f t="shared" si="2"/>
        <v>5890119642.9752998</v>
      </c>
      <c r="S16" s="12">
        <f t="shared" si="2"/>
        <v>5836980056.8053007</v>
      </c>
      <c r="T16" s="12">
        <f t="shared" si="2"/>
        <v>5756235083.7052994</v>
      </c>
      <c r="U16" s="12">
        <f t="shared" si="2"/>
        <v>5662160020.9123983</v>
      </c>
      <c r="V16" s="12">
        <f t="shared" si="2"/>
        <v>5891101893.5675993</v>
      </c>
      <c r="W16" s="12">
        <f t="shared" si="2"/>
        <v>5908586402.5888004</v>
      </c>
      <c r="X16" s="12">
        <f t="shared" si="2"/>
        <v>6028517123.1888008</v>
      </c>
      <c r="Y16" s="12">
        <f t="shared" si="2"/>
        <v>6037342611.6387978</v>
      </c>
      <c r="Z16" s="12">
        <f t="shared" si="2"/>
        <v>6198016995.1999025</v>
      </c>
      <c r="AA16" s="12">
        <f t="shared" si="2"/>
        <v>6225708506.1999016</v>
      </c>
      <c r="AB16" s="12">
        <f t="shared" si="2"/>
        <v>5770615838.6998997</v>
      </c>
      <c r="AC16" s="12">
        <f t="shared" si="2"/>
        <v>5881424150.2299013</v>
      </c>
      <c r="AD16" s="12">
        <f t="shared" si="2"/>
        <v>6005869060.9699993</v>
      </c>
      <c r="AE16" s="12">
        <f t="shared" si="2"/>
        <v>6088510789.8100004</v>
      </c>
      <c r="AF16" s="12">
        <f t="shared" si="2"/>
        <v>6027900741.8800001</v>
      </c>
      <c r="AG16" s="12">
        <f t="shared" si="2"/>
        <v>5972288971.5999994</v>
      </c>
      <c r="AH16" s="12">
        <f t="shared" si="2"/>
        <v>6116359069.0420017</v>
      </c>
      <c r="AI16" s="12">
        <f t="shared" si="2"/>
        <v>6066803301.2219992</v>
      </c>
      <c r="AJ16" s="12">
        <f t="shared" si="2"/>
        <v>6030109885.7219982</v>
      </c>
      <c r="AK16" s="12">
        <f t="shared" si="2"/>
        <v>6015080741.4620008</v>
      </c>
      <c r="AL16" s="12">
        <f t="shared" si="2"/>
        <v>5871375350.3720007</v>
      </c>
      <c r="AM16" s="12">
        <f t="shared" si="2"/>
        <v>5763487196.2327003</v>
      </c>
      <c r="AN16" s="12">
        <f t="shared" si="2"/>
        <v>5870200360.9699993</v>
      </c>
      <c r="AO16" s="12">
        <f t="shared" si="2"/>
        <v>5775431486.0099974</v>
      </c>
      <c r="AP16" s="12">
        <f t="shared" si="2"/>
        <v>5792755265.4800005</v>
      </c>
      <c r="AQ16" s="12">
        <f t="shared" si="2"/>
        <v>5641797044.7600002</v>
      </c>
      <c r="AR16" s="12">
        <f t="shared" si="2"/>
        <v>5343092853.6699972</v>
      </c>
      <c r="AS16" s="12">
        <f t="shared" si="2"/>
        <v>5369190526.8700008</v>
      </c>
      <c r="AT16" s="12">
        <f t="shared" si="2"/>
        <v>5300350747.9800014</v>
      </c>
      <c r="AU16" s="12">
        <f t="shared" si="2"/>
        <v>5173768656.0899992</v>
      </c>
      <c r="AV16" s="12">
        <f t="shared" si="2"/>
        <v>5122419405.750001</v>
      </c>
      <c r="AW16" s="12">
        <f t="shared" si="2"/>
        <v>5048650044.5300007</v>
      </c>
      <c r="AX16" s="12">
        <f t="shared" si="2"/>
        <v>4901099322.9960022</v>
      </c>
      <c r="AY16" s="12">
        <f t="shared" si="2"/>
        <v>4831359388.6295004</v>
      </c>
      <c r="AZ16" s="12">
        <f t="shared" si="2"/>
        <v>4780195730.9700003</v>
      </c>
      <c r="BA16" s="12">
        <f t="shared" si="2"/>
        <v>4763334688.1200018</v>
      </c>
      <c r="BB16" s="12">
        <f t="shared" si="2"/>
        <v>4777782145.3499994</v>
      </c>
      <c r="BC16" s="12">
        <f t="shared" si="2"/>
        <v>4822651491.7030001</v>
      </c>
      <c r="BD16" s="12">
        <f t="shared" si="2"/>
        <v>4822038758.085001</v>
      </c>
      <c r="BE16" s="12">
        <f t="shared" si="2"/>
        <v>4795622233.3379993</v>
      </c>
      <c r="BF16" s="12">
        <f t="shared" si="2"/>
        <v>4740324806.0199995</v>
      </c>
      <c r="BG16" s="12">
        <f t="shared" si="2"/>
        <v>4568233603.6280003</v>
      </c>
      <c r="BH16" s="12">
        <f t="shared" si="2"/>
        <v>4560494892.0199986</v>
      </c>
      <c r="BI16" s="12">
        <f t="shared" si="2"/>
        <v>4460415723.7879992</v>
      </c>
      <c r="BJ16" s="12">
        <f t="shared" si="2"/>
        <v>4472487076.5299988</v>
      </c>
      <c r="BK16" s="12">
        <f t="shared" si="2"/>
        <v>4438975951.7779999</v>
      </c>
      <c r="BL16" s="12">
        <f t="shared" si="2"/>
        <v>4396715569.5179996</v>
      </c>
    </row>
    <row r="18" spans="1:64" x14ac:dyDescent="0.25">
      <c r="B18" s="11">
        <f t="shared" ref="B18:BL18" si="3">+B12</f>
        <v>40543</v>
      </c>
      <c r="C18" s="11">
        <f t="shared" si="3"/>
        <v>40574</v>
      </c>
      <c r="D18" s="11">
        <f t="shared" si="3"/>
        <v>40602</v>
      </c>
      <c r="E18" s="11">
        <f t="shared" si="3"/>
        <v>40633</v>
      </c>
      <c r="F18" s="11">
        <f t="shared" si="3"/>
        <v>40663</v>
      </c>
      <c r="G18" s="11">
        <f t="shared" si="3"/>
        <v>40694</v>
      </c>
      <c r="H18" s="11">
        <f t="shared" si="3"/>
        <v>40724</v>
      </c>
      <c r="I18" s="11">
        <f t="shared" si="3"/>
        <v>40755</v>
      </c>
      <c r="J18" s="11">
        <f t="shared" si="3"/>
        <v>40786</v>
      </c>
      <c r="K18" s="11">
        <f t="shared" si="3"/>
        <v>40816</v>
      </c>
      <c r="L18" s="11">
        <f t="shared" si="3"/>
        <v>40847</v>
      </c>
      <c r="M18" s="11">
        <f t="shared" si="3"/>
        <v>40877</v>
      </c>
      <c r="N18" s="11">
        <f t="shared" si="3"/>
        <v>40908</v>
      </c>
      <c r="O18" s="11">
        <f t="shared" si="3"/>
        <v>40939</v>
      </c>
      <c r="P18" s="11">
        <f t="shared" si="3"/>
        <v>40968</v>
      </c>
      <c r="Q18" s="11">
        <f t="shared" si="3"/>
        <v>40999</v>
      </c>
      <c r="R18" s="11">
        <f t="shared" si="3"/>
        <v>41029</v>
      </c>
      <c r="S18" s="11">
        <f t="shared" si="3"/>
        <v>41060</v>
      </c>
      <c r="T18" s="11">
        <f t="shared" si="3"/>
        <v>41090</v>
      </c>
      <c r="U18" s="11">
        <f t="shared" si="3"/>
        <v>41121</v>
      </c>
      <c r="V18" s="11">
        <f t="shared" si="3"/>
        <v>41152</v>
      </c>
      <c r="W18" s="11">
        <f t="shared" si="3"/>
        <v>41182</v>
      </c>
      <c r="X18" s="11">
        <f t="shared" si="3"/>
        <v>41213</v>
      </c>
      <c r="Y18" s="11">
        <f t="shared" si="3"/>
        <v>41243</v>
      </c>
      <c r="Z18" s="11">
        <f t="shared" si="3"/>
        <v>41274</v>
      </c>
      <c r="AA18" s="11">
        <f t="shared" si="3"/>
        <v>41305</v>
      </c>
      <c r="AB18" s="11">
        <f t="shared" si="3"/>
        <v>41333</v>
      </c>
      <c r="AC18" s="11">
        <f t="shared" si="3"/>
        <v>41364</v>
      </c>
      <c r="AD18" s="11">
        <f t="shared" si="3"/>
        <v>41394</v>
      </c>
      <c r="AE18" s="11">
        <f t="shared" si="3"/>
        <v>41425</v>
      </c>
      <c r="AF18" s="11">
        <f t="shared" si="3"/>
        <v>41455</v>
      </c>
      <c r="AG18" s="11">
        <f t="shared" si="3"/>
        <v>41486</v>
      </c>
      <c r="AH18" s="11">
        <f t="shared" si="3"/>
        <v>41517</v>
      </c>
      <c r="AI18" s="11">
        <f t="shared" si="3"/>
        <v>41547</v>
      </c>
      <c r="AJ18" s="11">
        <f t="shared" si="3"/>
        <v>41578</v>
      </c>
      <c r="AK18" s="11">
        <f t="shared" si="3"/>
        <v>41608</v>
      </c>
      <c r="AL18" s="11">
        <f t="shared" si="3"/>
        <v>41639</v>
      </c>
      <c r="AM18" s="11">
        <f t="shared" si="3"/>
        <v>41670</v>
      </c>
      <c r="AN18" s="11">
        <f t="shared" si="3"/>
        <v>41698</v>
      </c>
      <c r="AO18" s="11">
        <f t="shared" si="3"/>
        <v>41729</v>
      </c>
      <c r="AP18" s="11">
        <f t="shared" si="3"/>
        <v>41759</v>
      </c>
      <c r="AQ18" s="11">
        <f t="shared" si="3"/>
        <v>41790</v>
      </c>
      <c r="AR18" s="11">
        <f t="shared" si="3"/>
        <v>41820</v>
      </c>
      <c r="AS18" s="11">
        <f t="shared" si="3"/>
        <v>41851</v>
      </c>
      <c r="AT18" s="11">
        <f t="shared" si="3"/>
        <v>41882</v>
      </c>
      <c r="AU18" s="11">
        <f t="shared" si="3"/>
        <v>41912</v>
      </c>
      <c r="AV18" s="11">
        <f t="shared" si="3"/>
        <v>41943</v>
      </c>
      <c r="AW18" s="11">
        <f t="shared" si="3"/>
        <v>41973</v>
      </c>
      <c r="AX18" s="11">
        <f t="shared" si="3"/>
        <v>42004</v>
      </c>
      <c r="AY18" s="11">
        <f t="shared" si="3"/>
        <v>42035</v>
      </c>
      <c r="AZ18" s="11">
        <f t="shared" si="3"/>
        <v>42063</v>
      </c>
      <c r="BA18" s="11">
        <f t="shared" si="3"/>
        <v>42094</v>
      </c>
      <c r="BB18" s="11">
        <f t="shared" si="3"/>
        <v>42124</v>
      </c>
      <c r="BC18" s="11">
        <f t="shared" si="3"/>
        <v>42155</v>
      </c>
      <c r="BD18" s="11">
        <f t="shared" si="3"/>
        <v>42185</v>
      </c>
      <c r="BE18" s="11">
        <f t="shared" si="3"/>
        <v>42216</v>
      </c>
      <c r="BF18" s="11">
        <f t="shared" si="3"/>
        <v>42247</v>
      </c>
      <c r="BG18" s="11">
        <f t="shared" si="3"/>
        <v>42277</v>
      </c>
      <c r="BH18" s="11">
        <f t="shared" si="3"/>
        <v>42308</v>
      </c>
      <c r="BI18" s="11">
        <f t="shared" si="3"/>
        <v>42338</v>
      </c>
      <c r="BJ18" s="11">
        <f t="shared" si="3"/>
        <v>42369</v>
      </c>
      <c r="BK18" s="11">
        <f t="shared" si="3"/>
        <v>42400</v>
      </c>
      <c r="BL18" s="11">
        <f t="shared" si="3"/>
        <v>42429</v>
      </c>
    </row>
    <row r="19" spans="1:64" x14ac:dyDescent="0.25">
      <c r="A19" t="s">
        <v>40</v>
      </c>
      <c r="B19" s="13"/>
      <c r="C19" s="13"/>
      <c r="D19" s="13"/>
      <c r="E19" s="13"/>
      <c r="F19" s="13"/>
      <c r="G19" s="13"/>
      <c r="H19" s="13"/>
      <c r="I19" s="13"/>
      <c r="J19" s="13"/>
      <c r="K19" s="13"/>
      <c r="L19" s="13"/>
      <c r="M19" s="12">
        <f>AVERAGE(B13:M13)</f>
        <v>5015841455.2315331</v>
      </c>
      <c r="N19" s="12">
        <f t="shared" ref="N19:BL19" si="4">AVERAGE(C13:N13)</f>
        <v>5032043742.625701</v>
      </c>
      <c r="O19" s="12">
        <f t="shared" si="4"/>
        <v>5041481944.2698679</v>
      </c>
      <c r="P19" s="12">
        <f t="shared" si="4"/>
        <v>5048438552.4573669</v>
      </c>
      <c r="Q19" s="12">
        <f t="shared" si="4"/>
        <v>5065281908.4682007</v>
      </c>
      <c r="R19" s="12">
        <f t="shared" si="4"/>
        <v>5078484827.7557001</v>
      </c>
      <c r="S19" s="12">
        <f t="shared" si="4"/>
        <v>5078960967.2640343</v>
      </c>
      <c r="T19" s="12">
        <f t="shared" si="4"/>
        <v>5065826432.9348669</v>
      </c>
      <c r="U19" s="12">
        <f t="shared" si="4"/>
        <v>5046156137.3265333</v>
      </c>
      <c r="V19" s="12">
        <f t="shared" si="4"/>
        <v>5027551326.8931999</v>
      </c>
      <c r="W19" s="12">
        <f t="shared" si="4"/>
        <v>5005540860.4691668</v>
      </c>
      <c r="X19" s="12">
        <f t="shared" si="4"/>
        <v>4999537669.5958319</v>
      </c>
      <c r="Y19" s="12">
        <f t="shared" si="4"/>
        <v>4997470369.1008329</v>
      </c>
      <c r="Z19" s="12">
        <f t="shared" si="4"/>
        <v>5012856512.0858326</v>
      </c>
      <c r="AA19" s="12">
        <f t="shared" si="4"/>
        <v>5034790512.0966673</v>
      </c>
      <c r="AB19" s="12">
        <f t="shared" si="4"/>
        <v>5016535329.1141672</v>
      </c>
      <c r="AC19" s="12">
        <f t="shared" si="4"/>
        <v>5001393750.2283335</v>
      </c>
      <c r="AD19" s="12">
        <f t="shared" si="4"/>
        <v>5001386501.7558336</v>
      </c>
      <c r="AE19" s="12">
        <f t="shared" si="4"/>
        <v>5001775036.1999998</v>
      </c>
      <c r="AF19" s="12">
        <f t="shared" si="4"/>
        <v>5017683162.5258341</v>
      </c>
      <c r="AG19" s="12">
        <f t="shared" si="4"/>
        <v>5031495421.0099993</v>
      </c>
      <c r="AH19" s="12">
        <f t="shared" si="4"/>
        <v>5056414041.0566664</v>
      </c>
      <c r="AI19" s="12">
        <f t="shared" si="4"/>
        <v>5073741955.8883333</v>
      </c>
      <c r="AJ19" s="12">
        <f t="shared" si="4"/>
        <v>5070158966.1750002</v>
      </c>
      <c r="AK19" s="12">
        <f t="shared" si="4"/>
        <v>5061850944.7191668</v>
      </c>
      <c r="AL19" s="12">
        <f t="shared" si="4"/>
        <v>5027982653.9241667</v>
      </c>
      <c r="AM19" s="12">
        <f t="shared" si="4"/>
        <v>4984897652.0016661</v>
      </c>
      <c r="AN19" s="12">
        <f t="shared" si="4"/>
        <v>4992995973.0241661</v>
      </c>
      <c r="AO19" s="12">
        <f t="shared" si="4"/>
        <v>4984672831.1149988</v>
      </c>
      <c r="AP19" s="12">
        <f t="shared" si="4"/>
        <v>4955996547.7658319</v>
      </c>
      <c r="AQ19" s="12">
        <f t="shared" si="4"/>
        <v>4916875199.7858334</v>
      </c>
      <c r="AR19" s="12">
        <f t="shared" si="4"/>
        <v>4860302281.5474997</v>
      </c>
      <c r="AS19" s="12">
        <f t="shared" si="4"/>
        <v>4814040418.2783337</v>
      </c>
      <c r="AT19" s="12">
        <f t="shared" si="4"/>
        <v>4749357198.7875013</v>
      </c>
      <c r="AU19" s="12">
        <f t="shared" si="4"/>
        <v>4686140327.2958326</v>
      </c>
      <c r="AV19" s="12">
        <f t="shared" si="4"/>
        <v>4620401891.1358328</v>
      </c>
      <c r="AW19" s="12">
        <f t="shared" si="4"/>
        <v>4547186731.3558331</v>
      </c>
      <c r="AX19" s="12">
        <f t="shared" si="4"/>
        <v>4475302056.1304998</v>
      </c>
      <c r="AY19" s="12">
        <f t="shared" si="4"/>
        <v>4403421157.3404579</v>
      </c>
      <c r="AZ19" s="12">
        <f t="shared" si="4"/>
        <v>4321120951.9112921</v>
      </c>
      <c r="BA19" s="12">
        <f t="shared" si="4"/>
        <v>4245953876.7021255</v>
      </c>
      <c r="BB19" s="12">
        <f t="shared" si="4"/>
        <v>4179841980.2754593</v>
      </c>
      <c r="BC19" s="12">
        <f t="shared" si="4"/>
        <v>4133546256.9821258</v>
      </c>
      <c r="BD19" s="12">
        <f t="shared" si="4"/>
        <v>4097831058.3371263</v>
      </c>
      <c r="BE19" s="12">
        <f t="shared" si="4"/>
        <v>4060531202.4329591</v>
      </c>
      <c r="BF19" s="12">
        <f t="shared" si="4"/>
        <v>4025507538.7996254</v>
      </c>
      <c r="BG19" s="12">
        <f t="shared" si="4"/>
        <v>3980633397.5496259</v>
      </c>
      <c r="BH19" s="12">
        <f t="shared" si="4"/>
        <v>3937414199.7987919</v>
      </c>
      <c r="BI19" s="12">
        <f t="shared" si="4"/>
        <v>3897127183.7737918</v>
      </c>
      <c r="BJ19" s="12">
        <f t="shared" si="4"/>
        <v>3868142340.9507918</v>
      </c>
      <c r="BK19" s="12">
        <f t="shared" si="4"/>
        <v>3845877339.4233327</v>
      </c>
      <c r="BL19" s="12">
        <f t="shared" si="4"/>
        <v>3821779569.8441663</v>
      </c>
    </row>
    <row r="20" spans="1:64" x14ac:dyDescent="0.25">
      <c r="A20" t="s">
        <v>41</v>
      </c>
      <c r="B20" s="13"/>
      <c r="C20" s="13"/>
      <c r="D20" s="13"/>
      <c r="E20" s="13"/>
      <c r="F20" s="13"/>
      <c r="G20" s="13"/>
      <c r="H20" s="13"/>
      <c r="I20" s="13"/>
      <c r="J20" s="13"/>
      <c r="K20" s="13"/>
      <c r="L20" s="13"/>
      <c r="M20" s="12">
        <f>AVERAGE(B16:M16)</f>
        <v>6064563545.2334585</v>
      </c>
      <c r="N20" s="12">
        <f t="shared" ref="N20:BL20" si="5">AVERAGE(C16:N16)</f>
        <v>6074005854.8642912</v>
      </c>
      <c r="O20" s="12">
        <f t="shared" si="5"/>
        <v>6083252146.8826246</v>
      </c>
      <c r="P20" s="12">
        <f t="shared" si="5"/>
        <v>6095929889.0274162</v>
      </c>
      <c r="Q20" s="12">
        <f t="shared" si="5"/>
        <v>6093355139.3826838</v>
      </c>
      <c r="R20" s="12">
        <f t="shared" si="5"/>
        <v>6087066248.7706251</v>
      </c>
      <c r="S20" s="12">
        <f t="shared" si="5"/>
        <v>6064466865.6419001</v>
      </c>
      <c r="T20" s="12">
        <f t="shared" si="5"/>
        <v>6028085075.8556747</v>
      </c>
      <c r="U20" s="12">
        <f t="shared" si="5"/>
        <v>5996335486.2471075</v>
      </c>
      <c r="V20" s="12">
        <f t="shared" si="5"/>
        <v>5984213558.7827415</v>
      </c>
      <c r="W20" s="12">
        <f t="shared" si="5"/>
        <v>5967605965.2061081</v>
      </c>
      <c r="X20" s="12">
        <f t="shared" si="5"/>
        <v>5956701660.2616415</v>
      </c>
      <c r="Y20" s="12">
        <f t="shared" si="5"/>
        <v>5944991527.4521408</v>
      </c>
      <c r="Z20" s="12">
        <f t="shared" si="5"/>
        <v>5951908729.7271318</v>
      </c>
      <c r="AA20" s="12">
        <f t="shared" si="5"/>
        <v>5960119503.0629578</v>
      </c>
      <c r="AB20" s="12">
        <f t="shared" si="5"/>
        <v>5928645518.4461432</v>
      </c>
      <c r="AC20" s="12">
        <f t="shared" si="5"/>
        <v>5923900693.8093252</v>
      </c>
      <c r="AD20" s="12">
        <f t="shared" si="5"/>
        <v>5933546478.6422167</v>
      </c>
      <c r="AE20" s="12">
        <f t="shared" si="5"/>
        <v>5954507373.0592766</v>
      </c>
      <c r="AF20" s="12">
        <f t="shared" si="5"/>
        <v>5977146177.9071665</v>
      </c>
      <c r="AG20" s="12">
        <f t="shared" si="5"/>
        <v>6002990257.131134</v>
      </c>
      <c r="AH20" s="12">
        <f t="shared" si="5"/>
        <v>6021761688.4206667</v>
      </c>
      <c r="AI20" s="12">
        <f t="shared" si="5"/>
        <v>6034946429.9734335</v>
      </c>
      <c r="AJ20" s="12">
        <f t="shared" si="5"/>
        <v>6035079160.1845322</v>
      </c>
      <c r="AK20" s="12">
        <f t="shared" si="5"/>
        <v>6033224004.3364668</v>
      </c>
      <c r="AL20" s="12">
        <f t="shared" si="5"/>
        <v>6006003867.2674751</v>
      </c>
      <c r="AM20" s="12">
        <f t="shared" si="5"/>
        <v>5967485424.7702093</v>
      </c>
      <c r="AN20" s="12">
        <f t="shared" si="5"/>
        <v>5975784134.959384</v>
      </c>
      <c r="AO20" s="12">
        <f t="shared" si="5"/>
        <v>5966951412.9410582</v>
      </c>
      <c r="AP20" s="12">
        <f t="shared" si="5"/>
        <v>5949191929.9835577</v>
      </c>
      <c r="AQ20" s="12">
        <f t="shared" si="5"/>
        <v>5911965784.5627251</v>
      </c>
      <c r="AR20" s="12">
        <f t="shared" si="5"/>
        <v>5854898460.5452242</v>
      </c>
      <c r="AS20" s="12">
        <f t="shared" si="5"/>
        <v>5804640256.8177252</v>
      </c>
      <c r="AT20" s="12">
        <f t="shared" si="5"/>
        <v>5736639563.3958921</v>
      </c>
      <c r="AU20" s="12">
        <f t="shared" si="5"/>
        <v>5662220009.6348915</v>
      </c>
      <c r="AV20" s="12">
        <f t="shared" si="5"/>
        <v>5586579136.3038921</v>
      </c>
      <c r="AW20" s="12">
        <f t="shared" si="5"/>
        <v>5506043244.8928919</v>
      </c>
      <c r="AX20" s="12">
        <f t="shared" si="5"/>
        <v>5425186909.2782249</v>
      </c>
      <c r="AY20" s="12">
        <f t="shared" si="5"/>
        <v>5347509591.9779577</v>
      </c>
      <c r="AZ20" s="12">
        <f t="shared" si="5"/>
        <v>5256675872.8112917</v>
      </c>
      <c r="BA20" s="12">
        <f t="shared" si="5"/>
        <v>5172334472.9871264</v>
      </c>
      <c r="BB20" s="12">
        <f t="shared" si="5"/>
        <v>5087753379.6429586</v>
      </c>
      <c r="BC20" s="12">
        <f t="shared" si="5"/>
        <v>5019491250.2215424</v>
      </c>
      <c r="BD20" s="12">
        <f t="shared" si="5"/>
        <v>4976070075.5894594</v>
      </c>
      <c r="BE20" s="12">
        <f t="shared" si="5"/>
        <v>4928272717.795125</v>
      </c>
      <c r="BF20" s="12">
        <f t="shared" si="5"/>
        <v>4881603889.2984591</v>
      </c>
      <c r="BG20" s="12">
        <f t="shared" si="5"/>
        <v>4831142634.9266253</v>
      </c>
      <c r="BH20" s="12">
        <f t="shared" si="5"/>
        <v>4784315592.1157913</v>
      </c>
      <c r="BI20" s="12">
        <f t="shared" si="5"/>
        <v>4735296065.3872919</v>
      </c>
      <c r="BJ20" s="12">
        <f t="shared" si="5"/>
        <v>4699578378.1817904</v>
      </c>
      <c r="BK20" s="12">
        <f t="shared" si="5"/>
        <v>4666879758.4441671</v>
      </c>
      <c r="BL20" s="12">
        <f t="shared" si="5"/>
        <v>4634923078.3231668</v>
      </c>
    </row>
    <row r="22" spans="1:64" x14ac:dyDescent="0.25">
      <c r="B22" s="11">
        <f>+B18</f>
        <v>40543</v>
      </c>
      <c r="C22" s="11">
        <f t="shared" ref="C22:BL22" si="6">+C18</f>
        <v>40574</v>
      </c>
      <c r="D22" s="11">
        <f t="shared" si="6"/>
        <v>40602</v>
      </c>
      <c r="E22" s="11">
        <f t="shared" si="6"/>
        <v>40633</v>
      </c>
      <c r="F22" s="11">
        <f t="shared" si="6"/>
        <v>40663</v>
      </c>
      <c r="G22" s="11">
        <f t="shared" si="6"/>
        <v>40694</v>
      </c>
      <c r="H22" s="11">
        <f t="shared" si="6"/>
        <v>40724</v>
      </c>
      <c r="I22" s="11">
        <f t="shared" si="6"/>
        <v>40755</v>
      </c>
      <c r="J22" s="11">
        <f t="shared" si="6"/>
        <v>40786</v>
      </c>
      <c r="K22" s="11">
        <f t="shared" si="6"/>
        <v>40816</v>
      </c>
      <c r="L22" s="11">
        <f t="shared" si="6"/>
        <v>40847</v>
      </c>
      <c r="M22" s="11">
        <f t="shared" si="6"/>
        <v>40877</v>
      </c>
      <c r="N22" s="11">
        <f t="shared" si="6"/>
        <v>40908</v>
      </c>
      <c r="O22" s="11">
        <f t="shared" si="6"/>
        <v>40939</v>
      </c>
      <c r="P22" s="11">
        <f t="shared" si="6"/>
        <v>40968</v>
      </c>
      <c r="Q22" s="11">
        <f t="shared" si="6"/>
        <v>40999</v>
      </c>
      <c r="R22" s="11">
        <f t="shared" si="6"/>
        <v>41029</v>
      </c>
      <c r="S22" s="11">
        <f t="shared" si="6"/>
        <v>41060</v>
      </c>
      <c r="T22" s="11">
        <f t="shared" si="6"/>
        <v>41090</v>
      </c>
      <c r="U22" s="11">
        <f t="shared" si="6"/>
        <v>41121</v>
      </c>
      <c r="V22" s="11">
        <f t="shared" si="6"/>
        <v>41152</v>
      </c>
      <c r="W22" s="11">
        <f t="shared" si="6"/>
        <v>41182</v>
      </c>
      <c r="X22" s="11">
        <f t="shared" si="6"/>
        <v>41213</v>
      </c>
      <c r="Y22" s="11">
        <f t="shared" si="6"/>
        <v>41243</v>
      </c>
      <c r="Z22" s="11">
        <f t="shared" si="6"/>
        <v>41274</v>
      </c>
      <c r="AA22" s="11">
        <f t="shared" si="6"/>
        <v>41305</v>
      </c>
      <c r="AB22" s="11">
        <f t="shared" si="6"/>
        <v>41333</v>
      </c>
      <c r="AC22" s="11">
        <f t="shared" si="6"/>
        <v>41364</v>
      </c>
      <c r="AD22" s="11">
        <f t="shared" si="6"/>
        <v>41394</v>
      </c>
      <c r="AE22" s="11">
        <f t="shared" si="6"/>
        <v>41425</v>
      </c>
      <c r="AF22" s="11">
        <f t="shared" si="6"/>
        <v>41455</v>
      </c>
      <c r="AG22" s="11">
        <f t="shared" si="6"/>
        <v>41486</v>
      </c>
      <c r="AH22" s="11">
        <f t="shared" si="6"/>
        <v>41517</v>
      </c>
      <c r="AI22" s="11">
        <f t="shared" si="6"/>
        <v>41547</v>
      </c>
      <c r="AJ22" s="11">
        <f t="shared" si="6"/>
        <v>41578</v>
      </c>
      <c r="AK22" s="11">
        <f t="shared" si="6"/>
        <v>41608</v>
      </c>
      <c r="AL22" s="11">
        <f t="shared" si="6"/>
        <v>41639</v>
      </c>
      <c r="AM22" s="11">
        <f t="shared" si="6"/>
        <v>41670</v>
      </c>
      <c r="AN22" s="11">
        <f t="shared" si="6"/>
        <v>41698</v>
      </c>
      <c r="AO22" s="11">
        <f t="shared" si="6"/>
        <v>41729</v>
      </c>
      <c r="AP22" s="11">
        <f t="shared" si="6"/>
        <v>41759</v>
      </c>
      <c r="AQ22" s="11">
        <f t="shared" si="6"/>
        <v>41790</v>
      </c>
      <c r="AR22" s="11">
        <f t="shared" si="6"/>
        <v>41820</v>
      </c>
      <c r="AS22" s="11">
        <f t="shared" si="6"/>
        <v>41851</v>
      </c>
      <c r="AT22" s="11">
        <f t="shared" si="6"/>
        <v>41882</v>
      </c>
      <c r="AU22" s="11">
        <f t="shared" si="6"/>
        <v>41912</v>
      </c>
      <c r="AV22" s="11">
        <f t="shared" si="6"/>
        <v>41943</v>
      </c>
      <c r="AW22" s="11">
        <f t="shared" si="6"/>
        <v>41973</v>
      </c>
      <c r="AX22" s="11">
        <f t="shared" si="6"/>
        <v>42004</v>
      </c>
      <c r="AY22" s="11">
        <f t="shared" si="6"/>
        <v>42035</v>
      </c>
      <c r="AZ22" s="11">
        <f t="shared" si="6"/>
        <v>42063</v>
      </c>
      <c r="BA22" s="11">
        <f t="shared" si="6"/>
        <v>42094</v>
      </c>
      <c r="BB22" s="11">
        <f t="shared" si="6"/>
        <v>42124</v>
      </c>
      <c r="BC22" s="11">
        <f t="shared" si="6"/>
        <v>42155</v>
      </c>
      <c r="BD22" s="11">
        <f t="shared" si="6"/>
        <v>42185</v>
      </c>
      <c r="BE22" s="11">
        <f t="shared" si="6"/>
        <v>42216</v>
      </c>
      <c r="BF22" s="11">
        <f t="shared" si="6"/>
        <v>42247</v>
      </c>
      <c r="BG22" s="11">
        <f t="shared" si="6"/>
        <v>42277</v>
      </c>
      <c r="BH22" s="11">
        <f t="shared" si="6"/>
        <v>42308</v>
      </c>
      <c r="BI22" s="11">
        <f t="shared" si="6"/>
        <v>42338</v>
      </c>
      <c r="BJ22" s="11">
        <f t="shared" si="6"/>
        <v>42369</v>
      </c>
      <c r="BK22" s="11">
        <f t="shared" si="6"/>
        <v>42400</v>
      </c>
      <c r="BL22" s="11">
        <f t="shared" si="6"/>
        <v>42429</v>
      </c>
    </row>
    <row r="23" spans="1:64" s="7" customFormat="1" x14ac:dyDescent="0.25">
      <c r="A23" s="14" t="s">
        <v>42</v>
      </c>
      <c r="B23" s="15"/>
      <c r="C23" s="15"/>
      <c r="D23" s="15"/>
      <c r="E23" s="15"/>
      <c r="F23" s="15"/>
      <c r="G23" s="15"/>
      <c r="H23" s="15"/>
      <c r="I23" s="15"/>
      <c r="J23" s="15"/>
      <c r="K23" s="15"/>
      <c r="L23" s="15"/>
      <c r="M23" s="16">
        <f>+M8/M19</f>
        <v>4.5440362701711243E-2</v>
      </c>
      <c r="N23" s="16">
        <f t="shared" ref="N23:BL23" si="7">+N8/N19</f>
        <v>4.2898318510514746E-2</v>
      </c>
      <c r="O23" s="16">
        <f t="shared" si="7"/>
        <v>4.2566165637845779E-2</v>
      </c>
      <c r="P23" s="16">
        <f t="shared" si="7"/>
        <v>3.9175528794686693E-2</v>
      </c>
      <c r="Q23" s="16">
        <f t="shared" si="7"/>
        <v>4.1263656555930492E-2</v>
      </c>
      <c r="R23" s="16">
        <f t="shared" si="7"/>
        <v>4.0619111740294686E-2</v>
      </c>
      <c r="S23" s="16">
        <f t="shared" si="7"/>
        <v>4.2270301511226245E-2</v>
      </c>
      <c r="T23" s="16">
        <f t="shared" si="7"/>
        <v>4.2280646614240969E-2</v>
      </c>
      <c r="U23" s="16">
        <f t="shared" si="7"/>
        <v>4.135388400418348E-2</v>
      </c>
      <c r="V23" s="16">
        <f t="shared" si="7"/>
        <v>4.2314322996969217E-2</v>
      </c>
      <c r="W23" s="16">
        <f t="shared" si="7"/>
        <v>4.270814957646011E-2</v>
      </c>
      <c r="X23" s="16">
        <f t="shared" si="7"/>
        <v>4.0441176299076675E-2</v>
      </c>
      <c r="Y23" s="16">
        <f t="shared" si="7"/>
        <v>4.1289584771890549E-2</v>
      </c>
      <c r="Z23" s="16">
        <f t="shared" si="7"/>
        <v>4.1027393725343982E-2</v>
      </c>
      <c r="AA23" s="16">
        <f t="shared" si="7"/>
        <v>4.3980120411760346E-2</v>
      </c>
      <c r="AB23" s="16">
        <f t="shared" si="7"/>
        <v>4.4541276923381327E-2</v>
      </c>
      <c r="AC23" s="16">
        <f t="shared" si="7"/>
        <v>4.3056251797845106E-2</v>
      </c>
      <c r="AD23" s="16">
        <f t="shared" si="7"/>
        <v>4.3016341849299276E-2</v>
      </c>
      <c r="AE23" s="16">
        <f t="shared" si="7"/>
        <v>4.0312828304087174E-2</v>
      </c>
      <c r="AF23" s="16">
        <f t="shared" si="7"/>
        <v>3.98645869838678E-2</v>
      </c>
      <c r="AG23" s="16">
        <f t="shared" si="7"/>
        <v>3.9393691011292302E-2</v>
      </c>
      <c r="AH23" s="16">
        <f t="shared" si="7"/>
        <v>3.7870927276751072E-2</v>
      </c>
      <c r="AI23" s="16">
        <f t="shared" si="7"/>
        <v>3.7347392982823288E-2</v>
      </c>
      <c r="AJ23" s="16">
        <f t="shared" si="7"/>
        <v>3.991474499717193E-2</v>
      </c>
      <c r="AK23" s="16">
        <f t="shared" si="7"/>
        <v>3.8243912865897352E-2</v>
      </c>
      <c r="AL23" s="16">
        <f t="shared" si="7"/>
        <v>3.7491714093897337E-2</v>
      </c>
      <c r="AM23" s="16">
        <f t="shared" si="7"/>
        <v>3.4692752973685778E-2</v>
      </c>
      <c r="AN23" s="16">
        <f t="shared" si="7"/>
        <v>3.3373707649732472E-2</v>
      </c>
      <c r="AO23" s="16">
        <f t="shared" si="7"/>
        <v>3.2834426285383647E-2</v>
      </c>
      <c r="AP23" s="16">
        <f t="shared" si="7"/>
        <v>3.219048471127748E-2</v>
      </c>
      <c r="AQ23" s="16">
        <f t="shared" si="7"/>
        <v>3.3404474347275309E-2</v>
      </c>
      <c r="AR23" s="16">
        <f t="shared" si="7"/>
        <v>3.5275302984943455E-2</v>
      </c>
      <c r="AS23" s="16">
        <f t="shared" si="7"/>
        <v>3.6089202577184336E-2</v>
      </c>
      <c r="AT23" s="16">
        <f t="shared" si="7"/>
        <v>3.6646002278883809E-2</v>
      </c>
      <c r="AU23" s="16">
        <f t="shared" si="7"/>
        <v>3.7935150649358165E-2</v>
      </c>
      <c r="AV23" s="16">
        <f t="shared" si="7"/>
        <v>3.4909114912588066E-2</v>
      </c>
      <c r="AW23" s="16">
        <f t="shared" si="7"/>
        <v>3.5510574555149971E-2</v>
      </c>
      <c r="AX23" s="16">
        <f t="shared" si="7"/>
        <v>3.6298932041351137E-2</v>
      </c>
      <c r="AY23" s="16">
        <f t="shared" si="7"/>
        <v>3.5940945933862586E-2</v>
      </c>
      <c r="AZ23" s="16">
        <f t="shared" si="7"/>
        <v>3.6958897246178853E-2</v>
      </c>
      <c r="BA23" s="16">
        <f t="shared" si="7"/>
        <v>3.7534058239413248E-2</v>
      </c>
      <c r="BB23" s="16">
        <f t="shared" si="7"/>
        <v>3.8049171023809607E-2</v>
      </c>
      <c r="BC23" s="16">
        <f t="shared" si="7"/>
        <v>3.8150272503574861E-2</v>
      </c>
      <c r="BD23" s="16">
        <f t="shared" si="7"/>
        <v>3.9164988127921123E-2</v>
      </c>
      <c r="BE23" s="16">
        <f t="shared" si="7"/>
        <v>4.0671820219247944E-2</v>
      </c>
      <c r="BF23" s="16">
        <f t="shared" si="7"/>
        <v>4.1976347049740549E-2</v>
      </c>
      <c r="BG23" s="16">
        <f t="shared" si="7"/>
        <v>4.3469648203855418E-2</v>
      </c>
      <c r="BH23" s="16">
        <f t="shared" si="7"/>
        <v>4.3459449206218741E-2</v>
      </c>
      <c r="BI23" s="16">
        <f t="shared" si="7"/>
        <v>4.2950752332879427E-2</v>
      </c>
      <c r="BJ23" s="16">
        <f t="shared" si="7"/>
        <v>4.4243756510246049E-2</v>
      </c>
      <c r="BK23" s="16">
        <f t="shared" si="7"/>
        <v>4.411234124160552E-2</v>
      </c>
      <c r="BL23" s="16">
        <f t="shared" si="7"/>
        <v>4.3318211776601875E-2</v>
      </c>
    </row>
    <row r="24" spans="1:64" s="7" customFormat="1" x14ac:dyDescent="0.25">
      <c r="A24" s="14" t="s">
        <v>43</v>
      </c>
      <c r="B24" s="15"/>
      <c r="C24" s="15"/>
      <c r="D24" s="15"/>
      <c r="E24" s="15"/>
      <c r="F24" s="15"/>
      <c r="G24" s="15"/>
      <c r="H24" s="15"/>
      <c r="I24" s="15"/>
      <c r="J24" s="15"/>
      <c r="K24" s="15"/>
      <c r="L24" s="15"/>
      <c r="M24" s="16">
        <f>+M8/M20</f>
        <v>3.758253224325412E-2</v>
      </c>
      <c r="N24" s="16">
        <f t="shared" ref="N24:BL24" si="8">+N8/N20</f>
        <v>3.5539349218296566E-2</v>
      </c>
      <c r="O24" s="16">
        <f t="shared" si="8"/>
        <v>3.527661690136754E-2</v>
      </c>
      <c r="P24" s="16">
        <f t="shared" si="8"/>
        <v>3.2443819643659701E-2</v>
      </c>
      <c r="Q24" s="16">
        <f t="shared" si="8"/>
        <v>3.4301636495649081E-2</v>
      </c>
      <c r="R24" s="16">
        <f t="shared" si="8"/>
        <v>3.3888828256413685E-2</v>
      </c>
      <c r="S24" s="16">
        <f t="shared" si="8"/>
        <v>3.5401168182864824E-2</v>
      </c>
      <c r="T24" s="16">
        <f t="shared" si="8"/>
        <v>3.5531419103204454E-2</v>
      </c>
      <c r="U24" s="16">
        <f t="shared" si="8"/>
        <v>3.4800947353365017E-2</v>
      </c>
      <c r="V24" s="16">
        <f t="shared" si="8"/>
        <v>3.5549772520697485E-2</v>
      </c>
      <c r="W24" s="16">
        <f t="shared" si="8"/>
        <v>3.582297306933814E-2</v>
      </c>
      <c r="X24" s="16">
        <f t="shared" si="8"/>
        <v>3.3942808594701245E-2</v>
      </c>
      <c r="Y24" s="16">
        <f t="shared" si="8"/>
        <v>3.4708792350194168E-2</v>
      </c>
      <c r="Z24" s="16">
        <f t="shared" si="8"/>
        <v>3.4554366867690325E-2</v>
      </c>
      <c r="AA24" s="16">
        <f t="shared" si="8"/>
        <v>3.715205590361146E-2</v>
      </c>
      <c r="AB24" s="16">
        <f t="shared" si="8"/>
        <v>3.768869105005334E-2</v>
      </c>
      <c r="AC24" s="16">
        <f t="shared" si="8"/>
        <v>3.6351262416508573E-2</v>
      </c>
      <c r="AD24" s="16">
        <f t="shared" si="8"/>
        <v>3.6258475812804475E-2</v>
      </c>
      <c r="AE24" s="16">
        <f t="shared" si="8"/>
        <v>3.3862700239869654E-2</v>
      </c>
      <c r="AF24" s="16">
        <f t="shared" si="8"/>
        <v>3.3465446709224966E-2</v>
      </c>
      <c r="AG24" s="16">
        <f t="shared" si="8"/>
        <v>3.3018407068800638E-2</v>
      </c>
      <c r="AH24" s="16">
        <f t="shared" si="8"/>
        <v>3.1799845018480398E-2</v>
      </c>
      <c r="AI24" s="16">
        <f t="shared" si="8"/>
        <v>3.139895886711859E-2</v>
      </c>
      <c r="AJ24" s="16">
        <f t="shared" si="8"/>
        <v>3.3532965659362132E-2</v>
      </c>
      <c r="AK24" s="16">
        <f t="shared" si="8"/>
        <v>3.2086490793456032E-2</v>
      </c>
      <c r="AL24" s="16">
        <f t="shared" si="8"/>
        <v>3.138654125039126E-2</v>
      </c>
      <c r="AM24" s="16">
        <f t="shared" si="8"/>
        <v>2.8980351107712923E-2</v>
      </c>
      <c r="AN24" s="16">
        <f t="shared" si="8"/>
        <v>2.78850079147199E-2</v>
      </c>
      <c r="AO24" s="16">
        <f t="shared" si="8"/>
        <v>2.742922831163612E-2</v>
      </c>
      <c r="AP24" s="16">
        <f t="shared" si="8"/>
        <v>2.6816403467494268E-2</v>
      </c>
      <c r="AQ24" s="16">
        <f t="shared" si="8"/>
        <v>2.7781898181629672E-2</v>
      </c>
      <c r="AR24" s="16">
        <f t="shared" si="8"/>
        <v>2.9282939189356025E-2</v>
      </c>
      <c r="AS24" s="16">
        <f t="shared" si="8"/>
        <v>2.9930344032249569E-2</v>
      </c>
      <c r="AT24" s="16">
        <f t="shared" si="8"/>
        <v>3.0339182513842895E-2</v>
      </c>
      <c r="AU24" s="16">
        <f t="shared" si="8"/>
        <v>3.139571386797152E-2</v>
      </c>
      <c r="AV24" s="16">
        <f t="shared" si="8"/>
        <v>2.8871718564200451E-2</v>
      </c>
      <c r="AW24" s="16">
        <f t="shared" si="8"/>
        <v>2.9326542901706016E-2</v>
      </c>
      <c r="AX24" s="16">
        <f t="shared" si="8"/>
        <v>2.9943426450834011E-2</v>
      </c>
      <c r="AY24" s="16">
        <f t="shared" si="8"/>
        <v>2.9595668603833402E-2</v>
      </c>
      <c r="AZ24" s="16">
        <f t="shared" si="8"/>
        <v>3.0381151342433774E-2</v>
      </c>
      <c r="BA24" s="16">
        <f t="shared" si="8"/>
        <v>3.0811595986746369E-2</v>
      </c>
      <c r="BB24" s="16">
        <f t="shared" si="8"/>
        <v>3.1259282927577917E-2</v>
      </c>
      <c r="BC24" s="16">
        <f t="shared" si="8"/>
        <v>3.141671301908134E-2</v>
      </c>
      <c r="BD24" s="16">
        <f t="shared" si="8"/>
        <v>3.225266170131022E-2</v>
      </c>
      <c r="BE24" s="16">
        <f t="shared" si="8"/>
        <v>3.3510563338687675E-2</v>
      </c>
      <c r="BF24" s="16">
        <f t="shared" si="8"/>
        <v>3.4614873580880348E-2</v>
      </c>
      <c r="BG24" s="16">
        <f t="shared" si="8"/>
        <v>3.5816937419532027E-2</v>
      </c>
      <c r="BH24" s="16">
        <f t="shared" si="8"/>
        <v>3.5766422412014366E-2</v>
      </c>
      <c r="BI24" s="16">
        <f t="shared" si="8"/>
        <v>3.5348274356803058E-2</v>
      </c>
      <c r="BJ24" s="16">
        <f t="shared" si="8"/>
        <v>3.6416276973810661E-2</v>
      </c>
      <c r="BK24" s="16">
        <f t="shared" si="8"/>
        <v>3.6352051552868317E-2</v>
      </c>
      <c r="BL24" s="16">
        <f t="shared" si="8"/>
        <v>3.5718533829453329E-2</v>
      </c>
    </row>
    <row r="27" spans="1:64" x14ac:dyDescent="0.25">
      <c r="A27" s="9" t="s">
        <v>44</v>
      </c>
    </row>
    <row r="28" spans="1:64" x14ac:dyDescent="0.25">
      <c r="A28" s="10" t="s">
        <v>45</v>
      </c>
    </row>
    <row r="29" spans="1:64" x14ac:dyDescent="0.25">
      <c r="B29" s="11">
        <f>+B12</f>
        <v>40543</v>
      </c>
      <c r="C29" s="11">
        <f t="shared" ref="C29:BL29" si="9">+C12</f>
        <v>40574</v>
      </c>
      <c r="D29" s="11">
        <f t="shared" si="9"/>
        <v>40602</v>
      </c>
      <c r="E29" s="11">
        <f t="shared" si="9"/>
        <v>40633</v>
      </c>
      <c r="F29" s="11">
        <f t="shared" si="9"/>
        <v>40663</v>
      </c>
      <c r="G29" s="11">
        <f t="shared" si="9"/>
        <v>40694</v>
      </c>
      <c r="H29" s="11">
        <f t="shared" si="9"/>
        <v>40724</v>
      </c>
      <c r="I29" s="11">
        <f t="shared" si="9"/>
        <v>40755</v>
      </c>
      <c r="J29" s="11">
        <f t="shared" si="9"/>
        <v>40786</v>
      </c>
      <c r="K29" s="11">
        <f t="shared" si="9"/>
        <v>40816</v>
      </c>
      <c r="L29" s="11">
        <f t="shared" si="9"/>
        <v>40847</v>
      </c>
      <c r="M29" s="11">
        <f t="shared" si="9"/>
        <v>40877</v>
      </c>
      <c r="N29" s="11">
        <f t="shared" si="9"/>
        <v>40908</v>
      </c>
      <c r="O29" s="11">
        <f t="shared" si="9"/>
        <v>40939</v>
      </c>
      <c r="P29" s="11">
        <f t="shared" si="9"/>
        <v>40968</v>
      </c>
      <c r="Q29" s="11">
        <f t="shared" si="9"/>
        <v>40999</v>
      </c>
      <c r="R29" s="11">
        <f t="shared" si="9"/>
        <v>41029</v>
      </c>
      <c r="S29" s="11">
        <f t="shared" si="9"/>
        <v>41060</v>
      </c>
      <c r="T29" s="11">
        <f t="shared" si="9"/>
        <v>41090</v>
      </c>
      <c r="U29" s="11">
        <f t="shared" si="9"/>
        <v>41121</v>
      </c>
      <c r="V29" s="11">
        <f t="shared" si="9"/>
        <v>41152</v>
      </c>
      <c r="W29" s="11">
        <f t="shared" si="9"/>
        <v>41182</v>
      </c>
      <c r="X29" s="11">
        <f t="shared" si="9"/>
        <v>41213</v>
      </c>
      <c r="Y29" s="11">
        <f t="shared" si="9"/>
        <v>41243</v>
      </c>
      <c r="Z29" s="11">
        <f t="shared" si="9"/>
        <v>41274</v>
      </c>
      <c r="AA29" s="11">
        <f t="shared" si="9"/>
        <v>41305</v>
      </c>
      <c r="AB29" s="11">
        <f t="shared" si="9"/>
        <v>41333</v>
      </c>
      <c r="AC29" s="11">
        <f t="shared" si="9"/>
        <v>41364</v>
      </c>
      <c r="AD29" s="11">
        <f t="shared" si="9"/>
        <v>41394</v>
      </c>
      <c r="AE29" s="11">
        <f t="shared" si="9"/>
        <v>41425</v>
      </c>
      <c r="AF29" s="11">
        <f t="shared" si="9"/>
        <v>41455</v>
      </c>
      <c r="AG29" s="11">
        <f t="shared" si="9"/>
        <v>41486</v>
      </c>
      <c r="AH29" s="11">
        <f t="shared" si="9"/>
        <v>41517</v>
      </c>
      <c r="AI29" s="11">
        <f t="shared" si="9"/>
        <v>41547</v>
      </c>
      <c r="AJ29" s="11">
        <f t="shared" si="9"/>
        <v>41578</v>
      </c>
      <c r="AK29" s="11">
        <f t="shared" si="9"/>
        <v>41608</v>
      </c>
      <c r="AL29" s="11">
        <f t="shared" si="9"/>
        <v>41639</v>
      </c>
      <c r="AM29" s="11">
        <f t="shared" si="9"/>
        <v>41670</v>
      </c>
      <c r="AN29" s="11">
        <f t="shared" si="9"/>
        <v>41698</v>
      </c>
      <c r="AO29" s="11">
        <f t="shared" si="9"/>
        <v>41729</v>
      </c>
      <c r="AP29" s="11">
        <f t="shared" si="9"/>
        <v>41759</v>
      </c>
      <c r="AQ29" s="11">
        <f t="shared" si="9"/>
        <v>41790</v>
      </c>
      <c r="AR29" s="11">
        <f t="shared" si="9"/>
        <v>41820</v>
      </c>
      <c r="AS29" s="11">
        <f t="shared" si="9"/>
        <v>41851</v>
      </c>
      <c r="AT29" s="11">
        <f t="shared" si="9"/>
        <v>41882</v>
      </c>
      <c r="AU29" s="11">
        <f t="shared" si="9"/>
        <v>41912</v>
      </c>
      <c r="AV29" s="11">
        <f t="shared" si="9"/>
        <v>41943</v>
      </c>
      <c r="AW29" s="11">
        <f t="shared" si="9"/>
        <v>41973</v>
      </c>
      <c r="AX29" s="11">
        <f t="shared" si="9"/>
        <v>42004</v>
      </c>
      <c r="AY29" s="11">
        <f t="shared" si="9"/>
        <v>42035</v>
      </c>
      <c r="AZ29" s="11">
        <f t="shared" si="9"/>
        <v>42063</v>
      </c>
      <c r="BA29" s="11">
        <f t="shared" si="9"/>
        <v>42094</v>
      </c>
      <c r="BB29" s="11">
        <f t="shared" si="9"/>
        <v>42124</v>
      </c>
      <c r="BC29" s="11">
        <f t="shared" si="9"/>
        <v>42155</v>
      </c>
      <c r="BD29" s="11">
        <f t="shared" si="9"/>
        <v>42185</v>
      </c>
      <c r="BE29" s="11">
        <f t="shared" si="9"/>
        <v>42216</v>
      </c>
      <c r="BF29" s="11">
        <f t="shared" si="9"/>
        <v>42247</v>
      </c>
      <c r="BG29" s="11">
        <f t="shared" si="9"/>
        <v>42277</v>
      </c>
      <c r="BH29" s="11">
        <f t="shared" si="9"/>
        <v>42308</v>
      </c>
      <c r="BI29" s="11">
        <f t="shared" si="9"/>
        <v>42338</v>
      </c>
      <c r="BJ29" s="11">
        <f t="shared" si="9"/>
        <v>42369</v>
      </c>
      <c r="BK29" s="11">
        <f t="shared" si="9"/>
        <v>42400</v>
      </c>
      <c r="BL29" s="11">
        <f t="shared" si="9"/>
        <v>42429</v>
      </c>
    </row>
    <row r="30" spans="1:64" x14ac:dyDescent="0.25">
      <c r="A30" t="s">
        <v>46</v>
      </c>
      <c r="B30" s="12">
        <f>+'[9]DOT X PRODUCTO X MES'!AD73</f>
        <v>158945431.60121277</v>
      </c>
      <c r="C30" s="12">
        <f>+'[9]DOT X PRODUCTO X MES'!AE73</f>
        <v>160823256.57097274</v>
      </c>
      <c r="D30" s="12">
        <f>+'[9]DOT X PRODUCTO X MES'!AF73</f>
        <v>163478709.65215161</v>
      </c>
      <c r="E30" s="12">
        <f>+'[9]DOT X PRODUCTO X MES'!AG73</f>
        <v>149665465.11687827</v>
      </c>
      <c r="F30" s="12">
        <f>+'[9]DOT X PRODUCTO X MES'!AH73</f>
        <v>149082410.30943716</v>
      </c>
      <c r="G30" s="12">
        <f>+'[9]DOT X PRODUCTO X MES'!AI73</f>
        <v>151059888.89618871</v>
      </c>
      <c r="H30" s="12">
        <f>+'[9]DOT X PRODUCTO X MES'!AJ73</f>
        <v>153978858.70664576</v>
      </c>
      <c r="I30" s="12">
        <f>+'[9]DOT X PRODUCTO X MES'!AK73</f>
        <v>148713798.97164637</v>
      </c>
      <c r="J30" s="12">
        <f>+'[9]DOT X PRODUCTO X MES'!AL73</f>
        <v>147324750.06085175</v>
      </c>
      <c r="K30" s="12">
        <f>+'[9]DOT X PRODUCTO X MES'!AM73</f>
        <v>150157716.18017232</v>
      </c>
      <c r="L30" s="12">
        <f>+'[9]DOT X PRODUCTO X MES'!AN73</f>
        <v>150366855.43355221</v>
      </c>
      <c r="M30" s="12">
        <f>+'[9]DOT X PRODUCTO X MES'!AO73</f>
        <v>150476508.74528769</v>
      </c>
      <c r="N30" s="12">
        <f>+'[9]DOT X PRODUCTO X MES'!AP73</f>
        <v>109219720.76414993</v>
      </c>
      <c r="O30" s="12">
        <f>+'[9]DOT X PRODUCTO X MES'!AQ73</f>
        <v>109522848.81450538</v>
      </c>
      <c r="P30" s="12">
        <f>+'[9]DOT X PRODUCTO X MES'!AR73</f>
        <v>105959782.96530682</v>
      </c>
      <c r="Q30" s="12">
        <f>+'[9]DOT X PRODUCTO X MES'!AS73</f>
        <v>103780650.540874</v>
      </c>
      <c r="R30" s="12">
        <f>+'[9]DOT X PRODUCTO X MES'!AT73</f>
        <v>102729672.25052598</v>
      </c>
      <c r="S30" s="12">
        <f>+'[9]DOT X PRODUCTO X MES'!AU73</f>
        <v>99619279.038979203</v>
      </c>
      <c r="T30" s="12">
        <f>+'[9]DOT X PRODUCTO X MES'!AV73</f>
        <v>98363300.407710075</v>
      </c>
      <c r="U30" s="12">
        <f>+'[9]DOT X PRODUCTO X MES'!AW73</f>
        <v>99458727.865836844</v>
      </c>
      <c r="V30" s="12">
        <f>+'[9]DOT X PRODUCTO X MES'!AX73</f>
        <v>95995822.4324999</v>
      </c>
      <c r="W30" s="12">
        <f>+'[9]DOT X PRODUCTO X MES'!AY73</f>
        <v>96977924.169079646</v>
      </c>
      <c r="X30" s="12">
        <f>+'[9]DOT X PRODUCTO X MES'!AZ73</f>
        <v>94931389.736172616</v>
      </c>
      <c r="Y30" s="12">
        <f>+'[9]DOT X PRODUCTO X MES'!BA73</f>
        <v>85373864.105780393</v>
      </c>
      <c r="Z30" s="12">
        <f>+'[9]DOT X PRODUCTO X MES'!BB73</f>
        <v>89610704.80163756</v>
      </c>
      <c r="AA30" s="12">
        <f>+'[9]DOT X PRODUCTO X MES'!BC73</f>
        <v>92860533.636826351</v>
      </c>
      <c r="AB30" s="12">
        <f>+'[9]DOT X PRODUCTO X MES'!BD73</f>
        <v>89963365.546176091</v>
      </c>
      <c r="AC30" s="12">
        <f>+'[9]DOT X PRODUCTO X MES'!BE73</f>
        <v>89650174.305733189</v>
      </c>
      <c r="AD30" s="12">
        <f>+'[9]DOT X PRODUCTO X MES'!BF73</f>
        <v>89954620.088778272</v>
      </c>
      <c r="AE30" s="12">
        <f>+'[9]DOT X PRODUCTO X MES'!BG73</f>
        <v>88405433.830611646</v>
      </c>
      <c r="AF30" s="12">
        <f>+'[9]DOT X PRODUCTO X MES'!BH73</f>
        <v>83490646.939374298</v>
      </c>
      <c r="AG30" s="12">
        <f>+'[9]DOT X PRODUCTO X MES'!BI73</f>
        <v>81031925.15747346</v>
      </c>
      <c r="AH30" s="12">
        <f>+'[9]DOT X PRODUCTO X MES'!BJ73</f>
        <v>80211613.500171423</v>
      </c>
      <c r="AI30" s="12">
        <f>+'[9]DOT X PRODUCTO X MES'!BK73</f>
        <v>83309038.50055325</v>
      </c>
      <c r="AJ30" s="12">
        <f>+'[9]DOT X PRODUCTO X MES'!BL73</f>
        <v>76735453.568912581</v>
      </c>
      <c r="AK30" s="12">
        <f>+'[9]DOT X PRODUCTO X MES'!BM73</f>
        <v>78295490.593246058</v>
      </c>
      <c r="AL30" s="12">
        <f>+'[9]DOT X PRODUCTO X MES'!BN73</f>
        <v>80585617.907360151</v>
      </c>
      <c r="AM30" s="12">
        <f>+'[9]DOT X PRODUCTO X MES'!BO73</f>
        <v>83135899.969448119</v>
      </c>
      <c r="AN30" s="12">
        <f>+'[9]DOT X PRODUCTO X MES'!BP73</f>
        <v>82931548.232781798</v>
      </c>
      <c r="AO30" s="12">
        <f>+'[9]DOT X PRODUCTO X MES'!BQ73</f>
        <v>84732528.633759499</v>
      </c>
      <c r="AP30" s="12">
        <f>+'[9]DOT X PRODUCTO X MES'!BR73</f>
        <v>81527236.080404833</v>
      </c>
      <c r="AQ30" s="12">
        <f>+'[9]DOT X PRODUCTO X MES'!BS73</f>
        <v>82905641.241188154</v>
      </c>
      <c r="AR30" s="12">
        <f>+'[9]DOT X PRODUCTO X MES'!BT73</f>
        <v>80623562.975859374</v>
      </c>
      <c r="AS30" s="12">
        <f>+'[9]DOT X PRODUCTO X MES'!BU73</f>
        <v>82768731.942681953</v>
      </c>
      <c r="AT30" s="12">
        <f>+'[9]DOT X PRODUCTO X MES'!BV73</f>
        <v>81630849.894745767</v>
      </c>
      <c r="AU30" s="12">
        <f>+'[9]DOT X PRODUCTO X MES'!BW73</f>
        <v>81801927.148854628</v>
      </c>
      <c r="AV30" s="12">
        <f>+'[9]DOT X PRODUCTO X MES'!BX73</f>
        <v>78433172.603637442</v>
      </c>
      <c r="AW30" s="12">
        <f>+'[9]DOT X PRODUCTO X MES'!BY73</f>
        <v>78054353.352669179</v>
      </c>
      <c r="AX30" s="12">
        <f>+'[9]DOT X PRODUCTO X MES'!BZ73</f>
        <v>74105509.05145748</v>
      </c>
      <c r="AY30" s="12">
        <f>+'[9]DOT X PRODUCTO X MES'!CA73</f>
        <v>75014895.000957906</v>
      </c>
      <c r="AZ30" s="12">
        <f>+'[9]DOT X PRODUCTO X MES'!CB73</f>
        <v>76147115.132737994</v>
      </c>
      <c r="BA30" s="12">
        <f>+'[9]DOT X PRODUCTO X MES'!CC73</f>
        <v>75719695.749138311</v>
      </c>
      <c r="BB30" s="12">
        <f>+'[9]DOT X PRODUCTO X MES'!CD73</f>
        <v>76056100.529378936</v>
      </c>
      <c r="BC30" s="12">
        <f>+'[9]DOT X PRODUCTO X MES'!CE73</f>
        <v>78186868.053333297</v>
      </c>
      <c r="BD30" s="12">
        <f>+'[9]DOT X PRODUCTO X MES'!CF73</f>
        <v>77375165.348452792</v>
      </c>
      <c r="BE30" s="12">
        <f>+'[9]DOT X PRODUCTO X MES'!CG73</f>
        <v>79224772.198947623</v>
      </c>
      <c r="BF30" s="12">
        <f>+'[9]DOT X PRODUCTO X MES'!CH73</f>
        <v>79540396.991833359</v>
      </c>
      <c r="BG30" s="12">
        <f>+'[9]DOT X PRODUCTO X MES'!CI73</f>
        <v>80703898.742919698</v>
      </c>
      <c r="BH30" s="12">
        <f>+'[9]DOT X PRODUCTO X MES'!CJ73</f>
        <v>83891140.992127404</v>
      </c>
      <c r="BI30" s="12">
        <f>+'[9]DOT X PRODUCTO X MES'!CK73</f>
        <v>83856488.446917132</v>
      </c>
      <c r="BJ30" s="12">
        <f>+'[9]DOT X PRODUCTO X MES'!CL73</f>
        <v>83139711.015894026</v>
      </c>
      <c r="BK30" s="12">
        <f>+'[9]DOT X PRODUCTO X MES'!CM73</f>
        <v>81980765.265441716</v>
      </c>
      <c r="BL30" s="12">
        <f>+'[9]DOT X PRODUCTO X MES'!CN73</f>
        <v>82335767.244378805</v>
      </c>
    </row>
    <row r="32" spans="1:64" x14ac:dyDescent="0.25">
      <c r="A32" s="10" t="s">
        <v>47</v>
      </c>
    </row>
    <row r="33" spans="1:64" x14ac:dyDescent="0.25">
      <c r="B33" s="11">
        <f>+B29</f>
        <v>40543</v>
      </c>
      <c r="C33" s="11">
        <f t="shared" ref="C33:BL33" si="10">+C29</f>
        <v>40574</v>
      </c>
      <c r="D33" s="11">
        <f t="shared" si="10"/>
        <v>40602</v>
      </c>
      <c r="E33" s="11">
        <f t="shared" si="10"/>
        <v>40633</v>
      </c>
      <c r="F33" s="11">
        <f t="shared" si="10"/>
        <v>40663</v>
      </c>
      <c r="G33" s="11">
        <f t="shared" si="10"/>
        <v>40694</v>
      </c>
      <c r="H33" s="11">
        <f t="shared" si="10"/>
        <v>40724</v>
      </c>
      <c r="I33" s="11">
        <f t="shared" si="10"/>
        <v>40755</v>
      </c>
      <c r="J33" s="11">
        <f t="shared" si="10"/>
        <v>40786</v>
      </c>
      <c r="K33" s="11">
        <f t="shared" si="10"/>
        <v>40816</v>
      </c>
      <c r="L33" s="11">
        <f t="shared" si="10"/>
        <v>40847</v>
      </c>
      <c r="M33" s="11">
        <f t="shared" si="10"/>
        <v>40877</v>
      </c>
      <c r="N33" s="11">
        <f t="shared" si="10"/>
        <v>40908</v>
      </c>
      <c r="O33" s="11">
        <f t="shared" si="10"/>
        <v>40939</v>
      </c>
      <c r="P33" s="11">
        <f t="shared" si="10"/>
        <v>40968</v>
      </c>
      <c r="Q33" s="11">
        <f t="shared" si="10"/>
        <v>40999</v>
      </c>
      <c r="R33" s="11">
        <f t="shared" si="10"/>
        <v>41029</v>
      </c>
      <c r="S33" s="11">
        <f t="shared" si="10"/>
        <v>41060</v>
      </c>
      <c r="T33" s="11">
        <f t="shared" si="10"/>
        <v>41090</v>
      </c>
      <c r="U33" s="11">
        <f t="shared" si="10"/>
        <v>41121</v>
      </c>
      <c r="V33" s="11">
        <f t="shared" si="10"/>
        <v>41152</v>
      </c>
      <c r="W33" s="11">
        <f t="shared" si="10"/>
        <v>41182</v>
      </c>
      <c r="X33" s="11">
        <f t="shared" si="10"/>
        <v>41213</v>
      </c>
      <c r="Y33" s="11">
        <f t="shared" si="10"/>
        <v>41243</v>
      </c>
      <c r="Z33" s="11">
        <f t="shared" si="10"/>
        <v>41274</v>
      </c>
      <c r="AA33" s="11">
        <f t="shared" si="10"/>
        <v>41305</v>
      </c>
      <c r="AB33" s="11">
        <f t="shared" si="10"/>
        <v>41333</v>
      </c>
      <c r="AC33" s="11">
        <f t="shared" si="10"/>
        <v>41364</v>
      </c>
      <c r="AD33" s="11">
        <f t="shared" si="10"/>
        <v>41394</v>
      </c>
      <c r="AE33" s="11">
        <f t="shared" si="10"/>
        <v>41425</v>
      </c>
      <c r="AF33" s="11">
        <f t="shared" si="10"/>
        <v>41455</v>
      </c>
      <c r="AG33" s="11">
        <f t="shared" si="10"/>
        <v>41486</v>
      </c>
      <c r="AH33" s="11">
        <f t="shared" si="10"/>
        <v>41517</v>
      </c>
      <c r="AI33" s="11">
        <f t="shared" si="10"/>
        <v>41547</v>
      </c>
      <c r="AJ33" s="11">
        <f t="shared" si="10"/>
        <v>41578</v>
      </c>
      <c r="AK33" s="11">
        <f t="shared" si="10"/>
        <v>41608</v>
      </c>
      <c r="AL33" s="11">
        <f t="shared" si="10"/>
        <v>41639</v>
      </c>
      <c r="AM33" s="11">
        <f t="shared" si="10"/>
        <v>41670</v>
      </c>
      <c r="AN33" s="11">
        <f t="shared" si="10"/>
        <v>41698</v>
      </c>
      <c r="AO33" s="11">
        <f t="shared" si="10"/>
        <v>41729</v>
      </c>
      <c r="AP33" s="11">
        <f t="shared" si="10"/>
        <v>41759</v>
      </c>
      <c r="AQ33" s="11">
        <f t="shared" si="10"/>
        <v>41790</v>
      </c>
      <c r="AR33" s="11">
        <f t="shared" si="10"/>
        <v>41820</v>
      </c>
      <c r="AS33" s="11">
        <f t="shared" si="10"/>
        <v>41851</v>
      </c>
      <c r="AT33" s="11">
        <f t="shared" si="10"/>
        <v>41882</v>
      </c>
      <c r="AU33" s="11">
        <f t="shared" si="10"/>
        <v>41912</v>
      </c>
      <c r="AV33" s="11">
        <f t="shared" si="10"/>
        <v>41943</v>
      </c>
      <c r="AW33" s="11">
        <f t="shared" si="10"/>
        <v>41973</v>
      </c>
      <c r="AX33" s="11">
        <f t="shared" si="10"/>
        <v>42004</v>
      </c>
      <c r="AY33" s="11">
        <f t="shared" si="10"/>
        <v>42035</v>
      </c>
      <c r="AZ33" s="11">
        <f t="shared" si="10"/>
        <v>42063</v>
      </c>
      <c r="BA33" s="11">
        <f t="shared" si="10"/>
        <v>42094</v>
      </c>
      <c r="BB33" s="11">
        <f t="shared" si="10"/>
        <v>42124</v>
      </c>
      <c r="BC33" s="11">
        <f t="shared" si="10"/>
        <v>42155</v>
      </c>
      <c r="BD33" s="11">
        <f t="shared" si="10"/>
        <v>42185</v>
      </c>
      <c r="BE33" s="11">
        <f t="shared" si="10"/>
        <v>42216</v>
      </c>
      <c r="BF33" s="11">
        <f t="shared" si="10"/>
        <v>42247</v>
      </c>
      <c r="BG33" s="11">
        <f t="shared" si="10"/>
        <v>42277</v>
      </c>
      <c r="BH33" s="11">
        <f t="shared" si="10"/>
        <v>42308</v>
      </c>
      <c r="BI33" s="11">
        <f t="shared" si="10"/>
        <v>42338</v>
      </c>
      <c r="BJ33" s="11">
        <f t="shared" si="10"/>
        <v>42369</v>
      </c>
      <c r="BK33" s="11">
        <f t="shared" si="10"/>
        <v>42400</v>
      </c>
      <c r="BL33" s="11">
        <f t="shared" si="10"/>
        <v>42429</v>
      </c>
    </row>
    <row r="34" spans="1:64" x14ac:dyDescent="0.25">
      <c r="A34" t="s">
        <v>48</v>
      </c>
      <c r="B34" s="12">
        <f>+'[9]DOT X PRODUCTO X MES'!W162</f>
        <v>286685862.08999997</v>
      </c>
      <c r="C34" s="12">
        <f>+'[9]DOT X PRODUCTO X MES'!X162</f>
        <v>289280838.69999987</v>
      </c>
      <c r="D34" s="12">
        <f>+'[9]DOT X PRODUCTO X MES'!Y162</f>
        <v>286433877.43000013</v>
      </c>
      <c r="E34" s="12">
        <f>+'[9]DOT X PRODUCTO X MES'!Z162</f>
        <v>318226058.81999999</v>
      </c>
      <c r="F34" s="12">
        <f>+'[9]DOT X PRODUCTO X MES'!AA162</f>
        <v>354938167.25000006</v>
      </c>
      <c r="G34" s="12">
        <f>+'[9]DOT X PRODUCTO X MES'!AB162</f>
        <v>362032697.45000011</v>
      </c>
      <c r="H34" s="12">
        <f>+'[9]DOT X PRODUCTO X MES'!AC162</f>
        <v>368298963.27999979</v>
      </c>
      <c r="I34" s="12">
        <f>+'[9]DOT X PRODUCTO X MES'!AD162</f>
        <v>341991179.10999995</v>
      </c>
      <c r="J34" s="12">
        <f>+'[9]DOT X PRODUCTO X MES'!AE162</f>
        <v>338607277.63999993</v>
      </c>
      <c r="K34" s="12">
        <f>+'[9]DOT X PRODUCTO X MES'!AF162</f>
        <v>355491817.84000003</v>
      </c>
      <c r="L34" s="12">
        <f>+'[9]DOT X PRODUCTO X MES'!AG162</f>
        <v>331372452.45000011</v>
      </c>
      <c r="M34" s="12">
        <f>+'[9]DOT X PRODUCTO X MES'!AH162</f>
        <v>333923399.08999979</v>
      </c>
      <c r="N34" s="12">
        <f>+'[9]DOT X PRODUCTO X MES'!AI162</f>
        <v>329433323.58999991</v>
      </c>
      <c r="O34" s="12">
        <f>+'[9]DOT X PRODUCTO X MES'!AJ162</f>
        <v>324531839.00999999</v>
      </c>
      <c r="P34" s="12">
        <f>+'[9]DOT X PRODUCTO X MES'!AK162</f>
        <v>325790869.13999981</v>
      </c>
      <c r="Q34" s="12">
        <f>+'[9]DOT X PRODUCTO X MES'!AL162</f>
        <v>326100016.17999983</v>
      </c>
      <c r="R34" s="12">
        <f>+'[9]DOT X PRODUCTO X MES'!AM162</f>
        <v>309028342.8599999</v>
      </c>
      <c r="S34" s="12">
        <f>+'[9]DOT X PRODUCTO X MES'!AN162</f>
        <v>318328618.86999989</v>
      </c>
      <c r="T34" s="12">
        <f>+'[9]DOT X PRODUCTO X MES'!AO162</f>
        <v>292526405.73999983</v>
      </c>
      <c r="U34" s="12">
        <f>+'[9]DOT X PRODUCTO X MES'!AP162</f>
        <v>256142227.48999992</v>
      </c>
      <c r="V34" s="12">
        <f>+'[9]DOT X PRODUCTO X MES'!AQ162</f>
        <v>254256289.65999997</v>
      </c>
      <c r="W34" s="12">
        <f>+'[9]DOT X PRODUCTO X MES'!AR162</f>
        <v>254182999.67999986</v>
      </c>
      <c r="X34" s="12">
        <f>+'[9]DOT X PRODUCTO X MES'!AS162</f>
        <v>254998818.29999989</v>
      </c>
      <c r="Y34" s="12">
        <f>+'[9]DOT X PRODUCTO X MES'!AT162</f>
        <v>256531138.05000001</v>
      </c>
      <c r="Z34" s="12">
        <f>+'[9]DOT X PRODUCTO X MES'!AU162</f>
        <v>258069307.21000004</v>
      </c>
      <c r="AA34" s="12">
        <f>+'[9]DOT X PRODUCTO X MES'!AV162</f>
        <v>252729556.85999995</v>
      </c>
      <c r="AB34" s="12">
        <f>+'[9]DOT X PRODUCTO X MES'!AW162</f>
        <v>249230991.42999992</v>
      </c>
      <c r="AC34" s="12">
        <f>+'[9]DOT X PRODUCTO X MES'!AX162</f>
        <v>253726631.71999994</v>
      </c>
      <c r="AD34" s="12">
        <f>+'[9]DOT X PRODUCTO X MES'!AY162</f>
        <v>241468748.84000003</v>
      </c>
      <c r="AE34" s="12">
        <f>+'[9]DOT X PRODUCTO X MES'!AZ162</f>
        <v>232828701.66999999</v>
      </c>
      <c r="AF34" s="12">
        <f>+'[9]DOT X PRODUCTO X MES'!BA162</f>
        <v>236989833.48000002</v>
      </c>
      <c r="AG34" s="12">
        <f>+'[9]DOT X PRODUCTO X MES'!BB162</f>
        <v>236756498.57000002</v>
      </c>
      <c r="AH34" s="12">
        <f>+'[9]DOT X PRODUCTO X MES'!BC162</f>
        <v>249038768.82000005</v>
      </c>
      <c r="AI34" s="12">
        <f>+'[9]DOT X PRODUCTO X MES'!BD162</f>
        <v>204182393.85000002</v>
      </c>
      <c r="AJ34" s="12">
        <f>+'[9]DOT X PRODUCTO X MES'!BE162</f>
        <v>203936767.74000001</v>
      </c>
      <c r="AK34" s="12">
        <f>+'[9]DOT X PRODUCTO X MES'!BF162</f>
        <v>193251151.65000004</v>
      </c>
      <c r="AL34" s="12">
        <f>+'[9]DOT X PRODUCTO X MES'!BG162</f>
        <v>182098901.46000004</v>
      </c>
      <c r="AM34" s="12">
        <f>+'[9]DOT X PRODUCTO X MES'!BH162</f>
        <v>178215043.41</v>
      </c>
      <c r="AN34" s="12">
        <f>+'[9]DOT X PRODUCTO X MES'!BI162</f>
        <v>176477926.33999997</v>
      </c>
      <c r="AO34" s="12">
        <f>+'[9]DOT X PRODUCTO X MES'!BJ162</f>
        <v>177375004.73999995</v>
      </c>
      <c r="AP34" s="12">
        <f>+'[9]DOT X PRODUCTO X MES'!BK162</f>
        <v>178240656.24999997</v>
      </c>
      <c r="AQ34" s="12">
        <f>+'[9]DOT X PRODUCTO X MES'!BL162</f>
        <v>189645468.88000003</v>
      </c>
      <c r="AR34" s="12">
        <f>+'[9]DOT X PRODUCTO X MES'!BM162</f>
        <v>192439690.67000002</v>
      </c>
      <c r="AS34" s="12">
        <f>+'[9]DOT X PRODUCTO X MES'!BN162</f>
        <v>192087095.09999996</v>
      </c>
      <c r="AT34" s="12">
        <f>+'[9]DOT X PRODUCTO X MES'!BO162</f>
        <v>196974082.38999999</v>
      </c>
      <c r="AU34" s="12">
        <f>+'[9]DOT X PRODUCTO X MES'!BP162</f>
        <v>199317368.56999993</v>
      </c>
      <c r="AV34" s="12">
        <f>+'[9]DOT X PRODUCTO X MES'!BQ162</f>
        <v>197393138.15999997</v>
      </c>
      <c r="AW34" s="12">
        <f>+'[9]DOT X PRODUCTO X MES'!BR162</f>
        <v>199270617.31000003</v>
      </c>
      <c r="AX34" s="12">
        <f>+'[9]DOT X PRODUCTO X MES'!BS162</f>
        <v>201597115.18000001</v>
      </c>
      <c r="AY34" s="12">
        <f>+'[9]DOT X PRODUCTO X MES'!BT162</f>
        <v>203097339.79999995</v>
      </c>
      <c r="AZ34" s="12">
        <f>+'[9]DOT X PRODUCTO X MES'!BU162</f>
        <v>203317369.70000005</v>
      </c>
      <c r="BA34" s="12">
        <f>+'[9]DOT X PRODUCTO X MES'!BV162</f>
        <v>203985618.76999992</v>
      </c>
      <c r="BB34" s="12">
        <f>+'[9]DOT X PRODUCTO X MES'!BW162</f>
        <v>202812859.88999999</v>
      </c>
      <c r="BC34" s="12">
        <f>+'[9]DOT X PRODUCTO X MES'!BX162</f>
        <v>202606105.64000002</v>
      </c>
      <c r="BD34" s="12">
        <f>+'[9]DOT X PRODUCTO X MES'!BY162</f>
        <v>199488885.67999995</v>
      </c>
      <c r="BE34" s="12">
        <f>+'[9]DOT X PRODUCTO X MES'!BZ162</f>
        <v>199127112.17999995</v>
      </c>
      <c r="BF34" s="12">
        <f>+'[9]DOT X PRODUCTO X MES'!CA162</f>
        <v>197947193.26000005</v>
      </c>
      <c r="BG34" s="12">
        <f>+'[9]DOT X PRODUCTO X MES'!CB162</f>
        <v>198273240.07999998</v>
      </c>
      <c r="BH34" s="12">
        <f>+'[9]DOT X PRODUCTO X MES'!CC162</f>
        <v>198234332.48000005</v>
      </c>
      <c r="BI34" s="12">
        <f>+'[9]DOT X PRODUCTO X MES'!CD162</f>
        <v>196614524.88999996</v>
      </c>
      <c r="BJ34" s="12">
        <f>+'[9]DOT X PRODUCTO X MES'!CE162</f>
        <v>195226229.66000003</v>
      </c>
      <c r="BK34" s="12">
        <f>+'[9]DOT X PRODUCTO X MES'!CF162</f>
        <v>202262388.68000004</v>
      </c>
      <c r="BL34" s="12">
        <f>+'[9]DOT X PRODUCTO X MES'!CG162</f>
        <v>207673969.87999994</v>
      </c>
    </row>
    <row r="37" spans="1:64" s="14" customFormat="1" x14ac:dyDescent="0.25">
      <c r="A37" s="14" t="s">
        <v>49</v>
      </c>
      <c r="B37" s="16">
        <f>+B30/B34</f>
        <v>0.55442368326944091</v>
      </c>
      <c r="C37" s="16">
        <f t="shared" ref="C37:BL37" si="11">+C30/C34</f>
        <v>0.55594161470803571</v>
      </c>
      <c r="D37" s="16">
        <f t="shared" si="11"/>
        <v>0.57073803950478308</v>
      </c>
      <c r="E37" s="16">
        <f t="shared" si="11"/>
        <v>0.47031178298799969</v>
      </c>
      <c r="F37" s="16">
        <f t="shared" si="11"/>
        <v>0.42002360992761656</v>
      </c>
      <c r="G37" s="16">
        <f t="shared" si="11"/>
        <v>0.41725482245164169</v>
      </c>
      <c r="H37" s="16">
        <f t="shared" si="11"/>
        <v>0.4180811624755596</v>
      </c>
      <c r="I37" s="16">
        <f t="shared" si="11"/>
        <v>0.43484688511165731</v>
      </c>
      <c r="J37" s="16">
        <f t="shared" si="11"/>
        <v>0.4350903237746836</v>
      </c>
      <c r="K37" s="16">
        <f t="shared" si="11"/>
        <v>0.42239429614032747</v>
      </c>
      <c r="L37" s="16">
        <f t="shared" si="11"/>
        <v>0.45376993265980869</v>
      </c>
      <c r="M37" s="16">
        <f t="shared" si="11"/>
        <v>0.45063181902005889</v>
      </c>
      <c r="N37" s="16">
        <f t="shared" si="11"/>
        <v>0.33153816855540885</v>
      </c>
      <c r="O37" s="16">
        <f t="shared" si="11"/>
        <v>0.33747951864633718</v>
      </c>
      <c r="P37" s="16">
        <f t="shared" si="11"/>
        <v>0.32523865154665665</v>
      </c>
      <c r="Q37" s="16">
        <f t="shared" si="11"/>
        <v>0.31824791595100516</v>
      </c>
      <c r="R37" s="16">
        <f t="shared" si="11"/>
        <v>0.33242799446737459</v>
      </c>
      <c r="S37" s="16">
        <f t="shared" si="11"/>
        <v>0.31294477823768041</v>
      </c>
      <c r="T37" s="16">
        <f t="shared" si="11"/>
        <v>0.33625443200206784</v>
      </c>
      <c r="U37" s="16">
        <f t="shared" si="11"/>
        <v>0.38829492833125229</v>
      </c>
      <c r="V37" s="16">
        <f t="shared" si="11"/>
        <v>0.37755535000085438</v>
      </c>
      <c r="W37" s="16">
        <f t="shared" si="11"/>
        <v>0.38152797115136988</v>
      </c>
      <c r="X37" s="16">
        <f t="shared" si="11"/>
        <v>0.37228168494682257</v>
      </c>
      <c r="Y37" s="16">
        <f t="shared" si="11"/>
        <v>0.33280117476086013</v>
      </c>
      <c r="Z37" s="16">
        <f t="shared" si="11"/>
        <v>0.34723503453557997</v>
      </c>
      <c r="AA37" s="16">
        <f t="shared" si="11"/>
        <v>0.36743044537630648</v>
      </c>
      <c r="AB37" s="16">
        <f t="shared" si="11"/>
        <v>0.3609637992048978</v>
      </c>
      <c r="AC37" s="16">
        <f t="shared" si="11"/>
        <v>0.35333371864829172</v>
      </c>
      <c r="AD37" s="16">
        <f t="shared" si="11"/>
        <v>0.37253110607858925</v>
      </c>
      <c r="AE37" s="16">
        <f t="shared" si="11"/>
        <v>0.37970161409014419</v>
      </c>
      <c r="AF37" s="16">
        <f t="shared" si="11"/>
        <v>0.35229632306746278</v>
      </c>
      <c r="AG37" s="16">
        <f t="shared" si="11"/>
        <v>0.3422585046108686</v>
      </c>
      <c r="AH37" s="16">
        <f t="shared" si="11"/>
        <v>0.32208484598695825</v>
      </c>
      <c r="AI37" s="16">
        <f t="shared" si="11"/>
        <v>0.40801284052803871</v>
      </c>
      <c r="AJ37" s="16">
        <f t="shared" si="11"/>
        <v>0.37627081383746841</v>
      </c>
      <c r="AK37" s="16">
        <f t="shared" si="11"/>
        <v>0.40514889523167325</v>
      </c>
      <c r="AL37" s="16">
        <f t="shared" si="11"/>
        <v>0.4425376389492478</v>
      </c>
      <c r="AM37" s="16">
        <f t="shared" si="11"/>
        <v>0.46649204454747617</v>
      </c>
      <c r="AN37" s="16">
        <f t="shared" si="11"/>
        <v>0.46992589924819833</v>
      </c>
      <c r="AO37" s="16">
        <f t="shared" si="11"/>
        <v>0.47770275613501595</v>
      </c>
      <c r="AP37" s="16">
        <f t="shared" si="11"/>
        <v>0.45739977508865826</v>
      </c>
      <c r="AQ37" s="16">
        <f t="shared" si="11"/>
        <v>0.43716120258927721</v>
      </c>
      <c r="AR37" s="16">
        <f t="shared" si="11"/>
        <v>0.41895496035749974</v>
      </c>
      <c r="AS37" s="16">
        <f t="shared" si="11"/>
        <v>0.43089168431430963</v>
      </c>
      <c r="AT37" s="16">
        <f t="shared" si="11"/>
        <v>0.41442431869346286</v>
      </c>
      <c r="AU37" s="16">
        <f t="shared" si="11"/>
        <v>0.41041043104141689</v>
      </c>
      <c r="AV37" s="16">
        <f t="shared" si="11"/>
        <v>0.39734498035115212</v>
      </c>
      <c r="AW37" s="16">
        <f t="shared" si="11"/>
        <v>0.39170026372348754</v>
      </c>
      <c r="AX37" s="16">
        <f t="shared" si="11"/>
        <v>0.3675921105581838</v>
      </c>
      <c r="AY37" s="16">
        <f t="shared" si="11"/>
        <v>0.36935439467020498</v>
      </c>
      <c r="AZ37" s="16">
        <f t="shared" si="11"/>
        <v>0.37452341255985655</v>
      </c>
      <c r="BA37" s="16">
        <f t="shared" si="11"/>
        <v>0.37120114744223515</v>
      </c>
      <c r="BB37" s="16">
        <f t="shared" si="11"/>
        <v>0.37500630172381394</v>
      </c>
      <c r="BC37" s="16">
        <f t="shared" si="11"/>
        <v>0.38590578406486609</v>
      </c>
      <c r="BD37" s="16">
        <f t="shared" si="11"/>
        <v>0.38786704875664235</v>
      </c>
      <c r="BE37" s="16">
        <f t="shared" si="11"/>
        <v>0.3978602980358234</v>
      </c>
      <c r="BF37" s="16">
        <f t="shared" si="11"/>
        <v>0.40182634409652118</v>
      </c>
      <c r="BG37" s="16">
        <f t="shared" si="11"/>
        <v>0.40703374146887905</v>
      </c>
      <c r="BH37" s="16">
        <f t="shared" si="11"/>
        <v>0.42319178490734555</v>
      </c>
      <c r="BI37" s="16">
        <f t="shared" si="11"/>
        <v>0.4265020017917413</v>
      </c>
      <c r="BJ37" s="16">
        <f t="shared" si="11"/>
        <v>0.42586342604007454</v>
      </c>
      <c r="BK37" s="16">
        <f t="shared" si="11"/>
        <v>0.4053188820742335</v>
      </c>
      <c r="BL37" s="16">
        <f t="shared" si="11"/>
        <v>0.3964664771995971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SBNA</vt:lpstr>
      <vt:lpstr>Sheet2</vt:lpstr>
      <vt:lpstr>BSPR DATA</vt:lpstr>
    </vt:vector>
  </TitlesOfParts>
  <Company>Sovereign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n609602</dc:creator>
  <cp:lastModifiedBy>Zhang, Zhiyi</cp:lastModifiedBy>
  <dcterms:created xsi:type="dcterms:W3CDTF">2016-03-09T15:18:43Z</dcterms:created>
  <dcterms:modified xsi:type="dcterms:W3CDTF">2016-03-11T21:41:51Z</dcterms:modified>
</cp:coreProperties>
</file>